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I:\Support Services\Finance\Sup Sch Fin Mgmnt\Sup for Schs\School Improvement\School Training\2025-2026\Final Accounts\To upload to Portal\"/>
    </mc:Choice>
  </mc:AlternateContent>
  <xr:revisionPtr revIDLastSave="0" documentId="14_{E60E8EA0-B8E3-4495-86CE-478C082A56E3}" xr6:coauthVersionLast="47" xr6:coauthVersionMax="47" xr10:uidLastSave="{00000000-0000-0000-0000-000000000000}"/>
  <bookViews>
    <workbookView xWindow="-120" yWindow="-120" windowWidth="29040" windowHeight="15720" tabRatio="765" activeTab="2" xr2:uid="{00000000-000D-0000-FFFF-FFFF00000000}"/>
  </bookViews>
  <sheets>
    <sheet name="Notes for Completion" sheetId="7" r:id="rId1"/>
    <sheet name="Example" sheetId="8" r:id="rId2"/>
    <sheet name="Sundry Debtor" sheetId="1" r:id="rId3"/>
    <sheet name="Account Codes" sheetId="10" state="hidden" r:id="rId4"/>
    <sheet name="FINANCE USE ONLY" sheetId="4" state="hidden" r:id="rId5"/>
    <sheet name="Control Sheet Summary" sheetId="9" state="hidden" r:id="rId6"/>
    <sheet name="List" sheetId="11" state="hidden" r:id="rId7"/>
  </sheets>
  <definedNames>
    <definedName name="_xlnm._FilterDatabase" localSheetId="3" hidden="1">'Account Codes'!$A$1:$C$767</definedName>
    <definedName name="_xlnm._FilterDatabase" localSheetId="6" hidden="1">List!$A$1:$C$193</definedName>
    <definedName name="_xlnm._FilterDatabase" localSheetId="2" hidden="1">'Sundry Debtor'!$A$1:$U$1001</definedName>
    <definedName name="acctype">'Account Codes'!$A$1:$C$10004</definedName>
    <definedName name="CC_list">'Account Codes'!$H$2:$I$10001</definedName>
    <definedName name="costcentre">'Sundry Debtor'!$S$8:$T$9</definedName>
    <definedName name="IO_list">'Account Codes'!$K$2:$L$20000</definedName>
    <definedName name="_xlnm.Print_Area" localSheetId="2">'Sundry Debtor'!$A$1:$Q$132</definedName>
    <definedName name="_xlnm.Print_Titles" localSheetId="2">'Sundry Debtor'!$1:$23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4" i="1" l="1"/>
  <c r="P25" i="1"/>
  <c r="N5" i="1"/>
  <c r="B2" i="9" l="1"/>
  <c r="I20" i="1"/>
  <c r="K13" i="4"/>
  <c r="I13" i="4"/>
  <c r="H13" i="4"/>
  <c r="C13" i="4"/>
  <c r="C2" i="9"/>
  <c r="E16" i="1"/>
  <c r="I16" i="1"/>
  <c r="F13" i="4" s="1"/>
  <c r="I14" i="1"/>
  <c r="I12" i="1"/>
  <c r="I11" i="1"/>
  <c r="I9" i="1"/>
  <c r="G13" i="4" l="1"/>
  <c r="I21" i="1"/>
  <c r="S1001" i="1"/>
  <c r="S1000" i="1"/>
  <c r="S999" i="1"/>
  <c r="S998" i="1"/>
  <c r="S997" i="1"/>
  <c r="S996" i="1"/>
  <c r="S995" i="1"/>
  <c r="S994" i="1"/>
  <c r="S993" i="1"/>
  <c r="S992" i="1"/>
  <c r="S991" i="1"/>
  <c r="S990" i="1"/>
  <c r="S989" i="1"/>
  <c r="S988" i="1"/>
  <c r="S987" i="1"/>
  <c r="S986" i="1"/>
  <c r="S985" i="1"/>
  <c r="S984" i="1"/>
  <c r="S983" i="1"/>
  <c r="S982" i="1"/>
  <c r="S981" i="1"/>
  <c r="S980" i="1"/>
  <c r="S979" i="1"/>
  <c r="S978" i="1"/>
  <c r="S977" i="1"/>
  <c r="S976" i="1"/>
  <c r="S975" i="1"/>
  <c r="S974" i="1"/>
  <c r="S973" i="1"/>
  <c r="S972" i="1"/>
  <c r="S971" i="1"/>
  <c r="S970" i="1"/>
  <c r="S969" i="1"/>
  <c r="S968" i="1"/>
  <c r="S967" i="1"/>
  <c r="S966" i="1"/>
  <c r="S965" i="1"/>
  <c r="S964" i="1"/>
  <c r="S963" i="1"/>
  <c r="S962" i="1"/>
  <c r="S961" i="1"/>
  <c r="S960" i="1"/>
  <c r="S959" i="1"/>
  <c r="S958" i="1"/>
  <c r="S957" i="1"/>
  <c r="S956" i="1"/>
  <c r="S955" i="1"/>
  <c r="S954" i="1"/>
  <c r="S953" i="1"/>
  <c r="S952" i="1"/>
  <c r="S951" i="1"/>
  <c r="S950" i="1"/>
  <c r="S949" i="1"/>
  <c r="S948" i="1"/>
  <c r="S947" i="1"/>
  <c r="S946" i="1"/>
  <c r="S945" i="1"/>
  <c r="S944" i="1"/>
  <c r="S943" i="1"/>
  <c r="S942" i="1"/>
  <c r="S941" i="1"/>
  <c r="S940" i="1"/>
  <c r="S939" i="1"/>
  <c r="S938" i="1"/>
  <c r="S937" i="1"/>
  <c r="S936" i="1"/>
  <c r="S935" i="1"/>
  <c r="S934" i="1"/>
  <c r="S933" i="1"/>
  <c r="S932" i="1"/>
  <c r="S931" i="1"/>
  <c r="S930" i="1"/>
  <c r="S929" i="1"/>
  <c r="S928" i="1"/>
  <c r="S927" i="1"/>
  <c r="S926" i="1"/>
  <c r="S925" i="1"/>
  <c r="S924" i="1"/>
  <c r="S923" i="1"/>
  <c r="S922" i="1"/>
  <c r="S921" i="1"/>
  <c r="S920" i="1"/>
  <c r="S919" i="1"/>
  <c r="S918" i="1"/>
  <c r="S917" i="1"/>
  <c r="S916" i="1"/>
  <c r="S915" i="1"/>
  <c r="S914" i="1"/>
  <c r="S913" i="1"/>
  <c r="S912" i="1"/>
  <c r="S911" i="1"/>
  <c r="S910" i="1"/>
  <c r="S909" i="1"/>
  <c r="S908" i="1"/>
  <c r="S907" i="1"/>
  <c r="S906" i="1"/>
  <c r="S905" i="1"/>
  <c r="S904" i="1"/>
  <c r="S903" i="1"/>
  <c r="S902" i="1"/>
  <c r="S901" i="1"/>
  <c r="S900" i="1"/>
  <c r="S899" i="1"/>
  <c r="S898" i="1"/>
  <c r="S897" i="1"/>
  <c r="S896" i="1"/>
  <c r="S895" i="1"/>
  <c r="S894" i="1"/>
  <c r="S893" i="1"/>
  <c r="S892" i="1"/>
  <c r="S891" i="1"/>
  <c r="S890" i="1"/>
  <c r="S889" i="1"/>
  <c r="S888" i="1"/>
  <c r="S887" i="1"/>
  <c r="S886" i="1"/>
  <c r="S885" i="1"/>
  <c r="S884" i="1"/>
  <c r="S883" i="1"/>
  <c r="S882" i="1"/>
  <c r="S881" i="1"/>
  <c r="S880" i="1"/>
  <c r="S879" i="1"/>
  <c r="S878" i="1"/>
  <c r="S877" i="1"/>
  <c r="S876" i="1"/>
  <c r="S875" i="1"/>
  <c r="S874" i="1"/>
  <c r="S873" i="1"/>
  <c r="S872" i="1"/>
  <c r="S871" i="1"/>
  <c r="S870" i="1"/>
  <c r="S869" i="1"/>
  <c r="S868" i="1"/>
  <c r="S867" i="1"/>
  <c r="S866" i="1"/>
  <c r="S865" i="1"/>
  <c r="S864" i="1"/>
  <c r="S863" i="1"/>
  <c r="S862" i="1"/>
  <c r="S861" i="1"/>
  <c r="S860" i="1"/>
  <c r="S859" i="1"/>
  <c r="S858" i="1"/>
  <c r="S857" i="1"/>
  <c r="S856" i="1"/>
  <c r="S855" i="1"/>
  <c r="S854" i="1"/>
  <c r="S853" i="1"/>
  <c r="S852" i="1"/>
  <c r="S851" i="1"/>
  <c r="S850" i="1"/>
  <c r="S849" i="1"/>
  <c r="S848" i="1"/>
  <c r="S847" i="1"/>
  <c r="S846" i="1"/>
  <c r="S845" i="1"/>
  <c r="S844" i="1"/>
  <c r="S843" i="1"/>
  <c r="S842" i="1"/>
  <c r="S841" i="1"/>
  <c r="S840" i="1"/>
  <c r="S839" i="1"/>
  <c r="S838" i="1"/>
  <c r="S837" i="1"/>
  <c r="S836" i="1"/>
  <c r="S835" i="1"/>
  <c r="S834" i="1"/>
  <c r="S833" i="1"/>
  <c r="S832" i="1"/>
  <c r="S831" i="1"/>
  <c r="S830" i="1"/>
  <c r="S829" i="1"/>
  <c r="S828" i="1"/>
  <c r="S827" i="1"/>
  <c r="S826" i="1"/>
  <c r="S825" i="1"/>
  <c r="S824" i="1"/>
  <c r="S823" i="1"/>
  <c r="S822" i="1"/>
  <c r="S821" i="1"/>
  <c r="S820" i="1"/>
  <c r="S819" i="1"/>
  <c r="S818" i="1"/>
  <c r="S817" i="1"/>
  <c r="S816" i="1"/>
  <c r="S815" i="1"/>
  <c r="S814" i="1"/>
  <c r="S813" i="1"/>
  <c r="S812" i="1"/>
  <c r="S811" i="1"/>
  <c r="S810" i="1"/>
  <c r="S809" i="1"/>
  <c r="S808" i="1"/>
  <c r="S807" i="1"/>
  <c r="S806" i="1"/>
  <c r="S805" i="1"/>
  <c r="S804" i="1"/>
  <c r="S803" i="1"/>
  <c r="S802" i="1"/>
  <c r="S801" i="1"/>
  <c r="S800" i="1"/>
  <c r="S799" i="1"/>
  <c r="S798" i="1"/>
  <c r="S797" i="1"/>
  <c r="S796" i="1"/>
  <c r="S795" i="1"/>
  <c r="S794" i="1"/>
  <c r="S793" i="1"/>
  <c r="S792" i="1"/>
  <c r="S791" i="1"/>
  <c r="S790" i="1"/>
  <c r="S789" i="1"/>
  <c r="S788" i="1"/>
  <c r="S787" i="1"/>
  <c r="S786" i="1"/>
  <c r="S785" i="1"/>
  <c r="S784" i="1"/>
  <c r="S783" i="1"/>
  <c r="S782" i="1"/>
  <c r="S781" i="1"/>
  <c r="S780" i="1"/>
  <c r="S779" i="1"/>
  <c r="S778" i="1"/>
  <c r="S777" i="1"/>
  <c r="S776" i="1"/>
  <c r="S775" i="1"/>
  <c r="S774" i="1"/>
  <c r="S773" i="1"/>
  <c r="S772" i="1"/>
  <c r="S771" i="1"/>
  <c r="S770" i="1"/>
  <c r="S769" i="1"/>
  <c r="S768" i="1"/>
  <c r="S767" i="1"/>
  <c r="S766" i="1"/>
  <c r="S765" i="1"/>
  <c r="S764" i="1"/>
  <c r="S763" i="1"/>
  <c r="S762" i="1"/>
  <c r="S761" i="1"/>
  <c r="S760" i="1"/>
  <c r="S759" i="1"/>
  <c r="S758" i="1"/>
  <c r="S757" i="1"/>
  <c r="S756" i="1"/>
  <c r="S755" i="1"/>
  <c r="S754" i="1"/>
  <c r="S753" i="1"/>
  <c r="S752" i="1"/>
  <c r="S751" i="1"/>
  <c r="S750" i="1"/>
  <c r="S749" i="1"/>
  <c r="S748" i="1"/>
  <c r="S747" i="1"/>
  <c r="S746" i="1"/>
  <c r="S745" i="1"/>
  <c r="S744" i="1"/>
  <c r="S743" i="1"/>
  <c r="S742" i="1"/>
  <c r="S741" i="1"/>
  <c r="S740" i="1"/>
  <c r="S739" i="1"/>
  <c r="S738" i="1"/>
  <c r="S737" i="1"/>
  <c r="S736" i="1"/>
  <c r="S735" i="1"/>
  <c r="S734" i="1"/>
  <c r="S733" i="1"/>
  <c r="S732" i="1"/>
  <c r="S731" i="1"/>
  <c r="S730" i="1"/>
  <c r="S729" i="1"/>
  <c r="S728" i="1"/>
  <c r="S727" i="1"/>
  <c r="S726" i="1"/>
  <c r="S725" i="1"/>
  <c r="S724" i="1"/>
  <c r="S723" i="1"/>
  <c r="S722" i="1"/>
  <c r="S721" i="1"/>
  <c r="S720" i="1"/>
  <c r="S719" i="1"/>
  <c r="S718" i="1"/>
  <c r="S717" i="1"/>
  <c r="S716" i="1"/>
  <c r="S715" i="1"/>
  <c r="S714" i="1"/>
  <c r="S713" i="1"/>
  <c r="S712" i="1"/>
  <c r="S711" i="1"/>
  <c r="S710" i="1"/>
  <c r="S709" i="1"/>
  <c r="S708" i="1"/>
  <c r="S707" i="1"/>
  <c r="S706" i="1"/>
  <c r="S705" i="1"/>
  <c r="S704" i="1"/>
  <c r="S703" i="1"/>
  <c r="S702" i="1"/>
  <c r="S701" i="1"/>
  <c r="S700" i="1"/>
  <c r="S699" i="1"/>
  <c r="S698" i="1"/>
  <c r="S697" i="1"/>
  <c r="S696" i="1"/>
  <c r="S695" i="1"/>
  <c r="S694" i="1"/>
  <c r="S693" i="1"/>
  <c r="S692" i="1"/>
  <c r="S691" i="1"/>
  <c r="S690" i="1"/>
  <c r="S689" i="1"/>
  <c r="S688" i="1"/>
  <c r="S687" i="1"/>
  <c r="S686" i="1"/>
  <c r="S685" i="1"/>
  <c r="S684" i="1"/>
  <c r="S683" i="1"/>
  <c r="S682" i="1"/>
  <c r="S681" i="1"/>
  <c r="S680" i="1"/>
  <c r="S679" i="1"/>
  <c r="S678" i="1"/>
  <c r="S677" i="1"/>
  <c r="S676" i="1"/>
  <c r="S675" i="1"/>
  <c r="S674" i="1"/>
  <c r="S673" i="1"/>
  <c r="S672" i="1"/>
  <c r="S671" i="1"/>
  <c r="S670" i="1"/>
  <c r="S669" i="1"/>
  <c r="S668" i="1"/>
  <c r="S667" i="1"/>
  <c r="S666" i="1"/>
  <c r="S665" i="1"/>
  <c r="S664" i="1"/>
  <c r="S663" i="1"/>
  <c r="S662" i="1"/>
  <c r="S661" i="1"/>
  <c r="S660" i="1"/>
  <c r="S659" i="1"/>
  <c r="S658" i="1"/>
  <c r="S657" i="1"/>
  <c r="S656" i="1"/>
  <c r="S655" i="1"/>
  <c r="S654" i="1"/>
  <c r="S653" i="1"/>
  <c r="S652" i="1"/>
  <c r="S651" i="1"/>
  <c r="S650" i="1"/>
  <c r="S649" i="1"/>
  <c r="S648" i="1"/>
  <c r="S647" i="1"/>
  <c r="S646" i="1"/>
  <c r="S645" i="1"/>
  <c r="S644" i="1"/>
  <c r="S643" i="1"/>
  <c r="S642" i="1"/>
  <c r="S641" i="1"/>
  <c r="S640" i="1"/>
  <c r="S639" i="1"/>
  <c r="S638" i="1"/>
  <c r="S637" i="1"/>
  <c r="S636" i="1"/>
  <c r="S635" i="1"/>
  <c r="S634" i="1"/>
  <c r="S633" i="1"/>
  <c r="S632" i="1"/>
  <c r="S631" i="1"/>
  <c r="S630" i="1"/>
  <c r="S629" i="1"/>
  <c r="S628" i="1"/>
  <c r="S627" i="1"/>
  <c r="S626" i="1"/>
  <c r="S625" i="1"/>
  <c r="S624" i="1"/>
  <c r="S623" i="1"/>
  <c r="S622" i="1"/>
  <c r="S621" i="1"/>
  <c r="S620" i="1"/>
  <c r="S619" i="1"/>
  <c r="S618" i="1"/>
  <c r="S617" i="1"/>
  <c r="S616" i="1"/>
  <c r="S615" i="1"/>
  <c r="S614" i="1"/>
  <c r="S613" i="1"/>
  <c r="S612" i="1"/>
  <c r="S611" i="1"/>
  <c r="S610" i="1"/>
  <c r="S609" i="1"/>
  <c r="S608" i="1"/>
  <c r="S607" i="1"/>
  <c r="S606" i="1"/>
  <c r="S605" i="1"/>
  <c r="S604" i="1"/>
  <c r="S603" i="1"/>
  <c r="S602" i="1"/>
  <c r="S601" i="1"/>
  <c r="S600" i="1"/>
  <c r="S599" i="1"/>
  <c r="S598" i="1"/>
  <c r="S597" i="1"/>
  <c r="S596" i="1"/>
  <c r="S595" i="1"/>
  <c r="S594" i="1"/>
  <c r="S593" i="1"/>
  <c r="S592" i="1"/>
  <c r="S591" i="1"/>
  <c r="S590" i="1"/>
  <c r="S589" i="1"/>
  <c r="S588" i="1"/>
  <c r="S587" i="1"/>
  <c r="S586" i="1"/>
  <c r="S585" i="1"/>
  <c r="S584" i="1"/>
  <c r="S583" i="1"/>
  <c r="S582" i="1"/>
  <c r="S581" i="1"/>
  <c r="S580" i="1"/>
  <c r="S579" i="1"/>
  <c r="S578" i="1"/>
  <c r="S577" i="1"/>
  <c r="S576" i="1"/>
  <c r="S575" i="1"/>
  <c r="S574" i="1"/>
  <c r="S573" i="1"/>
  <c r="S572" i="1"/>
  <c r="S571" i="1"/>
  <c r="S570" i="1"/>
  <c r="S569" i="1"/>
  <c r="S568" i="1"/>
  <c r="S567" i="1"/>
  <c r="S566" i="1"/>
  <c r="S565" i="1"/>
  <c r="S564" i="1"/>
  <c r="S563" i="1"/>
  <c r="S562" i="1"/>
  <c r="S561" i="1"/>
  <c r="S560" i="1"/>
  <c r="S559" i="1"/>
  <c r="S558" i="1"/>
  <c r="S557" i="1"/>
  <c r="S556" i="1"/>
  <c r="S555" i="1"/>
  <c r="S554" i="1"/>
  <c r="S553" i="1"/>
  <c r="S552" i="1"/>
  <c r="S551" i="1"/>
  <c r="S550" i="1"/>
  <c r="S549" i="1"/>
  <c r="S548" i="1"/>
  <c r="S547" i="1"/>
  <c r="S546" i="1"/>
  <c r="S545" i="1"/>
  <c r="S544" i="1"/>
  <c r="S543" i="1"/>
  <c r="S542" i="1"/>
  <c r="S541" i="1"/>
  <c r="S540" i="1"/>
  <c r="S539" i="1"/>
  <c r="S538" i="1"/>
  <c r="S537" i="1"/>
  <c r="S536" i="1"/>
  <c r="S535" i="1"/>
  <c r="S534" i="1"/>
  <c r="S533" i="1"/>
  <c r="S532" i="1"/>
  <c r="S531" i="1"/>
  <c r="S530" i="1"/>
  <c r="S529" i="1"/>
  <c r="S528" i="1"/>
  <c r="S527" i="1"/>
  <c r="S526" i="1"/>
  <c r="S525" i="1"/>
  <c r="S524" i="1"/>
  <c r="S523" i="1"/>
  <c r="S522" i="1"/>
  <c r="S521" i="1"/>
  <c r="S520" i="1"/>
  <c r="S519" i="1"/>
  <c r="S518" i="1"/>
  <c r="S517" i="1"/>
  <c r="S516" i="1"/>
  <c r="S515" i="1"/>
  <c r="S514" i="1"/>
  <c r="S513" i="1"/>
  <c r="S512" i="1"/>
  <c r="S511" i="1"/>
  <c r="S510" i="1"/>
  <c r="S509" i="1"/>
  <c r="S508" i="1"/>
  <c r="S507" i="1"/>
  <c r="S506" i="1"/>
  <c r="S505" i="1"/>
  <c r="S504" i="1"/>
  <c r="S503" i="1"/>
  <c r="S502" i="1"/>
  <c r="S501" i="1"/>
  <c r="S500" i="1"/>
  <c r="S499" i="1"/>
  <c r="S498" i="1"/>
  <c r="S497" i="1"/>
  <c r="S496" i="1"/>
  <c r="S495" i="1"/>
  <c r="S494" i="1"/>
  <c r="S493" i="1"/>
  <c r="S492" i="1"/>
  <c r="S491" i="1"/>
  <c r="S490" i="1"/>
  <c r="S489" i="1"/>
  <c r="S488" i="1"/>
  <c r="S487" i="1"/>
  <c r="S486" i="1"/>
  <c r="S485" i="1"/>
  <c r="S484" i="1"/>
  <c r="S483" i="1"/>
  <c r="S482" i="1"/>
  <c r="S481" i="1"/>
  <c r="S480" i="1"/>
  <c r="S479" i="1"/>
  <c r="S478" i="1"/>
  <c r="S477" i="1"/>
  <c r="S476" i="1"/>
  <c r="S475" i="1"/>
  <c r="S474" i="1"/>
  <c r="S473" i="1"/>
  <c r="S472" i="1"/>
  <c r="S471" i="1"/>
  <c r="S470" i="1"/>
  <c r="S469" i="1"/>
  <c r="S468" i="1"/>
  <c r="S467" i="1"/>
  <c r="S466" i="1"/>
  <c r="S465" i="1"/>
  <c r="S464" i="1"/>
  <c r="S463" i="1"/>
  <c r="S462" i="1"/>
  <c r="S461" i="1"/>
  <c r="S460" i="1"/>
  <c r="S459" i="1"/>
  <c r="S458" i="1"/>
  <c r="S457" i="1"/>
  <c r="S456" i="1"/>
  <c r="S455" i="1"/>
  <c r="S454" i="1"/>
  <c r="S453" i="1"/>
  <c r="S452" i="1"/>
  <c r="S451" i="1"/>
  <c r="S450" i="1"/>
  <c r="S449" i="1"/>
  <c r="S448" i="1"/>
  <c r="S447" i="1"/>
  <c r="S446" i="1"/>
  <c r="S445" i="1"/>
  <c r="S444" i="1"/>
  <c r="S443" i="1"/>
  <c r="S442" i="1"/>
  <c r="S441" i="1"/>
  <c r="S440" i="1"/>
  <c r="S439" i="1"/>
  <c r="S438" i="1"/>
  <c r="S437" i="1"/>
  <c r="S436" i="1"/>
  <c r="S435" i="1"/>
  <c r="S434" i="1"/>
  <c r="S433" i="1"/>
  <c r="S432" i="1"/>
  <c r="S431" i="1"/>
  <c r="S430" i="1"/>
  <c r="S429" i="1"/>
  <c r="S428" i="1"/>
  <c r="S427" i="1"/>
  <c r="S426" i="1"/>
  <c r="S425" i="1"/>
  <c r="S424" i="1"/>
  <c r="S423" i="1"/>
  <c r="S422" i="1"/>
  <c r="S421" i="1"/>
  <c r="S420" i="1"/>
  <c r="S419" i="1"/>
  <c r="S418" i="1"/>
  <c r="S417" i="1"/>
  <c r="S416" i="1"/>
  <c r="S415" i="1"/>
  <c r="S414" i="1"/>
  <c r="S413" i="1"/>
  <c r="S412" i="1"/>
  <c r="S411" i="1"/>
  <c r="S410" i="1"/>
  <c r="S409" i="1"/>
  <c r="S408" i="1"/>
  <c r="S407" i="1"/>
  <c r="S406" i="1"/>
  <c r="S405" i="1"/>
  <c r="S404" i="1"/>
  <c r="S403" i="1"/>
  <c r="S402" i="1"/>
  <c r="S401" i="1"/>
  <c r="S400" i="1"/>
  <c r="S399" i="1"/>
  <c r="S398" i="1"/>
  <c r="S397" i="1"/>
  <c r="S396" i="1"/>
  <c r="S395" i="1"/>
  <c r="S394" i="1"/>
  <c r="S393" i="1"/>
  <c r="S392" i="1"/>
  <c r="S391" i="1"/>
  <c r="S390" i="1"/>
  <c r="S389" i="1"/>
  <c r="S388" i="1"/>
  <c r="S387" i="1"/>
  <c r="S386" i="1"/>
  <c r="S385" i="1"/>
  <c r="S384" i="1"/>
  <c r="S383" i="1"/>
  <c r="S382" i="1"/>
  <c r="S381" i="1"/>
  <c r="S380" i="1"/>
  <c r="S379" i="1"/>
  <c r="S378" i="1"/>
  <c r="S377" i="1"/>
  <c r="S376" i="1"/>
  <c r="S375" i="1"/>
  <c r="S374" i="1"/>
  <c r="S373" i="1"/>
  <c r="S372" i="1"/>
  <c r="S371" i="1"/>
  <c r="S370" i="1"/>
  <c r="S369" i="1"/>
  <c r="S368" i="1"/>
  <c r="S367" i="1"/>
  <c r="S366" i="1"/>
  <c r="S365" i="1"/>
  <c r="S364" i="1"/>
  <c r="S363" i="1"/>
  <c r="S362" i="1"/>
  <c r="S361" i="1"/>
  <c r="S360" i="1"/>
  <c r="S359" i="1"/>
  <c r="S358" i="1"/>
  <c r="S357" i="1"/>
  <c r="S356" i="1"/>
  <c r="S355" i="1"/>
  <c r="S354" i="1"/>
  <c r="S353" i="1"/>
  <c r="S352" i="1"/>
  <c r="S351" i="1"/>
  <c r="S350" i="1"/>
  <c r="S349" i="1"/>
  <c r="S348" i="1"/>
  <c r="S347" i="1"/>
  <c r="S346" i="1"/>
  <c r="S345" i="1"/>
  <c r="S344" i="1"/>
  <c r="S343" i="1"/>
  <c r="S342" i="1"/>
  <c r="S341" i="1"/>
  <c r="S340" i="1"/>
  <c r="S339" i="1"/>
  <c r="S338" i="1"/>
  <c r="S337" i="1"/>
  <c r="S336" i="1"/>
  <c r="S335" i="1"/>
  <c r="S334" i="1"/>
  <c r="S333" i="1"/>
  <c r="S332" i="1"/>
  <c r="S331" i="1"/>
  <c r="S330" i="1"/>
  <c r="S329" i="1"/>
  <c r="S328" i="1"/>
  <c r="S327" i="1"/>
  <c r="S326" i="1"/>
  <c r="S325" i="1"/>
  <c r="S324" i="1"/>
  <c r="S323" i="1"/>
  <c r="S322" i="1"/>
  <c r="S321" i="1"/>
  <c r="S320" i="1"/>
  <c r="S319" i="1"/>
  <c r="S318" i="1"/>
  <c r="S317" i="1"/>
  <c r="S316" i="1"/>
  <c r="S315" i="1"/>
  <c r="S314" i="1"/>
  <c r="S313" i="1"/>
  <c r="S312" i="1"/>
  <c r="S311" i="1"/>
  <c r="S310" i="1"/>
  <c r="S309" i="1"/>
  <c r="S308" i="1"/>
  <c r="S307" i="1"/>
  <c r="S306" i="1"/>
  <c r="S305" i="1"/>
  <c r="S304" i="1"/>
  <c r="S303" i="1"/>
  <c r="S302" i="1"/>
  <c r="S301" i="1"/>
  <c r="S300" i="1"/>
  <c r="S299" i="1"/>
  <c r="S298" i="1"/>
  <c r="S297" i="1"/>
  <c r="S296" i="1"/>
  <c r="S295" i="1"/>
  <c r="S294" i="1"/>
  <c r="S293" i="1"/>
  <c r="S292" i="1"/>
  <c r="S291" i="1"/>
  <c r="S290" i="1"/>
  <c r="S289" i="1"/>
  <c r="S288" i="1"/>
  <c r="S287" i="1"/>
  <c r="S286" i="1"/>
  <c r="S285" i="1"/>
  <c r="S284" i="1"/>
  <c r="S283" i="1"/>
  <c r="S282" i="1"/>
  <c r="S281" i="1"/>
  <c r="S280" i="1"/>
  <c r="S279" i="1"/>
  <c r="S278" i="1"/>
  <c r="S277" i="1"/>
  <c r="S276" i="1"/>
  <c r="S275" i="1"/>
  <c r="S274" i="1"/>
  <c r="S273" i="1"/>
  <c r="S272" i="1"/>
  <c r="S271" i="1"/>
  <c r="S270" i="1"/>
  <c r="S269" i="1"/>
  <c r="S268" i="1"/>
  <c r="S267" i="1"/>
  <c r="S266" i="1"/>
  <c r="S265" i="1"/>
  <c r="S264" i="1"/>
  <c r="S263" i="1"/>
  <c r="S262" i="1"/>
  <c r="S261" i="1"/>
  <c r="S260" i="1"/>
  <c r="S259" i="1"/>
  <c r="S258" i="1"/>
  <c r="S257" i="1"/>
  <c r="S256" i="1"/>
  <c r="S255" i="1"/>
  <c r="S254" i="1"/>
  <c r="S253" i="1"/>
  <c r="S252" i="1"/>
  <c r="S251" i="1"/>
  <c r="S250" i="1"/>
  <c r="S249" i="1"/>
  <c r="S248" i="1"/>
  <c r="S247" i="1"/>
  <c r="S246" i="1"/>
  <c r="S245" i="1"/>
  <c r="S244" i="1"/>
  <c r="S243" i="1"/>
  <c r="S242" i="1"/>
  <c r="S241" i="1"/>
  <c r="S240" i="1"/>
  <c r="S239" i="1"/>
  <c r="S238" i="1"/>
  <c r="S237" i="1"/>
  <c r="S236" i="1"/>
  <c r="S235" i="1"/>
  <c r="S234" i="1"/>
  <c r="S233" i="1"/>
  <c r="S232" i="1"/>
  <c r="S231" i="1"/>
  <c r="S230" i="1"/>
  <c r="S229" i="1"/>
  <c r="S228" i="1"/>
  <c r="S227" i="1"/>
  <c r="S226" i="1"/>
  <c r="S225" i="1"/>
  <c r="S224" i="1"/>
  <c r="S223" i="1"/>
  <c r="S222" i="1"/>
  <c r="S221" i="1"/>
  <c r="S220" i="1"/>
  <c r="S219" i="1"/>
  <c r="S218" i="1"/>
  <c r="S217" i="1"/>
  <c r="S216" i="1"/>
  <c r="S215" i="1"/>
  <c r="S214" i="1"/>
  <c r="S213" i="1"/>
  <c r="S212" i="1"/>
  <c r="S211" i="1"/>
  <c r="S210" i="1"/>
  <c r="S209" i="1"/>
  <c r="S208" i="1"/>
  <c r="S207" i="1"/>
  <c r="S206" i="1"/>
  <c r="S205" i="1"/>
  <c r="S204" i="1"/>
  <c r="S203" i="1"/>
  <c r="S202" i="1"/>
  <c r="S201" i="1"/>
  <c r="S200" i="1"/>
  <c r="S199" i="1"/>
  <c r="S198" i="1"/>
  <c r="S197" i="1"/>
  <c r="S196" i="1"/>
  <c r="S195" i="1"/>
  <c r="S194" i="1"/>
  <c r="S193" i="1"/>
  <c r="S192" i="1"/>
  <c r="S191" i="1"/>
  <c r="S190" i="1"/>
  <c r="S189" i="1"/>
  <c r="S188" i="1"/>
  <c r="S187" i="1"/>
  <c r="S186" i="1"/>
  <c r="S185" i="1"/>
  <c r="S184" i="1"/>
  <c r="S183" i="1"/>
  <c r="S182" i="1"/>
  <c r="S181" i="1"/>
  <c r="S180" i="1"/>
  <c r="S179" i="1"/>
  <c r="S178" i="1"/>
  <c r="S177" i="1"/>
  <c r="S176" i="1"/>
  <c r="S175" i="1"/>
  <c r="S174" i="1"/>
  <c r="S173" i="1"/>
  <c r="S172" i="1"/>
  <c r="S171" i="1"/>
  <c r="S170" i="1"/>
  <c r="S169" i="1"/>
  <c r="S168" i="1"/>
  <c r="S167" i="1"/>
  <c r="S166" i="1"/>
  <c r="S165" i="1"/>
  <c r="S164" i="1"/>
  <c r="S163" i="1"/>
  <c r="S162" i="1"/>
  <c r="S161" i="1"/>
  <c r="S160" i="1"/>
  <c r="S159" i="1"/>
  <c r="S158" i="1"/>
  <c r="S157" i="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S124" i="1"/>
  <c r="S123" i="1"/>
  <c r="S122" i="1"/>
  <c r="S121" i="1"/>
  <c r="S120" i="1"/>
  <c r="S119" i="1"/>
  <c r="S118" i="1"/>
  <c r="S117" i="1"/>
  <c r="S116" i="1"/>
  <c r="S115" i="1"/>
  <c r="S114" i="1"/>
  <c r="S113" i="1"/>
  <c r="S112" i="1"/>
  <c r="S111" i="1"/>
  <c r="S110" i="1"/>
  <c r="S109" i="1"/>
  <c r="S108" i="1"/>
  <c r="S107" i="1"/>
  <c r="S106" i="1"/>
  <c r="S105" i="1"/>
  <c r="S104" i="1"/>
  <c r="S103" i="1"/>
  <c r="S102" i="1"/>
  <c r="S101" i="1"/>
  <c r="S100" i="1"/>
  <c r="S99" i="1"/>
  <c r="S98" i="1"/>
  <c r="S97" i="1"/>
  <c r="S96"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C26" i="1"/>
  <c r="N4"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25" i="1"/>
  <c r="A2" i="9" l="1"/>
  <c r="P26" i="1"/>
  <c r="M24" i="1"/>
  <c r="C24" i="1"/>
  <c r="E10" i="1"/>
  <c r="E11" i="1"/>
  <c r="E12" i="1"/>
  <c r="E13" i="1"/>
  <c r="E14" i="1"/>
  <c r="E15" i="1"/>
  <c r="E17" i="1"/>
  <c r="E18" i="1"/>
  <c r="E19" i="1"/>
  <c r="E20" i="1"/>
  <c r="E9" i="1"/>
  <c r="C6" i="4"/>
  <c r="K17" i="4"/>
  <c r="K16" i="4"/>
  <c r="K14" i="4"/>
  <c r="K15" i="4"/>
  <c r="K7" i="4"/>
  <c r="K8" i="4"/>
  <c r="K9" i="4"/>
  <c r="K10" i="4"/>
  <c r="K11" i="4"/>
  <c r="K12" i="4"/>
  <c r="K6" i="4"/>
  <c r="E12" i="8"/>
  <c r="E13" i="8"/>
  <c r="E14" i="8"/>
  <c r="E15" i="8"/>
  <c r="E16" i="8"/>
  <c r="E17" i="8"/>
  <c r="E18" i="8"/>
  <c r="E19" i="8"/>
  <c r="E11" i="8"/>
  <c r="P27" i="1" l="1"/>
  <c r="P28" i="1"/>
  <c r="P29" i="1"/>
  <c r="P30" i="1"/>
  <c r="P31" i="1"/>
  <c r="P32" i="1"/>
  <c r="P33" i="1"/>
  <c r="P34" i="1"/>
  <c r="P35" i="1"/>
  <c r="G21" i="8"/>
  <c r="G22" i="8"/>
  <c r="G23" i="8"/>
  <c r="G24" i="8"/>
  <c r="E22" i="8"/>
  <c r="E23" i="8"/>
  <c r="E24" i="8"/>
  <c r="C22" i="8"/>
  <c r="C23" i="8"/>
  <c r="C21" i="8"/>
  <c r="E21" i="8" s="1"/>
  <c r="L4" i="8"/>
  <c r="T25" i="1" l="1"/>
  <c r="T26" i="1"/>
  <c r="T27" i="1"/>
  <c r="T28" i="1"/>
  <c r="T29" i="1"/>
  <c r="T30" i="1"/>
  <c r="T31" i="1"/>
  <c r="U31" i="1" s="1"/>
  <c r="R31" i="1" s="1"/>
  <c r="T32" i="1"/>
  <c r="T33" i="1"/>
  <c r="U33" i="1" s="1"/>
  <c r="R33" i="1" s="1"/>
  <c r="T34" i="1"/>
  <c r="T35" i="1"/>
  <c r="T36" i="1"/>
  <c r="T37" i="1"/>
  <c r="T38" i="1"/>
  <c r="T39" i="1"/>
  <c r="T40" i="1"/>
  <c r="T41" i="1"/>
  <c r="U41" i="1" s="1"/>
  <c r="R41" i="1" s="1"/>
  <c r="T42" i="1"/>
  <c r="T43" i="1"/>
  <c r="T44" i="1"/>
  <c r="T45" i="1"/>
  <c r="U45" i="1" s="1"/>
  <c r="R45" i="1" s="1"/>
  <c r="T46" i="1"/>
  <c r="T47" i="1"/>
  <c r="T48" i="1"/>
  <c r="T49" i="1"/>
  <c r="T50" i="1"/>
  <c r="T51" i="1"/>
  <c r="U51" i="1" s="1"/>
  <c r="R51" i="1" s="1"/>
  <c r="T52" i="1"/>
  <c r="T53" i="1"/>
  <c r="T54" i="1"/>
  <c r="T55" i="1"/>
  <c r="U55" i="1" s="1"/>
  <c r="R55" i="1" s="1"/>
  <c r="T56" i="1"/>
  <c r="T57" i="1"/>
  <c r="U57" i="1" s="1"/>
  <c r="R57" i="1" s="1"/>
  <c r="T58" i="1"/>
  <c r="T59" i="1"/>
  <c r="T60" i="1"/>
  <c r="T61" i="1"/>
  <c r="T62" i="1"/>
  <c r="T63" i="1"/>
  <c r="T64" i="1"/>
  <c r="T65" i="1"/>
  <c r="T66" i="1"/>
  <c r="T67" i="1"/>
  <c r="T68" i="1"/>
  <c r="T69" i="1"/>
  <c r="T70" i="1"/>
  <c r="T71" i="1"/>
  <c r="T72" i="1"/>
  <c r="T73" i="1"/>
  <c r="T74" i="1"/>
  <c r="T75" i="1"/>
  <c r="T76" i="1"/>
  <c r="T77" i="1"/>
  <c r="T78" i="1"/>
  <c r="T79" i="1"/>
  <c r="T80" i="1"/>
  <c r="T81" i="1"/>
  <c r="U81" i="1" s="1"/>
  <c r="R81" i="1" s="1"/>
  <c r="T82" i="1"/>
  <c r="T83" i="1"/>
  <c r="T84" i="1"/>
  <c r="T85" i="1"/>
  <c r="T86" i="1"/>
  <c r="T87" i="1"/>
  <c r="T88" i="1"/>
  <c r="T89" i="1"/>
  <c r="T90" i="1"/>
  <c r="T91" i="1"/>
  <c r="T92" i="1"/>
  <c r="T93" i="1"/>
  <c r="U93" i="1" s="1"/>
  <c r="R93" i="1" s="1"/>
  <c r="T94" i="1"/>
  <c r="T95" i="1"/>
  <c r="T96" i="1"/>
  <c r="T97" i="1"/>
  <c r="U97" i="1" s="1"/>
  <c r="R97" i="1" s="1"/>
  <c r="T98" i="1"/>
  <c r="T99" i="1"/>
  <c r="U99" i="1" s="1"/>
  <c r="R99" i="1" s="1"/>
  <c r="T100" i="1"/>
  <c r="T101" i="1"/>
  <c r="U101" i="1" s="1"/>
  <c r="R101" i="1" s="1"/>
  <c r="T102" i="1"/>
  <c r="T103" i="1"/>
  <c r="T104" i="1"/>
  <c r="T105" i="1"/>
  <c r="U105" i="1" s="1"/>
  <c r="R105" i="1" s="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U131" i="1" s="1"/>
  <c r="R131" i="1" s="1"/>
  <c r="T132" i="1"/>
  <c r="T133" i="1"/>
  <c r="T134" i="1"/>
  <c r="T135" i="1"/>
  <c r="T136" i="1"/>
  <c r="T137" i="1"/>
  <c r="T138" i="1"/>
  <c r="T139" i="1"/>
  <c r="U139" i="1" s="1"/>
  <c r="R139" i="1" s="1"/>
  <c r="T140" i="1"/>
  <c r="T141" i="1"/>
  <c r="T142" i="1"/>
  <c r="T143" i="1"/>
  <c r="U143" i="1" s="1"/>
  <c r="R143" i="1" s="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U262" i="1" s="1"/>
  <c r="R262" i="1" s="1"/>
  <c r="T263" i="1"/>
  <c r="T264" i="1"/>
  <c r="T265" i="1"/>
  <c r="T266" i="1"/>
  <c r="U266" i="1" s="1"/>
  <c r="R266" i="1" s="1"/>
  <c r="T267" i="1"/>
  <c r="T268" i="1"/>
  <c r="T269" i="1"/>
  <c r="T270" i="1"/>
  <c r="T271" i="1"/>
  <c r="T272" i="1"/>
  <c r="T273" i="1"/>
  <c r="T274" i="1"/>
  <c r="T275" i="1"/>
  <c r="T276" i="1"/>
  <c r="T277" i="1"/>
  <c r="T278" i="1"/>
  <c r="T279" i="1"/>
  <c r="T280" i="1"/>
  <c r="T281" i="1"/>
  <c r="T282" i="1"/>
  <c r="T283" i="1"/>
  <c r="T284" i="1"/>
  <c r="T285" i="1"/>
  <c r="T286" i="1"/>
  <c r="T287" i="1"/>
  <c r="T288" i="1"/>
  <c r="T289" i="1"/>
  <c r="T290" i="1"/>
  <c r="T291" i="1"/>
  <c r="T292" i="1"/>
  <c r="T293" i="1"/>
  <c r="T294" i="1"/>
  <c r="T295" i="1"/>
  <c r="T296" i="1"/>
  <c r="T297" i="1"/>
  <c r="T298" i="1"/>
  <c r="T299" i="1"/>
  <c r="T300" i="1"/>
  <c r="T301" i="1"/>
  <c r="T302" i="1"/>
  <c r="T303" i="1"/>
  <c r="T304" i="1"/>
  <c r="T305" i="1"/>
  <c r="T306" i="1"/>
  <c r="T307" i="1"/>
  <c r="T308" i="1"/>
  <c r="T309" i="1"/>
  <c r="T310" i="1"/>
  <c r="T311" i="1"/>
  <c r="T312" i="1"/>
  <c r="T313" i="1"/>
  <c r="T314" i="1"/>
  <c r="T315" i="1"/>
  <c r="T316" i="1"/>
  <c r="T317" i="1"/>
  <c r="T318" i="1"/>
  <c r="T319" i="1"/>
  <c r="T320" i="1"/>
  <c r="T321" i="1"/>
  <c r="T322" i="1"/>
  <c r="T323" i="1"/>
  <c r="T324" i="1"/>
  <c r="T325" i="1"/>
  <c r="T326" i="1"/>
  <c r="T327" i="1"/>
  <c r="T328" i="1"/>
  <c r="T329" i="1"/>
  <c r="T330" i="1"/>
  <c r="T331" i="1"/>
  <c r="T332" i="1"/>
  <c r="T333" i="1"/>
  <c r="T334" i="1"/>
  <c r="T335" i="1"/>
  <c r="T336" i="1"/>
  <c r="T337" i="1"/>
  <c r="T338" i="1"/>
  <c r="T339" i="1"/>
  <c r="T340" i="1"/>
  <c r="T341" i="1"/>
  <c r="T342" i="1"/>
  <c r="T343" i="1"/>
  <c r="T344" i="1"/>
  <c r="T345" i="1"/>
  <c r="T346" i="1"/>
  <c r="T347" i="1"/>
  <c r="T348" i="1"/>
  <c r="T349" i="1"/>
  <c r="T350" i="1"/>
  <c r="T351" i="1"/>
  <c r="T352" i="1"/>
  <c r="T353" i="1"/>
  <c r="T354" i="1"/>
  <c r="T355" i="1"/>
  <c r="T356" i="1"/>
  <c r="T357" i="1"/>
  <c r="T358" i="1"/>
  <c r="T359" i="1"/>
  <c r="T360" i="1"/>
  <c r="T361" i="1"/>
  <c r="T362" i="1"/>
  <c r="T363" i="1"/>
  <c r="T364" i="1"/>
  <c r="T365" i="1"/>
  <c r="T366" i="1"/>
  <c r="T367" i="1"/>
  <c r="T368" i="1"/>
  <c r="T369" i="1"/>
  <c r="T370" i="1"/>
  <c r="T371" i="1"/>
  <c r="U371" i="1" s="1"/>
  <c r="R371" i="1" s="1"/>
  <c r="T372" i="1"/>
  <c r="T373" i="1"/>
  <c r="T374" i="1"/>
  <c r="T375" i="1"/>
  <c r="U375" i="1" s="1"/>
  <c r="R375" i="1" s="1"/>
  <c r="T376" i="1"/>
  <c r="T377" i="1"/>
  <c r="T378" i="1"/>
  <c r="T379" i="1"/>
  <c r="U379" i="1" s="1"/>
  <c r="R379" i="1" s="1"/>
  <c r="T380" i="1"/>
  <c r="T381" i="1"/>
  <c r="T382" i="1"/>
  <c r="T383" i="1"/>
  <c r="U383" i="1" s="1"/>
  <c r="R383" i="1" s="1"/>
  <c r="T384" i="1"/>
  <c r="T385" i="1"/>
  <c r="T386" i="1"/>
  <c r="T387" i="1"/>
  <c r="U387" i="1" s="1"/>
  <c r="R387" i="1" s="1"/>
  <c r="T388" i="1"/>
  <c r="T389" i="1"/>
  <c r="T390" i="1"/>
  <c r="T391" i="1"/>
  <c r="T392" i="1"/>
  <c r="T393" i="1"/>
  <c r="T394" i="1"/>
  <c r="T395" i="1"/>
  <c r="U395" i="1" s="1"/>
  <c r="R395" i="1" s="1"/>
  <c r="T396" i="1"/>
  <c r="T397" i="1"/>
  <c r="U397" i="1" s="1"/>
  <c r="R397" i="1" s="1"/>
  <c r="T398" i="1"/>
  <c r="T399" i="1"/>
  <c r="U399" i="1" s="1"/>
  <c r="R399" i="1" s="1"/>
  <c r="T400" i="1"/>
  <c r="T401" i="1"/>
  <c r="T402" i="1"/>
  <c r="T403" i="1"/>
  <c r="T404" i="1"/>
  <c r="T405" i="1"/>
  <c r="T406" i="1"/>
  <c r="T407" i="1"/>
  <c r="T408" i="1"/>
  <c r="T409" i="1"/>
  <c r="T410" i="1"/>
  <c r="T411" i="1"/>
  <c r="T412" i="1"/>
  <c r="T413" i="1"/>
  <c r="T414" i="1"/>
  <c r="T415" i="1"/>
  <c r="T416" i="1"/>
  <c r="T417" i="1"/>
  <c r="T418" i="1"/>
  <c r="U418" i="1" s="1"/>
  <c r="R418" i="1" s="1"/>
  <c r="T419" i="1"/>
  <c r="T420" i="1"/>
  <c r="T421" i="1"/>
  <c r="T422" i="1"/>
  <c r="T423" i="1"/>
  <c r="T424" i="1"/>
  <c r="T425" i="1"/>
  <c r="T426" i="1"/>
  <c r="T427" i="1"/>
  <c r="T428" i="1"/>
  <c r="T429" i="1"/>
  <c r="T430" i="1"/>
  <c r="T431" i="1"/>
  <c r="T432" i="1"/>
  <c r="T433" i="1"/>
  <c r="T434" i="1"/>
  <c r="T435" i="1"/>
  <c r="T436" i="1"/>
  <c r="T437" i="1"/>
  <c r="T438" i="1"/>
  <c r="T439" i="1"/>
  <c r="T440" i="1"/>
  <c r="T441" i="1"/>
  <c r="T442" i="1"/>
  <c r="T443" i="1"/>
  <c r="T444" i="1"/>
  <c r="T445" i="1"/>
  <c r="T446" i="1"/>
  <c r="T447" i="1"/>
  <c r="T448" i="1"/>
  <c r="T449" i="1"/>
  <c r="T450" i="1"/>
  <c r="T451" i="1"/>
  <c r="T452" i="1"/>
  <c r="T453" i="1"/>
  <c r="T454" i="1"/>
  <c r="T455" i="1"/>
  <c r="T456" i="1"/>
  <c r="T457" i="1"/>
  <c r="T458" i="1"/>
  <c r="T459" i="1"/>
  <c r="T460" i="1"/>
  <c r="T461" i="1"/>
  <c r="T462" i="1"/>
  <c r="T463" i="1"/>
  <c r="T464" i="1"/>
  <c r="T4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499" i="1"/>
  <c r="T500" i="1"/>
  <c r="T501" i="1"/>
  <c r="T502" i="1"/>
  <c r="T503" i="1"/>
  <c r="T504" i="1"/>
  <c r="T505" i="1"/>
  <c r="T506" i="1"/>
  <c r="T507" i="1"/>
  <c r="T508" i="1"/>
  <c r="T509" i="1"/>
  <c r="T510" i="1"/>
  <c r="T511" i="1"/>
  <c r="T512" i="1"/>
  <c r="T513" i="1"/>
  <c r="T514" i="1"/>
  <c r="T515" i="1"/>
  <c r="T516" i="1"/>
  <c r="T517" i="1"/>
  <c r="T518" i="1"/>
  <c r="T519" i="1"/>
  <c r="T520" i="1"/>
  <c r="T521" i="1"/>
  <c r="T522" i="1"/>
  <c r="T523" i="1"/>
  <c r="T524" i="1"/>
  <c r="T525" i="1"/>
  <c r="T526" i="1"/>
  <c r="U526" i="1" s="1"/>
  <c r="R526" i="1" s="1"/>
  <c r="T527" i="1"/>
  <c r="T528" i="1"/>
  <c r="T529" i="1"/>
  <c r="T530" i="1"/>
  <c r="U530" i="1" s="1"/>
  <c r="R530" i="1" s="1"/>
  <c r="T531" i="1"/>
  <c r="T532" i="1"/>
  <c r="T533" i="1"/>
  <c r="T534" i="1"/>
  <c r="U534" i="1" s="1"/>
  <c r="R534" i="1" s="1"/>
  <c r="T535" i="1"/>
  <c r="T536" i="1"/>
  <c r="T537" i="1"/>
  <c r="T538" i="1"/>
  <c r="U538" i="1" s="1"/>
  <c r="R538" i="1" s="1"/>
  <c r="T539" i="1"/>
  <c r="T540" i="1"/>
  <c r="T541" i="1"/>
  <c r="T542" i="1"/>
  <c r="T543" i="1"/>
  <c r="T544" i="1"/>
  <c r="T545" i="1"/>
  <c r="T546" i="1"/>
  <c r="T547" i="1"/>
  <c r="T548" i="1"/>
  <c r="T549" i="1"/>
  <c r="T550" i="1"/>
  <c r="U550" i="1" s="1"/>
  <c r="R550" i="1" s="1"/>
  <c r="T551" i="1"/>
  <c r="T552" i="1"/>
  <c r="T553" i="1"/>
  <c r="T554" i="1"/>
  <c r="T555" i="1"/>
  <c r="T556" i="1"/>
  <c r="T557" i="1"/>
  <c r="T558" i="1"/>
  <c r="U558" i="1" s="1"/>
  <c r="R558" i="1" s="1"/>
  <c r="T559" i="1"/>
  <c r="T560" i="1"/>
  <c r="T561" i="1"/>
  <c r="T562" i="1"/>
  <c r="U562" i="1" s="1"/>
  <c r="R562" i="1" s="1"/>
  <c r="T563" i="1"/>
  <c r="T564" i="1"/>
  <c r="T565" i="1"/>
  <c r="T566" i="1"/>
  <c r="U566" i="1" s="1"/>
  <c r="R566" i="1" s="1"/>
  <c r="T567" i="1"/>
  <c r="T568" i="1"/>
  <c r="T569" i="1"/>
  <c r="T570" i="1"/>
  <c r="T571" i="1"/>
  <c r="T572" i="1"/>
  <c r="T573" i="1"/>
  <c r="T574" i="1"/>
  <c r="U574" i="1" s="1"/>
  <c r="R574" i="1" s="1"/>
  <c r="T575" i="1"/>
  <c r="T576" i="1"/>
  <c r="T577" i="1"/>
  <c r="T578" i="1"/>
  <c r="T579" i="1"/>
  <c r="T580" i="1"/>
  <c r="T581" i="1"/>
  <c r="T582" i="1"/>
  <c r="U582" i="1" s="1"/>
  <c r="R582" i="1" s="1"/>
  <c r="T583" i="1"/>
  <c r="T584" i="1"/>
  <c r="T585" i="1"/>
  <c r="T586" i="1"/>
  <c r="T587" i="1"/>
  <c r="T588" i="1"/>
  <c r="T589" i="1"/>
  <c r="T590" i="1"/>
  <c r="T591" i="1"/>
  <c r="T592" i="1"/>
  <c r="T593" i="1"/>
  <c r="T594" i="1"/>
  <c r="T595" i="1"/>
  <c r="T596" i="1"/>
  <c r="T597" i="1"/>
  <c r="T598" i="1"/>
  <c r="T599" i="1"/>
  <c r="T600" i="1"/>
  <c r="T601" i="1"/>
  <c r="T602" i="1"/>
  <c r="T603" i="1"/>
  <c r="T604" i="1"/>
  <c r="T605" i="1"/>
  <c r="T606" i="1"/>
  <c r="T607" i="1"/>
  <c r="T608" i="1"/>
  <c r="T609" i="1"/>
  <c r="T610" i="1"/>
  <c r="T611" i="1"/>
  <c r="U611" i="1" s="1"/>
  <c r="R611" i="1" s="1"/>
  <c r="T612" i="1"/>
  <c r="T613" i="1"/>
  <c r="T614" i="1"/>
  <c r="T615" i="1"/>
  <c r="T616" i="1"/>
  <c r="T617" i="1"/>
  <c r="T618" i="1"/>
  <c r="T619" i="1"/>
  <c r="T620" i="1"/>
  <c r="T621" i="1"/>
  <c r="T622" i="1"/>
  <c r="T623" i="1"/>
  <c r="T624" i="1"/>
  <c r="T625" i="1"/>
  <c r="T626" i="1"/>
  <c r="T627" i="1"/>
  <c r="T628" i="1"/>
  <c r="T629" i="1"/>
  <c r="T630" i="1"/>
  <c r="T631" i="1"/>
  <c r="T632" i="1"/>
  <c r="T633" i="1"/>
  <c r="T634" i="1"/>
  <c r="T635" i="1"/>
  <c r="T636" i="1"/>
  <c r="T637" i="1"/>
  <c r="T638" i="1"/>
  <c r="U638" i="1" s="1"/>
  <c r="R638" i="1" s="1"/>
  <c r="T639" i="1"/>
  <c r="T640" i="1"/>
  <c r="T641" i="1"/>
  <c r="T642" i="1"/>
  <c r="T643" i="1"/>
  <c r="T644" i="1"/>
  <c r="T645" i="1"/>
  <c r="T646" i="1"/>
  <c r="T647" i="1"/>
  <c r="T648" i="1"/>
  <c r="T649" i="1"/>
  <c r="T650" i="1"/>
  <c r="T651" i="1"/>
  <c r="T652" i="1"/>
  <c r="T653" i="1"/>
  <c r="T654" i="1"/>
  <c r="T655" i="1"/>
  <c r="T656" i="1"/>
  <c r="T657" i="1"/>
  <c r="T658" i="1"/>
  <c r="T659" i="1"/>
  <c r="T660" i="1"/>
  <c r="T661" i="1"/>
  <c r="T662" i="1"/>
  <c r="T663" i="1"/>
  <c r="T664" i="1"/>
  <c r="T665" i="1"/>
  <c r="T666" i="1"/>
  <c r="T667" i="1"/>
  <c r="T668" i="1"/>
  <c r="T669" i="1"/>
  <c r="T670" i="1"/>
  <c r="T671" i="1"/>
  <c r="T672" i="1"/>
  <c r="T673" i="1"/>
  <c r="T674" i="1"/>
  <c r="T675" i="1"/>
  <c r="T676" i="1"/>
  <c r="T677" i="1"/>
  <c r="T678" i="1"/>
  <c r="T679" i="1"/>
  <c r="T680" i="1"/>
  <c r="T681" i="1"/>
  <c r="T682" i="1"/>
  <c r="T683" i="1"/>
  <c r="T684" i="1"/>
  <c r="T685" i="1"/>
  <c r="T686" i="1"/>
  <c r="T687" i="1"/>
  <c r="T688" i="1"/>
  <c r="T689" i="1"/>
  <c r="T690" i="1"/>
  <c r="T691" i="1"/>
  <c r="T692" i="1"/>
  <c r="T693" i="1"/>
  <c r="T694" i="1"/>
  <c r="T695" i="1"/>
  <c r="T696" i="1"/>
  <c r="T697" i="1"/>
  <c r="T698" i="1"/>
  <c r="T699" i="1"/>
  <c r="T700" i="1"/>
  <c r="T701" i="1"/>
  <c r="T702" i="1"/>
  <c r="T703" i="1"/>
  <c r="T704" i="1"/>
  <c r="T705" i="1"/>
  <c r="T706" i="1"/>
  <c r="T707" i="1"/>
  <c r="T708" i="1"/>
  <c r="T709" i="1"/>
  <c r="T710" i="1"/>
  <c r="T711" i="1"/>
  <c r="T712" i="1"/>
  <c r="T713" i="1"/>
  <c r="T714" i="1"/>
  <c r="T715" i="1"/>
  <c r="T716" i="1"/>
  <c r="T717" i="1"/>
  <c r="T718" i="1"/>
  <c r="T719" i="1"/>
  <c r="T720" i="1"/>
  <c r="T721" i="1"/>
  <c r="T722" i="1"/>
  <c r="T723" i="1"/>
  <c r="T724" i="1"/>
  <c r="T725" i="1"/>
  <c r="T726" i="1"/>
  <c r="T727" i="1"/>
  <c r="T728" i="1"/>
  <c r="T729" i="1"/>
  <c r="T730" i="1"/>
  <c r="T731" i="1"/>
  <c r="T732" i="1"/>
  <c r="T733" i="1"/>
  <c r="T734" i="1"/>
  <c r="T735" i="1"/>
  <c r="T736" i="1"/>
  <c r="T737" i="1"/>
  <c r="T738" i="1"/>
  <c r="T739" i="1"/>
  <c r="T740" i="1"/>
  <c r="T741" i="1"/>
  <c r="U741" i="1" s="1"/>
  <c r="R741" i="1" s="1"/>
  <c r="T742" i="1"/>
  <c r="T743" i="1"/>
  <c r="T744" i="1"/>
  <c r="T745" i="1"/>
  <c r="T746" i="1"/>
  <c r="T747" i="1"/>
  <c r="T748" i="1"/>
  <c r="T749" i="1"/>
  <c r="T750" i="1"/>
  <c r="T751" i="1"/>
  <c r="T752" i="1"/>
  <c r="T753" i="1"/>
  <c r="T754" i="1"/>
  <c r="T755" i="1"/>
  <c r="T756" i="1"/>
  <c r="T757" i="1"/>
  <c r="T758" i="1"/>
  <c r="T759" i="1"/>
  <c r="T760" i="1"/>
  <c r="T761" i="1"/>
  <c r="T762" i="1"/>
  <c r="T763" i="1"/>
  <c r="T764" i="1"/>
  <c r="T765" i="1"/>
  <c r="T766" i="1"/>
  <c r="T767" i="1"/>
  <c r="T768" i="1"/>
  <c r="T769" i="1"/>
  <c r="T770" i="1"/>
  <c r="T771" i="1"/>
  <c r="T772" i="1"/>
  <c r="T773" i="1"/>
  <c r="T774" i="1"/>
  <c r="T775" i="1"/>
  <c r="T776" i="1"/>
  <c r="T777" i="1"/>
  <c r="T778" i="1"/>
  <c r="T779" i="1"/>
  <c r="T780" i="1"/>
  <c r="T781" i="1"/>
  <c r="T782" i="1"/>
  <c r="T783" i="1"/>
  <c r="T784" i="1"/>
  <c r="T785" i="1"/>
  <c r="T786" i="1"/>
  <c r="T787" i="1"/>
  <c r="T788" i="1"/>
  <c r="T789" i="1"/>
  <c r="T790" i="1"/>
  <c r="T791" i="1"/>
  <c r="T792" i="1"/>
  <c r="T793" i="1"/>
  <c r="T794" i="1"/>
  <c r="T795" i="1"/>
  <c r="T796" i="1"/>
  <c r="T797" i="1"/>
  <c r="T798" i="1"/>
  <c r="T799" i="1"/>
  <c r="T800" i="1"/>
  <c r="T801" i="1"/>
  <c r="T802" i="1"/>
  <c r="T803" i="1"/>
  <c r="T804" i="1"/>
  <c r="T805" i="1"/>
  <c r="T806" i="1"/>
  <c r="T807" i="1"/>
  <c r="T808" i="1"/>
  <c r="T809" i="1"/>
  <c r="T810" i="1"/>
  <c r="T811" i="1"/>
  <c r="T812" i="1"/>
  <c r="T813" i="1"/>
  <c r="T814" i="1"/>
  <c r="T815" i="1"/>
  <c r="T816" i="1"/>
  <c r="T817" i="1"/>
  <c r="T818" i="1"/>
  <c r="T819" i="1"/>
  <c r="T820" i="1"/>
  <c r="T821" i="1"/>
  <c r="T822" i="1"/>
  <c r="T823" i="1"/>
  <c r="T824" i="1"/>
  <c r="T825" i="1"/>
  <c r="T826" i="1"/>
  <c r="T827" i="1"/>
  <c r="T828" i="1"/>
  <c r="T829" i="1"/>
  <c r="T830" i="1"/>
  <c r="T831" i="1"/>
  <c r="T832" i="1"/>
  <c r="T833" i="1"/>
  <c r="T834" i="1"/>
  <c r="T835" i="1"/>
  <c r="T836" i="1"/>
  <c r="T837" i="1"/>
  <c r="T838" i="1"/>
  <c r="T839" i="1"/>
  <c r="T840" i="1"/>
  <c r="T841" i="1"/>
  <c r="T842" i="1"/>
  <c r="T843" i="1"/>
  <c r="T844" i="1"/>
  <c r="T845" i="1"/>
  <c r="T846" i="1"/>
  <c r="T847" i="1"/>
  <c r="T848" i="1"/>
  <c r="T849" i="1"/>
  <c r="T850" i="1"/>
  <c r="T851" i="1"/>
  <c r="T852" i="1"/>
  <c r="T853" i="1"/>
  <c r="T854" i="1"/>
  <c r="T855" i="1"/>
  <c r="T856" i="1"/>
  <c r="T857" i="1"/>
  <c r="T858" i="1"/>
  <c r="T859" i="1"/>
  <c r="T860" i="1"/>
  <c r="T861" i="1"/>
  <c r="T862" i="1"/>
  <c r="T863" i="1"/>
  <c r="T864" i="1"/>
  <c r="T865" i="1"/>
  <c r="T866" i="1"/>
  <c r="T867" i="1"/>
  <c r="T868" i="1"/>
  <c r="T869" i="1"/>
  <c r="T870" i="1"/>
  <c r="T871" i="1"/>
  <c r="T872" i="1"/>
  <c r="T873" i="1"/>
  <c r="T874" i="1"/>
  <c r="U874" i="1" s="1"/>
  <c r="R874" i="1" s="1"/>
  <c r="T875" i="1"/>
  <c r="T876" i="1"/>
  <c r="T877" i="1"/>
  <c r="T878" i="1"/>
  <c r="T879" i="1"/>
  <c r="T880" i="1"/>
  <c r="T881" i="1"/>
  <c r="T882" i="1"/>
  <c r="T883" i="1"/>
  <c r="T884" i="1"/>
  <c r="T885" i="1"/>
  <c r="T886" i="1"/>
  <c r="T887" i="1"/>
  <c r="T888" i="1"/>
  <c r="T889" i="1"/>
  <c r="T890" i="1"/>
  <c r="T891" i="1"/>
  <c r="T892" i="1"/>
  <c r="T893" i="1"/>
  <c r="T894" i="1"/>
  <c r="T895" i="1"/>
  <c r="T896" i="1"/>
  <c r="T897" i="1"/>
  <c r="T898" i="1"/>
  <c r="T899" i="1"/>
  <c r="T900" i="1"/>
  <c r="T901" i="1"/>
  <c r="T902" i="1"/>
  <c r="T903" i="1"/>
  <c r="T904" i="1"/>
  <c r="T905" i="1"/>
  <c r="T906" i="1"/>
  <c r="T907" i="1"/>
  <c r="T908" i="1"/>
  <c r="T909" i="1"/>
  <c r="T910" i="1"/>
  <c r="T911" i="1"/>
  <c r="T912" i="1"/>
  <c r="T913" i="1"/>
  <c r="T914" i="1"/>
  <c r="T915" i="1"/>
  <c r="T916" i="1"/>
  <c r="T917" i="1"/>
  <c r="T918" i="1"/>
  <c r="T919" i="1"/>
  <c r="T920" i="1"/>
  <c r="T921" i="1"/>
  <c r="T922" i="1"/>
  <c r="T923" i="1"/>
  <c r="T924" i="1"/>
  <c r="T925" i="1"/>
  <c r="T926" i="1"/>
  <c r="T927" i="1"/>
  <c r="T928" i="1"/>
  <c r="T929" i="1"/>
  <c r="T930" i="1"/>
  <c r="T931" i="1"/>
  <c r="T932" i="1"/>
  <c r="T933" i="1"/>
  <c r="T934" i="1"/>
  <c r="T935" i="1"/>
  <c r="T936" i="1"/>
  <c r="T937" i="1"/>
  <c r="T938" i="1"/>
  <c r="U938" i="1" s="1"/>
  <c r="R938" i="1" s="1"/>
  <c r="T939" i="1"/>
  <c r="T940" i="1"/>
  <c r="T941" i="1"/>
  <c r="T942" i="1"/>
  <c r="U942" i="1" s="1"/>
  <c r="R942" i="1" s="1"/>
  <c r="T943" i="1"/>
  <c r="T944" i="1"/>
  <c r="T945" i="1"/>
  <c r="T946" i="1"/>
  <c r="T947" i="1"/>
  <c r="T948" i="1"/>
  <c r="T949" i="1"/>
  <c r="T950" i="1"/>
  <c r="T951" i="1"/>
  <c r="T952" i="1"/>
  <c r="T953" i="1"/>
  <c r="T954" i="1"/>
  <c r="U954" i="1" s="1"/>
  <c r="R954" i="1" s="1"/>
  <c r="T955" i="1"/>
  <c r="T956" i="1"/>
  <c r="T957" i="1"/>
  <c r="T958" i="1"/>
  <c r="U958" i="1" s="1"/>
  <c r="R958" i="1" s="1"/>
  <c r="T959" i="1"/>
  <c r="T960" i="1"/>
  <c r="T961" i="1"/>
  <c r="T962" i="1"/>
  <c r="U962" i="1" s="1"/>
  <c r="R962" i="1" s="1"/>
  <c r="T963" i="1"/>
  <c r="T964" i="1"/>
  <c r="T965" i="1"/>
  <c r="T966" i="1"/>
  <c r="U966" i="1" s="1"/>
  <c r="R966" i="1" s="1"/>
  <c r="T967" i="1"/>
  <c r="T968" i="1"/>
  <c r="T969" i="1"/>
  <c r="T970" i="1"/>
  <c r="U970" i="1" s="1"/>
  <c r="R970" i="1" s="1"/>
  <c r="T971" i="1"/>
  <c r="T972" i="1"/>
  <c r="T973" i="1"/>
  <c r="T974" i="1"/>
  <c r="U974" i="1" s="1"/>
  <c r="R974" i="1" s="1"/>
  <c r="T975" i="1"/>
  <c r="T976" i="1"/>
  <c r="T977" i="1"/>
  <c r="T978" i="1"/>
  <c r="U978" i="1" s="1"/>
  <c r="R978" i="1" s="1"/>
  <c r="T979" i="1"/>
  <c r="T980" i="1"/>
  <c r="T981" i="1"/>
  <c r="T982" i="1"/>
  <c r="U982" i="1" s="1"/>
  <c r="R982" i="1" s="1"/>
  <c r="T983" i="1"/>
  <c r="T984" i="1"/>
  <c r="T985" i="1"/>
  <c r="T986" i="1"/>
  <c r="U986" i="1" s="1"/>
  <c r="R986" i="1" s="1"/>
  <c r="T987" i="1"/>
  <c r="T988" i="1"/>
  <c r="T989" i="1"/>
  <c r="T990" i="1"/>
  <c r="U990" i="1" s="1"/>
  <c r="R990" i="1" s="1"/>
  <c r="T991" i="1"/>
  <c r="T992" i="1"/>
  <c r="T993" i="1"/>
  <c r="T994" i="1"/>
  <c r="U994" i="1" s="1"/>
  <c r="R994" i="1" s="1"/>
  <c r="T995" i="1"/>
  <c r="T996" i="1"/>
  <c r="T997" i="1"/>
  <c r="T998" i="1"/>
  <c r="U998" i="1" s="1"/>
  <c r="R998" i="1" s="1"/>
  <c r="T999" i="1"/>
  <c r="T1000" i="1"/>
  <c r="T1001" i="1"/>
  <c r="T24" i="1"/>
  <c r="U29" i="1" l="1"/>
  <c r="R29" i="1" s="1"/>
  <c r="U636" i="1"/>
  <c r="R636" i="1" s="1"/>
  <c r="U632" i="1"/>
  <c r="R632" i="1" s="1"/>
  <c r="U176" i="1"/>
  <c r="R176" i="1" s="1"/>
  <c r="U132" i="1"/>
  <c r="R132" i="1" s="1"/>
  <c r="U999" i="1"/>
  <c r="R999" i="1" s="1"/>
  <c r="U995" i="1"/>
  <c r="R995" i="1" s="1"/>
  <c r="U991" i="1"/>
  <c r="R991" i="1" s="1"/>
  <c r="U987" i="1"/>
  <c r="R987" i="1" s="1"/>
  <c r="U983" i="1"/>
  <c r="R983" i="1" s="1"/>
  <c r="U979" i="1"/>
  <c r="R979" i="1" s="1"/>
  <c r="U975" i="1"/>
  <c r="R975" i="1" s="1"/>
  <c r="U971" i="1"/>
  <c r="R971" i="1" s="1"/>
  <c r="U967" i="1"/>
  <c r="R967" i="1" s="1"/>
  <c r="U963" i="1"/>
  <c r="R963" i="1" s="1"/>
  <c r="U959" i="1"/>
  <c r="R959" i="1" s="1"/>
  <c r="U955" i="1"/>
  <c r="R955" i="1" s="1"/>
  <c r="U951" i="1"/>
  <c r="R951" i="1" s="1"/>
  <c r="U947" i="1"/>
  <c r="R947" i="1" s="1"/>
  <c r="U943" i="1"/>
  <c r="R943" i="1" s="1"/>
  <c r="U939" i="1"/>
  <c r="R939" i="1" s="1"/>
  <c r="U935" i="1"/>
  <c r="R935" i="1" s="1"/>
  <c r="U931" i="1"/>
  <c r="R931" i="1" s="1"/>
  <c r="U927" i="1"/>
  <c r="R927" i="1" s="1"/>
  <c r="U923" i="1"/>
  <c r="R923" i="1" s="1"/>
  <c r="U859" i="1"/>
  <c r="R859" i="1" s="1"/>
  <c r="U855" i="1"/>
  <c r="R855" i="1" s="1"/>
  <c r="U851" i="1"/>
  <c r="R851" i="1" s="1"/>
  <c r="U847" i="1"/>
  <c r="R847" i="1" s="1"/>
  <c r="U843" i="1"/>
  <c r="R843" i="1" s="1"/>
  <c r="U839" i="1"/>
  <c r="R839" i="1" s="1"/>
  <c r="U835" i="1"/>
  <c r="R835" i="1" s="1"/>
  <c r="U831" i="1"/>
  <c r="R831" i="1" s="1"/>
  <c r="U827" i="1"/>
  <c r="R827" i="1" s="1"/>
  <c r="U823" i="1"/>
  <c r="R823" i="1" s="1"/>
  <c r="U819" i="1"/>
  <c r="R819" i="1" s="1"/>
  <c r="U815" i="1"/>
  <c r="R815" i="1" s="1"/>
  <c r="U811" i="1"/>
  <c r="R811" i="1" s="1"/>
  <c r="U807" i="1"/>
  <c r="R807" i="1" s="1"/>
  <c r="U803" i="1"/>
  <c r="R803" i="1" s="1"/>
  <c r="U799" i="1"/>
  <c r="R799" i="1" s="1"/>
  <c r="U795" i="1"/>
  <c r="R795" i="1" s="1"/>
  <c r="U791" i="1"/>
  <c r="R791" i="1" s="1"/>
  <c r="U787" i="1"/>
  <c r="R787" i="1" s="1"/>
  <c r="U783" i="1"/>
  <c r="R783" i="1" s="1"/>
  <c r="U779" i="1"/>
  <c r="R779" i="1" s="1"/>
  <c r="U775" i="1"/>
  <c r="R775" i="1" s="1"/>
  <c r="U771" i="1"/>
  <c r="R771" i="1" s="1"/>
  <c r="U767" i="1"/>
  <c r="R767" i="1" s="1"/>
  <c r="U763" i="1"/>
  <c r="R763" i="1" s="1"/>
  <c r="U759" i="1"/>
  <c r="R759" i="1" s="1"/>
  <c r="U755" i="1"/>
  <c r="R755" i="1" s="1"/>
  <c r="U747" i="1"/>
  <c r="R747" i="1" s="1"/>
  <c r="U699" i="1"/>
  <c r="R699" i="1" s="1"/>
  <c r="U695" i="1"/>
  <c r="R695" i="1" s="1"/>
  <c r="U683" i="1"/>
  <c r="R683" i="1" s="1"/>
  <c r="U392" i="1"/>
  <c r="R392" i="1" s="1"/>
  <c r="U384" i="1"/>
  <c r="R384" i="1" s="1"/>
  <c r="U380" i="1"/>
  <c r="R380" i="1" s="1"/>
  <c r="U376" i="1"/>
  <c r="R376" i="1" s="1"/>
  <c r="U372" i="1"/>
  <c r="R372" i="1" s="1"/>
  <c r="U368" i="1"/>
  <c r="R368" i="1" s="1"/>
  <c r="U364" i="1"/>
  <c r="R364" i="1" s="1"/>
  <c r="U360" i="1"/>
  <c r="R360" i="1" s="1"/>
  <c r="U356" i="1"/>
  <c r="R356" i="1" s="1"/>
  <c r="U352" i="1"/>
  <c r="R352" i="1" s="1"/>
  <c r="U348" i="1"/>
  <c r="R348" i="1" s="1"/>
  <c r="U344" i="1"/>
  <c r="R344" i="1" s="1"/>
  <c r="U340" i="1"/>
  <c r="R340" i="1" s="1"/>
  <c r="U336" i="1"/>
  <c r="R336" i="1" s="1"/>
  <c r="U332" i="1"/>
  <c r="R332" i="1" s="1"/>
  <c r="U328" i="1"/>
  <c r="R328" i="1" s="1"/>
  <c r="U324" i="1"/>
  <c r="R324" i="1" s="1"/>
  <c r="U256" i="1"/>
  <c r="R256" i="1" s="1"/>
  <c r="U236" i="1"/>
  <c r="R236" i="1" s="1"/>
  <c r="U232" i="1"/>
  <c r="R232" i="1" s="1"/>
  <c r="U228" i="1"/>
  <c r="R228" i="1" s="1"/>
  <c r="U224" i="1"/>
  <c r="R224" i="1" s="1"/>
  <c r="U208" i="1"/>
  <c r="R208" i="1" s="1"/>
  <c r="U200" i="1"/>
  <c r="R200" i="1" s="1"/>
  <c r="U112" i="1"/>
  <c r="R112" i="1" s="1"/>
  <c r="U634" i="1"/>
  <c r="R634" i="1" s="1"/>
  <c r="U134" i="1"/>
  <c r="R134" i="1" s="1"/>
  <c r="U729" i="1"/>
  <c r="R729" i="1" s="1"/>
  <c r="U725" i="1"/>
  <c r="R725" i="1" s="1"/>
  <c r="U713" i="1"/>
  <c r="R713" i="1" s="1"/>
  <c r="U693" i="1"/>
  <c r="R693" i="1" s="1"/>
  <c r="U689" i="1"/>
  <c r="R689" i="1" s="1"/>
  <c r="U685" i="1"/>
  <c r="R685" i="1" s="1"/>
  <c r="U258" i="1"/>
  <c r="R258" i="1" s="1"/>
  <c r="U254" i="1"/>
  <c r="R254" i="1" s="1"/>
  <c r="U250" i="1"/>
  <c r="R250" i="1" s="1"/>
  <c r="U238" i="1"/>
  <c r="R238" i="1" s="1"/>
  <c r="U234" i="1"/>
  <c r="R234" i="1" s="1"/>
  <c r="U230" i="1"/>
  <c r="R230" i="1" s="1"/>
  <c r="U226" i="1"/>
  <c r="R226" i="1" s="1"/>
  <c r="U222" i="1"/>
  <c r="R222" i="1" s="1"/>
  <c r="U202" i="1"/>
  <c r="R202" i="1" s="1"/>
  <c r="U198" i="1"/>
  <c r="R198" i="1" s="1"/>
  <c r="U118" i="1"/>
  <c r="R118" i="1" s="1"/>
  <c r="U102" i="1"/>
  <c r="R102" i="1" s="1"/>
  <c r="U924" i="1"/>
  <c r="R924" i="1" s="1"/>
  <c r="U920" i="1"/>
  <c r="R920" i="1" s="1"/>
  <c r="U908" i="1"/>
  <c r="R908" i="1" s="1"/>
  <c r="U625" i="1"/>
  <c r="R625" i="1" s="1"/>
  <c r="U285" i="1"/>
  <c r="R285" i="1" s="1"/>
  <c r="U121" i="1"/>
  <c r="R121" i="1" s="1"/>
  <c r="U1000" i="1"/>
  <c r="R1000" i="1" s="1"/>
  <c r="U996" i="1"/>
  <c r="R996" i="1" s="1"/>
  <c r="U992" i="1"/>
  <c r="R992" i="1" s="1"/>
  <c r="U988" i="1"/>
  <c r="R988" i="1" s="1"/>
  <c r="U884" i="1"/>
  <c r="R884" i="1" s="1"/>
  <c r="U876" i="1"/>
  <c r="R876" i="1" s="1"/>
  <c r="U864" i="1"/>
  <c r="R864" i="1" s="1"/>
  <c r="U860" i="1"/>
  <c r="R860" i="1" s="1"/>
  <c r="U748" i="1"/>
  <c r="R748" i="1" s="1"/>
  <c r="U744" i="1"/>
  <c r="R744" i="1" s="1"/>
  <c r="U724" i="1"/>
  <c r="R724" i="1" s="1"/>
  <c r="U716" i="1"/>
  <c r="R716" i="1" s="1"/>
  <c r="U708" i="1"/>
  <c r="R708" i="1" s="1"/>
  <c r="U700" i="1"/>
  <c r="R700" i="1" s="1"/>
  <c r="U668" i="1"/>
  <c r="R668" i="1" s="1"/>
  <c r="U660" i="1"/>
  <c r="R660" i="1" s="1"/>
  <c r="U404" i="1"/>
  <c r="R404" i="1" s="1"/>
  <c r="U253" i="1"/>
  <c r="R253" i="1" s="1"/>
  <c r="U241" i="1"/>
  <c r="R241" i="1" s="1"/>
  <c r="U161" i="1"/>
  <c r="R161" i="1" s="1"/>
  <c r="U137" i="1"/>
  <c r="R137" i="1" s="1"/>
  <c r="U133" i="1"/>
  <c r="R133" i="1" s="1"/>
  <c r="U30" i="1"/>
  <c r="R30" i="1" s="1"/>
  <c r="U916" i="1"/>
  <c r="R916" i="1" s="1"/>
  <c r="U912" i="1"/>
  <c r="R912" i="1" s="1"/>
  <c r="U904" i="1"/>
  <c r="R904" i="1" s="1"/>
  <c r="U900" i="1"/>
  <c r="R900" i="1" s="1"/>
  <c r="U896" i="1"/>
  <c r="R896" i="1" s="1"/>
  <c r="U892" i="1"/>
  <c r="R892" i="1" s="1"/>
  <c r="U609" i="1"/>
  <c r="R609" i="1" s="1"/>
  <c r="U595" i="1"/>
  <c r="R595" i="1" s="1"/>
  <c r="U465" i="1"/>
  <c r="R465" i="1" s="1"/>
  <c r="U453" i="1"/>
  <c r="R453" i="1" s="1"/>
  <c r="U449" i="1"/>
  <c r="R449" i="1" s="1"/>
  <c r="U445" i="1"/>
  <c r="R445" i="1" s="1"/>
  <c r="U441" i="1"/>
  <c r="R441" i="1" s="1"/>
  <c r="U429" i="1"/>
  <c r="R429" i="1" s="1"/>
  <c r="U421" i="1"/>
  <c r="R421" i="1" s="1"/>
  <c r="U419" i="1"/>
  <c r="R419" i="1" s="1"/>
  <c r="U417" i="1"/>
  <c r="R417" i="1" s="1"/>
  <c r="U413" i="1"/>
  <c r="R413" i="1" s="1"/>
  <c r="U409" i="1"/>
  <c r="R409" i="1" s="1"/>
  <c r="U407" i="1"/>
  <c r="R407" i="1" s="1"/>
  <c r="U196" i="1"/>
  <c r="R196" i="1" s="1"/>
  <c r="U194" i="1"/>
  <c r="R194" i="1" s="1"/>
  <c r="U186" i="1"/>
  <c r="R186" i="1" s="1"/>
  <c r="U184" i="1"/>
  <c r="R184" i="1" s="1"/>
  <c r="U182" i="1"/>
  <c r="R182" i="1" s="1"/>
  <c r="U178" i="1"/>
  <c r="R178" i="1" s="1"/>
  <c r="U166" i="1"/>
  <c r="R166" i="1" s="1"/>
  <c r="U162" i="1"/>
  <c r="R162" i="1" s="1"/>
  <c r="U154" i="1"/>
  <c r="R154" i="1" s="1"/>
  <c r="U150" i="1"/>
  <c r="R150" i="1" s="1"/>
  <c r="U144" i="1"/>
  <c r="R144" i="1" s="1"/>
  <c r="U128" i="1"/>
  <c r="R128" i="1" s="1"/>
  <c r="U65" i="1"/>
  <c r="R65" i="1" s="1"/>
  <c r="U950" i="1"/>
  <c r="R950" i="1" s="1"/>
  <c r="U946" i="1"/>
  <c r="R946" i="1" s="1"/>
  <c r="U934" i="1"/>
  <c r="R934" i="1" s="1"/>
  <c r="U930" i="1"/>
  <c r="R930" i="1" s="1"/>
  <c r="U652" i="1"/>
  <c r="R652" i="1" s="1"/>
  <c r="U648" i="1"/>
  <c r="R648" i="1" s="1"/>
  <c r="U367" i="1"/>
  <c r="R367" i="1" s="1"/>
  <c r="U363" i="1"/>
  <c r="R363" i="1" s="1"/>
  <c r="U359" i="1"/>
  <c r="R359" i="1" s="1"/>
  <c r="U355" i="1"/>
  <c r="R355" i="1" s="1"/>
  <c r="U351" i="1"/>
  <c r="R351" i="1" s="1"/>
  <c r="U347" i="1"/>
  <c r="R347" i="1" s="1"/>
  <c r="U343" i="1"/>
  <c r="R343" i="1" s="1"/>
  <c r="U339" i="1"/>
  <c r="R339" i="1" s="1"/>
  <c r="U335" i="1"/>
  <c r="R335" i="1" s="1"/>
  <c r="U331" i="1"/>
  <c r="R331" i="1" s="1"/>
  <c r="U327" i="1"/>
  <c r="R327" i="1" s="1"/>
  <c r="U323" i="1"/>
  <c r="R323" i="1" s="1"/>
  <c r="U319" i="1"/>
  <c r="R319" i="1" s="1"/>
  <c r="U315" i="1"/>
  <c r="R315" i="1" s="1"/>
  <c r="U311" i="1"/>
  <c r="R311" i="1" s="1"/>
  <c r="U307" i="1"/>
  <c r="R307" i="1" s="1"/>
  <c r="U303" i="1"/>
  <c r="R303" i="1" s="1"/>
  <c r="U299" i="1"/>
  <c r="R299" i="1" s="1"/>
  <c r="U295" i="1"/>
  <c r="R295" i="1" s="1"/>
  <c r="U291" i="1"/>
  <c r="R291" i="1" s="1"/>
  <c r="U287" i="1"/>
  <c r="R287" i="1" s="1"/>
  <c r="U277" i="1"/>
  <c r="R277" i="1" s="1"/>
  <c r="U273" i="1"/>
  <c r="R273" i="1" s="1"/>
  <c r="U265" i="1"/>
  <c r="R265" i="1" s="1"/>
  <c r="U183" i="1"/>
  <c r="R183" i="1" s="1"/>
  <c r="U151" i="1"/>
  <c r="R151" i="1" s="1"/>
  <c r="U141" i="1"/>
  <c r="R141" i="1" s="1"/>
  <c r="U125" i="1"/>
  <c r="R125" i="1" s="1"/>
  <c r="U879" i="1"/>
  <c r="R879" i="1" s="1"/>
  <c r="U757" i="1"/>
  <c r="R757" i="1" s="1"/>
  <c r="U628" i="1"/>
  <c r="R628" i="1" s="1"/>
  <c r="U622" i="1"/>
  <c r="R622" i="1" s="1"/>
  <c r="U618" i="1"/>
  <c r="R618" i="1" s="1"/>
  <c r="U616" i="1"/>
  <c r="R616" i="1" s="1"/>
  <c r="U614" i="1"/>
  <c r="R614" i="1" s="1"/>
  <c r="U606" i="1"/>
  <c r="R606" i="1" s="1"/>
  <c r="U602" i="1"/>
  <c r="R602" i="1" s="1"/>
  <c r="U600" i="1"/>
  <c r="R600" i="1" s="1"/>
  <c r="U596" i="1"/>
  <c r="R596" i="1" s="1"/>
  <c r="U594" i="1"/>
  <c r="R594" i="1" s="1"/>
  <c r="U592" i="1"/>
  <c r="R592" i="1" s="1"/>
  <c r="U590" i="1"/>
  <c r="R590" i="1" s="1"/>
  <c r="U584" i="1"/>
  <c r="R584" i="1" s="1"/>
  <c r="U87" i="1"/>
  <c r="R87" i="1" s="1"/>
  <c r="U85" i="1"/>
  <c r="R85" i="1" s="1"/>
  <c r="U56" i="1"/>
  <c r="R56" i="1" s="1"/>
  <c r="U48" i="1"/>
  <c r="R48" i="1" s="1"/>
  <c r="U46" i="1"/>
  <c r="R46" i="1" s="1"/>
  <c r="U677" i="1"/>
  <c r="R677" i="1" s="1"/>
  <c r="U673" i="1"/>
  <c r="R673" i="1" s="1"/>
  <c r="U669" i="1"/>
  <c r="R669" i="1" s="1"/>
  <c r="U665" i="1"/>
  <c r="R665" i="1" s="1"/>
  <c r="U647" i="1"/>
  <c r="R647" i="1" s="1"/>
  <c r="U645" i="1"/>
  <c r="R645" i="1" s="1"/>
  <c r="U643" i="1"/>
  <c r="R643" i="1" s="1"/>
  <c r="U641" i="1"/>
  <c r="R641" i="1" s="1"/>
  <c r="U272" i="1"/>
  <c r="R272" i="1" s="1"/>
  <c r="U264" i="1"/>
  <c r="R264" i="1" s="1"/>
  <c r="U260" i="1"/>
  <c r="R260" i="1" s="1"/>
  <c r="U191" i="1"/>
  <c r="R191" i="1" s="1"/>
  <c r="U171" i="1"/>
  <c r="R171" i="1" s="1"/>
  <c r="U147" i="1"/>
  <c r="R147" i="1" s="1"/>
  <c r="U888" i="1"/>
  <c r="R888" i="1" s="1"/>
  <c r="U734" i="1"/>
  <c r="R734" i="1" s="1"/>
  <c r="U718" i="1"/>
  <c r="R718" i="1" s="1"/>
  <c r="U702" i="1"/>
  <c r="R702" i="1" s="1"/>
  <c r="U670" i="1"/>
  <c r="R670" i="1" s="1"/>
  <c r="U635" i="1"/>
  <c r="R635" i="1" s="1"/>
  <c r="U612" i="1"/>
  <c r="R612" i="1" s="1"/>
  <c r="U608" i="1"/>
  <c r="R608" i="1" s="1"/>
  <c r="U593" i="1"/>
  <c r="R593" i="1" s="1"/>
  <c r="U470" i="1"/>
  <c r="R470" i="1" s="1"/>
  <c r="U463" i="1"/>
  <c r="R463" i="1" s="1"/>
  <c r="U455" i="1"/>
  <c r="R455" i="1" s="1"/>
  <c r="U443" i="1"/>
  <c r="R443" i="1" s="1"/>
  <c r="U435" i="1"/>
  <c r="R435" i="1" s="1"/>
  <c r="U431" i="1"/>
  <c r="R431" i="1" s="1"/>
  <c r="U423" i="1"/>
  <c r="R423" i="1" s="1"/>
  <c r="U408" i="1"/>
  <c r="R408" i="1" s="1"/>
  <c r="U389" i="1"/>
  <c r="R389" i="1" s="1"/>
  <c r="U385" i="1"/>
  <c r="R385" i="1" s="1"/>
  <c r="U381" i="1"/>
  <c r="R381" i="1" s="1"/>
  <c r="U377" i="1"/>
  <c r="R377" i="1" s="1"/>
  <c r="U373" i="1"/>
  <c r="R373" i="1" s="1"/>
  <c r="U369" i="1"/>
  <c r="R369" i="1" s="1"/>
  <c r="U365" i="1"/>
  <c r="R365" i="1" s="1"/>
  <c r="U361" i="1"/>
  <c r="R361" i="1" s="1"/>
  <c r="U357" i="1"/>
  <c r="R357" i="1" s="1"/>
  <c r="U353" i="1"/>
  <c r="R353" i="1" s="1"/>
  <c r="U349" i="1"/>
  <c r="R349" i="1" s="1"/>
  <c r="U345" i="1"/>
  <c r="R345" i="1" s="1"/>
  <c r="U341" i="1"/>
  <c r="R341" i="1" s="1"/>
  <c r="U337" i="1"/>
  <c r="R337" i="1" s="1"/>
  <c r="U333" i="1"/>
  <c r="R333" i="1" s="1"/>
  <c r="U329" i="1"/>
  <c r="R329" i="1" s="1"/>
  <c r="U325" i="1"/>
  <c r="R325" i="1" s="1"/>
  <c r="U321" i="1"/>
  <c r="R321" i="1" s="1"/>
  <c r="U317" i="1"/>
  <c r="R317" i="1" s="1"/>
  <c r="U313" i="1"/>
  <c r="R313" i="1" s="1"/>
  <c r="U309" i="1"/>
  <c r="R309" i="1" s="1"/>
  <c r="U305" i="1"/>
  <c r="R305" i="1" s="1"/>
  <c r="U301" i="1"/>
  <c r="R301" i="1" s="1"/>
  <c r="U297" i="1"/>
  <c r="R297" i="1" s="1"/>
  <c r="U293" i="1"/>
  <c r="R293" i="1" s="1"/>
  <c r="U289" i="1"/>
  <c r="R289" i="1" s="1"/>
  <c r="U281" i="1"/>
  <c r="R281" i="1" s="1"/>
  <c r="U190" i="1"/>
  <c r="R190" i="1" s="1"/>
  <c r="U174" i="1"/>
  <c r="R174" i="1" s="1"/>
  <c r="U136" i="1"/>
  <c r="R136" i="1" s="1"/>
  <c r="U113" i="1"/>
  <c r="R113" i="1" s="1"/>
  <c r="U89" i="1"/>
  <c r="R89" i="1" s="1"/>
  <c r="U70" i="1"/>
  <c r="R70" i="1" s="1"/>
  <c r="U865" i="1"/>
  <c r="R865" i="1" s="1"/>
  <c r="U601" i="1"/>
  <c r="R601" i="1" s="1"/>
  <c r="U401" i="1"/>
  <c r="R401" i="1" s="1"/>
  <c r="U243" i="1"/>
  <c r="R243" i="1" s="1"/>
  <c r="U175" i="1"/>
  <c r="R175" i="1" s="1"/>
  <c r="U140" i="1"/>
  <c r="R140" i="1" s="1"/>
  <c r="U984" i="1"/>
  <c r="R984" i="1" s="1"/>
  <c r="U980" i="1"/>
  <c r="R980" i="1" s="1"/>
  <c r="U976" i="1"/>
  <c r="R976" i="1" s="1"/>
  <c r="U972" i="1"/>
  <c r="R972" i="1" s="1"/>
  <c r="U968" i="1"/>
  <c r="R968" i="1" s="1"/>
  <c r="U964" i="1"/>
  <c r="R964" i="1" s="1"/>
  <c r="U960" i="1"/>
  <c r="R960" i="1" s="1"/>
  <c r="U630" i="1"/>
  <c r="R630" i="1" s="1"/>
  <c r="U604" i="1"/>
  <c r="R604" i="1" s="1"/>
  <c r="U462" i="1"/>
  <c r="R462" i="1" s="1"/>
  <c r="U446" i="1"/>
  <c r="R446" i="1" s="1"/>
  <c r="U438" i="1"/>
  <c r="R438" i="1" s="1"/>
  <c r="U434" i="1"/>
  <c r="R434" i="1" s="1"/>
  <c r="U415" i="1"/>
  <c r="R415" i="1" s="1"/>
  <c r="U135" i="1"/>
  <c r="R135" i="1" s="1"/>
  <c r="U73" i="1"/>
  <c r="R73" i="1" s="1"/>
  <c r="U61" i="1"/>
  <c r="R61" i="1" s="1"/>
  <c r="U563" i="1"/>
  <c r="R563" i="1" s="1"/>
  <c r="U467" i="1"/>
  <c r="R467" i="1" s="1"/>
  <c r="U251" i="1"/>
  <c r="R251" i="1" s="1"/>
  <c r="U187" i="1"/>
  <c r="R187" i="1" s="1"/>
  <c r="U159" i="1"/>
  <c r="R159" i="1" s="1"/>
  <c r="U320" i="1"/>
  <c r="R320" i="1" s="1"/>
  <c r="U316" i="1"/>
  <c r="R316" i="1" s="1"/>
  <c r="U312" i="1"/>
  <c r="R312" i="1" s="1"/>
  <c r="U308" i="1"/>
  <c r="R308" i="1" s="1"/>
  <c r="U304" i="1"/>
  <c r="R304" i="1" s="1"/>
  <c r="U300" i="1"/>
  <c r="R300" i="1" s="1"/>
  <c r="U296" i="1"/>
  <c r="R296" i="1" s="1"/>
  <c r="U292" i="1"/>
  <c r="R292" i="1" s="1"/>
  <c r="U288" i="1"/>
  <c r="R288" i="1" s="1"/>
  <c r="U261" i="1"/>
  <c r="R261" i="1" s="1"/>
  <c r="U169" i="1"/>
  <c r="R169" i="1" s="1"/>
  <c r="U881" i="1"/>
  <c r="R881" i="1" s="1"/>
  <c r="U416" i="1"/>
  <c r="R416" i="1" s="1"/>
  <c r="U203" i="1"/>
  <c r="R203" i="1" s="1"/>
  <c r="U179" i="1"/>
  <c r="R179" i="1" s="1"/>
  <c r="U155" i="1"/>
  <c r="R155" i="1" s="1"/>
  <c r="U39" i="1"/>
  <c r="R39" i="1" s="1"/>
  <c r="U919" i="1"/>
  <c r="R919" i="1" s="1"/>
  <c r="U915" i="1"/>
  <c r="R915" i="1" s="1"/>
  <c r="U911" i="1"/>
  <c r="R911" i="1" s="1"/>
  <c r="U907" i="1"/>
  <c r="R907" i="1" s="1"/>
  <c r="U903" i="1"/>
  <c r="R903" i="1" s="1"/>
  <c r="U899" i="1"/>
  <c r="R899" i="1" s="1"/>
  <c r="U895" i="1"/>
  <c r="R895" i="1" s="1"/>
  <c r="U891" i="1"/>
  <c r="R891" i="1" s="1"/>
  <c r="U887" i="1"/>
  <c r="R887" i="1" s="1"/>
  <c r="U856" i="1"/>
  <c r="R856" i="1" s="1"/>
  <c r="U852" i="1"/>
  <c r="R852" i="1" s="1"/>
  <c r="U848" i="1"/>
  <c r="R848" i="1" s="1"/>
  <c r="U844" i="1"/>
  <c r="R844" i="1" s="1"/>
  <c r="U840" i="1"/>
  <c r="R840" i="1" s="1"/>
  <c r="U836" i="1"/>
  <c r="R836" i="1" s="1"/>
  <c r="U580" i="1"/>
  <c r="R580" i="1" s="1"/>
  <c r="U576" i="1"/>
  <c r="R576" i="1" s="1"/>
  <c r="U489" i="1"/>
  <c r="R489" i="1" s="1"/>
  <c r="U485" i="1"/>
  <c r="R485" i="1" s="1"/>
  <c r="U481" i="1"/>
  <c r="R481" i="1" s="1"/>
  <c r="U477" i="1"/>
  <c r="R477" i="1" s="1"/>
  <c r="U422" i="1"/>
  <c r="R422" i="1" s="1"/>
  <c r="U414" i="1"/>
  <c r="R414" i="1" s="1"/>
  <c r="U403" i="1"/>
  <c r="R403" i="1" s="1"/>
  <c r="U391" i="1"/>
  <c r="R391" i="1" s="1"/>
  <c r="U237" i="1"/>
  <c r="R237" i="1" s="1"/>
  <c r="U213" i="1"/>
  <c r="R213" i="1" s="1"/>
  <c r="U209" i="1"/>
  <c r="R209" i="1" s="1"/>
  <c r="U205" i="1"/>
  <c r="R205" i="1" s="1"/>
  <c r="U201" i="1"/>
  <c r="R201" i="1" s="1"/>
  <c r="U197" i="1"/>
  <c r="R197" i="1" s="1"/>
  <c r="U138" i="1"/>
  <c r="R138" i="1" s="1"/>
  <c r="U83" i="1"/>
  <c r="R83" i="1" s="1"/>
  <c r="U80" i="1"/>
  <c r="R80" i="1" s="1"/>
  <c r="U49" i="1"/>
  <c r="R49" i="1" s="1"/>
  <c r="U586" i="1"/>
  <c r="R586" i="1" s="1"/>
  <c r="U424" i="1"/>
  <c r="R424" i="1" s="1"/>
  <c r="U405" i="1"/>
  <c r="R405" i="1" s="1"/>
  <c r="U274" i="1"/>
  <c r="R274" i="1" s="1"/>
  <c r="U207" i="1"/>
  <c r="R207" i="1" s="1"/>
  <c r="U47" i="1"/>
  <c r="R47" i="1" s="1"/>
  <c r="U863" i="1"/>
  <c r="R863" i="1" s="1"/>
  <c r="U564" i="1"/>
  <c r="R564" i="1" s="1"/>
  <c r="U560" i="1"/>
  <c r="R560" i="1" s="1"/>
  <c r="U552" i="1"/>
  <c r="R552" i="1" s="1"/>
  <c r="U548" i="1"/>
  <c r="R548" i="1" s="1"/>
  <c r="U536" i="1"/>
  <c r="R536" i="1" s="1"/>
  <c r="U524" i="1"/>
  <c r="R524" i="1" s="1"/>
  <c r="U520" i="1"/>
  <c r="R520" i="1" s="1"/>
  <c r="U516" i="1"/>
  <c r="R516" i="1" s="1"/>
  <c r="U512" i="1"/>
  <c r="R512" i="1" s="1"/>
  <c r="U508" i="1"/>
  <c r="R508" i="1" s="1"/>
  <c r="U504" i="1"/>
  <c r="R504" i="1" s="1"/>
  <c r="U500" i="1"/>
  <c r="R500" i="1" s="1"/>
  <c r="U496" i="1"/>
  <c r="R496" i="1" s="1"/>
  <c r="U145" i="1"/>
  <c r="R145" i="1" s="1"/>
  <c r="U119" i="1"/>
  <c r="R119" i="1" s="1"/>
  <c r="U111" i="1"/>
  <c r="R111" i="1" s="1"/>
  <c r="U107" i="1"/>
  <c r="R107" i="1" s="1"/>
  <c r="U79" i="1"/>
  <c r="R79" i="1" s="1"/>
  <c r="U75" i="1"/>
  <c r="R75" i="1" s="1"/>
  <c r="U464" i="1"/>
  <c r="R464" i="1" s="1"/>
  <c r="U452" i="1"/>
  <c r="R452" i="1" s="1"/>
  <c r="U448" i="1"/>
  <c r="R448" i="1" s="1"/>
  <c r="U444" i="1"/>
  <c r="R444" i="1" s="1"/>
  <c r="U436" i="1"/>
  <c r="R436" i="1" s="1"/>
  <c r="U432" i="1"/>
  <c r="R432" i="1" s="1"/>
  <c r="U282" i="1"/>
  <c r="R282" i="1" s="1"/>
  <c r="U152" i="1"/>
  <c r="R152" i="1" s="1"/>
  <c r="U126" i="1"/>
  <c r="R126" i="1" s="1"/>
  <c r="U71" i="1"/>
  <c r="R71" i="1" s="1"/>
  <c r="U67" i="1"/>
  <c r="R67" i="1" s="1"/>
  <c r="U63" i="1"/>
  <c r="R63" i="1" s="1"/>
  <c r="U59" i="1"/>
  <c r="R59" i="1" s="1"/>
  <c r="U40" i="1"/>
  <c r="R40" i="1" s="1"/>
  <c r="U32" i="1"/>
  <c r="R32" i="1" s="1"/>
  <c r="U679" i="1"/>
  <c r="R679" i="1" s="1"/>
  <c r="U675" i="1"/>
  <c r="R675" i="1" s="1"/>
  <c r="U671" i="1"/>
  <c r="R671" i="1" s="1"/>
  <c r="U667" i="1"/>
  <c r="R667" i="1" s="1"/>
  <c r="U644" i="1"/>
  <c r="R644" i="1" s="1"/>
  <c r="U588" i="1"/>
  <c r="R588" i="1" s="1"/>
  <c r="U886" i="1"/>
  <c r="R886" i="1" s="1"/>
  <c r="U861" i="1"/>
  <c r="R861" i="1" s="1"/>
  <c r="U686" i="1"/>
  <c r="R686" i="1" s="1"/>
  <c r="U624" i="1"/>
  <c r="R624" i="1" s="1"/>
  <c r="U926" i="1"/>
  <c r="R926" i="1" s="1"/>
  <c r="U922" i="1"/>
  <c r="R922" i="1" s="1"/>
  <c r="U918" i="1"/>
  <c r="R918" i="1" s="1"/>
  <c r="U914" i="1"/>
  <c r="R914" i="1" s="1"/>
  <c r="U910" i="1"/>
  <c r="R910" i="1" s="1"/>
  <c r="U906" i="1"/>
  <c r="R906" i="1" s="1"/>
  <c r="U902" i="1"/>
  <c r="R902" i="1" s="1"/>
  <c r="U898" i="1"/>
  <c r="R898" i="1" s="1"/>
  <c r="U894" i="1"/>
  <c r="R894" i="1" s="1"/>
  <c r="U890" i="1"/>
  <c r="R890" i="1" s="1"/>
  <c r="U883" i="1"/>
  <c r="R883" i="1" s="1"/>
  <c r="U880" i="1"/>
  <c r="R880" i="1" s="1"/>
  <c r="U862" i="1"/>
  <c r="R862" i="1" s="1"/>
  <c r="U756" i="1"/>
  <c r="R756" i="1" s="1"/>
  <c r="U745" i="1"/>
  <c r="R745" i="1" s="1"/>
  <c r="U691" i="1"/>
  <c r="R691" i="1" s="1"/>
  <c r="U687" i="1"/>
  <c r="R687" i="1" s="1"/>
  <c r="U664" i="1"/>
  <c r="R664" i="1" s="1"/>
  <c r="U598" i="1"/>
  <c r="R598" i="1" s="1"/>
  <c r="U585" i="1"/>
  <c r="R585" i="1" s="1"/>
  <c r="U578" i="1"/>
  <c r="R578" i="1" s="1"/>
  <c r="U570" i="1"/>
  <c r="R570" i="1" s="1"/>
  <c r="U567" i="1"/>
  <c r="R567" i="1" s="1"/>
  <c r="U556" i="1"/>
  <c r="R556" i="1" s="1"/>
  <c r="U542" i="1"/>
  <c r="R542" i="1" s="1"/>
  <c r="U468" i="1"/>
  <c r="R468" i="1" s="1"/>
  <c r="U461" i="1"/>
  <c r="R461" i="1" s="1"/>
  <c r="U284" i="1"/>
  <c r="R284" i="1" s="1"/>
  <c r="U218" i="1"/>
  <c r="R218" i="1" s="1"/>
  <c r="U214" i="1"/>
  <c r="R214" i="1" s="1"/>
  <c r="U146" i="1"/>
  <c r="R146" i="1" s="1"/>
  <c r="U96" i="1"/>
  <c r="R96" i="1" s="1"/>
  <c r="U1001" i="1"/>
  <c r="R1001" i="1" s="1"/>
  <c r="U997" i="1"/>
  <c r="R997" i="1" s="1"/>
  <c r="U993" i="1"/>
  <c r="R993" i="1" s="1"/>
  <c r="U989" i="1"/>
  <c r="R989" i="1" s="1"/>
  <c r="U985" i="1"/>
  <c r="R985" i="1" s="1"/>
  <c r="U981" i="1"/>
  <c r="R981" i="1" s="1"/>
  <c r="U977" i="1"/>
  <c r="R977" i="1" s="1"/>
  <c r="U973" i="1"/>
  <c r="R973" i="1" s="1"/>
  <c r="U969" i="1"/>
  <c r="R969" i="1" s="1"/>
  <c r="U965" i="1"/>
  <c r="R965" i="1" s="1"/>
  <c r="U961" i="1"/>
  <c r="R961" i="1" s="1"/>
  <c r="U957" i="1"/>
  <c r="R957" i="1" s="1"/>
  <c r="U953" i="1"/>
  <c r="R953" i="1" s="1"/>
  <c r="U949" i="1"/>
  <c r="R949" i="1" s="1"/>
  <c r="U945" i="1"/>
  <c r="R945" i="1" s="1"/>
  <c r="U941" i="1"/>
  <c r="R941" i="1" s="1"/>
  <c r="U937" i="1"/>
  <c r="R937" i="1" s="1"/>
  <c r="U933" i="1"/>
  <c r="R933" i="1" s="1"/>
  <c r="U929" i="1"/>
  <c r="R929" i="1" s="1"/>
  <c r="U925" i="1"/>
  <c r="R925" i="1" s="1"/>
  <c r="U921" i="1"/>
  <c r="R921" i="1" s="1"/>
  <c r="U917" i="1"/>
  <c r="R917" i="1" s="1"/>
  <c r="U913" i="1"/>
  <c r="R913" i="1" s="1"/>
  <c r="U909" i="1"/>
  <c r="R909" i="1" s="1"/>
  <c r="U905" i="1"/>
  <c r="R905" i="1" s="1"/>
  <c r="U901" i="1"/>
  <c r="R901" i="1" s="1"/>
  <c r="U897" i="1"/>
  <c r="R897" i="1" s="1"/>
  <c r="U893" i="1"/>
  <c r="R893" i="1" s="1"/>
  <c r="U889" i="1"/>
  <c r="R889" i="1" s="1"/>
  <c r="U882" i="1"/>
  <c r="R882" i="1" s="1"/>
  <c r="U872" i="1"/>
  <c r="R872" i="1" s="1"/>
  <c r="U857" i="1"/>
  <c r="R857" i="1" s="1"/>
  <c r="U853" i="1"/>
  <c r="R853" i="1" s="1"/>
  <c r="U849" i="1"/>
  <c r="R849" i="1" s="1"/>
  <c r="U845" i="1"/>
  <c r="R845" i="1" s="1"/>
  <c r="U841" i="1"/>
  <c r="R841" i="1" s="1"/>
  <c r="U837" i="1"/>
  <c r="R837" i="1" s="1"/>
  <c r="U833" i="1"/>
  <c r="R833" i="1" s="1"/>
  <c r="U829" i="1"/>
  <c r="R829" i="1" s="1"/>
  <c r="U825" i="1"/>
  <c r="R825" i="1" s="1"/>
  <c r="U821" i="1"/>
  <c r="R821" i="1" s="1"/>
  <c r="U817" i="1"/>
  <c r="R817" i="1" s="1"/>
  <c r="U813" i="1"/>
  <c r="R813" i="1" s="1"/>
  <c r="U809" i="1"/>
  <c r="R809" i="1" s="1"/>
  <c r="U805" i="1"/>
  <c r="R805" i="1" s="1"/>
  <c r="U801" i="1"/>
  <c r="R801" i="1" s="1"/>
  <c r="U797" i="1"/>
  <c r="R797" i="1" s="1"/>
  <c r="U793" i="1"/>
  <c r="R793" i="1" s="1"/>
  <c r="U789" i="1"/>
  <c r="R789" i="1" s="1"/>
  <c r="U785" i="1"/>
  <c r="R785" i="1" s="1"/>
  <c r="U781" i="1"/>
  <c r="R781" i="1" s="1"/>
  <c r="U777" i="1"/>
  <c r="R777" i="1" s="1"/>
  <c r="U773" i="1"/>
  <c r="R773" i="1" s="1"/>
  <c r="U769" i="1"/>
  <c r="R769" i="1" s="1"/>
  <c r="U765" i="1"/>
  <c r="R765" i="1" s="1"/>
  <c r="U761" i="1"/>
  <c r="R761" i="1" s="1"/>
  <c r="U758" i="1"/>
  <c r="R758" i="1" s="1"/>
  <c r="U732" i="1"/>
  <c r="R732" i="1" s="1"/>
  <c r="U728" i="1"/>
  <c r="R728" i="1" s="1"/>
  <c r="U709" i="1"/>
  <c r="R709" i="1" s="1"/>
  <c r="U705" i="1"/>
  <c r="R705" i="1" s="1"/>
  <c r="U697" i="1"/>
  <c r="R697" i="1" s="1"/>
  <c r="U663" i="1"/>
  <c r="R663" i="1" s="1"/>
  <c r="U659" i="1"/>
  <c r="R659" i="1" s="1"/>
  <c r="U655" i="1"/>
  <c r="R655" i="1" s="1"/>
  <c r="U651" i="1"/>
  <c r="R651" i="1" s="1"/>
  <c r="U640" i="1"/>
  <c r="R640" i="1" s="1"/>
  <c r="U627" i="1"/>
  <c r="R627" i="1" s="1"/>
  <c r="U621" i="1"/>
  <c r="R621" i="1" s="1"/>
  <c r="U617" i="1"/>
  <c r="R617" i="1" s="1"/>
  <c r="U555" i="1"/>
  <c r="R555" i="1" s="1"/>
  <c r="U499" i="1"/>
  <c r="R499" i="1" s="1"/>
  <c r="U185" i="1"/>
  <c r="R185" i="1" s="1"/>
  <c r="U153" i="1"/>
  <c r="R153" i="1" s="1"/>
  <c r="U229" i="1"/>
  <c r="R229" i="1" s="1"/>
  <c r="U885" i="1"/>
  <c r="R885" i="1" s="1"/>
  <c r="U878" i="1"/>
  <c r="R878" i="1" s="1"/>
  <c r="U875" i="1"/>
  <c r="R875" i="1" s="1"/>
  <c r="U712" i="1"/>
  <c r="R712" i="1" s="1"/>
  <c r="U637" i="1"/>
  <c r="R637" i="1" s="1"/>
  <c r="U633" i="1"/>
  <c r="R633" i="1" s="1"/>
  <c r="U603" i="1"/>
  <c r="R603" i="1" s="1"/>
  <c r="U572" i="1"/>
  <c r="R572" i="1" s="1"/>
  <c r="U544" i="1"/>
  <c r="R544" i="1" s="1"/>
  <c r="U490" i="1"/>
  <c r="R490" i="1" s="1"/>
  <c r="U486" i="1"/>
  <c r="R486" i="1" s="1"/>
  <c r="U390" i="1"/>
  <c r="R390" i="1" s="1"/>
  <c r="U103" i="1"/>
  <c r="R103" i="1" s="1"/>
  <c r="U54" i="1"/>
  <c r="R54" i="1" s="1"/>
  <c r="U956" i="1"/>
  <c r="R956" i="1" s="1"/>
  <c r="U952" i="1"/>
  <c r="R952" i="1" s="1"/>
  <c r="U948" i="1"/>
  <c r="R948" i="1" s="1"/>
  <c r="U944" i="1"/>
  <c r="R944" i="1" s="1"/>
  <c r="U940" i="1"/>
  <c r="R940" i="1" s="1"/>
  <c r="U936" i="1"/>
  <c r="R936" i="1" s="1"/>
  <c r="U932" i="1"/>
  <c r="R932" i="1" s="1"/>
  <c r="U928" i="1"/>
  <c r="R928" i="1" s="1"/>
  <c r="U867" i="1"/>
  <c r="R867" i="1" s="1"/>
  <c r="U760" i="1"/>
  <c r="R760" i="1" s="1"/>
  <c r="U754" i="1"/>
  <c r="R754" i="1" s="1"/>
  <c r="U750" i="1"/>
  <c r="R750" i="1" s="1"/>
  <c r="U731" i="1"/>
  <c r="R731" i="1" s="1"/>
  <c r="U696" i="1"/>
  <c r="R696" i="1" s="1"/>
  <c r="U681" i="1"/>
  <c r="R681" i="1" s="1"/>
  <c r="U654" i="1"/>
  <c r="R654" i="1" s="1"/>
  <c r="U620" i="1"/>
  <c r="R620" i="1" s="1"/>
  <c r="U568" i="1"/>
  <c r="R568" i="1" s="1"/>
  <c r="U554" i="1"/>
  <c r="R554" i="1" s="1"/>
  <c r="U540" i="1"/>
  <c r="R540" i="1" s="1"/>
  <c r="U454" i="1"/>
  <c r="R454" i="1" s="1"/>
  <c r="U450" i="1"/>
  <c r="R450" i="1" s="1"/>
  <c r="U192" i="1"/>
  <c r="R192" i="1" s="1"/>
  <c r="U160" i="1"/>
  <c r="R160" i="1" s="1"/>
  <c r="U27" i="1"/>
  <c r="R27" i="1" s="1"/>
  <c r="U870" i="1"/>
  <c r="R870" i="1" s="1"/>
  <c r="U866" i="1"/>
  <c r="R866" i="1" s="1"/>
  <c r="U715" i="1"/>
  <c r="R715" i="1" s="1"/>
  <c r="U579" i="1"/>
  <c r="R579" i="1" s="1"/>
  <c r="U167" i="1"/>
  <c r="R167" i="1" s="1"/>
  <c r="U753" i="1"/>
  <c r="R753" i="1" s="1"/>
  <c r="U684" i="1"/>
  <c r="R684" i="1" s="1"/>
  <c r="U680" i="1"/>
  <c r="R680" i="1" s="1"/>
  <c r="U661" i="1"/>
  <c r="R661" i="1" s="1"/>
  <c r="U657" i="1"/>
  <c r="R657" i="1" s="1"/>
  <c r="U653" i="1"/>
  <c r="R653" i="1" s="1"/>
  <c r="U649" i="1"/>
  <c r="R649" i="1" s="1"/>
  <c r="U571" i="1"/>
  <c r="R571" i="1" s="1"/>
  <c r="U546" i="1"/>
  <c r="R546" i="1" s="1"/>
  <c r="U532" i="1"/>
  <c r="R532" i="1" s="1"/>
  <c r="U528" i="1"/>
  <c r="R528" i="1" s="1"/>
  <c r="U129" i="1"/>
  <c r="R129" i="1" s="1"/>
  <c r="U78" i="1"/>
  <c r="R78" i="1" s="1"/>
  <c r="U43" i="1"/>
  <c r="R43" i="1" s="1"/>
  <c r="U522" i="1"/>
  <c r="R522" i="1" s="1"/>
  <c r="U518" i="1"/>
  <c r="R518" i="1" s="1"/>
  <c r="U514" i="1"/>
  <c r="R514" i="1" s="1"/>
  <c r="U510" i="1"/>
  <c r="R510" i="1" s="1"/>
  <c r="U506" i="1"/>
  <c r="R506" i="1" s="1"/>
  <c r="U502" i="1"/>
  <c r="R502" i="1" s="1"/>
  <c r="U498" i="1"/>
  <c r="R498" i="1" s="1"/>
  <c r="U494" i="1"/>
  <c r="R494" i="1" s="1"/>
  <c r="U471" i="1"/>
  <c r="R471" i="1" s="1"/>
  <c r="U460" i="1"/>
  <c r="R460" i="1" s="1"/>
  <c r="U457" i="1"/>
  <c r="R457" i="1" s="1"/>
  <c r="U439" i="1"/>
  <c r="R439" i="1" s="1"/>
  <c r="U428" i="1"/>
  <c r="R428" i="1" s="1"/>
  <c r="U425" i="1"/>
  <c r="R425" i="1" s="1"/>
  <c r="U411" i="1"/>
  <c r="R411" i="1" s="1"/>
  <c r="U393" i="1"/>
  <c r="R393" i="1" s="1"/>
  <c r="U386" i="1"/>
  <c r="R386" i="1" s="1"/>
  <c r="U382" i="1"/>
  <c r="R382" i="1" s="1"/>
  <c r="U378" i="1"/>
  <c r="R378" i="1" s="1"/>
  <c r="U374" i="1"/>
  <c r="R374" i="1" s="1"/>
  <c r="U370" i="1"/>
  <c r="R370" i="1" s="1"/>
  <c r="U366" i="1"/>
  <c r="R366" i="1" s="1"/>
  <c r="U362" i="1"/>
  <c r="R362" i="1" s="1"/>
  <c r="U358" i="1"/>
  <c r="R358" i="1" s="1"/>
  <c r="U354" i="1"/>
  <c r="R354" i="1" s="1"/>
  <c r="U350" i="1"/>
  <c r="R350" i="1" s="1"/>
  <c r="U346" i="1"/>
  <c r="R346" i="1" s="1"/>
  <c r="U342" i="1"/>
  <c r="R342" i="1" s="1"/>
  <c r="U338" i="1"/>
  <c r="R338" i="1" s="1"/>
  <c r="U334" i="1"/>
  <c r="R334" i="1" s="1"/>
  <c r="U330" i="1"/>
  <c r="R330" i="1" s="1"/>
  <c r="U326" i="1"/>
  <c r="R326" i="1" s="1"/>
  <c r="U322" i="1"/>
  <c r="R322" i="1" s="1"/>
  <c r="U318" i="1"/>
  <c r="R318" i="1" s="1"/>
  <c r="U314" i="1"/>
  <c r="R314" i="1" s="1"/>
  <c r="U310" i="1"/>
  <c r="R310" i="1" s="1"/>
  <c r="U306" i="1"/>
  <c r="R306" i="1" s="1"/>
  <c r="U302" i="1"/>
  <c r="R302" i="1" s="1"/>
  <c r="U298" i="1"/>
  <c r="R298" i="1" s="1"/>
  <c r="U294" i="1"/>
  <c r="R294" i="1" s="1"/>
  <c r="U290" i="1"/>
  <c r="R290" i="1" s="1"/>
  <c r="U286" i="1"/>
  <c r="R286" i="1" s="1"/>
  <c r="U283" i="1"/>
  <c r="R283" i="1" s="1"/>
  <c r="U280" i="1"/>
  <c r="R280" i="1" s="1"/>
  <c r="U276" i="1"/>
  <c r="R276" i="1" s="1"/>
  <c r="U269" i="1"/>
  <c r="R269" i="1" s="1"/>
  <c r="U240" i="1"/>
  <c r="R240" i="1" s="1"/>
  <c r="U225" i="1"/>
  <c r="R225" i="1" s="1"/>
  <c r="U221" i="1"/>
  <c r="R221" i="1" s="1"/>
  <c r="U210" i="1"/>
  <c r="R210" i="1" s="1"/>
  <c r="U206" i="1"/>
  <c r="R206" i="1" s="1"/>
  <c r="U199" i="1"/>
  <c r="R199" i="1" s="1"/>
  <c r="U195" i="1"/>
  <c r="R195" i="1" s="1"/>
  <c r="U188" i="1"/>
  <c r="R188" i="1" s="1"/>
  <c r="U181" i="1"/>
  <c r="R181" i="1" s="1"/>
  <c r="U177" i="1"/>
  <c r="R177" i="1" s="1"/>
  <c r="U170" i="1"/>
  <c r="R170" i="1" s="1"/>
  <c r="U163" i="1"/>
  <c r="R163" i="1" s="1"/>
  <c r="U156" i="1"/>
  <c r="R156" i="1" s="1"/>
  <c r="U149" i="1"/>
  <c r="R149" i="1" s="1"/>
  <c r="U142" i="1"/>
  <c r="R142" i="1" s="1"/>
  <c r="U117" i="1"/>
  <c r="R117" i="1" s="1"/>
  <c r="U110" i="1"/>
  <c r="R110" i="1" s="1"/>
  <c r="U95" i="1"/>
  <c r="R95" i="1" s="1"/>
  <c r="U91" i="1"/>
  <c r="R91" i="1" s="1"/>
  <c r="U88" i="1"/>
  <c r="R88" i="1" s="1"/>
  <c r="U77" i="1"/>
  <c r="R77" i="1" s="1"/>
  <c r="U64" i="1"/>
  <c r="R64" i="1" s="1"/>
  <c r="U53" i="1"/>
  <c r="R53" i="1" s="1"/>
  <c r="U482" i="1"/>
  <c r="R482" i="1" s="1"/>
  <c r="U478" i="1"/>
  <c r="R478" i="1" s="1"/>
  <c r="U474" i="1"/>
  <c r="R474" i="1" s="1"/>
  <c r="U456" i="1"/>
  <c r="R456" i="1" s="1"/>
  <c r="U442" i="1"/>
  <c r="R442" i="1" s="1"/>
  <c r="U410" i="1"/>
  <c r="R410" i="1" s="1"/>
  <c r="U396" i="1"/>
  <c r="R396" i="1" s="1"/>
  <c r="U180" i="1"/>
  <c r="R180" i="1" s="1"/>
  <c r="U173" i="1"/>
  <c r="R173" i="1" s="1"/>
  <c r="U148" i="1"/>
  <c r="R148" i="1" s="1"/>
  <c r="U109" i="1"/>
  <c r="R109" i="1" s="1"/>
  <c r="U35" i="1"/>
  <c r="R35" i="1" s="1"/>
  <c r="U517" i="1"/>
  <c r="R517" i="1" s="1"/>
  <c r="U513" i="1"/>
  <c r="R513" i="1" s="1"/>
  <c r="U509" i="1"/>
  <c r="R509" i="1" s="1"/>
  <c r="U501" i="1"/>
  <c r="R501" i="1" s="1"/>
  <c r="U497" i="1"/>
  <c r="R497" i="1" s="1"/>
  <c r="U493" i="1"/>
  <c r="R493" i="1" s="1"/>
  <c r="U466" i="1"/>
  <c r="R466" i="1" s="1"/>
  <c r="U459" i="1"/>
  <c r="R459" i="1" s="1"/>
  <c r="U430" i="1"/>
  <c r="R430" i="1" s="1"/>
  <c r="U427" i="1"/>
  <c r="R427" i="1" s="1"/>
  <c r="U420" i="1"/>
  <c r="R420" i="1" s="1"/>
  <c r="U406" i="1"/>
  <c r="R406" i="1" s="1"/>
  <c r="U402" i="1"/>
  <c r="R402" i="1" s="1"/>
  <c r="U388" i="1"/>
  <c r="R388" i="1" s="1"/>
  <c r="U278" i="1"/>
  <c r="R278" i="1" s="1"/>
  <c r="U268" i="1"/>
  <c r="R268" i="1" s="1"/>
  <c r="U257" i="1"/>
  <c r="R257" i="1" s="1"/>
  <c r="U227" i="1"/>
  <c r="R227" i="1" s="1"/>
  <c r="U220" i="1"/>
  <c r="R220" i="1" s="1"/>
  <c r="U216" i="1"/>
  <c r="R216" i="1" s="1"/>
  <c r="U212" i="1"/>
  <c r="R212" i="1" s="1"/>
  <c r="U158" i="1"/>
  <c r="R158" i="1" s="1"/>
  <c r="U127" i="1"/>
  <c r="R127" i="1" s="1"/>
  <c r="U123" i="1"/>
  <c r="R123" i="1" s="1"/>
  <c r="U120" i="1"/>
  <c r="R120" i="1" s="1"/>
  <c r="U94" i="1"/>
  <c r="R94" i="1" s="1"/>
  <c r="U69" i="1"/>
  <c r="R69" i="1" s="1"/>
  <c r="U193" i="1"/>
  <c r="R193" i="1" s="1"/>
  <c r="U172" i="1"/>
  <c r="R172" i="1" s="1"/>
  <c r="U165" i="1"/>
  <c r="R165" i="1" s="1"/>
  <c r="U38" i="1"/>
  <c r="R38" i="1" s="1"/>
  <c r="U492" i="1"/>
  <c r="R492" i="1" s="1"/>
  <c r="U488" i="1"/>
  <c r="R488" i="1" s="1"/>
  <c r="U484" i="1"/>
  <c r="R484" i="1" s="1"/>
  <c r="U480" i="1"/>
  <c r="R480" i="1" s="1"/>
  <c r="U476" i="1"/>
  <c r="R476" i="1" s="1"/>
  <c r="U472" i="1"/>
  <c r="R472" i="1" s="1"/>
  <c r="U469" i="1"/>
  <c r="R469" i="1" s="1"/>
  <c r="U458" i="1"/>
  <c r="R458" i="1" s="1"/>
  <c r="U451" i="1"/>
  <c r="R451" i="1" s="1"/>
  <c r="U447" i="1"/>
  <c r="R447" i="1" s="1"/>
  <c r="U440" i="1"/>
  <c r="R440" i="1" s="1"/>
  <c r="U437" i="1"/>
  <c r="R437" i="1" s="1"/>
  <c r="U433" i="1"/>
  <c r="R433" i="1" s="1"/>
  <c r="U426" i="1"/>
  <c r="R426" i="1" s="1"/>
  <c r="U412" i="1"/>
  <c r="R412" i="1" s="1"/>
  <c r="U398" i="1"/>
  <c r="R398" i="1" s="1"/>
  <c r="U394" i="1"/>
  <c r="R394" i="1" s="1"/>
  <c r="U270" i="1"/>
  <c r="R270" i="1" s="1"/>
  <c r="U215" i="1"/>
  <c r="R215" i="1" s="1"/>
  <c r="U211" i="1"/>
  <c r="R211" i="1" s="1"/>
  <c r="U204" i="1"/>
  <c r="R204" i="1" s="1"/>
  <c r="U189" i="1"/>
  <c r="R189" i="1" s="1"/>
  <c r="U168" i="1"/>
  <c r="R168" i="1" s="1"/>
  <c r="U164" i="1"/>
  <c r="R164" i="1" s="1"/>
  <c r="U157" i="1"/>
  <c r="R157" i="1" s="1"/>
  <c r="U115" i="1"/>
  <c r="R115" i="1" s="1"/>
  <c r="U104" i="1"/>
  <c r="R104" i="1" s="1"/>
  <c r="U86" i="1"/>
  <c r="R86" i="1" s="1"/>
  <c r="U72" i="1"/>
  <c r="R72" i="1" s="1"/>
  <c r="U62" i="1"/>
  <c r="R62" i="1" s="1"/>
  <c r="U37" i="1"/>
  <c r="R37" i="1" s="1"/>
  <c r="U25" i="1"/>
  <c r="R25" i="1" s="1"/>
  <c r="U868" i="1"/>
  <c r="R868" i="1" s="1"/>
  <c r="U871" i="1"/>
  <c r="R871" i="1" s="1"/>
  <c r="U858" i="1"/>
  <c r="R858" i="1" s="1"/>
  <c r="U854" i="1"/>
  <c r="R854" i="1" s="1"/>
  <c r="U850" i="1"/>
  <c r="R850" i="1" s="1"/>
  <c r="U846" i="1"/>
  <c r="R846" i="1" s="1"/>
  <c r="U842" i="1"/>
  <c r="R842" i="1" s="1"/>
  <c r="U838" i="1"/>
  <c r="R838" i="1" s="1"/>
  <c r="U834" i="1"/>
  <c r="R834" i="1" s="1"/>
  <c r="U830" i="1"/>
  <c r="R830" i="1" s="1"/>
  <c r="U826" i="1"/>
  <c r="R826" i="1" s="1"/>
  <c r="U822" i="1"/>
  <c r="R822" i="1" s="1"/>
  <c r="U818" i="1"/>
  <c r="R818" i="1" s="1"/>
  <c r="U814" i="1"/>
  <c r="R814" i="1" s="1"/>
  <c r="U810" i="1"/>
  <c r="R810" i="1" s="1"/>
  <c r="U806" i="1"/>
  <c r="R806" i="1" s="1"/>
  <c r="U802" i="1"/>
  <c r="R802" i="1" s="1"/>
  <c r="U798" i="1"/>
  <c r="R798" i="1" s="1"/>
  <c r="U794" i="1"/>
  <c r="R794" i="1" s="1"/>
  <c r="U790" i="1"/>
  <c r="R790" i="1" s="1"/>
  <c r="U786" i="1"/>
  <c r="R786" i="1" s="1"/>
  <c r="U782" i="1"/>
  <c r="R782" i="1" s="1"/>
  <c r="U778" i="1"/>
  <c r="R778" i="1" s="1"/>
  <c r="U774" i="1"/>
  <c r="R774" i="1" s="1"/>
  <c r="U770" i="1"/>
  <c r="R770" i="1" s="1"/>
  <c r="U766" i="1"/>
  <c r="R766" i="1" s="1"/>
  <c r="U762" i="1"/>
  <c r="R762" i="1" s="1"/>
  <c r="U400" i="1"/>
  <c r="R400" i="1" s="1"/>
  <c r="U877" i="1"/>
  <c r="R877" i="1" s="1"/>
  <c r="U737" i="1"/>
  <c r="R737" i="1" s="1"/>
  <c r="U692" i="1"/>
  <c r="R692" i="1" s="1"/>
  <c r="U559" i="1"/>
  <c r="R559" i="1" s="1"/>
  <c r="U626" i="1"/>
  <c r="R626" i="1" s="1"/>
  <c r="U521" i="1"/>
  <c r="R521" i="1" s="1"/>
  <c r="U873" i="1"/>
  <c r="R873" i="1" s="1"/>
  <c r="U740" i="1"/>
  <c r="R740" i="1" s="1"/>
  <c r="U721" i="1"/>
  <c r="R721" i="1" s="1"/>
  <c r="U676" i="1"/>
  <c r="R676" i="1" s="1"/>
  <c r="U832" i="1"/>
  <c r="R832" i="1" s="1"/>
  <c r="U828" i="1"/>
  <c r="R828" i="1" s="1"/>
  <c r="U824" i="1"/>
  <c r="R824" i="1" s="1"/>
  <c r="U820" i="1"/>
  <c r="R820" i="1" s="1"/>
  <c r="U816" i="1"/>
  <c r="R816" i="1" s="1"/>
  <c r="U812" i="1"/>
  <c r="R812" i="1" s="1"/>
  <c r="U808" i="1"/>
  <c r="R808" i="1" s="1"/>
  <c r="U804" i="1"/>
  <c r="R804" i="1" s="1"/>
  <c r="U800" i="1"/>
  <c r="R800" i="1" s="1"/>
  <c r="U796" i="1"/>
  <c r="R796" i="1" s="1"/>
  <c r="U792" i="1"/>
  <c r="R792" i="1" s="1"/>
  <c r="U788" i="1"/>
  <c r="R788" i="1" s="1"/>
  <c r="U784" i="1"/>
  <c r="R784" i="1" s="1"/>
  <c r="U780" i="1"/>
  <c r="R780" i="1" s="1"/>
  <c r="U776" i="1"/>
  <c r="R776" i="1" s="1"/>
  <c r="U772" i="1"/>
  <c r="R772" i="1" s="1"/>
  <c r="U768" i="1"/>
  <c r="R768" i="1" s="1"/>
  <c r="U764" i="1"/>
  <c r="R764" i="1" s="1"/>
  <c r="U575" i="1"/>
  <c r="R575" i="1" s="1"/>
  <c r="U869" i="1"/>
  <c r="R869" i="1" s="1"/>
  <c r="U746" i="1"/>
  <c r="R746" i="1" s="1"/>
  <c r="U743" i="1"/>
  <c r="R743" i="1" s="1"/>
  <c r="U730" i="1"/>
  <c r="R730" i="1" s="1"/>
  <c r="U727" i="1"/>
  <c r="R727" i="1" s="1"/>
  <c r="U714" i="1"/>
  <c r="R714" i="1" s="1"/>
  <c r="U711" i="1"/>
  <c r="R711" i="1" s="1"/>
  <c r="U698" i="1"/>
  <c r="R698" i="1" s="1"/>
  <c r="U682" i="1"/>
  <c r="R682" i="1" s="1"/>
  <c r="U666" i="1"/>
  <c r="R666" i="1" s="1"/>
  <c r="U650" i="1"/>
  <c r="R650" i="1" s="1"/>
  <c r="U587" i="1"/>
  <c r="R587" i="1" s="1"/>
  <c r="U543" i="1"/>
  <c r="R543" i="1" s="1"/>
  <c r="U527" i="1"/>
  <c r="R527" i="1" s="1"/>
  <c r="U473" i="1"/>
  <c r="R473" i="1" s="1"/>
  <c r="U752" i="1"/>
  <c r="R752" i="1" s="1"/>
  <c r="U749" i="1"/>
  <c r="R749" i="1" s="1"/>
  <c r="U736" i="1"/>
  <c r="R736" i="1" s="1"/>
  <c r="U733" i="1"/>
  <c r="R733" i="1" s="1"/>
  <c r="U720" i="1"/>
  <c r="R720" i="1" s="1"/>
  <c r="U717" i="1"/>
  <c r="R717" i="1" s="1"/>
  <c r="U704" i="1"/>
  <c r="R704" i="1" s="1"/>
  <c r="U701" i="1"/>
  <c r="R701" i="1" s="1"/>
  <c r="U688" i="1"/>
  <c r="R688" i="1" s="1"/>
  <c r="U672" i="1"/>
  <c r="R672" i="1" s="1"/>
  <c r="U656" i="1"/>
  <c r="R656" i="1" s="1"/>
  <c r="U605" i="1"/>
  <c r="R605" i="1" s="1"/>
  <c r="U742" i="1"/>
  <c r="R742" i="1" s="1"/>
  <c r="U739" i="1"/>
  <c r="R739" i="1" s="1"/>
  <c r="U726" i="1"/>
  <c r="R726" i="1" s="1"/>
  <c r="U723" i="1"/>
  <c r="R723" i="1" s="1"/>
  <c r="U710" i="1"/>
  <c r="R710" i="1" s="1"/>
  <c r="U707" i="1"/>
  <c r="R707" i="1" s="1"/>
  <c r="U694" i="1"/>
  <c r="R694" i="1" s="1"/>
  <c r="U678" i="1"/>
  <c r="R678" i="1" s="1"/>
  <c r="U662" i="1"/>
  <c r="R662" i="1" s="1"/>
  <c r="U646" i="1"/>
  <c r="R646" i="1" s="1"/>
  <c r="U619" i="1"/>
  <c r="R619" i="1" s="1"/>
  <c r="U610" i="1"/>
  <c r="R610" i="1" s="1"/>
  <c r="U505" i="1"/>
  <c r="R505" i="1" s="1"/>
  <c r="U483" i="1"/>
  <c r="R483" i="1" s="1"/>
  <c r="U751" i="1"/>
  <c r="R751" i="1" s="1"/>
  <c r="U738" i="1"/>
  <c r="R738" i="1" s="1"/>
  <c r="U735" i="1"/>
  <c r="R735" i="1" s="1"/>
  <c r="U722" i="1"/>
  <c r="R722" i="1" s="1"/>
  <c r="U719" i="1"/>
  <c r="R719" i="1" s="1"/>
  <c r="U706" i="1"/>
  <c r="R706" i="1" s="1"/>
  <c r="U703" i="1"/>
  <c r="R703" i="1" s="1"/>
  <c r="U690" i="1"/>
  <c r="R690" i="1" s="1"/>
  <c r="U674" i="1"/>
  <c r="R674" i="1" s="1"/>
  <c r="U658" i="1"/>
  <c r="R658" i="1" s="1"/>
  <c r="U642" i="1"/>
  <c r="R642" i="1" s="1"/>
  <c r="U589" i="1"/>
  <c r="R589" i="1" s="1"/>
  <c r="U551" i="1"/>
  <c r="R551" i="1" s="1"/>
  <c r="U535" i="1"/>
  <c r="R535" i="1" s="1"/>
  <c r="U515" i="1"/>
  <c r="R515" i="1" s="1"/>
  <c r="U639" i="1"/>
  <c r="R639" i="1" s="1"/>
  <c r="U623" i="1"/>
  <c r="R623" i="1" s="1"/>
  <c r="U607" i="1"/>
  <c r="R607" i="1" s="1"/>
  <c r="U591" i="1"/>
  <c r="R591" i="1" s="1"/>
  <c r="U577" i="1"/>
  <c r="R577" i="1" s="1"/>
  <c r="U569" i="1"/>
  <c r="R569" i="1" s="1"/>
  <c r="U561" i="1"/>
  <c r="R561" i="1" s="1"/>
  <c r="U553" i="1"/>
  <c r="R553" i="1" s="1"/>
  <c r="U545" i="1"/>
  <c r="R545" i="1" s="1"/>
  <c r="U537" i="1"/>
  <c r="R537" i="1" s="1"/>
  <c r="U529" i="1"/>
  <c r="R529" i="1" s="1"/>
  <c r="U511" i="1"/>
  <c r="R511" i="1" s="1"/>
  <c r="U495" i="1"/>
  <c r="R495" i="1" s="1"/>
  <c r="U479" i="1"/>
  <c r="R479" i="1" s="1"/>
  <c r="U547" i="1"/>
  <c r="R547" i="1" s="1"/>
  <c r="U539" i="1"/>
  <c r="R539" i="1" s="1"/>
  <c r="U531" i="1"/>
  <c r="R531" i="1" s="1"/>
  <c r="U523" i="1"/>
  <c r="R523" i="1" s="1"/>
  <c r="U507" i="1"/>
  <c r="R507" i="1" s="1"/>
  <c r="U491" i="1"/>
  <c r="R491" i="1" s="1"/>
  <c r="U475" i="1"/>
  <c r="R475" i="1" s="1"/>
  <c r="U629" i="1"/>
  <c r="R629" i="1" s="1"/>
  <c r="U613" i="1"/>
  <c r="R613" i="1" s="1"/>
  <c r="U597" i="1"/>
  <c r="R597" i="1" s="1"/>
  <c r="U581" i="1"/>
  <c r="R581" i="1" s="1"/>
  <c r="U631" i="1"/>
  <c r="R631" i="1" s="1"/>
  <c r="U615" i="1"/>
  <c r="R615" i="1" s="1"/>
  <c r="U599" i="1"/>
  <c r="R599" i="1" s="1"/>
  <c r="U583" i="1"/>
  <c r="R583" i="1" s="1"/>
  <c r="U573" i="1"/>
  <c r="R573" i="1" s="1"/>
  <c r="U565" i="1"/>
  <c r="R565" i="1" s="1"/>
  <c r="U557" i="1"/>
  <c r="R557" i="1" s="1"/>
  <c r="U549" i="1"/>
  <c r="R549" i="1" s="1"/>
  <c r="U541" i="1"/>
  <c r="R541" i="1" s="1"/>
  <c r="U533" i="1"/>
  <c r="R533" i="1" s="1"/>
  <c r="U525" i="1"/>
  <c r="R525" i="1" s="1"/>
  <c r="U519" i="1"/>
  <c r="R519" i="1" s="1"/>
  <c r="U503" i="1"/>
  <c r="R503" i="1" s="1"/>
  <c r="U487" i="1"/>
  <c r="R487" i="1" s="1"/>
  <c r="U217" i="1"/>
  <c r="R217" i="1" s="1"/>
  <c r="U246" i="1"/>
  <c r="R246" i="1" s="1"/>
  <c r="U249" i="1"/>
  <c r="R249" i="1" s="1"/>
  <c r="U233" i="1"/>
  <c r="R233" i="1" s="1"/>
  <c r="U279" i="1"/>
  <c r="R279" i="1" s="1"/>
  <c r="U271" i="1"/>
  <c r="R271" i="1" s="1"/>
  <c r="U263" i="1"/>
  <c r="R263" i="1" s="1"/>
  <c r="U255" i="1"/>
  <c r="R255" i="1" s="1"/>
  <c r="U252" i="1"/>
  <c r="R252" i="1" s="1"/>
  <c r="U239" i="1"/>
  <c r="R239" i="1" s="1"/>
  <c r="U223" i="1"/>
  <c r="R223" i="1" s="1"/>
  <c r="U245" i="1"/>
  <c r="R245" i="1" s="1"/>
  <c r="U242" i="1"/>
  <c r="R242" i="1" s="1"/>
  <c r="U248" i="1"/>
  <c r="R248" i="1" s="1"/>
  <c r="U235" i="1"/>
  <c r="R235" i="1" s="1"/>
  <c r="U219" i="1"/>
  <c r="R219" i="1" s="1"/>
  <c r="U275" i="1"/>
  <c r="R275" i="1" s="1"/>
  <c r="U267" i="1"/>
  <c r="R267" i="1" s="1"/>
  <c r="U259" i="1"/>
  <c r="R259" i="1" s="1"/>
  <c r="U247" i="1"/>
  <c r="R247" i="1" s="1"/>
  <c r="U244" i="1"/>
  <c r="R244" i="1" s="1"/>
  <c r="U231" i="1"/>
  <c r="R231" i="1" s="1"/>
  <c r="U130" i="1"/>
  <c r="R130" i="1" s="1"/>
  <c r="U122" i="1"/>
  <c r="R122" i="1" s="1"/>
  <c r="U114" i="1"/>
  <c r="R114" i="1" s="1"/>
  <c r="U106" i="1"/>
  <c r="R106" i="1" s="1"/>
  <c r="U98" i="1"/>
  <c r="R98" i="1" s="1"/>
  <c r="U90" i="1"/>
  <c r="R90" i="1" s="1"/>
  <c r="U82" i="1"/>
  <c r="R82" i="1" s="1"/>
  <c r="U74" i="1"/>
  <c r="R74" i="1" s="1"/>
  <c r="U66" i="1"/>
  <c r="R66" i="1" s="1"/>
  <c r="U58" i="1"/>
  <c r="R58" i="1" s="1"/>
  <c r="U50" i="1"/>
  <c r="R50" i="1" s="1"/>
  <c r="U42" i="1"/>
  <c r="R42" i="1" s="1"/>
  <c r="U34" i="1"/>
  <c r="R34" i="1" s="1"/>
  <c r="U26" i="1"/>
  <c r="R26" i="1" s="1"/>
  <c r="U124" i="1"/>
  <c r="R124" i="1" s="1"/>
  <c r="U116" i="1"/>
  <c r="R116" i="1" s="1"/>
  <c r="U108" i="1"/>
  <c r="R108" i="1" s="1"/>
  <c r="U100" i="1"/>
  <c r="R100" i="1" s="1"/>
  <c r="U92" i="1"/>
  <c r="R92" i="1" s="1"/>
  <c r="U84" i="1"/>
  <c r="R84" i="1" s="1"/>
  <c r="U76" i="1"/>
  <c r="R76" i="1" s="1"/>
  <c r="U68" i="1"/>
  <c r="R68" i="1" s="1"/>
  <c r="U60" i="1"/>
  <c r="R60" i="1" s="1"/>
  <c r="U52" i="1"/>
  <c r="R52" i="1" s="1"/>
  <c r="U44" i="1"/>
  <c r="R44" i="1" s="1"/>
  <c r="U36" i="1"/>
  <c r="R36" i="1" s="1"/>
  <c r="U28" i="1"/>
  <c r="R28" i="1" s="1"/>
  <c r="U24" i="1"/>
  <c r="R24" i="1" s="1"/>
  <c r="D7" i="4" l="1"/>
  <c r="D8" i="4"/>
  <c r="D9" i="4"/>
  <c r="D10" i="4"/>
  <c r="D11" i="4"/>
  <c r="D12" i="4"/>
  <c r="D14" i="4"/>
  <c r="D15" i="4"/>
  <c r="D16" i="4"/>
  <c r="D17" i="4"/>
  <c r="D6" i="4"/>
  <c r="C7" i="4"/>
  <c r="C8" i="4"/>
  <c r="C9" i="4"/>
  <c r="C10" i="4"/>
  <c r="C11" i="4"/>
  <c r="C12" i="4"/>
  <c r="C14" i="4"/>
  <c r="C15" i="4"/>
  <c r="C16" i="4"/>
  <c r="C17" i="4"/>
  <c r="I16" i="4" l="1"/>
  <c r="I17" i="4"/>
  <c r="H16" i="4"/>
  <c r="H17" i="4"/>
  <c r="G33" i="8" l="1"/>
  <c r="E33" i="8"/>
  <c r="B33" i="8"/>
  <c r="G32" i="8"/>
  <c r="E32" i="8"/>
  <c r="B32" i="8"/>
  <c r="G31" i="8"/>
  <c r="E31" i="8"/>
  <c r="B31" i="8"/>
  <c r="G30" i="8"/>
  <c r="E30" i="8"/>
  <c r="B30" i="8"/>
  <c r="G29" i="8"/>
  <c r="E29" i="8"/>
  <c r="B29" i="8"/>
  <c r="G28" i="8"/>
  <c r="E28" i="8"/>
  <c r="B28" i="8"/>
  <c r="G27" i="8"/>
  <c r="E27" i="8"/>
  <c r="B27" i="8"/>
  <c r="G26" i="8"/>
  <c r="E26" i="8"/>
  <c r="B26" i="8"/>
  <c r="G25" i="8"/>
  <c r="E25" i="8"/>
  <c r="B25" i="8"/>
  <c r="B24" i="8"/>
  <c r="B23" i="8"/>
  <c r="B22" i="8"/>
  <c r="B21" i="8"/>
  <c r="H20" i="8"/>
  <c r="N4" i="8"/>
  <c r="F2" i="9"/>
  <c r="G2" i="9"/>
  <c r="H2" i="9"/>
  <c r="I2" i="9"/>
  <c r="J2" i="9"/>
  <c r="K2" i="9"/>
  <c r="E2" i="9"/>
  <c r="D2" i="9"/>
  <c r="L2" i="9" l="1"/>
  <c r="H8" i="8"/>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05" i="4"/>
  <c r="K206" i="4"/>
  <c r="K207" i="4"/>
  <c r="K208" i="4"/>
  <c r="K209" i="4"/>
  <c r="K210" i="4"/>
  <c r="K211" i="4"/>
  <c r="K212" i="4"/>
  <c r="K213" i="4"/>
  <c r="K214" i="4"/>
  <c r="K215" i="4"/>
  <c r="K216" i="4"/>
  <c r="K217" i="4"/>
  <c r="K218" i="4"/>
  <c r="K219" i="4"/>
  <c r="K220" i="4"/>
  <c r="K221" i="4"/>
  <c r="K222" i="4"/>
  <c r="K223" i="4"/>
  <c r="K224" i="4"/>
  <c r="K225" i="4"/>
  <c r="K226" i="4"/>
  <c r="K227" i="4"/>
  <c r="K228" i="4"/>
  <c r="K229" i="4"/>
  <c r="K230" i="4"/>
  <c r="K231" i="4"/>
  <c r="K232" i="4"/>
  <c r="K233" i="4"/>
  <c r="K234" i="4"/>
  <c r="K235" i="4"/>
  <c r="K236" i="4"/>
  <c r="K237" i="4"/>
  <c r="K238" i="4"/>
  <c r="K239" i="4"/>
  <c r="K240" i="4"/>
  <c r="K241" i="4"/>
  <c r="K242" i="4"/>
  <c r="K243" i="4"/>
  <c r="K244" i="4"/>
  <c r="K245" i="4"/>
  <c r="K246" i="4"/>
  <c r="K247" i="4"/>
  <c r="K248" i="4"/>
  <c r="K249" i="4"/>
  <c r="K250" i="4"/>
  <c r="K251" i="4"/>
  <c r="K252" i="4"/>
  <c r="K253" i="4"/>
  <c r="K254" i="4"/>
  <c r="K255" i="4"/>
  <c r="K256" i="4"/>
  <c r="K257" i="4"/>
  <c r="K258" i="4"/>
  <c r="K259" i="4"/>
  <c r="K260" i="4"/>
  <c r="K261" i="4"/>
  <c r="K262" i="4"/>
  <c r="K263" i="4"/>
  <c r="K264" i="4"/>
  <c r="K265" i="4"/>
  <c r="K266" i="4"/>
  <c r="K267" i="4"/>
  <c r="K268" i="4"/>
  <c r="K269" i="4"/>
  <c r="K270" i="4"/>
  <c r="K271" i="4"/>
  <c r="K272" i="4"/>
  <c r="K273" i="4"/>
  <c r="K274" i="4"/>
  <c r="K275" i="4"/>
  <c r="K276" i="4"/>
  <c r="K277" i="4"/>
  <c r="K278" i="4"/>
  <c r="K279" i="4"/>
  <c r="K280" i="4"/>
  <c r="K281" i="4"/>
  <c r="K282" i="4"/>
  <c r="K283" i="4"/>
  <c r="K284" i="4"/>
  <c r="K285" i="4"/>
  <c r="K286" i="4"/>
  <c r="K287" i="4"/>
  <c r="K288" i="4"/>
  <c r="K289" i="4"/>
  <c r="K290" i="4"/>
  <c r="K291" i="4"/>
  <c r="K292" i="4"/>
  <c r="K293" i="4"/>
  <c r="K294" i="4"/>
  <c r="K295" i="4"/>
  <c r="K296" i="4"/>
  <c r="K297" i="4"/>
  <c r="K298" i="4"/>
  <c r="K299" i="4"/>
  <c r="K300" i="4"/>
  <c r="K301" i="4"/>
  <c r="K302" i="4"/>
  <c r="K303" i="4"/>
  <c r="K304" i="4"/>
  <c r="K305" i="4"/>
  <c r="K306" i="4"/>
  <c r="K307" i="4"/>
  <c r="K308" i="4"/>
  <c r="K309" i="4"/>
  <c r="K310" i="4"/>
  <c r="K311" i="4"/>
  <c r="K312" i="4"/>
  <c r="K313" i="4"/>
  <c r="K314" i="4"/>
  <c r="K315" i="4"/>
  <c r="K316" i="4"/>
  <c r="K317" i="4"/>
  <c r="K318" i="4"/>
  <c r="K319" i="4"/>
  <c r="K320" i="4"/>
  <c r="K321" i="4"/>
  <c r="K322" i="4"/>
  <c r="K323" i="4"/>
  <c r="K324" i="4"/>
  <c r="K325" i="4"/>
  <c r="K326" i="4"/>
  <c r="K327" i="4"/>
  <c r="K328" i="4"/>
  <c r="K329" i="4"/>
  <c r="K330" i="4"/>
  <c r="K331" i="4"/>
  <c r="K332" i="4"/>
  <c r="K333" i="4"/>
  <c r="K334" i="4"/>
  <c r="K335" i="4"/>
  <c r="K336" i="4"/>
  <c r="K337" i="4"/>
  <c r="K338" i="4"/>
  <c r="K339" i="4"/>
  <c r="K340" i="4"/>
  <c r="K341" i="4"/>
  <c r="K342" i="4"/>
  <c r="K343" i="4"/>
  <c r="K344" i="4"/>
  <c r="K345" i="4"/>
  <c r="K346" i="4"/>
  <c r="K347" i="4"/>
  <c r="K348" i="4"/>
  <c r="K349" i="4"/>
  <c r="K350" i="4"/>
  <c r="K351" i="4"/>
  <c r="K352" i="4"/>
  <c r="K353" i="4"/>
  <c r="K354" i="4"/>
  <c r="K355" i="4"/>
  <c r="K356" i="4"/>
  <c r="K357" i="4"/>
  <c r="K358" i="4"/>
  <c r="K359" i="4"/>
  <c r="K360" i="4"/>
  <c r="K361" i="4"/>
  <c r="K362" i="4"/>
  <c r="K363" i="4"/>
  <c r="K364" i="4"/>
  <c r="K365" i="4"/>
  <c r="K366" i="4"/>
  <c r="K367" i="4"/>
  <c r="K368" i="4"/>
  <c r="K369" i="4"/>
  <c r="K370" i="4"/>
  <c r="K371" i="4"/>
  <c r="K372" i="4"/>
  <c r="K373" i="4"/>
  <c r="K374" i="4"/>
  <c r="K375" i="4"/>
  <c r="K376" i="4"/>
  <c r="K377" i="4"/>
  <c r="K378" i="4"/>
  <c r="K379" i="4"/>
  <c r="K380" i="4"/>
  <c r="K381" i="4"/>
  <c r="K382" i="4"/>
  <c r="K383" i="4"/>
  <c r="K384" i="4"/>
  <c r="K385" i="4"/>
  <c r="K386" i="4"/>
  <c r="K387" i="4"/>
  <c r="K388" i="4"/>
  <c r="K389" i="4"/>
  <c r="K390" i="4"/>
  <c r="K391" i="4"/>
  <c r="K392" i="4"/>
  <c r="K393" i="4"/>
  <c r="K394" i="4"/>
  <c r="K395" i="4"/>
  <c r="K396" i="4"/>
  <c r="K397" i="4"/>
  <c r="K398" i="4"/>
  <c r="K399" i="4"/>
  <c r="K400" i="4"/>
  <c r="K401" i="4"/>
  <c r="K402" i="4"/>
  <c r="K403" i="4"/>
  <c r="K404" i="4"/>
  <c r="K405" i="4"/>
  <c r="K406" i="4"/>
  <c r="K407" i="4"/>
  <c r="K408" i="4"/>
  <c r="K409" i="4"/>
  <c r="K410" i="4"/>
  <c r="K411" i="4"/>
  <c r="K412" i="4"/>
  <c r="K413" i="4"/>
  <c r="K414" i="4"/>
  <c r="K415" i="4"/>
  <c r="K416" i="4"/>
  <c r="K417" i="4"/>
  <c r="K418" i="4"/>
  <c r="K419" i="4"/>
  <c r="K420" i="4"/>
  <c r="K421" i="4"/>
  <c r="K422" i="4"/>
  <c r="K423" i="4"/>
  <c r="K424" i="4"/>
  <c r="K425" i="4"/>
  <c r="K426" i="4"/>
  <c r="K427" i="4"/>
  <c r="K428" i="4"/>
  <c r="K429" i="4"/>
  <c r="K430" i="4"/>
  <c r="K431" i="4"/>
  <c r="K432" i="4"/>
  <c r="K433" i="4"/>
  <c r="K434" i="4"/>
  <c r="K435" i="4"/>
  <c r="K436" i="4"/>
  <c r="K437" i="4"/>
  <c r="K438" i="4"/>
  <c r="K439" i="4"/>
  <c r="K440" i="4"/>
  <c r="K441" i="4"/>
  <c r="K442" i="4"/>
  <c r="K443" i="4"/>
  <c r="K444" i="4"/>
  <c r="K445" i="4"/>
  <c r="K446" i="4"/>
  <c r="K447" i="4"/>
  <c r="K448" i="4"/>
  <c r="K449" i="4"/>
  <c r="K450" i="4"/>
  <c r="K451" i="4"/>
  <c r="K452" i="4"/>
  <c r="K453" i="4"/>
  <c r="K454" i="4"/>
  <c r="K455" i="4"/>
  <c r="K456" i="4"/>
  <c r="K457" i="4"/>
  <c r="K458" i="4"/>
  <c r="K459" i="4"/>
  <c r="K460" i="4"/>
  <c r="K461" i="4"/>
  <c r="K462" i="4"/>
  <c r="K463" i="4"/>
  <c r="K464" i="4"/>
  <c r="K465" i="4"/>
  <c r="K466" i="4"/>
  <c r="K467" i="4"/>
  <c r="K468" i="4"/>
  <c r="K469" i="4"/>
  <c r="K470" i="4"/>
  <c r="K471" i="4"/>
  <c r="K472" i="4"/>
  <c r="K473" i="4"/>
  <c r="K474" i="4"/>
  <c r="K475" i="4"/>
  <c r="K476" i="4"/>
  <c r="K477" i="4"/>
  <c r="K478" i="4"/>
  <c r="K479" i="4"/>
  <c r="K480" i="4"/>
  <c r="K481" i="4"/>
  <c r="K482" i="4"/>
  <c r="K483" i="4"/>
  <c r="K484" i="4"/>
  <c r="K485" i="4"/>
  <c r="K486" i="4"/>
  <c r="K487" i="4"/>
  <c r="K488" i="4"/>
  <c r="K489" i="4"/>
  <c r="K490" i="4"/>
  <c r="K491" i="4"/>
  <c r="K492" i="4"/>
  <c r="K493" i="4"/>
  <c r="K494" i="4"/>
  <c r="K495" i="4"/>
  <c r="K496" i="4"/>
  <c r="K497" i="4"/>
  <c r="K498" i="4"/>
  <c r="K499" i="4"/>
  <c r="K500" i="4"/>
  <c r="K501" i="4"/>
  <c r="K502" i="4"/>
  <c r="K503" i="4"/>
  <c r="K504" i="4"/>
  <c r="K505" i="4"/>
  <c r="K506" i="4"/>
  <c r="K507" i="4"/>
  <c r="K508" i="4"/>
  <c r="K509" i="4"/>
  <c r="K510" i="4"/>
  <c r="K511" i="4"/>
  <c r="K512" i="4"/>
  <c r="K513" i="4"/>
  <c r="K514" i="4"/>
  <c r="K515" i="4"/>
  <c r="K516" i="4"/>
  <c r="K517" i="4"/>
  <c r="K518" i="4"/>
  <c r="K519" i="4"/>
  <c r="K520" i="4"/>
  <c r="K521" i="4"/>
  <c r="K522" i="4"/>
  <c r="K523" i="4"/>
  <c r="K524" i="4"/>
  <c r="K525" i="4"/>
  <c r="K526" i="4"/>
  <c r="K527" i="4"/>
  <c r="K528" i="4"/>
  <c r="K529" i="4"/>
  <c r="K530" i="4"/>
  <c r="K531" i="4"/>
  <c r="K532" i="4"/>
  <c r="K533" i="4"/>
  <c r="K534" i="4"/>
  <c r="K535" i="4"/>
  <c r="K536" i="4"/>
  <c r="K537" i="4"/>
  <c r="K538" i="4"/>
  <c r="K539" i="4"/>
  <c r="K540" i="4"/>
  <c r="K541" i="4"/>
  <c r="K542" i="4"/>
  <c r="K543" i="4"/>
  <c r="K544" i="4"/>
  <c r="K545" i="4"/>
  <c r="K546" i="4"/>
  <c r="K547" i="4"/>
  <c r="K548" i="4"/>
  <c r="K549" i="4"/>
  <c r="K550" i="4"/>
  <c r="K551" i="4"/>
  <c r="K552" i="4"/>
  <c r="K553" i="4"/>
  <c r="K554" i="4"/>
  <c r="K555" i="4"/>
  <c r="K556" i="4"/>
  <c r="K557" i="4"/>
  <c r="K558" i="4"/>
  <c r="K559" i="4"/>
  <c r="K560" i="4"/>
  <c r="K561" i="4"/>
  <c r="K562" i="4"/>
  <c r="K563" i="4"/>
  <c r="K564" i="4"/>
  <c r="K565" i="4"/>
  <c r="K566" i="4"/>
  <c r="K567" i="4"/>
  <c r="K568" i="4"/>
  <c r="K569" i="4"/>
  <c r="K570" i="4"/>
  <c r="K571" i="4"/>
  <c r="K572" i="4"/>
  <c r="K573" i="4"/>
  <c r="K574" i="4"/>
  <c r="K575" i="4"/>
  <c r="K576" i="4"/>
  <c r="K577" i="4"/>
  <c r="K578" i="4"/>
  <c r="K579" i="4"/>
  <c r="K580" i="4"/>
  <c r="K581" i="4"/>
  <c r="K582" i="4"/>
  <c r="K583" i="4"/>
  <c r="K584" i="4"/>
  <c r="K585" i="4"/>
  <c r="K586" i="4"/>
  <c r="K587" i="4"/>
  <c r="K588" i="4"/>
  <c r="K589" i="4"/>
  <c r="K590" i="4"/>
  <c r="K591" i="4"/>
  <c r="K592" i="4"/>
  <c r="K593" i="4"/>
  <c r="K594" i="4"/>
  <c r="K595" i="4"/>
  <c r="K596" i="4"/>
  <c r="K597" i="4"/>
  <c r="K598" i="4"/>
  <c r="K599" i="4"/>
  <c r="K600" i="4"/>
  <c r="K601" i="4"/>
  <c r="K602" i="4"/>
  <c r="K603" i="4"/>
  <c r="K604" i="4"/>
  <c r="K605" i="4"/>
  <c r="K606" i="4"/>
  <c r="K607" i="4"/>
  <c r="K608" i="4"/>
  <c r="K609" i="4"/>
  <c r="K610" i="4"/>
  <c r="K611" i="4"/>
  <c r="K612" i="4"/>
  <c r="K613" i="4"/>
  <c r="K614" i="4"/>
  <c r="K615" i="4"/>
  <c r="K616" i="4"/>
  <c r="K617" i="4"/>
  <c r="K618" i="4"/>
  <c r="K619" i="4"/>
  <c r="K620" i="4"/>
  <c r="K621" i="4"/>
  <c r="K622" i="4"/>
  <c r="K623" i="4"/>
  <c r="K624" i="4"/>
  <c r="K625" i="4"/>
  <c r="K626" i="4"/>
  <c r="K627" i="4"/>
  <c r="K628" i="4"/>
  <c r="K629" i="4"/>
  <c r="K630" i="4"/>
  <c r="K631" i="4"/>
  <c r="K632" i="4"/>
  <c r="K633" i="4"/>
  <c r="K634" i="4"/>
  <c r="K635" i="4"/>
  <c r="K636" i="4"/>
  <c r="K637" i="4"/>
  <c r="K638" i="4"/>
  <c r="K639" i="4"/>
  <c r="K640" i="4"/>
  <c r="K641" i="4"/>
  <c r="K642" i="4"/>
  <c r="K643" i="4"/>
  <c r="K644" i="4"/>
  <c r="K645" i="4"/>
  <c r="K646" i="4"/>
  <c r="K647" i="4"/>
  <c r="K648" i="4"/>
  <c r="K649" i="4"/>
  <c r="K650" i="4"/>
  <c r="K651" i="4"/>
  <c r="K652" i="4"/>
  <c r="K653" i="4"/>
  <c r="K654" i="4"/>
  <c r="K655" i="4"/>
  <c r="K656" i="4"/>
  <c r="K657" i="4"/>
  <c r="K658" i="4"/>
  <c r="K659" i="4"/>
  <c r="K660" i="4"/>
  <c r="K661" i="4"/>
  <c r="K662" i="4"/>
  <c r="K663" i="4"/>
  <c r="K664" i="4"/>
  <c r="K665" i="4"/>
  <c r="K666" i="4"/>
  <c r="K667" i="4"/>
  <c r="K668" i="4"/>
  <c r="K669" i="4"/>
  <c r="K670" i="4"/>
  <c r="K671" i="4"/>
  <c r="K672" i="4"/>
  <c r="K673" i="4"/>
  <c r="K674" i="4"/>
  <c r="K675" i="4"/>
  <c r="K676" i="4"/>
  <c r="K677" i="4"/>
  <c r="K678" i="4"/>
  <c r="K679" i="4"/>
  <c r="K680" i="4"/>
  <c r="K681" i="4"/>
  <c r="K682" i="4"/>
  <c r="K683" i="4"/>
  <c r="K684" i="4"/>
  <c r="K685" i="4"/>
  <c r="K686" i="4"/>
  <c r="K687" i="4"/>
  <c r="K688" i="4"/>
  <c r="K689" i="4"/>
  <c r="K690" i="4"/>
  <c r="K691" i="4"/>
  <c r="K692" i="4"/>
  <c r="K693" i="4"/>
  <c r="K694" i="4"/>
  <c r="K695" i="4"/>
  <c r="K696" i="4"/>
  <c r="K697" i="4"/>
  <c r="K698" i="4"/>
  <c r="K699" i="4"/>
  <c r="K700" i="4"/>
  <c r="K701" i="4"/>
  <c r="K702" i="4"/>
  <c r="K703" i="4"/>
  <c r="K704" i="4"/>
  <c r="K705" i="4"/>
  <c r="K706" i="4"/>
  <c r="K707" i="4"/>
  <c r="K708" i="4"/>
  <c r="K709" i="4"/>
  <c r="K710" i="4"/>
  <c r="K711" i="4"/>
  <c r="K712" i="4"/>
  <c r="K713" i="4"/>
  <c r="K714" i="4"/>
  <c r="K715" i="4"/>
  <c r="K716" i="4"/>
  <c r="K717" i="4"/>
  <c r="K718" i="4"/>
  <c r="K719" i="4"/>
  <c r="K720" i="4"/>
  <c r="K721" i="4"/>
  <c r="K722" i="4"/>
  <c r="K723" i="4"/>
  <c r="K724" i="4"/>
  <c r="K725" i="4"/>
  <c r="K726" i="4"/>
  <c r="K727" i="4"/>
  <c r="K728" i="4"/>
  <c r="K729" i="4"/>
  <c r="K730" i="4"/>
  <c r="K731" i="4"/>
  <c r="K732" i="4"/>
  <c r="K733" i="4"/>
  <c r="K734" i="4"/>
  <c r="K735" i="4"/>
  <c r="K736" i="4"/>
  <c r="K737" i="4"/>
  <c r="K738" i="4"/>
  <c r="K739" i="4"/>
  <c r="K740" i="4"/>
  <c r="K741" i="4"/>
  <c r="K742" i="4"/>
  <c r="K743" i="4"/>
  <c r="K744" i="4"/>
  <c r="K745" i="4"/>
  <c r="K746" i="4"/>
  <c r="K747" i="4"/>
  <c r="K748" i="4"/>
  <c r="K749" i="4"/>
  <c r="K750" i="4"/>
  <c r="K751" i="4"/>
  <c r="K752" i="4"/>
  <c r="K753" i="4"/>
  <c r="K754" i="4"/>
  <c r="K755" i="4"/>
  <c r="K756" i="4"/>
  <c r="K757" i="4"/>
  <c r="K758" i="4"/>
  <c r="K759" i="4"/>
  <c r="K760" i="4"/>
  <c r="K761" i="4"/>
  <c r="K762" i="4"/>
  <c r="K763" i="4"/>
  <c r="K764" i="4"/>
  <c r="K765" i="4"/>
  <c r="K766" i="4"/>
  <c r="K767" i="4"/>
  <c r="K768" i="4"/>
  <c r="K769" i="4"/>
  <c r="K770" i="4"/>
  <c r="K771" i="4"/>
  <c r="K772" i="4"/>
  <c r="K773" i="4"/>
  <c r="K774" i="4"/>
  <c r="K775" i="4"/>
  <c r="K776" i="4"/>
  <c r="K777" i="4"/>
  <c r="K778" i="4"/>
  <c r="K779" i="4"/>
  <c r="K780" i="4"/>
  <c r="K781" i="4"/>
  <c r="K782" i="4"/>
  <c r="K783" i="4"/>
  <c r="K784" i="4"/>
  <c r="K785" i="4"/>
  <c r="K786" i="4"/>
  <c r="K787" i="4"/>
  <c r="K788" i="4"/>
  <c r="K789" i="4"/>
  <c r="K790" i="4"/>
  <c r="K791" i="4"/>
  <c r="K792" i="4"/>
  <c r="K793" i="4"/>
  <c r="K794" i="4"/>
  <c r="K795" i="4"/>
  <c r="K796" i="4"/>
  <c r="K797" i="4"/>
  <c r="K798" i="4"/>
  <c r="K799" i="4"/>
  <c r="K800" i="4"/>
  <c r="K801" i="4"/>
  <c r="K802" i="4"/>
  <c r="K803" i="4"/>
  <c r="K804" i="4"/>
  <c r="K805" i="4"/>
  <c r="K806" i="4"/>
  <c r="K807" i="4"/>
  <c r="K808" i="4"/>
  <c r="K809" i="4"/>
  <c r="K810" i="4"/>
  <c r="K811" i="4"/>
  <c r="K812" i="4"/>
  <c r="K813" i="4"/>
  <c r="K814" i="4"/>
  <c r="K815" i="4"/>
  <c r="K816" i="4"/>
  <c r="K817" i="4"/>
  <c r="K818" i="4"/>
  <c r="K819" i="4"/>
  <c r="K820" i="4"/>
  <c r="K821" i="4"/>
  <c r="K822" i="4"/>
  <c r="K823" i="4"/>
  <c r="K824" i="4"/>
  <c r="K825" i="4"/>
  <c r="K826" i="4"/>
  <c r="K827" i="4"/>
  <c r="K828" i="4"/>
  <c r="K829" i="4"/>
  <c r="K830" i="4"/>
  <c r="K831" i="4"/>
  <c r="K832" i="4"/>
  <c r="K833" i="4"/>
  <c r="K834" i="4"/>
  <c r="K835" i="4"/>
  <c r="K836" i="4"/>
  <c r="K837" i="4"/>
  <c r="K838" i="4"/>
  <c r="K839" i="4"/>
  <c r="K840" i="4"/>
  <c r="K841" i="4"/>
  <c r="K842" i="4"/>
  <c r="K843" i="4"/>
  <c r="K844" i="4"/>
  <c r="K845" i="4"/>
  <c r="K846" i="4"/>
  <c r="K847" i="4"/>
  <c r="K848" i="4"/>
  <c r="K849" i="4"/>
  <c r="K850" i="4"/>
  <c r="K851" i="4"/>
  <c r="K852" i="4"/>
  <c r="K853" i="4"/>
  <c r="K854" i="4"/>
  <c r="K855" i="4"/>
  <c r="K856" i="4"/>
  <c r="K857" i="4"/>
  <c r="K858" i="4"/>
  <c r="K859" i="4"/>
  <c r="K860" i="4"/>
  <c r="K861" i="4"/>
  <c r="K862" i="4"/>
  <c r="K863" i="4"/>
  <c r="K864" i="4"/>
  <c r="K865" i="4"/>
  <c r="K866" i="4"/>
  <c r="K867" i="4"/>
  <c r="K868" i="4"/>
  <c r="K869" i="4"/>
  <c r="K870" i="4"/>
  <c r="K871" i="4"/>
  <c r="K872" i="4"/>
  <c r="K873" i="4"/>
  <c r="K874" i="4"/>
  <c r="K875" i="4"/>
  <c r="K876" i="4"/>
  <c r="K877" i="4"/>
  <c r="K878" i="4"/>
  <c r="K879" i="4"/>
  <c r="K880" i="4"/>
  <c r="K881" i="4"/>
  <c r="K882" i="4"/>
  <c r="K883" i="4"/>
  <c r="K884" i="4"/>
  <c r="K885" i="4"/>
  <c r="K886" i="4"/>
  <c r="K887" i="4"/>
  <c r="K888" i="4"/>
  <c r="K889" i="4"/>
  <c r="K890" i="4"/>
  <c r="K891" i="4"/>
  <c r="K892" i="4"/>
  <c r="K893" i="4"/>
  <c r="K894" i="4"/>
  <c r="K895" i="4"/>
  <c r="K896" i="4"/>
  <c r="K897" i="4"/>
  <c r="K898" i="4"/>
  <c r="K899" i="4"/>
  <c r="K900" i="4"/>
  <c r="K901" i="4"/>
  <c r="K902" i="4"/>
  <c r="K903" i="4"/>
  <c r="K904" i="4"/>
  <c r="K905" i="4"/>
  <c r="K906" i="4"/>
  <c r="K907" i="4"/>
  <c r="K908" i="4"/>
  <c r="K909" i="4"/>
  <c r="K910" i="4"/>
  <c r="K911" i="4"/>
  <c r="K912" i="4"/>
  <c r="K913" i="4"/>
  <c r="K914" i="4"/>
  <c r="K915" i="4"/>
  <c r="K916" i="4"/>
  <c r="K917" i="4"/>
  <c r="K918" i="4"/>
  <c r="K919" i="4"/>
  <c r="K920" i="4"/>
  <c r="K921" i="4"/>
  <c r="K922" i="4"/>
  <c r="K923" i="4"/>
  <c r="K924" i="4"/>
  <c r="K925" i="4"/>
  <c r="K926" i="4"/>
  <c r="K927" i="4"/>
  <c r="K928" i="4"/>
  <c r="K929" i="4"/>
  <c r="K930" i="4"/>
  <c r="K931" i="4"/>
  <c r="K932" i="4"/>
  <c r="K933" i="4"/>
  <c r="K934" i="4"/>
  <c r="K935" i="4"/>
  <c r="K936" i="4"/>
  <c r="K937" i="4"/>
  <c r="K938" i="4"/>
  <c r="K939" i="4"/>
  <c r="K940" i="4"/>
  <c r="K941" i="4"/>
  <c r="K942" i="4"/>
  <c r="K943" i="4"/>
  <c r="K944" i="4"/>
  <c r="K945" i="4"/>
  <c r="K946" i="4"/>
  <c r="K947" i="4"/>
  <c r="K948" i="4"/>
  <c r="K949" i="4"/>
  <c r="K950" i="4"/>
  <c r="K951" i="4"/>
  <c r="K952" i="4"/>
  <c r="K953" i="4"/>
  <c r="K954" i="4"/>
  <c r="K955" i="4"/>
  <c r="K956" i="4"/>
  <c r="K957" i="4"/>
  <c r="K958" i="4"/>
  <c r="K959" i="4"/>
  <c r="K960" i="4"/>
  <c r="K961" i="4"/>
  <c r="K962" i="4"/>
  <c r="K963" i="4"/>
  <c r="K964" i="4"/>
  <c r="K965" i="4"/>
  <c r="K966" i="4"/>
  <c r="K967" i="4"/>
  <c r="K968" i="4"/>
  <c r="K969" i="4"/>
  <c r="K970" i="4"/>
  <c r="K971" i="4"/>
  <c r="K972" i="4"/>
  <c r="K973" i="4"/>
  <c r="K974" i="4"/>
  <c r="K975" i="4"/>
  <c r="K976" i="4"/>
  <c r="K977" i="4"/>
  <c r="K978" i="4"/>
  <c r="K979" i="4"/>
  <c r="K980" i="4"/>
  <c r="K981" i="4"/>
  <c r="K982" i="4"/>
  <c r="K983" i="4"/>
  <c r="K984" i="4"/>
  <c r="K985" i="4"/>
  <c r="K986" i="4"/>
  <c r="K987" i="4"/>
  <c r="K988" i="4"/>
  <c r="K989" i="4"/>
  <c r="K990" i="4"/>
  <c r="K991" i="4"/>
  <c r="K992" i="4"/>
  <c r="K993" i="4"/>
  <c r="K994" i="4"/>
  <c r="K995" i="4"/>
  <c r="K996" i="4"/>
  <c r="K997" i="4"/>
  <c r="K998" i="4"/>
  <c r="K999" i="4"/>
  <c r="K1000" i="4"/>
  <c r="K1001" i="4"/>
  <c r="K1002" i="4"/>
  <c r="K1003" i="4"/>
  <c r="K1004" i="4"/>
  <c r="K1005" i="4"/>
  <c r="K1006" i="4"/>
  <c r="K1007" i="4"/>
  <c r="K1008" i="4"/>
  <c r="K1009" i="4"/>
  <c r="K1010" i="4"/>
  <c r="K1011" i="4"/>
  <c r="K1012" i="4"/>
  <c r="K1013" i="4"/>
  <c r="K1014" i="4"/>
  <c r="K1015" i="4"/>
  <c r="K1016" i="4"/>
  <c r="K1017" i="4"/>
  <c r="K1018" i="4"/>
  <c r="K1019" i="4"/>
  <c r="K1020" i="4"/>
  <c r="K1021" i="4"/>
  <c r="K1022" i="4"/>
  <c r="K1023" i="4"/>
  <c r="K1024" i="4"/>
  <c r="K1025" i="4"/>
  <c r="K1026" i="4"/>
  <c r="K1027" i="4"/>
  <c r="K1028" i="4"/>
  <c r="K1029" i="4"/>
  <c r="K1030" i="4"/>
  <c r="K1031" i="4"/>
  <c r="K1032" i="4"/>
  <c r="K1033" i="4"/>
  <c r="K1034" i="4"/>
  <c r="K1035" i="4"/>
  <c r="K1036" i="4"/>
  <c r="K1037" i="4"/>
  <c r="K1038" i="4"/>
  <c r="K1039" i="4"/>
  <c r="K1040" i="4"/>
  <c r="K1041" i="4"/>
  <c r="K1042" i="4"/>
  <c r="K1043" i="4"/>
  <c r="K1044" i="4"/>
  <c r="K1045" i="4"/>
  <c r="K1046" i="4"/>
  <c r="K1047" i="4"/>
  <c r="K1048" i="4"/>
  <c r="K1049" i="4"/>
  <c r="K1050" i="4"/>
  <c r="K1051" i="4"/>
  <c r="K1052" i="4"/>
  <c r="K1053" i="4"/>
  <c r="K1054" i="4"/>
  <c r="K1055" i="4"/>
  <c r="K1056" i="4"/>
  <c r="K1057" i="4"/>
  <c r="K1058" i="4"/>
  <c r="K1059" i="4"/>
  <c r="K1060" i="4"/>
  <c r="K1061" i="4"/>
  <c r="K1062" i="4"/>
  <c r="K1063" i="4"/>
  <c r="K1064" i="4"/>
  <c r="K1065" i="4"/>
  <c r="K1066" i="4"/>
  <c r="K1067" i="4"/>
  <c r="K1068" i="4"/>
  <c r="K1069" i="4"/>
  <c r="K1070" i="4"/>
  <c r="K1071" i="4"/>
  <c r="K1072" i="4"/>
  <c r="K1073" i="4"/>
  <c r="K1074" i="4"/>
  <c r="K1075" i="4"/>
  <c r="K1076" i="4"/>
  <c r="K1077" i="4"/>
  <c r="K1078" i="4"/>
  <c r="K1079" i="4"/>
  <c r="K1080" i="4"/>
  <c r="K1081" i="4"/>
  <c r="K1082" i="4"/>
  <c r="K1083" i="4"/>
  <c r="K1084" i="4"/>
  <c r="K1085" i="4"/>
  <c r="K1086" i="4"/>
  <c r="K1087" i="4"/>
  <c r="K1088" i="4"/>
  <c r="K1089" i="4"/>
  <c r="K1090" i="4"/>
  <c r="K1091" i="4"/>
  <c r="K1092" i="4"/>
  <c r="K1093" i="4"/>
  <c r="K1094" i="4"/>
  <c r="K1095" i="4"/>
  <c r="K1096" i="4"/>
  <c r="K1097" i="4"/>
  <c r="K1098" i="4"/>
  <c r="K1099" i="4"/>
  <c r="K1100" i="4"/>
  <c r="K1101" i="4"/>
  <c r="K1102" i="4"/>
  <c r="K1103" i="4"/>
  <c r="K1104" i="4"/>
  <c r="K1105" i="4"/>
  <c r="K1106" i="4"/>
  <c r="K1107" i="4"/>
  <c r="K1108" i="4"/>
  <c r="K1109" i="4"/>
  <c r="K1110" i="4"/>
  <c r="K1111" i="4"/>
  <c r="K1112" i="4"/>
  <c r="K1113" i="4"/>
  <c r="K1114" i="4"/>
  <c r="K1115" i="4"/>
  <c r="K1116" i="4"/>
  <c r="K1117" i="4"/>
  <c r="K1118" i="4"/>
  <c r="K1119" i="4"/>
  <c r="K1120" i="4"/>
  <c r="K1121" i="4"/>
  <c r="K1122" i="4"/>
  <c r="K1123" i="4"/>
  <c r="K1124" i="4"/>
  <c r="K1125" i="4"/>
  <c r="K1126" i="4"/>
  <c r="K1127" i="4"/>
  <c r="K1128" i="4"/>
  <c r="K1129" i="4"/>
  <c r="K1130" i="4"/>
  <c r="K1131" i="4"/>
  <c r="K1132" i="4"/>
  <c r="K1133" i="4"/>
  <c r="K1134" i="4"/>
  <c r="K1135" i="4"/>
  <c r="K1136" i="4"/>
  <c r="K1137" i="4"/>
  <c r="K1138" i="4"/>
  <c r="K1139" i="4"/>
  <c r="K1140" i="4"/>
  <c r="K1141" i="4"/>
  <c r="K1142" i="4"/>
  <c r="K1143" i="4"/>
  <c r="K1144" i="4"/>
  <c r="K1145" i="4"/>
  <c r="K1146" i="4"/>
  <c r="K1147" i="4"/>
  <c r="K1148" i="4"/>
  <c r="K1149" i="4"/>
  <c r="K1150" i="4"/>
  <c r="K1151" i="4"/>
  <c r="K1152" i="4"/>
  <c r="K1153" i="4"/>
  <c r="K1154" i="4"/>
  <c r="K1155" i="4"/>
  <c r="K1156" i="4"/>
  <c r="K1157" i="4"/>
  <c r="K1158" i="4"/>
  <c r="K1159" i="4"/>
  <c r="K1160" i="4"/>
  <c r="K1161" i="4"/>
  <c r="K1162" i="4"/>
  <c r="K1163" i="4"/>
  <c r="K1164" i="4"/>
  <c r="K1165" i="4"/>
  <c r="K1166" i="4"/>
  <c r="K1167" i="4"/>
  <c r="K1168" i="4"/>
  <c r="K1169" i="4"/>
  <c r="K1170" i="4"/>
  <c r="K1171" i="4"/>
  <c r="K1172" i="4"/>
  <c r="K1173" i="4"/>
  <c r="K1174" i="4"/>
  <c r="K1175" i="4"/>
  <c r="K1176" i="4"/>
  <c r="K1177" i="4"/>
  <c r="K1178" i="4"/>
  <c r="K1179" i="4"/>
  <c r="K1180" i="4"/>
  <c r="K1181" i="4"/>
  <c r="K1182" i="4"/>
  <c r="K1183" i="4"/>
  <c r="K1184" i="4"/>
  <c r="K1185" i="4"/>
  <c r="K1186" i="4"/>
  <c r="K1187" i="4"/>
  <c r="K1188" i="4"/>
  <c r="K1189" i="4"/>
  <c r="K1190" i="4"/>
  <c r="K1191" i="4"/>
  <c r="K1192" i="4"/>
  <c r="K1193" i="4"/>
  <c r="K1194" i="4"/>
  <c r="K1195" i="4"/>
  <c r="K1196" i="4"/>
  <c r="K1197" i="4"/>
  <c r="K1198" i="4"/>
  <c r="K1199" i="4"/>
  <c r="K1200" i="4"/>
  <c r="K1201" i="4"/>
  <c r="K1202" i="4"/>
  <c r="K1203" i="4"/>
  <c r="K1204" i="4"/>
  <c r="K1205" i="4"/>
  <c r="K1206" i="4"/>
  <c r="K1207" i="4"/>
  <c r="K1208" i="4"/>
  <c r="K1209" i="4"/>
  <c r="K1210" i="4"/>
  <c r="K1211" i="4"/>
  <c r="K1212" i="4"/>
  <c r="K1213" i="4"/>
  <c r="K1214" i="4"/>
  <c r="K1215" i="4"/>
  <c r="K1216" i="4"/>
  <c r="K1217" i="4"/>
  <c r="K1218" i="4"/>
  <c r="K1219" i="4"/>
  <c r="K1220" i="4"/>
  <c r="K1221" i="4"/>
  <c r="K1222" i="4"/>
  <c r="K1223" i="4"/>
  <c r="K1224" i="4"/>
  <c r="K1225" i="4"/>
  <c r="K1226" i="4"/>
  <c r="K1227" i="4"/>
  <c r="K1228" i="4"/>
  <c r="K1229" i="4"/>
  <c r="K1230" i="4"/>
  <c r="K1231" i="4"/>
  <c r="K1232" i="4"/>
  <c r="K1233" i="4"/>
  <c r="K1234" i="4"/>
  <c r="K1235" i="4"/>
  <c r="K1236" i="4"/>
  <c r="K1237" i="4"/>
  <c r="K1238" i="4"/>
  <c r="K1239" i="4"/>
  <c r="K1240" i="4"/>
  <c r="K1241" i="4"/>
  <c r="K1242" i="4"/>
  <c r="K1243" i="4"/>
  <c r="K1244" i="4"/>
  <c r="K1245" i="4"/>
  <c r="K1246" i="4"/>
  <c r="K1247" i="4"/>
  <c r="K1248" i="4"/>
  <c r="K1249" i="4"/>
  <c r="K1250" i="4"/>
  <c r="K1251" i="4"/>
  <c r="K1252" i="4"/>
  <c r="K1253" i="4"/>
  <c r="K1254" i="4"/>
  <c r="K1255" i="4"/>
  <c r="K1256" i="4"/>
  <c r="K1257" i="4"/>
  <c r="K1258" i="4"/>
  <c r="K1259" i="4"/>
  <c r="K1260" i="4"/>
  <c r="K1261" i="4"/>
  <c r="K1262" i="4"/>
  <c r="K1263" i="4"/>
  <c r="K1264" i="4"/>
  <c r="K1265" i="4"/>
  <c r="K1266" i="4"/>
  <c r="K1267" i="4"/>
  <c r="K1268" i="4"/>
  <c r="K1269" i="4"/>
  <c r="K1270" i="4"/>
  <c r="K1271" i="4"/>
  <c r="K1272" i="4"/>
  <c r="K1273" i="4"/>
  <c r="K1274" i="4"/>
  <c r="K1275" i="4"/>
  <c r="K1276" i="4"/>
  <c r="K1277" i="4"/>
  <c r="K1278" i="4"/>
  <c r="K1279" i="4"/>
  <c r="K1280" i="4"/>
  <c r="K1281" i="4"/>
  <c r="K1282" i="4"/>
  <c r="K1283" i="4"/>
  <c r="K1284" i="4"/>
  <c r="K1285" i="4"/>
  <c r="K1286" i="4"/>
  <c r="K1287" i="4"/>
  <c r="K1288" i="4"/>
  <c r="K1289" i="4"/>
  <c r="K1290" i="4"/>
  <c r="K1291" i="4"/>
  <c r="K1292" i="4"/>
  <c r="K1293" i="4"/>
  <c r="K1294" i="4"/>
  <c r="K1295" i="4"/>
  <c r="K1296" i="4"/>
  <c r="K1297" i="4"/>
  <c r="K1298" i="4"/>
  <c r="K1299" i="4"/>
  <c r="K1300" i="4"/>
  <c r="K1301" i="4"/>
  <c r="K1302" i="4"/>
  <c r="K1303" i="4"/>
  <c r="K1304" i="4"/>
  <c r="K1305" i="4"/>
  <c r="K1306" i="4"/>
  <c r="K1307" i="4"/>
  <c r="K1308" i="4"/>
  <c r="K1309" i="4"/>
  <c r="K1310" i="4"/>
  <c r="K1311" i="4"/>
  <c r="K1312" i="4"/>
  <c r="K1313" i="4"/>
  <c r="K1314" i="4"/>
  <c r="K1315" i="4"/>
  <c r="K1316" i="4"/>
  <c r="K1317" i="4"/>
  <c r="K1318" i="4"/>
  <c r="K1319" i="4"/>
  <c r="K1320" i="4"/>
  <c r="K1321" i="4"/>
  <c r="K1322" i="4"/>
  <c r="K1323" i="4"/>
  <c r="K1324" i="4"/>
  <c r="K1325" i="4"/>
  <c r="K1326" i="4"/>
  <c r="K1327" i="4"/>
  <c r="K1328" i="4"/>
  <c r="K1329" i="4"/>
  <c r="K1330" i="4"/>
  <c r="K1331" i="4"/>
  <c r="K1332" i="4"/>
  <c r="K1333" i="4"/>
  <c r="K1334" i="4"/>
  <c r="K1335" i="4"/>
  <c r="K1336" i="4"/>
  <c r="K1337" i="4"/>
  <c r="K1338" i="4"/>
  <c r="K1339" i="4"/>
  <c r="K1340" i="4"/>
  <c r="K1341" i="4"/>
  <c r="K1342" i="4"/>
  <c r="K1343" i="4"/>
  <c r="K1344" i="4"/>
  <c r="K1345" i="4"/>
  <c r="K1346" i="4"/>
  <c r="K1347" i="4"/>
  <c r="K1348" i="4"/>
  <c r="K1349" i="4"/>
  <c r="K1350" i="4"/>
  <c r="K1351" i="4"/>
  <c r="K1352" i="4"/>
  <c r="K1353" i="4"/>
  <c r="K1354" i="4"/>
  <c r="K1355" i="4"/>
  <c r="K1356" i="4"/>
  <c r="K1357" i="4"/>
  <c r="K1358" i="4"/>
  <c r="K1359" i="4"/>
  <c r="K1360" i="4"/>
  <c r="K1361" i="4"/>
  <c r="K1362" i="4"/>
  <c r="K1363" i="4"/>
  <c r="K1364" i="4"/>
  <c r="K1365" i="4"/>
  <c r="K1366" i="4"/>
  <c r="K1367" i="4"/>
  <c r="K1368" i="4"/>
  <c r="K1369" i="4"/>
  <c r="K1370" i="4"/>
  <c r="K1371" i="4"/>
  <c r="K1372" i="4"/>
  <c r="K1373" i="4"/>
  <c r="K1374" i="4"/>
  <c r="K1375" i="4"/>
  <c r="K1376" i="4"/>
  <c r="K1377" i="4"/>
  <c r="K1378" i="4"/>
  <c r="K1379" i="4"/>
  <c r="K1380" i="4"/>
  <c r="K1381" i="4"/>
  <c r="K1382" i="4"/>
  <c r="K1383" i="4"/>
  <c r="K1384" i="4"/>
  <c r="K1385" i="4"/>
  <c r="K1386" i="4"/>
  <c r="K1387" i="4"/>
  <c r="K1388" i="4"/>
  <c r="K1389" i="4"/>
  <c r="K1390" i="4"/>
  <c r="K1391" i="4"/>
  <c r="K1392" i="4"/>
  <c r="K1393" i="4"/>
  <c r="K1394" i="4"/>
  <c r="K1395" i="4"/>
  <c r="K1396" i="4"/>
  <c r="K1397" i="4"/>
  <c r="K1398" i="4"/>
  <c r="K1399" i="4"/>
  <c r="K1400" i="4"/>
  <c r="K1401" i="4"/>
  <c r="K1402" i="4"/>
  <c r="K1403" i="4"/>
  <c r="K1404" i="4"/>
  <c r="K1405" i="4"/>
  <c r="K1406" i="4"/>
  <c r="K1407" i="4"/>
  <c r="K1408" i="4"/>
  <c r="K1409" i="4"/>
  <c r="K1410" i="4"/>
  <c r="K1411" i="4"/>
  <c r="K1412" i="4"/>
  <c r="K1413" i="4"/>
  <c r="K1414" i="4"/>
  <c r="K1415" i="4"/>
  <c r="K1416" i="4"/>
  <c r="K1417" i="4"/>
  <c r="K1418" i="4"/>
  <c r="K1419" i="4"/>
  <c r="K1420" i="4"/>
  <c r="K1421" i="4"/>
  <c r="K1422" i="4"/>
  <c r="K1423" i="4"/>
  <c r="K1424" i="4"/>
  <c r="K1425" i="4"/>
  <c r="K1426" i="4"/>
  <c r="K1427" i="4"/>
  <c r="K1428" i="4"/>
  <c r="K1429" i="4"/>
  <c r="K1430" i="4"/>
  <c r="K1431" i="4"/>
  <c r="K1432" i="4"/>
  <c r="K1433" i="4"/>
  <c r="K1434" i="4"/>
  <c r="K1435" i="4"/>
  <c r="K1436" i="4"/>
  <c r="K1437" i="4"/>
  <c r="K1438" i="4"/>
  <c r="K1439" i="4"/>
  <c r="K1440" i="4"/>
  <c r="K1441" i="4"/>
  <c r="K1442" i="4"/>
  <c r="K1443" i="4"/>
  <c r="K1444" i="4"/>
  <c r="K1445" i="4"/>
  <c r="K1446" i="4"/>
  <c r="K1447" i="4"/>
  <c r="K1448" i="4"/>
  <c r="K1449" i="4"/>
  <c r="K1450" i="4"/>
  <c r="K1451" i="4"/>
  <c r="K1452" i="4"/>
  <c r="K1453" i="4"/>
  <c r="K1454" i="4"/>
  <c r="K1455" i="4"/>
  <c r="K1456" i="4"/>
  <c r="K1457" i="4"/>
  <c r="K1458" i="4"/>
  <c r="K1459" i="4"/>
  <c r="K1460" i="4"/>
  <c r="K1461" i="4"/>
  <c r="K1462" i="4"/>
  <c r="K1463" i="4"/>
  <c r="K1464" i="4"/>
  <c r="K1465" i="4"/>
  <c r="K1466" i="4"/>
  <c r="K1467" i="4"/>
  <c r="K1468" i="4"/>
  <c r="K1469" i="4"/>
  <c r="K1470" i="4"/>
  <c r="K1471" i="4"/>
  <c r="K1472" i="4"/>
  <c r="K1473" i="4"/>
  <c r="K1474" i="4"/>
  <c r="K1475" i="4"/>
  <c r="K1476" i="4"/>
  <c r="K1477" i="4"/>
  <c r="K1478" i="4"/>
  <c r="K1479" i="4"/>
  <c r="K1480" i="4"/>
  <c r="K1481" i="4"/>
  <c r="K1482" i="4"/>
  <c r="K1483" i="4"/>
  <c r="K1484" i="4"/>
  <c r="K1485" i="4"/>
  <c r="K1486" i="4"/>
  <c r="K1487" i="4"/>
  <c r="K1488" i="4"/>
  <c r="K1489" i="4"/>
  <c r="K1490" i="4"/>
  <c r="K1491" i="4"/>
  <c r="K1492" i="4"/>
  <c r="K1493" i="4"/>
  <c r="K1494" i="4"/>
  <c r="K1495" i="4"/>
  <c r="K1496" i="4"/>
  <c r="K1497" i="4"/>
  <c r="K1498" i="4"/>
  <c r="K1499" i="4"/>
  <c r="K1500" i="4"/>
  <c r="K1501" i="4"/>
  <c r="K1502" i="4"/>
  <c r="K1503" i="4"/>
  <c r="K1504" i="4"/>
  <c r="K1505" i="4"/>
  <c r="K1506" i="4"/>
  <c r="K1507"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242" i="4"/>
  <c r="G243" i="4"/>
  <c r="G244" i="4"/>
  <c r="G245" i="4"/>
  <c r="G246" i="4"/>
  <c r="G247" i="4"/>
  <c r="G248" i="4"/>
  <c r="G249" i="4"/>
  <c r="G250" i="4"/>
  <c r="G251" i="4"/>
  <c r="G252" i="4"/>
  <c r="G253" i="4"/>
  <c r="G254" i="4"/>
  <c r="G255" i="4"/>
  <c r="G256" i="4"/>
  <c r="G257" i="4"/>
  <c r="G258" i="4"/>
  <c r="G259" i="4"/>
  <c r="G260" i="4"/>
  <c r="G261" i="4"/>
  <c r="G262" i="4"/>
  <c r="G263" i="4"/>
  <c r="G264" i="4"/>
  <c r="G265" i="4"/>
  <c r="G266" i="4"/>
  <c r="G267" i="4"/>
  <c r="G268" i="4"/>
  <c r="G269" i="4"/>
  <c r="G270" i="4"/>
  <c r="G271" i="4"/>
  <c r="G272" i="4"/>
  <c r="G273" i="4"/>
  <c r="G274" i="4"/>
  <c r="G275" i="4"/>
  <c r="G276" i="4"/>
  <c r="G277" i="4"/>
  <c r="G278" i="4"/>
  <c r="G279" i="4"/>
  <c r="G280" i="4"/>
  <c r="G281" i="4"/>
  <c r="G282" i="4"/>
  <c r="G283" i="4"/>
  <c r="G284" i="4"/>
  <c r="G285" i="4"/>
  <c r="G286" i="4"/>
  <c r="G287" i="4"/>
  <c r="G288" i="4"/>
  <c r="G289" i="4"/>
  <c r="G290" i="4"/>
  <c r="G291" i="4"/>
  <c r="G292" i="4"/>
  <c r="G293" i="4"/>
  <c r="G294" i="4"/>
  <c r="G295" i="4"/>
  <c r="G296" i="4"/>
  <c r="G297" i="4"/>
  <c r="G298" i="4"/>
  <c r="G299" i="4"/>
  <c r="G300" i="4"/>
  <c r="G301" i="4"/>
  <c r="G302" i="4"/>
  <c r="G303" i="4"/>
  <c r="G304" i="4"/>
  <c r="G305" i="4"/>
  <c r="G306" i="4"/>
  <c r="G307" i="4"/>
  <c r="G308" i="4"/>
  <c r="G309" i="4"/>
  <c r="G310" i="4"/>
  <c r="G311" i="4"/>
  <c r="G312" i="4"/>
  <c r="G313" i="4"/>
  <c r="G314" i="4"/>
  <c r="G315" i="4"/>
  <c r="G316" i="4"/>
  <c r="G317" i="4"/>
  <c r="G318" i="4"/>
  <c r="G319" i="4"/>
  <c r="G320" i="4"/>
  <c r="G321" i="4"/>
  <c r="G322" i="4"/>
  <c r="G323" i="4"/>
  <c r="G324" i="4"/>
  <c r="G325" i="4"/>
  <c r="G326" i="4"/>
  <c r="G327" i="4"/>
  <c r="G328" i="4"/>
  <c r="G329" i="4"/>
  <c r="G330" i="4"/>
  <c r="G331" i="4"/>
  <c r="G332" i="4"/>
  <c r="G333" i="4"/>
  <c r="G334" i="4"/>
  <c r="G335" i="4"/>
  <c r="G336" i="4"/>
  <c r="G337" i="4"/>
  <c r="G338" i="4"/>
  <c r="G339" i="4"/>
  <c r="G340" i="4"/>
  <c r="G341" i="4"/>
  <c r="G342" i="4"/>
  <c r="G343" i="4"/>
  <c r="G344" i="4"/>
  <c r="G345" i="4"/>
  <c r="G346" i="4"/>
  <c r="G347" i="4"/>
  <c r="G348" i="4"/>
  <c r="G349" i="4"/>
  <c r="G350" i="4"/>
  <c r="G351" i="4"/>
  <c r="G352" i="4"/>
  <c r="G353" i="4"/>
  <c r="G354" i="4"/>
  <c r="G355" i="4"/>
  <c r="G356" i="4"/>
  <c r="G357" i="4"/>
  <c r="G358" i="4"/>
  <c r="G359" i="4"/>
  <c r="G360" i="4"/>
  <c r="G361" i="4"/>
  <c r="G362" i="4"/>
  <c r="G363" i="4"/>
  <c r="G364" i="4"/>
  <c r="G365" i="4"/>
  <c r="G366" i="4"/>
  <c r="G367" i="4"/>
  <c r="G368" i="4"/>
  <c r="G369" i="4"/>
  <c r="G370" i="4"/>
  <c r="G371" i="4"/>
  <c r="G372" i="4"/>
  <c r="G373" i="4"/>
  <c r="G374" i="4"/>
  <c r="G375" i="4"/>
  <c r="G376" i="4"/>
  <c r="G377" i="4"/>
  <c r="G378" i="4"/>
  <c r="G379" i="4"/>
  <c r="G380" i="4"/>
  <c r="G381" i="4"/>
  <c r="G382" i="4"/>
  <c r="G383" i="4"/>
  <c r="G384" i="4"/>
  <c r="G385" i="4"/>
  <c r="G386" i="4"/>
  <c r="G387" i="4"/>
  <c r="G388" i="4"/>
  <c r="G389" i="4"/>
  <c r="G390" i="4"/>
  <c r="G391" i="4"/>
  <c r="G392" i="4"/>
  <c r="G393" i="4"/>
  <c r="G394" i="4"/>
  <c r="G395" i="4"/>
  <c r="G396" i="4"/>
  <c r="G397" i="4"/>
  <c r="G398" i="4"/>
  <c r="G399" i="4"/>
  <c r="G400" i="4"/>
  <c r="G401" i="4"/>
  <c r="G402" i="4"/>
  <c r="G403" i="4"/>
  <c r="G404" i="4"/>
  <c r="G405" i="4"/>
  <c r="G406" i="4"/>
  <c r="G407" i="4"/>
  <c r="G408" i="4"/>
  <c r="G409" i="4"/>
  <c r="G410" i="4"/>
  <c r="G411" i="4"/>
  <c r="G412" i="4"/>
  <c r="G413" i="4"/>
  <c r="G414" i="4"/>
  <c r="G415" i="4"/>
  <c r="G416" i="4"/>
  <c r="G417" i="4"/>
  <c r="G418" i="4"/>
  <c r="G419" i="4"/>
  <c r="G420" i="4"/>
  <c r="G421" i="4"/>
  <c r="G422" i="4"/>
  <c r="G423" i="4"/>
  <c r="G424" i="4"/>
  <c r="G425" i="4"/>
  <c r="G426" i="4"/>
  <c r="G427" i="4"/>
  <c r="G428" i="4"/>
  <c r="G429" i="4"/>
  <c r="G430" i="4"/>
  <c r="G431" i="4"/>
  <c r="G432" i="4"/>
  <c r="G433" i="4"/>
  <c r="G434" i="4"/>
  <c r="G435" i="4"/>
  <c r="G436" i="4"/>
  <c r="G437" i="4"/>
  <c r="G438" i="4"/>
  <c r="G439" i="4"/>
  <c r="G440" i="4"/>
  <c r="G441" i="4"/>
  <c r="G442" i="4"/>
  <c r="G443" i="4"/>
  <c r="G444" i="4"/>
  <c r="G445" i="4"/>
  <c r="G446" i="4"/>
  <c r="G447" i="4"/>
  <c r="G448" i="4"/>
  <c r="G449" i="4"/>
  <c r="G450" i="4"/>
  <c r="G451" i="4"/>
  <c r="G452" i="4"/>
  <c r="G453" i="4"/>
  <c r="G454" i="4"/>
  <c r="G455" i="4"/>
  <c r="G456" i="4"/>
  <c r="G457" i="4"/>
  <c r="G458" i="4"/>
  <c r="G459" i="4"/>
  <c r="G460" i="4"/>
  <c r="G461" i="4"/>
  <c r="G462" i="4"/>
  <c r="G463" i="4"/>
  <c r="G464" i="4"/>
  <c r="G465" i="4"/>
  <c r="G466" i="4"/>
  <c r="G467" i="4"/>
  <c r="G468" i="4"/>
  <c r="G469" i="4"/>
  <c r="G470" i="4"/>
  <c r="G471" i="4"/>
  <c r="G472" i="4"/>
  <c r="G473" i="4"/>
  <c r="G474" i="4"/>
  <c r="G475" i="4"/>
  <c r="G476" i="4"/>
  <c r="G477" i="4"/>
  <c r="G478" i="4"/>
  <c r="G479" i="4"/>
  <c r="G480" i="4"/>
  <c r="G481" i="4"/>
  <c r="G482" i="4"/>
  <c r="G483" i="4"/>
  <c r="G484" i="4"/>
  <c r="G485" i="4"/>
  <c r="G486" i="4"/>
  <c r="G487" i="4"/>
  <c r="G488" i="4"/>
  <c r="G489" i="4"/>
  <c r="G490" i="4"/>
  <c r="G491" i="4"/>
  <c r="G492" i="4"/>
  <c r="G493" i="4"/>
  <c r="G494" i="4"/>
  <c r="G495" i="4"/>
  <c r="G496" i="4"/>
  <c r="G497" i="4"/>
  <c r="G498" i="4"/>
  <c r="G499" i="4"/>
  <c r="G500" i="4"/>
  <c r="G501" i="4"/>
  <c r="G502" i="4"/>
  <c r="G503" i="4"/>
  <c r="G504" i="4"/>
  <c r="G505" i="4"/>
  <c r="G506" i="4"/>
  <c r="G507" i="4"/>
  <c r="G508" i="4"/>
  <c r="G509" i="4"/>
  <c r="G510" i="4"/>
  <c r="G511" i="4"/>
  <c r="G512" i="4"/>
  <c r="G513" i="4"/>
  <c r="G514" i="4"/>
  <c r="G515" i="4"/>
  <c r="G516" i="4"/>
  <c r="G517" i="4"/>
  <c r="G518" i="4"/>
  <c r="G519" i="4"/>
  <c r="G520" i="4"/>
  <c r="G521" i="4"/>
  <c r="G522" i="4"/>
  <c r="G523" i="4"/>
  <c r="G524" i="4"/>
  <c r="G525" i="4"/>
  <c r="G526" i="4"/>
  <c r="G527" i="4"/>
  <c r="G528" i="4"/>
  <c r="G529" i="4"/>
  <c r="G530" i="4"/>
  <c r="G531" i="4"/>
  <c r="G532" i="4"/>
  <c r="G533" i="4"/>
  <c r="G534" i="4"/>
  <c r="G535" i="4"/>
  <c r="G536" i="4"/>
  <c r="G537" i="4"/>
  <c r="G538" i="4"/>
  <c r="G539" i="4"/>
  <c r="G540" i="4"/>
  <c r="G541" i="4"/>
  <c r="G542" i="4"/>
  <c r="G543" i="4"/>
  <c r="G544" i="4"/>
  <c r="G545" i="4"/>
  <c r="G546" i="4"/>
  <c r="G547" i="4"/>
  <c r="G548" i="4"/>
  <c r="G549" i="4"/>
  <c r="G550" i="4"/>
  <c r="G551" i="4"/>
  <c r="G552" i="4"/>
  <c r="G553" i="4"/>
  <c r="G554" i="4"/>
  <c r="G555" i="4"/>
  <c r="G556" i="4"/>
  <c r="G557" i="4"/>
  <c r="G558" i="4"/>
  <c r="G559" i="4"/>
  <c r="G560" i="4"/>
  <c r="G561" i="4"/>
  <c r="G562" i="4"/>
  <c r="G563" i="4"/>
  <c r="G564" i="4"/>
  <c r="G565" i="4"/>
  <c r="G566" i="4"/>
  <c r="G567" i="4"/>
  <c r="G568" i="4"/>
  <c r="G569" i="4"/>
  <c r="G570" i="4"/>
  <c r="G571" i="4"/>
  <c r="G572" i="4"/>
  <c r="G573" i="4"/>
  <c r="G574" i="4"/>
  <c r="G575" i="4"/>
  <c r="G576" i="4"/>
  <c r="G577" i="4"/>
  <c r="G578" i="4"/>
  <c r="G579" i="4"/>
  <c r="G580" i="4"/>
  <c r="G581" i="4"/>
  <c r="G582" i="4"/>
  <c r="G583" i="4"/>
  <c r="G584" i="4"/>
  <c r="G585" i="4"/>
  <c r="G586" i="4"/>
  <c r="G587" i="4"/>
  <c r="G588" i="4"/>
  <c r="G589" i="4"/>
  <c r="G590" i="4"/>
  <c r="G591" i="4"/>
  <c r="G592" i="4"/>
  <c r="G593" i="4"/>
  <c r="G594" i="4"/>
  <c r="G595" i="4"/>
  <c r="G596" i="4"/>
  <c r="G597" i="4"/>
  <c r="G598" i="4"/>
  <c r="G599" i="4"/>
  <c r="G600" i="4"/>
  <c r="G601" i="4"/>
  <c r="G602" i="4"/>
  <c r="G603" i="4"/>
  <c r="G604" i="4"/>
  <c r="G605" i="4"/>
  <c r="G606" i="4"/>
  <c r="G607" i="4"/>
  <c r="G608" i="4"/>
  <c r="G609" i="4"/>
  <c r="G610" i="4"/>
  <c r="G611" i="4"/>
  <c r="G612" i="4"/>
  <c r="G613" i="4"/>
  <c r="G614" i="4"/>
  <c r="G615" i="4"/>
  <c r="G616" i="4"/>
  <c r="G617" i="4"/>
  <c r="G618" i="4"/>
  <c r="G619" i="4"/>
  <c r="G620" i="4"/>
  <c r="G621" i="4"/>
  <c r="G622" i="4"/>
  <c r="G623" i="4"/>
  <c r="G624" i="4"/>
  <c r="G625" i="4"/>
  <c r="G626" i="4"/>
  <c r="G627" i="4"/>
  <c r="G628" i="4"/>
  <c r="G629" i="4"/>
  <c r="G630" i="4"/>
  <c r="G631" i="4"/>
  <c r="G632" i="4"/>
  <c r="G633" i="4"/>
  <c r="G634" i="4"/>
  <c r="G635" i="4"/>
  <c r="G636" i="4"/>
  <c r="G637" i="4"/>
  <c r="G638" i="4"/>
  <c r="G639" i="4"/>
  <c r="G640" i="4"/>
  <c r="G641" i="4"/>
  <c r="G642" i="4"/>
  <c r="G643" i="4"/>
  <c r="G644" i="4"/>
  <c r="G645" i="4"/>
  <c r="G646" i="4"/>
  <c r="G647" i="4"/>
  <c r="G648" i="4"/>
  <c r="G649" i="4"/>
  <c r="G650" i="4"/>
  <c r="G651" i="4"/>
  <c r="G652" i="4"/>
  <c r="G653" i="4"/>
  <c r="G654" i="4"/>
  <c r="G655" i="4"/>
  <c r="G656" i="4"/>
  <c r="G657" i="4"/>
  <c r="G658" i="4"/>
  <c r="G659" i="4"/>
  <c r="G660" i="4"/>
  <c r="G661" i="4"/>
  <c r="G662" i="4"/>
  <c r="G663" i="4"/>
  <c r="G664" i="4"/>
  <c r="G665" i="4"/>
  <c r="G666" i="4"/>
  <c r="G667" i="4"/>
  <c r="G668" i="4"/>
  <c r="G669" i="4"/>
  <c r="G670" i="4"/>
  <c r="G671" i="4"/>
  <c r="G672" i="4"/>
  <c r="G673" i="4"/>
  <c r="G674" i="4"/>
  <c r="G675" i="4"/>
  <c r="G676" i="4"/>
  <c r="G677" i="4"/>
  <c r="G678" i="4"/>
  <c r="G679" i="4"/>
  <c r="G680" i="4"/>
  <c r="G681" i="4"/>
  <c r="G682" i="4"/>
  <c r="G683" i="4"/>
  <c r="G684" i="4"/>
  <c r="G685" i="4"/>
  <c r="G686" i="4"/>
  <c r="G687" i="4"/>
  <c r="G688" i="4"/>
  <c r="G689" i="4"/>
  <c r="G690" i="4"/>
  <c r="G691" i="4"/>
  <c r="G692" i="4"/>
  <c r="G693" i="4"/>
  <c r="G694" i="4"/>
  <c r="G695" i="4"/>
  <c r="G696" i="4"/>
  <c r="G697" i="4"/>
  <c r="G698" i="4"/>
  <c r="G699" i="4"/>
  <c r="G700" i="4"/>
  <c r="G701" i="4"/>
  <c r="G702" i="4"/>
  <c r="G703" i="4"/>
  <c r="G704" i="4"/>
  <c r="G705" i="4"/>
  <c r="G706" i="4"/>
  <c r="G707" i="4"/>
  <c r="G708" i="4"/>
  <c r="G709" i="4"/>
  <c r="G710" i="4"/>
  <c r="G711" i="4"/>
  <c r="G712" i="4"/>
  <c r="G713" i="4"/>
  <c r="G714" i="4"/>
  <c r="G715" i="4"/>
  <c r="G716" i="4"/>
  <c r="G717" i="4"/>
  <c r="G718" i="4"/>
  <c r="G719" i="4"/>
  <c r="G720" i="4"/>
  <c r="G721" i="4"/>
  <c r="G722" i="4"/>
  <c r="G723" i="4"/>
  <c r="G724" i="4"/>
  <c r="G725" i="4"/>
  <c r="G726" i="4"/>
  <c r="G727" i="4"/>
  <c r="G728" i="4"/>
  <c r="G729" i="4"/>
  <c r="G730" i="4"/>
  <c r="G731" i="4"/>
  <c r="G732" i="4"/>
  <c r="G733" i="4"/>
  <c r="G734" i="4"/>
  <c r="G735" i="4"/>
  <c r="G736" i="4"/>
  <c r="G737" i="4"/>
  <c r="G738" i="4"/>
  <c r="G739" i="4"/>
  <c r="G740" i="4"/>
  <c r="G741" i="4"/>
  <c r="G742" i="4"/>
  <c r="G743" i="4"/>
  <c r="G744" i="4"/>
  <c r="G745" i="4"/>
  <c r="G746" i="4"/>
  <c r="G747" i="4"/>
  <c r="G748" i="4"/>
  <c r="G749" i="4"/>
  <c r="G750" i="4"/>
  <c r="G751" i="4"/>
  <c r="G752" i="4"/>
  <c r="G753" i="4"/>
  <c r="G754" i="4"/>
  <c r="G755" i="4"/>
  <c r="G756" i="4"/>
  <c r="G757" i="4"/>
  <c r="G758" i="4"/>
  <c r="G759" i="4"/>
  <c r="G760" i="4"/>
  <c r="G761" i="4"/>
  <c r="G762" i="4"/>
  <c r="G763" i="4"/>
  <c r="G764" i="4"/>
  <c r="G765" i="4"/>
  <c r="G766" i="4"/>
  <c r="G767" i="4"/>
  <c r="G768" i="4"/>
  <c r="G769" i="4"/>
  <c r="G770" i="4"/>
  <c r="G771" i="4"/>
  <c r="G772" i="4"/>
  <c r="G773" i="4"/>
  <c r="G774" i="4"/>
  <c r="G775" i="4"/>
  <c r="G776" i="4"/>
  <c r="G777" i="4"/>
  <c r="G778" i="4"/>
  <c r="G779" i="4"/>
  <c r="G780" i="4"/>
  <c r="G781" i="4"/>
  <c r="G782" i="4"/>
  <c r="G783" i="4"/>
  <c r="G784" i="4"/>
  <c r="G785" i="4"/>
  <c r="G786" i="4"/>
  <c r="G787" i="4"/>
  <c r="G788" i="4"/>
  <c r="G789" i="4"/>
  <c r="G790" i="4"/>
  <c r="G791" i="4"/>
  <c r="G792" i="4"/>
  <c r="G793" i="4"/>
  <c r="G794" i="4"/>
  <c r="G795" i="4"/>
  <c r="G796" i="4"/>
  <c r="G797" i="4"/>
  <c r="G798" i="4"/>
  <c r="G799" i="4"/>
  <c r="G800" i="4"/>
  <c r="G801" i="4"/>
  <c r="G802" i="4"/>
  <c r="G803" i="4"/>
  <c r="G804" i="4"/>
  <c r="G805" i="4"/>
  <c r="G806" i="4"/>
  <c r="G807" i="4"/>
  <c r="G808" i="4"/>
  <c r="G809" i="4"/>
  <c r="G810" i="4"/>
  <c r="G811" i="4"/>
  <c r="G812" i="4"/>
  <c r="G813" i="4"/>
  <c r="G814" i="4"/>
  <c r="G815" i="4"/>
  <c r="G816" i="4"/>
  <c r="G817" i="4"/>
  <c r="G818" i="4"/>
  <c r="G819" i="4"/>
  <c r="G820" i="4"/>
  <c r="G821" i="4"/>
  <c r="G822" i="4"/>
  <c r="G823" i="4"/>
  <c r="G824" i="4"/>
  <c r="G825" i="4"/>
  <c r="G826" i="4"/>
  <c r="G827" i="4"/>
  <c r="G828" i="4"/>
  <c r="G829" i="4"/>
  <c r="G830" i="4"/>
  <c r="G831" i="4"/>
  <c r="G832" i="4"/>
  <c r="G833" i="4"/>
  <c r="G834" i="4"/>
  <c r="G835" i="4"/>
  <c r="G836" i="4"/>
  <c r="G837" i="4"/>
  <c r="G838" i="4"/>
  <c r="G839" i="4"/>
  <c r="G840" i="4"/>
  <c r="G841" i="4"/>
  <c r="G842" i="4"/>
  <c r="G843" i="4"/>
  <c r="G844" i="4"/>
  <c r="G845" i="4"/>
  <c r="G846" i="4"/>
  <c r="G847" i="4"/>
  <c r="G848" i="4"/>
  <c r="G849" i="4"/>
  <c r="G850" i="4"/>
  <c r="G851" i="4"/>
  <c r="G852" i="4"/>
  <c r="G853" i="4"/>
  <c r="G854" i="4"/>
  <c r="G855" i="4"/>
  <c r="G856" i="4"/>
  <c r="G857" i="4"/>
  <c r="G858" i="4"/>
  <c r="G859" i="4"/>
  <c r="G860" i="4"/>
  <c r="G861" i="4"/>
  <c r="G862" i="4"/>
  <c r="G863" i="4"/>
  <c r="G864" i="4"/>
  <c r="G865" i="4"/>
  <c r="G866" i="4"/>
  <c r="G867" i="4"/>
  <c r="G868" i="4"/>
  <c r="G869" i="4"/>
  <c r="G870" i="4"/>
  <c r="G871" i="4"/>
  <c r="G872" i="4"/>
  <c r="G873" i="4"/>
  <c r="G874" i="4"/>
  <c r="G875" i="4"/>
  <c r="G876" i="4"/>
  <c r="G877" i="4"/>
  <c r="G878" i="4"/>
  <c r="G879" i="4"/>
  <c r="G880" i="4"/>
  <c r="G881" i="4"/>
  <c r="G882" i="4"/>
  <c r="G883" i="4"/>
  <c r="G884" i="4"/>
  <c r="G885" i="4"/>
  <c r="G886" i="4"/>
  <c r="G887" i="4"/>
  <c r="G888" i="4"/>
  <c r="G889" i="4"/>
  <c r="G890" i="4"/>
  <c r="G891" i="4"/>
  <c r="G892" i="4"/>
  <c r="G893" i="4"/>
  <c r="G894" i="4"/>
  <c r="G895" i="4"/>
  <c r="G896" i="4"/>
  <c r="G897" i="4"/>
  <c r="G898" i="4"/>
  <c r="G899" i="4"/>
  <c r="G900" i="4"/>
  <c r="G901" i="4"/>
  <c r="G902" i="4"/>
  <c r="G903" i="4"/>
  <c r="G904" i="4"/>
  <c r="G905" i="4"/>
  <c r="G906" i="4"/>
  <c r="G907" i="4"/>
  <c r="G908" i="4"/>
  <c r="G909" i="4"/>
  <c r="G910" i="4"/>
  <c r="G911" i="4"/>
  <c r="G912" i="4"/>
  <c r="G913" i="4"/>
  <c r="G914" i="4"/>
  <c r="G915" i="4"/>
  <c r="G916" i="4"/>
  <c r="G917" i="4"/>
  <c r="G918" i="4"/>
  <c r="G919" i="4"/>
  <c r="G920" i="4"/>
  <c r="G921" i="4"/>
  <c r="G922" i="4"/>
  <c r="G923" i="4"/>
  <c r="G924" i="4"/>
  <c r="G925" i="4"/>
  <c r="G926" i="4"/>
  <c r="G927" i="4"/>
  <c r="G928" i="4"/>
  <c r="G929" i="4"/>
  <c r="G930" i="4"/>
  <c r="G931" i="4"/>
  <c r="G932" i="4"/>
  <c r="G933" i="4"/>
  <c r="G934" i="4"/>
  <c r="G935" i="4"/>
  <c r="G936" i="4"/>
  <c r="G937" i="4"/>
  <c r="G938" i="4"/>
  <c r="G939" i="4"/>
  <c r="G940" i="4"/>
  <c r="G941" i="4"/>
  <c r="G942" i="4"/>
  <c r="G943" i="4"/>
  <c r="G944" i="4"/>
  <c r="G945" i="4"/>
  <c r="G946" i="4"/>
  <c r="G947" i="4"/>
  <c r="G948" i="4"/>
  <c r="G949" i="4"/>
  <c r="G950" i="4"/>
  <c r="G951" i="4"/>
  <c r="G952" i="4"/>
  <c r="G953" i="4"/>
  <c r="G954" i="4"/>
  <c r="G955" i="4"/>
  <c r="G956" i="4"/>
  <c r="G957" i="4"/>
  <c r="G958" i="4"/>
  <c r="G959" i="4"/>
  <c r="G960" i="4"/>
  <c r="G961" i="4"/>
  <c r="G962" i="4"/>
  <c r="G963" i="4"/>
  <c r="G964" i="4"/>
  <c r="G965" i="4"/>
  <c r="G966" i="4"/>
  <c r="G967" i="4"/>
  <c r="G968" i="4"/>
  <c r="G969" i="4"/>
  <c r="G970" i="4"/>
  <c r="G971" i="4"/>
  <c r="G972" i="4"/>
  <c r="G973" i="4"/>
  <c r="G974" i="4"/>
  <c r="G975" i="4"/>
  <c r="G976" i="4"/>
  <c r="G977" i="4"/>
  <c r="G978" i="4"/>
  <c r="G979" i="4"/>
  <c r="G980" i="4"/>
  <c r="G981" i="4"/>
  <c r="G982" i="4"/>
  <c r="G983" i="4"/>
  <c r="G984" i="4"/>
  <c r="G985" i="4"/>
  <c r="G986" i="4"/>
  <c r="G987" i="4"/>
  <c r="G988" i="4"/>
  <c r="G989" i="4"/>
  <c r="G990" i="4"/>
  <c r="G991" i="4"/>
  <c r="G992" i="4"/>
  <c r="G993" i="4"/>
  <c r="G994" i="4"/>
  <c r="G995" i="4"/>
  <c r="G996" i="4"/>
  <c r="G997" i="4"/>
  <c r="G998" i="4"/>
  <c r="G999" i="4"/>
  <c r="G1000" i="4"/>
  <c r="G1001" i="4"/>
  <c r="G1002" i="4"/>
  <c r="G1003" i="4"/>
  <c r="G1004" i="4"/>
  <c r="G1005" i="4"/>
  <c r="G1006" i="4"/>
  <c r="G1007" i="4"/>
  <c r="G1008" i="4"/>
  <c r="G1009" i="4"/>
  <c r="G1010" i="4"/>
  <c r="G1011" i="4"/>
  <c r="G1012" i="4"/>
  <c r="G1013" i="4"/>
  <c r="G1014" i="4"/>
  <c r="G1015" i="4"/>
  <c r="G1016" i="4"/>
  <c r="G1017" i="4"/>
  <c r="G1018" i="4"/>
  <c r="G1019" i="4"/>
  <c r="G1020" i="4"/>
  <c r="G1021" i="4"/>
  <c r="G1022" i="4"/>
  <c r="G1023" i="4"/>
  <c r="G1024" i="4"/>
  <c r="G1025" i="4"/>
  <c r="G1026" i="4"/>
  <c r="G1027" i="4"/>
  <c r="G1028" i="4"/>
  <c r="G1029" i="4"/>
  <c r="G1030" i="4"/>
  <c r="G1031" i="4"/>
  <c r="G1032" i="4"/>
  <c r="G1033" i="4"/>
  <c r="G1034" i="4"/>
  <c r="G1035" i="4"/>
  <c r="G1036" i="4"/>
  <c r="G1037" i="4"/>
  <c r="G1038" i="4"/>
  <c r="G1039" i="4"/>
  <c r="G1040" i="4"/>
  <c r="G1041" i="4"/>
  <c r="G1042" i="4"/>
  <c r="G1043" i="4"/>
  <c r="G1044" i="4"/>
  <c r="G1045" i="4"/>
  <c r="G1046" i="4"/>
  <c r="G1047" i="4"/>
  <c r="G1048" i="4"/>
  <c r="G1049" i="4"/>
  <c r="G1050" i="4"/>
  <c r="G1051" i="4"/>
  <c r="G1052" i="4"/>
  <c r="G1053" i="4"/>
  <c r="G1054" i="4"/>
  <c r="G1055" i="4"/>
  <c r="G1056" i="4"/>
  <c r="G1057" i="4"/>
  <c r="G1058" i="4"/>
  <c r="G1059" i="4"/>
  <c r="G1060" i="4"/>
  <c r="G1061" i="4"/>
  <c r="G1062" i="4"/>
  <c r="G1063" i="4"/>
  <c r="G1064" i="4"/>
  <c r="G1065" i="4"/>
  <c r="G1066" i="4"/>
  <c r="G1067" i="4"/>
  <c r="G1068" i="4"/>
  <c r="G1069" i="4"/>
  <c r="G1070" i="4"/>
  <c r="G1071" i="4"/>
  <c r="G1072" i="4"/>
  <c r="G1073" i="4"/>
  <c r="G1074" i="4"/>
  <c r="G1075" i="4"/>
  <c r="G1076" i="4"/>
  <c r="G1077" i="4"/>
  <c r="G1078" i="4"/>
  <c r="G1079" i="4"/>
  <c r="G1080" i="4"/>
  <c r="G1081" i="4"/>
  <c r="G1082" i="4"/>
  <c r="G1083" i="4"/>
  <c r="G1084" i="4"/>
  <c r="G1085" i="4"/>
  <c r="G1086" i="4"/>
  <c r="G1087" i="4"/>
  <c r="G1088" i="4"/>
  <c r="G1089" i="4"/>
  <c r="G1090" i="4"/>
  <c r="G1091" i="4"/>
  <c r="G1092" i="4"/>
  <c r="G1093" i="4"/>
  <c r="G1094" i="4"/>
  <c r="G1095" i="4"/>
  <c r="G1096" i="4"/>
  <c r="G1097" i="4"/>
  <c r="G1098" i="4"/>
  <c r="G1099" i="4"/>
  <c r="G1100" i="4"/>
  <c r="G1101" i="4"/>
  <c r="G1102" i="4"/>
  <c r="G1103" i="4"/>
  <c r="G1104" i="4"/>
  <c r="G1105" i="4"/>
  <c r="G1106" i="4"/>
  <c r="G1107" i="4"/>
  <c r="G1108" i="4"/>
  <c r="G1109" i="4"/>
  <c r="G1110" i="4"/>
  <c r="G1111" i="4"/>
  <c r="G1112" i="4"/>
  <c r="G1113" i="4"/>
  <c r="G1114" i="4"/>
  <c r="G1115" i="4"/>
  <c r="G1116" i="4"/>
  <c r="G1117" i="4"/>
  <c r="G1118" i="4"/>
  <c r="G1119" i="4"/>
  <c r="G1120" i="4"/>
  <c r="G1121" i="4"/>
  <c r="G1122" i="4"/>
  <c r="G1123" i="4"/>
  <c r="G1124" i="4"/>
  <c r="G1125" i="4"/>
  <c r="G1126" i="4"/>
  <c r="G1127" i="4"/>
  <c r="G1128" i="4"/>
  <c r="G1129" i="4"/>
  <c r="G1130" i="4"/>
  <c r="G1131" i="4"/>
  <c r="G1132" i="4"/>
  <c r="G1133" i="4"/>
  <c r="G1134" i="4"/>
  <c r="G1135" i="4"/>
  <c r="G1136" i="4"/>
  <c r="G1137" i="4"/>
  <c r="G1138" i="4"/>
  <c r="G1139" i="4"/>
  <c r="G1140" i="4"/>
  <c r="G1141" i="4"/>
  <c r="G1142" i="4"/>
  <c r="G1143" i="4"/>
  <c r="G1144" i="4"/>
  <c r="G1145" i="4"/>
  <c r="G1146" i="4"/>
  <c r="G1147" i="4"/>
  <c r="G1148" i="4"/>
  <c r="G1149" i="4"/>
  <c r="G1150" i="4"/>
  <c r="G1151" i="4"/>
  <c r="G1152" i="4"/>
  <c r="G1153" i="4"/>
  <c r="G1154" i="4"/>
  <c r="G1155" i="4"/>
  <c r="G1156" i="4"/>
  <c r="G1157" i="4"/>
  <c r="G1158" i="4"/>
  <c r="G1159" i="4"/>
  <c r="G1160" i="4"/>
  <c r="G1161" i="4"/>
  <c r="G1162" i="4"/>
  <c r="G1163" i="4"/>
  <c r="G1164" i="4"/>
  <c r="G1165" i="4"/>
  <c r="G1166" i="4"/>
  <c r="G1167" i="4"/>
  <c r="G1168" i="4"/>
  <c r="G1169" i="4"/>
  <c r="G1170" i="4"/>
  <c r="G1171" i="4"/>
  <c r="G1172" i="4"/>
  <c r="G1173" i="4"/>
  <c r="G1174" i="4"/>
  <c r="G1175" i="4"/>
  <c r="G1176" i="4"/>
  <c r="G1177" i="4"/>
  <c r="G1178" i="4"/>
  <c r="G1179" i="4"/>
  <c r="G1180" i="4"/>
  <c r="G1181" i="4"/>
  <c r="G1182" i="4"/>
  <c r="G1183" i="4"/>
  <c r="G1184" i="4"/>
  <c r="G1185" i="4"/>
  <c r="G1186" i="4"/>
  <c r="G1187" i="4"/>
  <c r="G1188" i="4"/>
  <c r="G1189" i="4"/>
  <c r="G1190" i="4"/>
  <c r="G1191" i="4"/>
  <c r="G1192" i="4"/>
  <c r="G1193" i="4"/>
  <c r="G1194" i="4"/>
  <c r="G1195" i="4"/>
  <c r="G1196" i="4"/>
  <c r="G1197" i="4"/>
  <c r="G1198" i="4"/>
  <c r="G1199" i="4"/>
  <c r="G1200" i="4"/>
  <c r="G1201" i="4"/>
  <c r="G1202" i="4"/>
  <c r="G1203" i="4"/>
  <c r="G1204" i="4"/>
  <c r="G1205" i="4"/>
  <c r="G1206" i="4"/>
  <c r="G1207" i="4"/>
  <c r="G1208" i="4"/>
  <c r="G1209" i="4"/>
  <c r="G1210" i="4"/>
  <c r="G1211" i="4"/>
  <c r="G1212" i="4"/>
  <c r="G1213" i="4"/>
  <c r="G1214" i="4"/>
  <c r="G1215" i="4"/>
  <c r="G1216" i="4"/>
  <c r="G1217" i="4"/>
  <c r="G1218" i="4"/>
  <c r="G1219" i="4"/>
  <c r="G1220" i="4"/>
  <c r="G1221" i="4"/>
  <c r="G1222" i="4"/>
  <c r="G1223" i="4"/>
  <c r="G1224" i="4"/>
  <c r="G1225" i="4"/>
  <c r="G1226" i="4"/>
  <c r="G1227" i="4"/>
  <c r="G1228" i="4"/>
  <c r="G1229" i="4"/>
  <c r="G1230" i="4"/>
  <c r="G1231" i="4"/>
  <c r="G1232" i="4"/>
  <c r="G1233" i="4"/>
  <c r="G1234" i="4"/>
  <c r="G1235" i="4"/>
  <c r="G1236" i="4"/>
  <c r="G1237" i="4"/>
  <c r="G1238" i="4"/>
  <c r="G1239" i="4"/>
  <c r="G1240" i="4"/>
  <c r="G1241" i="4"/>
  <c r="G1242" i="4"/>
  <c r="G1243" i="4"/>
  <c r="G1244" i="4"/>
  <c r="G1245" i="4"/>
  <c r="G1246" i="4"/>
  <c r="G1247" i="4"/>
  <c r="G1248" i="4"/>
  <c r="G1249" i="4"/>
  <c r="G1250" i="4"/>
  <c r="G1251" i="4"/>
  <c r="G1252" i="4"/>
  <c r="G1253" i="4"/>
  <c r="G1254" i="4"/>
  <c r="G1255" i="4"/>
  <c r="G1256" i="4"/>
  <c r="G1257" i="4"/>
  <c r="G1258" i="4"/>
  <c r="G1259" i="4"/>
  <c r="G1260" i="4"/>
  <c r="G1261" i="4"/>
  <c r="G1262" i="4"/>
  <c r="G1263" i="4"/>
  <c r="G1264" i="4"/>
  <c r="G1265" i="4"/>
  <c r="G1266" i="4"/>
  <c r="G1267" i="4"/>
  <c r="G1268" i="4"/>
  <c r="G1269" i="4"/>
  <c r="G1270" i="4"/>
  <c r="G1271" i="4"/>
  <c r="G1272" i="4"/>
  <c r="G1273" i="4"/>
  <c r="G1274" i="4"/>
  <c r="G1275" i="4"/>
  <c r="G1276" i="4"/>
  <c r="G1277" i="4"/>
  <c r="G1278" i="4"/>
  <c r="G1279" i="4"/>
  <c r="G1280" i="4"/>
  <c r="G1281" i="4"/>
  <c r="G1282" i="4"/>
  <c r="G1283" i="4"/>
  <c r="G1284" i="4"/>
  <c r="G1285" i="4"/>
  <c r="G1286" i="4"/>
  <c r="G1287" i="4"/>
  <c r="G1288" i="4"/>
  <c r="G1289" i="4"/>
  <c r="G1290" i="4"/>
  <c r="G1291" i="4"/>
  <c r="G1292" i="4"/>
  <c r="G1293" i="4"/>
  <c r="G1294" i="4"/>
  <c r="G1295" i="4"/>
  <c r="G1296" i="4"/>
  <c r="G1297" i="4"/>
  <c r="G1298" i="4"/>
  <c r="G1299" i="4"/>
  <c r="G1300" i="4"/>
  <c r="G1301" i="4"/>
  <c r="G1302" i="4"/>
  <c r="G1303" i="4"/>
  <c r="G1304" i="4"/>
  <c r="G1305" i="4"/>
  <c r="G1306" i="4"/>
  <c r="G1307" i="4"/>
  <c r="G1308" i="4"/>
  <c r="G1309" i="4"/>
  <c r="G1310" i="4"/>
  <c r="G1311" i="4"/>
  <c r="G1312" i="4"/>
  <c r="G1313" i="4"/>
  <c r="G1314" i="4"/>
  <c r="G1315" i="4"/>
  <c r="G1316" i="4"/>
  <c r="G1317" i="4"/>
  <c r="G1318" i="4"/>
  <c r="G1319" i="4"/>
  <c r="G1320" i="4"/>
  <c r="G1321" i="4"/>
  <c r="G1322" i="4"/>
  <c r="G1323" i="4"/>
  <c r="G1324" i="4"/>
  <c r="G1325" i="4"/>
  <c r="G1326" i="4"/>
  <c r="G1327" i="4"/>
  <c r="G1328" i="4"/>
  <c r="G1329" i="4"/>
  <c r="G1330" i="4"/>
  <c r="G1331" i="4"/>
  <c r="G1332" i="4"/>
  <c r="G1333" i="4"/>
  <c r="G1334" i="4"/>
  <c r="G1335" i="4"/>
  <c r="G1336" i="4"/>
  <c r="G1337" i="4"/>
  <c r="G1338" i="4"/>
  <c r="G1339" i="4"/>
  <c r="G1340" i="4"/>
  <c r="G1341" i="4"/>
  <c r="G1342" i="4"/>
  <c r="G1343" i="4"/>
  <c r="G1344" i="4"/>
  <c r="G1345" i="4"/>
  <c r="G1346" i="4"/>
  <c r="G1347" i="4"/>
  <c r="G1348" i="4"/>
  <c r="G1349" i="4"/>
  <c r="G1350" i="4"/>
  <c r="G1351" i="4"/>
  <c r="G1352" i="4"/>
  <c r="G1353" i="4"/>
  <c r="G1354" i="4"/>
  <c r="G1355" i="4"/>
  <c r="G1356" i="4"/>
  <c r="G1357" i="4"/>
  <c r="G1358" i="4"/>
  <c r="G1359" i="4"/>
  <c r="G1360" i="4"/>
  <c r="G1361" i="4"/>
  <c r="G1362" i="4"/>
  <c r="G1363" i="4"/>
  <c r="G1364" i="4"/>
  <c r="G1365" i="4"/>
  <c r="G1366" i="4"/>
  <c r="G1367" i="4"/>
  <c r="G1368" i="4"/>
  <c r="G1369" i="4"/>
  <c r="G1370" i="4"/>
  <c r="G1371" i="4"/>
  <c r="G1372" i="4"/>
  <c r="G1373" i="4"/>
  <c r="G1374" i="4"/>
  <c r="G1375" i="4"/>
  <c r="G1376" i="4"/>
  <c r="G1377" i="4"/>
  <c r="G1378" i="4"/>
  <c r="G1379" i="4"/>
  <c r="G1380" i="4"/>
  <c r="G1381" i="4"/>
  <c r="G1382" i="4"/>
  <c r="G1383" i="4"/>
  <c r="G1384" i="4"/>
  <c r="G1385" i="4"/>
  <c r="G1386" i="4"/>
  <c r="G1387" i="4"/>
  <c r="G1388" i="4"/>
  <c r="G1389" i="4"/>
  <c r="G1390" i="4"/>
  <c r="G1391" i="4"/>
  <c r="G1392" i="4"/>
  <c r="G1393" i="4"/>
  <c r="G1394" i="4"/>
  <c r="G1395" i="4"/>
  <c r="G1396" i="4"/>
  <c r="G1397" i="4"/>
  <c r="G1398" i="4"/>
  <c r="G1399" i="4"/>
  <c r="G1400" i="4"/>
  <c r="G1401" i="4"/>
  <c r="G1402" i="4"/>
  <c r="G1403" i="4"/>
  <c r="G1404" i="4"/>
  <c r="G1405" i="4"/>
  <c r="G1406" i="4"/>
  <c r="G1407" i="4"/>
  <c r="G1408" i="4"/>
  <c r="G1409" i="4"/>
  <c r="G1410" i="4"/>
  <c r="G1411" i="4"/>
  <c r="G1412" i="4"/>
  <c r="G1413" i="4"/>
  <c r="G1414" i="4"/>
  <c r="G1415" i="4"/>
  <c r="G1416" i="4"/>
  <c r="G1417" i="4"/>
  <c r="G1418" i="4"/>
  <c r="G1419" i="4"/>
  <c r="G1420" i="4"/>
  <c r="G1421" i="4"/>
  <c r="G1422" i="4"/>
  <c r="G1423" i="4"/>
  <c r="G1424" i="4"/>
  <c r="G1425" i="4"/>
  <c r="G1426" i="4"/>
  <c r="G1427" i="4"/>
  <c r="G1428" i="4"/>
  <c r="G1429" i="4"/>
  <c r="G1430" i="4"/>
  <c r="G1431" i="4"/>
  <c r="G1432" i="4"/>
  <c r="G1433" i="4"/>
  <c r="G1434" i="4"/>
  <c r="G1435" i="4"/>
  <c r="G1436" i="4"/>
  <c r="G1437" i="4"/>
  <c r="G1438" i="4"/>
  <c r="G1439" i="4"/>
  <c r="G1440" i="4"/>
  <c r="G1441" i="4"/>
  <c r="G1442" i="4"/>
  <c r="G1443" i="4"/>
  <c r="G1444" i="4"/>
  <c r="G1445" i="4"/>
  <c r="G1446" i="4"/>
  <c r="G1447" i="4"/>
  <c r="G1448" i="4"/>
  <c r="G1449" i="4"/>
  <c r="G1450" i="4"/>
  <c r="G1451" i="4"/>
  <c r="G1452" i="4"/>
  <c r="G1453" i="4"/>
  <c r="G1454" i="4"/>
  <c r="G1455" i="4"/>
  <c r="G1456" i="4"/>
  <c r="G1457" i="4"/>
  <c r="G1458" i="4"/>
  <c r="G1459" i="4"/>
  <c r="G1460" i="4"/>
  <c r="G1461" i="4"/>
  <c r="G1462" i="4"/>
  <c r="G1463" i="4"/>
  <c r="G1464" i="4"/>
  <c r="G1465" i="4"/>
  <c r="G1466" i="4"/>
  <c r="G1467" i="4"/>
  <c r="G1468" i="4"/>
  <c r="G1469" i="4"/>
  <c r="G1470" i="4"/>
  <c r="G1471" i="4"/>
  <c r="G1472" i="4"/>
  <c r="G1473" i="4"/>
  <c r="G1474" i="4"/>
  <c r="G1475" i="4"/>
  <c r="G1476" i="4"/>
  <c r="G1477" i="4"/>
  <c r="G1478" i="4"/>
  <c r="G1479" i="4"/>
  <c r="G1480" i="4"/>
  <c r="G1481" i="4"/>
  <c r="G1482" i="4"/>
  <c r="G1483" i="4"/>
  <c r="G1484" i="4"/>
  <c r="G1485" i="4"/>
  <c r="G1486" i="4"/>
  <c r="G1487" i="4"/>
  <c r="G1488" i="4"/>
  <c r="G1489" i="4"/>
  <c r="G1490" i="4"/>
  <c r="G1491" i="4"/>
  <c r="G1492" i="4"/>
  <c r="G1493" i="4"/>
  <c r="G1494" i="4"/>
  <c r="G1495" i="4"/>
  <c r="G1496" i="4"/>
  <c r="G1497" i="4"/>
  <c r="G1498" i="4"/>
  <c r="G1499" i="4"/>
  <c r="G1500" i="4"/>
  <c r="G1501" i="4"/>
  <c r="G1502" i="4"/>
  <c r="G1503" i="4"/>
  <c r="G1504" i="4"/>
  <c r="G1505" i="4"/>
  <c r="G1506" i="4"/>
  <c r="G1507"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29" i="4"/>
  <c r="F230" i="4"/>
  <c r="F231" i="4"/>
  <c r="F232" i="4"/>
  <c r="F233" i="4"/>
  <c r="F234" i="4"/>
  <c r="F235" i="4"/>
  <c r="F236" i="4"/>
  <c r="F237" i="4"/>
  <c r="F238" i="4"/>
  <c r="F239" i="4"/>
  <c r="F240" i="4"/>
  <c r="F241" i="4"/>
  <c r="F242" i="4"/>
  <c r="F243" i="4"/>
  <c r="F244" i="4"/>
  <c r="F245" i="4"/>
  <c r="F246" i="4"/>
  <c r="F247" i="4"/>
  <c r="F248" i="4"/>
  <c r="F249" i="4"/>
  <c r="F250" i="4"/>
  <c r="F251" i="4"/>
  <c r="F252" i="4"/>
  <c r="F253" i="4"/>
  <c r="F254" i="4"/>
  <c r="F255" i="4"/>
  <c r="F256" i="4"/>
  <c r="F257" i="4"/>
  <c r="F258" i="4"/>
  <c r="F259" i="4"/>
  <c r="F260" i="4"/>
  <c r="F261" i="4"/>
  <c r="F262" i="4"/>
  <c r="F263" i="4"/>
  <c r="F264" i="4"/>
  <c r="F265" i="4"/>
  <c r="F266" i="4"/>
  <c r="F267" i="4"/>
  <c r="F268" i="4"/>
  <c r="F269" i="4"/>
  <c r="F270" i="4"/>
  <c r="F271" i="4"/>
  <c r="F272" i="4"/>
  <c r="F273" i="4"/>
  <c r="F274" i="4"/>
  <c r="F275" i="4"/>
  <c r="F276" i="4"/>
  <c r="F277" i="4"/>
  <c r="F278" i="4"/>
  <c r="F279" i="4"/>
  <c r="F280" i="4"/>
  <c r="F281" i="4"/>
  <c r="F282" i="4"/>
  <c r="F283" i="4"/>
  <c r="F284" i="4"/>
  <c r="F285" i="4"/>
  <c r="F286" i="4"/>
  <c r="F287" i="4"/>
  <c r="F288" i="4"/>
  <c r="F289" i="4"/>
  <c r="F290" i="4"/>
  <c r="F291" i="4"/>
  <c r="F292" i="4"/>
  <c r="F293" i="4"/>
  <c r="F294" i="4"/>
  <c r="F295" i="4"/>
  <c r="F296" i="4"/>
  <c r="F297" i="4"/>
  <c r="F298" i="4"/>
  <c r="F299" i="4"/>
  <c r="F300" i="4"/>
  <c r="F301" i="4"/>
  <c r="F302" i="4"/>
  <c r="F303" i="4"/>
  <c r="F304" i="4"/>
  <c r="F305" i="4"/>
  <c r="F306" i="4"/>
  <c r="F307" i="4"/>
  <c r="F308" i="4"/>
  <c r="F309" i="4"/>
  <c r="F310" i="4"/>
  <c r="F311" i="4"/>
  <c r="F312" i="4"/>
  <c r="F313" i="4"/>
  <c r="F314" i="4"/>
  <c r="F315" i="4"/>
  <c r="F316" i="4"/>
  <c r="F317" i="4"/>
  <c r="F318" i="4"/>
  <c r="F319" i="4"/>
  <c r="F320" i="4"/>
  <c r="F321" i="4"/>
  <c r="F322" i="4"/>
  <c r="F323" i="4"/>
  <c r="F324" i="4"/>
  <c r="F325" i="4"/>
  <c r="F326" i="4"/>
  <c r="F327" i="4"/>
  <c r="F328" i="4"/>
  <c r="F329" i="4"/>
  <c r="F330" i="4"/>
  <c r="F331" i="4"/>
  <c r="F332" i="4"/>
  <c r="F333" i="4"/>
  <c r="F334" i="4"/>
  <c r="F335" i="4"/>
  <c r="F336" i="4"/>
  <c r="F337" i="4"/>
  <c r="F338" i="4"/>
  <c r="F339" i="4"/>
  <c r="F340" i="4"/>
  <c r="F341" i="4"/>
  <c r="F342" i="4"/>
  <c r="F343" i="4"/>
  <c r="F344" i="4"/>
  <c r="F345" i="4"/>
  <c r="F346" i="4"/>
  <c r="F347" i="4"/>
  <c r="F348" i="4"/>
  <c r="F349" i="4"/>
  <c r="F350" i="4"/>
  <c r="F351" i="4"/>
  <c r="F352" i="4"/>
  <c r="F353" i="4"/>
  <c r="F354" i="4"/>
  <c r="F355" i="4"/>
  <c r="F356" i="4"/>
  <c r="F357" i="4"/>
  <c r="F358" i="4"/>
  <c r="F359" i="4"/>
  <c r="F360" i="4"/>
  <c r="F361" i="4"/>
  <c r="F362" i="4"/>
  <c r="F363" i="4"/>
  <c r="F364" i="4"/>
  <c r="F365" i="4"/>
  <c r="F366" i="4"/>
  <c r="F367" i="4"/>
  <c r="F368" i="4"/>
  <c r="F369" i="4"/>
  <c r="F370" i="4"/>
  <c r="F371" i="4"/>
  <c r="F372" i="4"/>
  <c r="F373" i="4"/>
  <c r="F374" i="4"/>
  <c r="F375" i="4"/>
  <c r="F376" i="4"/>
  <c r="F377" i="4"/>
  <c r="F378" i="4"/>
  <c r="F379" i="4"/>
  <c r="F380" i="4"/>
  <c r="F381" i="4"/>
  <c r="F382" i="4"/>
  <c r="F383" i="4"/>
  <c r="F384" i="4"/>
  <c r="F385" i="4"/>
  <c r="F386" i="4"/>
  <c r="F387" i="4"/>
  <c r="F388" i="4"/>
  <c r="F389" i="4"/>
  <c r="F390" i="4"/>
  <c r="F391" i="4"/>
  <c r="F392" i="4"/>
  <c r="F393" i="4"/>
  <c r="F394" i="4"/>
  <c r="F395" i="4"/>
  <c r="F396" i="4"/>
  <c r="F397" i="4"/>
  <c r="F398" i="4"/>
  <c r="F399" i="4"/>
  <c r="F400" i="4"/>
  <c r="F401" i="4"/>
  <c r="F402" i="4"/>
  <c r="F403" i="4"/>
  <c r="F404" i="4"/>
  <c r="F405" i="4"/>
  <c r="F406" i="4"/>
  <c r="F407" i="4"/>
  <c r="F408" i="4"/>
  <c r="F409" i="4"/>
  <c r="F410" i="4"/>
  <c r="F411" i="4"/>
  <c r="F412" i="4"/>
  <c r="F413" i="4"/>
  <c r="F414" i="4"/>
  <c r="F415" i="4"/>
  <c r="F416" i="4"/>
  <c r="F417" i="4"/>
  <c r="F418" i="4"/>
  <c r="F419" i="4"/>
  <c r="F420" i="4"/>
  <c r="F421" i="4"/>
  <c r="F422" i="4"/>
  <c r="F423" i="4"/>
  <c r="F424" i="4"/>
  <c r="F425" i="4"/>
  <c r="F426" i="4"/>
  <c r="F427" i="4"/>
  <c r="F428" i="4"/>
  <c r="F429" i="4"/>
  <c r="F430" i="4"/>
  <c r="F431" i="4"/>
  <c r="F432" i="4"/>
  <c r="F433" i="4"/>
  <c r="F434" i="4"/>
  <c r="F435" i="4"/>
  <c r="F436" i="4"/>
  <c r="F437" i="4"/>
  <c r="F438" i="4"/>
  <c r="F439" i="4"/>
  <c r="F440" i="4"/>
  <c r="F441" i="4"/>
  <c r="F442" i="4"/>
  <c r="F443" i="4"/>
  <c r="F444" i="4"/>
  <c r="F445" i="4"/>
  <c r="F446" i="4"/>
  <c r="F447" i="4"/>
  <c r="F448" i="4"/>
  <c r="F449" i="4"/>
  <c r="F450" i="4"/>
  <c r="F451" i="4"/>
  <c r="F452" i="4"/>
  <c r="F453" i="4"/>
  <c r="F454" i="4"/>
  <c r="F455" i="4"/>
  <c r="F456" i="4"/>
  <c r="F457" i="4"/>
  <c r="F458" i="4"/>
  <c r="F459" i="4"/>
  <c r="F460" i="4"/>
  <c r="F461" i="4"/>
  <c r="F462" i="4"/>
  <c r="F463" i="4"/>
  <c r="F464" i="4"/>
  <c r="F465" i="4"/>
  <c r="F466" i="4"/>
  <c r="F467" i="4"/>
  <c r="F468" i="4"/>
  <c r="F469" i="4"/>
  <c r="F470" i="4"/>
  <c r="F471" i="4"/>
  <c r="F472" i="4"/>
  <c r="F473" i="4"/>
  <c r="F474" i="4"/>
  <c r="F475" i="4"/>
  <c r="F476" i="4"/>
  <c r="F477" i="4"/>
  <c r="F478" i="4"/>
  <c r="F479" i="4"/>
  <c r="F480" i="4"/>
  <c r="F481" i="4"/>
  <c r="F482" i="4"/>
  <c r="F483" i="4"/>
  <c r="F484" i="4"/>
  <c r="F485" i="4"/>
  <c r="F486" i="4"/>
  <c r="F487" i="4"/>
  <c r="F488" i="4"/>
  <c r="F489" i="4"/>
  <c r="F490" i="4"/>
  <c r="F491" i="4"/>
  <c r="F492" i="4"/>
  <c r="F493" i="4"/>
  <c r="F494" i="4"/>
  <c r="F495" i="4"/>
  <c r="F496" i="4"/>
  <c r="F497" i="4"/>
  <c r="F498" i="4"/>
  <c r="F499" i="4"/>
  <c r="F500" i="4"/>
  <c r="F501" i="4"/>
  <c r="F502" i="4"/>
  <c r="F503" i="4"/>
  <c r="F504" i="4"/>
  <c r="F505" i="4"/>
  <c r="F506" i="4"/>
  <c r="F507" i="4"/>
  <c r="F508" i="4"/>
  <c r="F509" i="4"/>
  <c r="F510" i="4"/>
  <c r="F511" i="4"/>
  <c r="F512" i="4"/>
  <c r="F513" i="4"/>
  <c r="F514" i="4"/>
  <c r="F515" i="4"/>
  <c r="F516" i="4"/>
  <c r="F517" i="4"/>
  <c r="F518" i="4"/>
  <c r="F519" i="4"/>
  <c r="F520" i="4"/>
  <c r="F521" i="4"/>
  <c r="F522" i="4"/>
  <c r="F523" i="4"/>
  <c r="F524" i="4"/>
  <c r="F525" i="4"/>
  <c r="F526" i="4"/>
  <c r="F527" i="4"/>
  <c r="F528" i="4"/>
  <c r="F529" i="4"/>
  <c r="F530" i="4"/>
  <c r="F531" i="4"/>
  <c r="F532" i="4"/>
  <c r="F533" i="4"/>
  <c r="F534" i="4"/>
  <c r="F535" i="4"/>
  <c r="F536" i="4"/>
  <c r="F537" i="4"/>
  <c r="F538" i="4"/>
  <c r="F539" i="4"/>
  <c r="F540" i="4"/>
  <c r="F541" i="4"/>
  <c r="F542" i="4"/>
  <c r="F543" i="4"/>
  <c r="F544" i="4"/>
  <c r="F545" i="4"/>
  <c r="F546" i="4"/>
  <c r="F547" i="4"/>
  <c r="F548" i="4"/>
  <c r="F549" i="4"/>
  <c r="F550" i="4"/>
  <c r="F551" i="4"/>
  <c r="F552" i="4"/>
  <c r="F553" i="4"/>
  <c r="F554" i="4"/>
  <c r="F555" i="4"/>
  <c r="F556" i="4"/>
  <c r="F557" i="4"/>
  <c r="F558" i="4"/>
  <c r="F559" i="4"/>
  <c r="F560" i="4"/>
  <c r="F561" i="4"/>
  <c r="F562" i="4"/>
  <c r="F563" i="4"/>
  <c r="F564" i="4"/>
  <c r="F565" i="4"/>
  <c r="F566" i="4"/>
  <c r="F567" i="4"/>
  <c r="F568" i="4"/>
  <c r="F569" i="4"/>
  <c r="F570" i="4"/>
  <c r="F571" i="4"/>
  <c r="F572" i="4"/>
  <c r="F573" i="4"/>
  <c r="F574" i="4"/>
  <c r="F575" i="4"/>
  <c r="F576" i="4"/>
  <c r="F577" i="4"/>
  <c r="F578" i="4"/>
  <c r="F579" i="4"/>
  <c r="F580" i="4"/>
  <c r="F581" i="4"/>
  <c r="F582" i="4"/>
  <c r="F583" i="4"/>
  <c r="F584" i="4"/>
  <c r="F585" i="4"/>
  <c r="F586" i="4"/>
  <c r="F587" i="4"/>
  <c r="F588" i="4"/>
  <c r="F589" i="4"/>
  <c r="F590" i="4"/>
  <c r="F591" i="4"/>
  <c r="F592" i="4"/>
  <c r="F593" i="4"/>
  <c r="F594" i="4"/>
  <c r="F595" i="4"/>
  <c r="F596" i="4"/>
  <c r="F597" i="4"/>
  <c r="F598" i="4"/>
  <c r="F599" i="4"/>
  <c r="F600" i="4"/>
  <c r="F601" i="4"/>
  <c r="F602" i="4"/>
  <c r="F603" i="4"/>
  <c r="F604" i="4"/>
  <c r="F605" i="4"/>
  <c r="F606" i="4"/>
  <c r="F607" i="4"/>
  <c r="F608" i="4"/>
  <c r="F609" i="4"/>
  <c r="F610" i="4"/>
  <c r="F611" i="4"/>
  <c r="F612" i="4"/>
  <c r="F613" i="4"/>
  <c r="F614" i="4"/>
  <c r="F615" i="4"/>
  <c r="F616" i="4"/>
  <c r="F617" i="4"/>
  <c r="F618" i="4"/>
  <c r="F619" i="4"/>
  <c r="F620" i="4"/>
  <c r="F621" i="4"/>
  <c r="F622" i="4"/>
  <c r="F623" i="4"/>
  <c r="F624" i="4"/>
  <c r="F625" i="4"/>
  <c r="F626" i="4"/>
  <c r="F627" i="4"/>
  <c r="F628" i="4"/>
  <c r="F629" i="4"/>
  <c r="F630" i="4"/>
  <c r="F631" i="4"/>
  <c r="F632" i="4"/>
  <c r="F633" i="4"/>
  <c r="F634" i="4"/>
  <c r="F635" i="4"/>
  <c r="F636" i="4"/>
  <c r="F637" i="4"/>
  <c r="F638" i="4"/>
  <c r="F639" i="4"/>
  <c r="F640" i="4"/>
  <c r="F641" i="4"/>
  <c r="F642" i="4"/>
  <c r="F643" i="4"/>
  <c r="F644" i="4"/>
  <c r="F645" i="4"/>
  <c r="F646" i="4"/>
  <c r="F647" i="4"/>
  <c r="F648" i="4"/>
  <c r="F649" i="4"/>
  <c r="F650" i="4"/>
  <c r="F651" i="4"/>
  <c r="F652" i="4"/>
  <c r="F653" i="4"/>
  <c r="F654" i="4"/>
  <c r="F655" i="4"/>
  <c r="F656" i="4"/>
  <c r="F657" i="4"/>
  <c r="F658" i="4"/>
  <c r="F659" i="4"/>
  <c r="F660" i="4"/>
  <c r="F661" i="4"/>
  <c r="F662" i="4"/>
  <c r="F663" i="4"/>
  <c r="F664" i="4"/>
  <c r="F665" i="4"/>
  <c r="F666" i="4"/>
  <c r="F667" i="4"/>
  <c r="F668" i="4"/>
  <c r="F669" i="4"/>
  <c r="F670" i="4"/>
  <c r="F671" i="4"/>
  <c r="F672" i="4"/>
  <c r="F673" i="4"/>
  <c r="F674" i="4"/>
  <c r="F675" i="4"/>
  <c r="F676" i="4"/>
  <c r="F677" i="4"/>
  <c r="F678" i="4"/>
  <c r="F679" i="4"/>
  <c r="F680" i="4"/>
  <c r="F681" i="4"/>
  <c r="F682" i="4"/>
  <c r="F683" i="4"/>
  <c r="F684" i="4"/>
  <c r="F685" i="4"/>
  <c r="F686" i="4"/>
  <c r="F687" i="4"/>
  <c r="F688" i="4"/>
  <c r="F689" i="4"/>
  <c r="F690" i="4"/>
  <c r="F691" i="4"/>
  <c r="F692" i="4"/>
  <c r="F693" i="4"/>
  <c r="F694" i="4"/>
  <c r="F695" i="4"/>
  <c r="F696" i="4"/>
  <c r="F697" i="4"/>
  <c r="F698" i="4"/>
  <c r="F699" i="4"/>
  <c r="F700" i="4"/>
  <c r="F701" i="4"/>
  <c r="F702" i="4"/>
  <c r="F703" i="4"/>
  <c r="F704" i="4"/>
  <c r="F705" i="4"/>
  <c r="F706" i="4"/>
  <c r="F707" i="4"/>
  <c r="F708" i="4"/>
  <c r="F709" i="4"/>
  <c r="F710" i="4"/>
  <c r="F711" i="4"/>
  <c r="F712" i="4"/>
  <c r="F713" i="4"/>
  <c r="F714" i="4"/>
  <c r="F715" i="4"/>
  <c r="F716" i="4"/>
  <c r="F717" i="4"/>
  <c r="F718" i="4"/>
  <c r="F719" i="4"/>
  <c r="F720" i="4"/>
  <c r="F721" i="4"/>
  <c r="F722" i="4"/>
  <c r="F723" i="4"/>
  <c r="F724" i="4"/>
  <c r="F725" i="4"/>
  <c r="F726" i="4"/>
  <c r="F727" i="4"/>
  <c r="F728" i="4"/>
  <c r="F729" i="4"/>
  <c r="F730" i="4"/>
  <c r="F731" i="4"/>
  <c r="F732" i="4"/>
  <c r="F733" i="4"/>
  <c r="F734" i="4"/>
  <c r="F735" i="4"/>
  <c r="F736" i="4"/>
  <c r="F737" i="4"/>
  <c r="F738" i="4"/>
  <c r="F739" i="4"/>
  <c r="F740" i="4"/>
  <c r="F741" i="4"/>
  <c r="F742" i="4"/>
  <c r="F743" i="4"/>
  <c r="F744" i="4"/>
  <c r="F745" i="4"/>
  <c r="F746" i="4"/>
  <c r="F747" i="4"/>
  <c r="F748" i="4"/>
  <c r="F749" i="4"/>
  <c r="F750" i="4"/>
  <c r="F751" i="4"/>
  <c r="F752" i="4"/>
  <c r="F753" i="4"/>
  <c r="F754" i="4"/>
  <c r="F755" i="4"/>
  <c r="F756" i="4"/>
  <c r="F757" i="4"/>
  <c r="F758" i="4"/>
  <c r="F759" i="4"/>
  <c r="F760" i="4"/>
  <c r="F761" i="4"/>
  <c r="F762" i="4"/>
  <c r="F763" i="4"/>
  <c r="F764" i="4"/>
  <c r="F765" i="4"/>
  <c r="F766" i="4"/>
  <c r="F767" i="4"/>
  <c r="F768" i="4"/>
  <c r="F769" i="4"/>
  <c r="F770" i="4"/>
  <c r="F771" i="4"/>
  <c r="F772" i="4"/>
  <c r="F773" i="4"/>
  <c r="F774" i="4"/>
  <c r="F775" i="4"/>
  <c r="F776" i="4"/>
  <c r="F777" i="4"/>
  <c r="F778" i="4"/>
  <c r="F779" i="4"/>
  <c r="F780" i="4"/>
  <c r="F781" i="4"/>
  <c r="F782" i="4"/>
  <c r="F783" i="4"/>
  <c r="F784" i="4"/>
  <c r="F785" i="4"/>
  <c r="F786" i="4"/>
  <c r="F787" i="4"/>
  <c r="F788" i="4"/>
  <c r="F789" i="4"/>
  <c r="F790" i="4"/>
  <c r="F791" i="4"/>
  <c r="F792" i="4"/>
  <c r="F793" i="4"/>
  <c r="F794" i="4"/>
  <c r="F795" i="4"/>
  <c r="F796" i="4"/>
  <c r="F797" i="4"/>
  <c r="F798" i="4"/>
  <c r="F799" i="4"/>
  <c r="F800" i="4"/>
  <c r="F801" i="4"/>
  <c r="F802" i="4"/>
  <c r="F803" i="4"/>
  <c r="F804" i="4"/>
  <c r="F805" i="4"/>
  <c r="F806" i="4"/>
  <c r="F807" i="4"/>
  <c r="F808" i="4"/>
  <c r="F809" i="4"/>
  <c r="F810" i="4"/>
  <c r="F811" i="4"/>
  <c r="F812" i="4"/>
  <c r="F813" i="4"/>
  <c r="F814" i="4"/>
  <c r="F815" i="4"/>
  <c r="F816" i="4"/>
  <c r="F817" i="4"/>
  <c r="F818" i="4"/>
  <c r="F819" i="4"/>
  <c r="F820" i="4"/>
  <c r="F821" i="4"/>
  <c r="F822" i="4"/>
  <c r="F823" i="4"/>
  <c r="F824" i="4"/>
  <c r="F825" i="4"/>
  <c r="F826" i="4"/>
  <c r="F827" i="4"/>
  <c r="F828" i="4"/>
  <c r="F829" i="4"/>
  <c r="F830" i="4"/>
  <c r="F831" i="4"/>
  <c r="F832" i="4"/>
  <c r="F833" i="4"/>
  <c r="F834" i="4"/>
  <c r="F835" i="4"/>
  <c r="F836" i="4"/>
  <c r="F837" i="4"/>
  <c r="F838" i="4"/>
  <c r="F839" i="4"/>
  <c r="F840" i="4"/>
  <c r="F841" i="4"/>
  <c r="F842" i="4"/>
  <c r="F843" i="4"/>
  <c r="F844" i="4"/>
  <c r="F845" i="4"/>
  <c r="F846" i="4"/>
  <c r="F847" i="4"/>
  <c r="F848" i="4"/>
  <c r="F849" i="4"/>
  <c r="F850" i="4"/>
  <c r="F851" i="4"/>
  <c r="F852" i="4"/>
  <c r="F853" i="4"/>
  <c r="F854" i="4"/>
  <c r="F855" i="4"/>
  <c r="F856" i="4"/>
  <c r="F857" i="4"/>
  <c r="F858" i="4"/>
  <c r="F859" i="4"/>
  <c r="F860" i="4"/>
  <c r="F861" i="4"/>
  <c r="F862" i="4"/>
  <c r="F863" i="4"/>
  <c r="F864" i="4"/>
  <c r="F865" i="4"/>
  <c r="F866" i="4"/>
  <c r="F867" i="4"/>
  <c r="F868" i="4"/>
  <c r="F869" i="4"/>
  <c r="F870" i="4"/>
  <c r="F871" i="4"/>
  <c r="F872" i="4"/>
  <c r="F873" i="4"/>
  <c r="F874" i="4"/>
  <c r="F875" i="4"/>
  <c r="F876" i="4"/>
  <c r="F877" i="4"/>
  <c r="F878" i="4"/>
  <c r="F879" i="4"/>
  <c r="F880" i="4"/>
  <c r="F881" i="4"/>
  <c r="F882" i="4"/>
  <c r="F883" i="4"/>
  <c r="F884" i="4"/>
  <c r="F885" i="4"/>
  <c r="F886" i="4"/>
  <c r="F887" i="4"/>
  <c r="F888" i="4"/>
  <c r="F889" i="4"/>
  <c r="F890" i="4"/>
  <c r="F891" i="4"/>
  <c r="F892" i="4"/>
  <c r="F893" i="4"/>
  <c r="F894" i="4"/>
  <c r="F895" i="4"/>
  <c r="F896" i="4"/>
  <c r="F897" i="4"/>
  <c r="F898" i="4"/>
  <c r="F899" i="4"/>
  <c r="F900" i="4"/>
  <c r="F901" i="4"/>
  <c r="F902" i="4"/>
  <c r="F903" i="4"/>
  <c r="F904" i="4"/>
  <c r="F905" i="4"/>
  <c r="F906" i="4"/>
  <c r="F907" i="4"/>
  <c r="F908" i="4"/>
  <c r="F909" i="4"/>
  <c r="F910" i="4"/>
  <c r="F911" i="4"/>
  <c r="F912" i="4"/>
  <c r="F913" i="4"/>
  <c r="F914" i="4"/>
  <c r="F915" i="4"/>
  <c r="F916" i="4"/>
  <c r="F917" i="4"/>
  <c r="F918" i="4"/>
  <c r="F919" i="4"/>
  <c r="F920" i="4"/>
  <c r="F921" i="4"/>
  <c r="F922" i="4"/>
  <c r="F923" i="4"/>
  <c r="F924" i="4"/>
  <c r="F925" i="4"/>
  <c r="F926" i="4"/>
  <c r="F927" i="4"/>
  <c r="F928" i="4"/>
  <c r="F929" i="4"/>
  <c r="F930" i="4"/>
  <c r="F931" i="4"/>
  <c r="F932" i="4"/>
  <c r="F933" i="4"/>
  <c r="F934" i="4"/>
  <c r="F935" i="4"/>
  <c r="F936" i="4"/>
  <c r="F937" i="4"/>
  <c r="F938" i="4"/>
  <c r="F939" i="4"/>
  <c r="F940" i="4"/>
  <c r="F941" i="4"/>
  <c r="F942" i="4"/>
  <c r="F943" i="4"/>
  <c r="F944" i="4"/>
  <c r="F945" i="4"/>
  <c r="F946" i="4"/>
  <c r="F947" i="4"/>
  <c r="F948" i="4"/>
  <c r="F949" i="4"/>
  <c r="F950" i="4"/>
  <c r="F951" i="4"/>
  <c r="F952" i="4"/>
  <c r="F953" i="4"/>
  <c r="F954" i="4"/>
  <c r="F955" i="4"/>
  <c r="F956" i="4"/>
  <c r="F957" i="4"/>
  <c r="F958" i="4"/>
  <c r="F959" i="4"/>
  <c r="F960" i="4"/>
  <c r="F961" i="4"/>
  <c r="F962" i="4"/>
  <c r="F963" i="4"/>
  <c r="F964" i="4"/>
  <c r="F965" i="4"/>
  <c r="F966" i="4"/>
  <c r="F967" i="4"/>
  <c r="F968" i="4"/>
  <c r="F969" i="4"/>
  <c r="F970" i="4"/>
  <c r="F971" i="4"/>
  <c r="F972" i="4"/>
  <c r="F973" i="4"/>
  <c r="F974" i="4"/>
  <c r="F975" i="4"/>
  <c r="F976" i="4"/>
  <c r="F977" i="4"/>
  <c r="F978" i="4"/>
  <c r="F979" i="4"/>
  <c r="F980" i="4"/>
  <c r="F981" i="4"/>
  <c r="F982" i="4"/>
  <c r="F983" i="4"/>
  <c r="F984" i="4"/>
  <c r="F985" i="4"/>
  <c r="F986" i="4"/>
  <c r="F987" i="4"/>
  <c r="F988" i="4"/>
  <c r="F989" i="4"/>
  <c r="F990" i="4"/>
  <c r="F991" i="4"/>
  <c r="F992" i="4"/>
  <c r="F993" i="4"/>
  <c r="F994" i="4"/>
  <c r="F995" i="4"/>
  <c r="F996" i="4"/>
  <c r="F997" i="4"/>
  <c r="F998" i="4"/>
  <c r="F999" i="4"/>
  <c r="F1000" i="4"/>
  <c r="F1001" i="4"/>
  <c r="F1002" i="4"/>
  <c r="F1003" i="4"/>
  <c r="F1004" i="4"/>
  <c r="F1005" i="4"/>
  <c r="F1006" i="4"/>
  <c r="F1007" i="4"/>
  <c r="F1008" i="4"/>
  <c r="F1009" i="4"/>
  <c r="F1010" i="4"/>
  <c r="F1011" i="4"/>
  <c r="F1012" i="4"/>
  <c r="F1013" i="4"/>
  <c r="F1014" i="4"/>
  <c r="F1015" i="4"/>
  <c r="F1016" i="4"/>
  <c r="F1017" i="4"/>
  <c r="F1018" i="4"/>
  <c r="F1019" i="4"/>
  <c r="F1020" i="4"/>
  <c r="F1021" i="4"/>
  <c r="F1022" i="4"/>
  <c r="F1023" i="4"/>
  <c r="F1024" i="4"/>
  <c r="F1025" i="4"/>
  <c r="F1026" i="4"/>
  <c r="F1027" i="4"/>
  <c r="F1028" i="4"/>
  <c r="F1029" i="4"/>
  <c r="F1030" i="4"/>
  <c r="F1031" i="4"/>
  <c r="F1032" i="4"/>
  <c r="F1033" i="4"/>
  <c r="F1034" i="4"/>
  <c r="F1035" i="4"/>
  <c r="F1036" i="4"/>
  <c r="F1037" i="4"/>
  <c r="F1038" i="4"/>
  <c r="F1039" i="4"/>
  <c r="F1040" i="4"/>
  <c r="F1041" i="4"/>
  <c r="F1042" i="4"/>
  <c r="F1043" i="4"/>
  <c r="F1044" i="4"/>
  <c r="F1045" i="4"/>
  <c r="F1046" i="4"/>
  <c r="F1047" i="4"/>
  <c r="F1048" i="4"/>
  <c r="F1049" i="4"/>
  <c r="F1050" i="4"/>
  <c r="F1051" i="4"/>
  <c r="F1052" i="4"/>
  <c r="F1053" i="4"/>
  <c r="F1054" i="4"/>
  <c r="F1055" i="4"/>
  <c r="F1056" i="4"/>
  <c r="F1057" i="4"/>
  <c r="F1058" i="4"/>
  <c r="F1059" i="4"/>
  <c r="F1060" i="4"/>
  <c r="F1061" i="4"/>
  <c r="F1062" i="4"/>
  <c r="F1063" i="4"/>
  <c r="F1064" i="4"/>
  <c r="F1065" i="4"/>
  <c r="F1066" i="4"/>
  <c r="F1067" i="4"/>
  <c r="F1068" i="4"/>
  <c r="F1069" i="4"/>
  <c r="F1070" i="4"/>
  <c r="F1071" i="4"/>
  <c r="F1072" i="4"/>
  <c r="F1073" i="4"/>
  <c r="F1074" i="4"/>
  <c r="F1075" i="4"/>
  <c r="F1076" i="4"/>
  <c r="F1077" i="4"/>
  <c r="F1078" i="4"/>
  <c r="F1079" i="4"/>
  <c r="F1080" i="4"/>
  <c r="F1081" i="4"/>
  <c r="F1082" i="4"/>
  <c r="F1083" i="4"/>
  <c r="F1084" i="4"/>
  <c r="F1085" i="4"/>
  <c r="F1086" i="4"/>
  <c r="F1087" i="4"/>
  <c r="F1088" i="4"/>
  <c r="F1089" i="4"/>
  <c r="F1090" i="4"/>
  <c r="F1091" i="4"/>
  <c r="F1092" i="4"/>
  <c r="F1093" i="4"/>
  <c r="F1094" i="4"/>
  <c r="F1095" i="4"/>
  <c r="F1096" i="4"/>
  <c r="F1097" i="4"/>
  <c r="F1098" i="4"/>
  <c r="F1099" i="4"/>
  <c r="F1100" i="4"/>
  <c r="F1101" i="4"/>
  <c r="F1102" i="4"/>
  <c r="F1103" i="4"/>
  <c r="F1104" i="4"/>
  <c r="F1105" i="4"/>
  <c r="F1106" i="4"/>
  <c r="F1107" i="4"/>
  <c r="F1108" i="4"/>
  <c r="F1109" i="4"/>
  <c r="F1110" i="4"/>
  <c r="F1111" i="4"/>
  <c r="F1112" i="4"/>
  <c r="F1113" i="4"/>
  <c r="F1114" i="4"/>
  <c r="F1115" i="4"/>
  <c r="F1116" i="4"/>
  <c r="F1117" i="4"/>
  <c r="F1118" i="4"/>
  <c r="F1119" i="4"/>
  <c r="F1120" i="4"/>
  <c r="F1121" i="4"/>
  <c r="F1122" i="4"/>
  <c r="F1123" i="4"/>
  <c r="F1124" i="4"/>
  <c r="F1125" i="4"/>
  <c r="F1126" i="4"/>
  <c r="F1127" i="4"/>
  <c r="F1128" i="4"/>
  <c r="F1129" i="4"/>
  <c r="F1130" i="4"/>
  <c r="F1131" i="4"/>
  <c r="F1132" i="4"/>
  <c r="F1133" i="4"/>
  <c r="F1134" i="4"/>
  <c r="F1135" i="4"/>
  <c r="F1136" i="4"/>
  <c r="F1137" i="4"/>
  <c r="F1138" i="4"/>
  <c r="F1139" i="4"/>
  <c r="F1140" i="4"/>
  <c r="F1141" i="4"/>
  <c r="F1142" i="4"/>
  <c r="F1143" i="4"/>
  <c r="F1144" i="4"/>
  <c r="F1145" i="4"/>
  <c r="F1146" i="4"/>
  <c r="F1147" i="4"/>
  <c r="F1148" i="4"/>
  <c r="F1149" i="4"/>
  <c r="F1150" i="4"/>
  <c r="F1151" i="4"/>
  <c r="F1152" i="4"/>
  <c r="F1153" i="4"/>
  <c r="F1154" i="4"/>
  <c r="F1155" i="4"/>
  <c r="F1156" i="4"/>
  <c r="F1157" i="4"/>
  <c r="F1158" i="4"/>
  <c r="F1159" i="4"/>
  <c r="F1160" i="4"/>
  <c r="F1161" i="4"/>
  <c r="F1162" i="4"/>
  <c r="F1163" i="4"/>
  <c r="F1164" i="4"/>
  <c r="F1165" i="4"/>
  <c r="F1166" i="4"/>
  <c r="F1167" i="4"/>
  <c r="F1168" i="4"/>
  <c r="F1169" i="4"/>
  <c r="F1170" i="4"/>
  <c r="F1171" i="4"/>
  <c r="F1172" i="4"/>
  <c r="F1173" i="4"/>
  <c r="F1174" i="4"/>
  <c r="F1175" i="4"/>
  <c r="F1176" i="4"/>
  <c r="F1177" i="4"/>
  <c r="F1178" i="4"/>
  <c r="F1179" i="4"/>
  <c r="F1180" i="4"/>
  <c r="F1181" i="4"/>
  <c r="F1182" i="4"/>
  <c r="F1183" i="4"/>
  <c r="F1184" i="4"/>
  <c r="F1185" i="4"/>
  <c r="F1186" i="4"/>
  <c r="F1187" i="4"/>
  <c r="F1188" i="4"/>
  <c r="F1189" i="4"/>
  <c r="F1190" i="4"/>
  <c r="F1191" i="4"/>
  <c r="F1192" i="4"/>
  <c r="F1193" i="4"/>
  <c r="F1194" i="4"/>
  <c r="F1195" i="4"/>
  <c r="F1196" i="4"/>
  <c r="F1197" i="4"/>
  <c r="F1198" i="4"/>
  <c r="F1199" i="4"/>
  <c r="F1200" i="4"/>
  <c r="F1201" i="4"/>
  <c r="F1202" i="4"/>
  <c r="F1203" i="4"/>
  <c r="F1204" i="4"/>
  <c r="F1205" i="4"/>
  <c r="F1206" i="4"/>
  <c r="F1207" i="4"/>
  <c r="F1208" i="4"/>
  <c r="F1209" i="4"/>
  <c r="F1210" i="4"/>
  <c r="F1211" i="4"/>
  <c r="F1212" i="4"/>
  <c r="F1213" i="4"/>
  <c r="F1214" i="4"/>
  <c r="F1215" i="4"/>
  <c r="F1216" i="4"/>
  <c r="F1217" i="4"/>
  <c r="F1218" i="4"/>
  <c r="F1219" i="4"/>
  <c r="F1220" i="4"/>
  <c r="F1221" i="4"/>
  <c r="F1222" i="4"/>
  <c r="F1223" i="4"/>
  <c r="F1224" i="4"/>
  <c r="F1225" i="4"/>
  <c r="F1226" i="4"/>
  <c r="F1227" i="4"/>
  <c r="F1228" i="4"/>
  <c r="F1229" i="4"/>
  <c r="F1230" i="4"/>
  <c r="F1231" i="4"/>
  <c r="F1232" i="4"/>
  <c r="F1233" i="4"/>
  <c r="F1234" i="4"/>
  <c r="F1235" i="4"/>
  <c r="F1236" i="4"/>
  <c r="F1237" i="4"/>
  <c r="F1238" i="4"/>
  <c r="F1239" i="4"/>
  <c r="F1240" i="4"/>
  <c r="F1241" i="4"/>
  <c r="F1242" i="4"/>
  <c r="F1243" i="4"/>
  <c r="F1244" i="4"/>
  <c r="F1245" i="4"/>
  <c r="F1246" i="4"/>
  <c r="F1247" i="4"/>
  <c r="F1248" i="4"/>
  <c r="F1249" i="4"/>
  <c r="F1250" i="4"/>
  <c r="F1251" i="4"/>
  <c r="F1252" i="4"/>
  <c r="F1253" i="4"/>
  <c r="F1254" i="4"/>
  <c r="F1255" i="4"/>
  <c r="F1256" i="4"/>
  <c r="F1257" i="4"/>
  <c r="F1258" i="4"/>
  <c r="F1259" i="4"/>
  <c r="F1260" i="4"/>
  <c r="F1261" i="4"/>
  <c r="F1262" i="4"/>
  <c r="F1263" i="4"/>
  <c r="F1264" i="4"/>
  <c r="F1265" i="4"/>
  <c r="F1266" i="4"/>
  <c r="F1267" i="4"/>
  <c r="F1268" i="4"/>
  <c r="F1269" i="4"/>
  <c r="F1270" i="4"/>
  <c r="F1271" i="4"/>
  <c r="F1272" i="4"/>
  <c r="F1273" i="4"/>
  <c r="F1274" i="4"/>
  <c r="F1275" i="4"/>
  <c r="F1276" i="4"/>
  <c r="F1277" i="4"/>
  <c r="F1278" i="4"/>
  <c r="F1279" i="4"/>
  <c r="F1280" i="4"/>
  <c r="F1281" i="4"/>
  <c r="F1282" i="4"/>
  <c r="F1283" i="4"/>
  <c r="F1284" i="4"/>
  <c r="F1285" i="4"/>
  <c r="F1286" i="4"/>
  <c r="F1287" i="4"/>
  <c r="F1288" i="4"/>
  <c r="F1289" i="4"/>
  <c r="F1290" i="4"/>
  <c r="F1291" i="4"/>
  <c r="F1292" i="4"/>
  <c r="F1293" i="4"/>
  <c r="F1294" i="4"/>
  <c r="F1295" i="4"/>
  <c r="F1296" i="4"/>
  <c r="F1297" i="4"/>
  <c r="F1298" i="4"/>
  <c r="F1299" i="4"/>
  <c r="F1300" i="4"/>
  <c r="F1301" i="4"/>
  <c r="F1302" i="4"/>
  <c r="F1303" i="4"/>
  <c r="F1304" i="4"/>
  <c r="F1305" i="4"/>
  <c r="F1306" i="4"/>
  <c r="F1307" i="4"/>
  <c r="F1308" i="4"/>
  <c r="F1309" i="4"/>
  <c r="F1310" i="4"/>
  <c r="F1311" i="4"/>
  <c r="F1312" i="4"/>
  <c r="F1313" i="4"/>
  <c r="F1314" i="4"/>
  <c r="F1315" i="4"/>
  <c r="F1316" i="4"/>
  <c r="F1317" i="4"/>
  <c r="F1318" i="4"/>
  <c r="F1319" i="4"/>
  <c r="F1320" i="4"/>
  <c r="F1321" i="4"/>
  <c r="F1322" i="4"/>
  <c r="F1323" i="4"/>
  <c r="F1324" i="4"/>
  <c r="F1325" i="4"/>
  <c r="F1326" i="4"/>
  <c r="F1327" i="4"/>
  <c r="F1328" i="4"/>
  <c r="F1329" i="4"/>
  <c r="F1330" i="4"/>
  <c r="F1331" i="4"/>
  <c r="F1332" i="4"/>
  <c r="F1333" i="4"/>
  <c r="F1334" i="4"/>
  <c r="F1335" i="4"/>
  <c r="F1336" i="4"/>
  <c r="F1337" i="4"/>
  <c r="F1338" i="4"/>
  <c r="F1339" i="4"/>
  <c r="F1340" i="4"/>
  <c r="F1341" i="4"/>
  <c r="F1342" i="4"/>
  <c r="F1343" i="4"/>
  <c r="F1344" i="4"/>
  <c r="F1345" i="4"/>
  <c r="F1346" i="4"/>
  <c r="F1347" i="4"/>
  <c r="F1348" i="4"/>
  <c r="F1349" i="4"/>
  <c r="F1350" i="4"/>
  <c r="F1351" i="4"/>
  <c r="F1352" i="4"/>
  <c r="F1353" i="4"/>
  <c r="F1354" i="4"/>
  <c r="F1355" i="4"/>
  <c r="F1356" i="4"/>
  <c r="F1357" i="4"/>
  <c r="F1358" i="4"/>
  <c r="F1359" i="4"/>
  <c r="F1360" i="4"/>
  <c r="F1361" i="4"/>
  <c r="F1362" i="4"/>
  <c r="F1363" i="4"/>
  <c r="F1364" i="4"/>
  <c r="F1365" i="4"/>
  <c r="F1366" i="4"/>
  <c r="F1367" i="4"/>
  <c r="F1368" i="4"/>
  <c r="F1369" i="4"/>
  <c r="F1370" i="4"/>
  <c r="F1371" i="4"/>
  <c r="F1372" i="4"/>
  <c r="F1373" i="4"/>
  <c r="F1374" i="4"/>
  <c r="F1375" i="4"/>
  <c r="F1376" i="4"/>
  <c r="F1377" i="4"/>
  <c r="F1378" i="4"/>
  <c r="F1379" i="4"/>
  <c r="F1380" i="4"/>
  <c r="F1381" i="4"/>
  <c r="F1382" i="4"/>
  <c r="F1383" i="4"/>
  <c r="F1384" i="4"/>
  <c r="F1385" i="4"/>
  <c r="F1386" i="4"/>
  <c r="F1387" i="4"/>
  <c r="F1388" i="4"/>
  <c r="F1389" i="4"/>
  <c r="F1390" i="4"/>
  <c r="F1391" i="4"/>
  <c r="F1392" i="4"/>
  <c r="F1393" i="4"/>
  <c r="F1394" i="4"/>
  <c r="F1395" i="4"/>
  <c r="F1396" i="4"/>
  <c r="F1397" i="4"/>
  <c r="F1398" i="4"/>
  <c r="F1399" i="4"/>
  <c r="F1400" i="4"/>
  <c r="F1401" i="4"/>
  <c r="F1402" i="4"/>
  <c r="F1403" i="4"/>
  <c r="F1404" i="4"/>
  <c r="F1405" i="4"/>
  <c r="F1406" i="4"/>
  <c r="F1407" i="4"/>
  <c r="F1408" i="4"/>
  <c r="F1409" i="4"/>
  <c r="F1410" i="4"/>
  <c r="F1411" i="4"/>
  <c r="F1412" i="4"/>
  <c r="F1413" i="4"/>
  <c r="F1414" i="4"/>
  <c r="F1415" i="4"/>
  <c r="F1416" i="4"/>
  <c r="F1417" i="4"/>
  <c r="F1418" i="4"/>
  <c r="F1419" i="4"/>
  <c r="F1420" i="4"/>
  <c r="F1421" i="4"/>
  <c r="F1422" i="4"/>
  <c r="F1423" i="4"/>
  <c r="F1424" i="4"/>
  <c r="F1425" i="4"/>
  <c r="F1426" i="4"/>
  <c r="F1427" i="4"/>
  <c r="F1428" i="4"/>
  <c r="F1429" i="4"/>
  <c r="F1430" i="4"/>
  <c r="F1431" i="4"/>
  <c r="F1432" i="4"/>
  <c r="F1433" i="4"/>
  <c r="F1434" i="4"/>
  <c r="F1435" i="4"/>
  <c r="F1436" i="4"/>
  <c r="F1437" i="4"/>
  <c r="F1438" i="4"/>
  <c r="F1439" i="4"/>
  <c r="F1440" i="4"/>
  <c r="F1441" i="4"/>
  <c r="F1442" i="4"/>
  <c r="F1443" i="4"/>
  <c r="F1444" i="4"/>
  <c r="F1445" i="4"/>
  <c r="F1446" i="4"/>
  <c r="F1447" i="4"/>
  <c r="F1448" i="4"/>
  <c r="F1449" i="4"/>
  <c r="F1450" i="4"/>
  <c r="F1451" i="4"/>
  <c r="F1452" i="4"/>
  <c r="F1453" i="4"/>
  <c r="F1454" i="4"/>
  <c r="F1455" i="4"/>
  <c r="F1456" i="4"/>
  <c r="F1457" i="4"/>
  <c r="F1458" i="4"/>
  <c r="F1459" i="4"/>
  <c r="F1460" i="4"/>
  <c r="F1461" i="4"/>
  <c r="F1462" i="4"/>
  <c r="F1463" i="4"/>
  <c r="F1464" i="4"/>
  <c r="F1465" i="4"/>
  <c r="F1466" i="4"/>
  <c r="F1467" i="4"/>
  <c r="F1468" i="4"/>
  <c r="F1469" i="4"/>
  <c r="F1470" i="4"/>
  <c r="F1471" i="4"/>
  <c r="F1472" i="4"/>
  <c r="F1473" i="4"/>
  <c r="F1474" i="4"/>
  <c r="F1475" i="4"/>
  <c r="F1476" i="4"/>
  <c r="F1477" i="4"/>
  <c r="F1478" i="4"/>
  <c r="F1479" i="4"/>
  <c r="F1480" i="4"/>
  <c r="F1481" i="4"/>
  <c r="F1482" i="4"/>
  <c r="F1483" i="4"/>
  <c r="F1484" i="4"/>
  <c r="F1485" i="4"/>
  <c r="F1486" i="4"/>
  <c r="F1487" i="4"/>
  <c r="F1488" i="4"/>
  <c r="F1489" i="4"/>
  <c r="F1490" i="4"/>
  <c r="F1491" i="4"/>
  <c r="F1492" i="4"/>
  <c r="F1493" i="4"/>
  <c r="F1494" i="4"/>
  <c r="F1495" i="4"/>
  <c r="F1496" i="4"/>
  <c r="F1497" i="4"/>
  <c r="F1498" i="4"/>
  <c r="F1499" i="4"/>
  <c r="F1500" i="4"/>
  <c r="F1501" i="4"/>
  <c r="F1502" i="4"/>
  <c r="F1503" i="4"/>
  <c r="F1504" i="4"/>
  <c r="F1505" i="4"/>
  <c r="F1506" i="4"/>
  <c r="F1507"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5" i="4"/>
  <c r="C836" i="4"/>
  <c r="C837" i="4"/>
  <c r="C838" i="4"/>
  <c r="C839" i="4"/>
  <c r="C840" i="4"/>
  <c r="C841" i="4"/>
  <c r="C842" i="4"/>
  <c r="C843" i="4"/>
  <c r="C844" i="4"/>
  <c r="C845" i="4"/>
  <c r="C846" i="4"/>
  <c r="C847" i="4"/>
  <c r="C848" i="4"/>
  <c r="C849" i="4"/>
  <c r="C850" i="4"/>
  <c r="C851" i="4"/>
  <c r="C852" i="4"/>
  <c r="C853" i="4"/>
  <c r="C854" i="4"/>
  <c r="C855" i="4"/>
  <c r="C856" i="4"/>
  <c r="C857" i="4"/>
  <c r="C858" i="4"/>
  <c r="C859" i="4"/>
  <c r="C860" i="4"/>
  <c r="C861" i="4"/>
  <c r="C862" i="4"/>
  <c r="C863" i="4"/>
  <c r="C864" i="4"/>
  <c r="C865" i="4"/>
  <c r="C866" i="4"/>
  <c r="C867" i="4"/>
  <c r="C868" i="4"/>
  <c r="C869" i="4"/>
  <c r="C870" i="4"/>
  <c r="C871" i="4"/>
  <c r="C872" i="4"/>
  <c r="C873" i="4"/>
  <c r="C874" i="4"/>
  <c r="C875" i="4"/>
  <c r="C876" i="4"/>
  <c r="C877" i="4"/>
  <c r="C878" i="4"/>
  <c r="C879" i="4"/>
  <c r="C880" i="4"/>
  <c r="C881" i="4"/>
  <c r="C882" i="4"/>
  <c r="C883" i="4"/>
  <c r="C884" i="4"/>
  <c r="C885" i="4"/>
  <c r="C886" i="4"/>
  <c r="C887" i="4"/>
  <c r="C888" i="4"/>
  <c r="C889" i="4"/>
  <c r="C890" i="4"/>
  <c r="C891" i="4"/>
  <c r="C892" i="4"/>
  <c r="C893" i="4"/>
  <c r="C894" i="4"/>
  <c r="C895" i="4"/>
  <c r="C896" i="4"/>
  <c r="C897" i="4"/>
  <c r="C898" i="4"/>
  <c r="C899" i="4"/>
  <c r="C900" i="4"/>
  <c r="C901" i="4"/>
  <c r="C902" i="4"/>
  <c r="C903" i="4"/>
  <c r="C904" i="4"/>
  <c r="C905" i="4"/>
  <c r="C906" i="4"/>
  <c r="C907" i="4"/>
  <c r="C908" i="4"/>
  <c r="C909" i="4"/>
  <c r="C910" i="4"/>
  <c r="C911" i="4"/>
  <c r="C912" i="4"/>
  <c r="C913" i="4"/>
  <c r="C914" i="4"/>
  <c r="C915" i="4"/>
  <c r="C916" i="4"/>
  <c r="C917" i="4"/>
  <c r="C918" i="4"/>
  <c r="C919" i="4"/>
  <c r="C920" i="4"/>
  <c r="C921" i="4"/>
  <c r="C922" i="4"/>
  <c r="C923" i="4"/>
  <c r="C924" i="4"/>
  <c r="C925" i="4"/>
  <c r="C926" i="4"/>
  <c r="C927" i="4"/>
  <c r="C928" i="4"/>
  <c r="C929" i="4"/>
  <c r="C930" i="4"/>
  <c r="C931" i="4"/>
  <c r="C932" i="4"/>
  <c r="C933" i="4"/>
  <c r="C934" i="4"/>
  <c r="C935" i="4"/>
  <c r="C936" i="4"/>
  <c r="C937" i="4"/>
  <c r="C938" i="4"/>
  <c r="C939" i="4"/>
  <c r="C940" i="4"/>
  <c r="C941" i="4"/>
  <c r="C942" i="4"/>
  <c r="C943" i="4"/>
  <c r="C944" i="4"/>
  <c r="C945" i="4"/>
  <c r="C946" i="4"/>
  <c r="C947" i="4"/>
  <c r="C948" i="4"/>
  <c r="C949" i="4"/>
  <c r="C950" i="4"/>
  <c r="C951" i="4"/>
  <c r="C952" i="4"/>
  <c r="C953" i="4"/>
  <c r="C954" i="4"/>
  <c r="C955" i="4"/>
  <c r="C956" i="4"/>
  <c r="C957" i="4"/>
  <c r="C958" i="4"/>
  <c r="C959" i="4"/>
  <c r="C960" i="4"/>
  <c r="C961" i="4"/>
  <c r="C962" i="4"/>
  <c r="C963" i="4"/>
  <c r="C964" i="4"/>
  <c r="C965" i="4"/>
  <c r="C966" i="4"/>
  <c r="C967" i="4"/>
  <c r="C968" i="4"/>
  <c r="C969" i="4"/>
  <c r="C970" i="4"/>
  <c r="C971" i="4"/>
  <c r="C972" i="4"/>
  <c r="C973" i="4"/>
  <c r="C974" i="4"/>
  <c r="C975" i="4"/>
  <c r="C976" i="4"/>
  <c r="C977" i="4"/>
  <c r="C978" i="4"/>
  <c r="C979" i="4"/>
  <c r="C980" i="4"/>
  <c r="C981" i="4"/>
  <c r="C982" i="4"/>
  <c r="C983" i="4"/>
  <c r="C984" i="4"/>
  <c r="C985" i="4"/>
  <c r="C986" i="4"/>
  <c r="C987" i="4"/>
  <c r="C988" i="4"/>
  <c r="C989" i="4"/>
  <c r="C990" i="4"/>
  <c r="C991" i="4"/>
  <c r="C992" i="4"/>
  <c r="C993" i="4"/>
  <c r="C994" i="4"/>
  <c r="C995" i="4"/>
  <c r="C996" i="4"/>
  <c r="C997" i="4"/>
  <c r="C998" i="4"/>
  <c r="C999" i="4"/>
  <c r="C1000" i="4"/>
  <c r="C1001" i="4"/>
  <c r="C1002" i="4"/>
  <c r="C1003" i="4"/>
  <c r="C1004" i="4"/>
  <c r="C1005" i="4"/>
  <c r="C1006" i="4"/>
  <c r="C1007" i="4"/>
  <c r="C1008" i="4"/>
  <c r="C1009" i="4"/>
  <c r="C1010" i="4"/>
  <c r="C1011" i="4"/>
  <c r="C1012" i="4"/>
  <c r="C1013" i="4"/>
  <c r="C1014" i="4"/>
  <c r="C1015" i="4"/>
  <c r="C1016" i="4"/>
  <c r="C1017" i="4"/>
  <c r="C1018" i="4"/>
  <c r="C1019" i="4"/>
  <c r="C1020" i="4"/>
  <c r="C1021" i="4"/>
  <c r="C1022" i="4"/>
  <c r="C1023" i="4"/>
  <c r="C1024" i="4"/>
  <c r="C1025" i="4"/>
  <c r="C1026" i="4"/>
  <c r="C1027" i="4"/>
  <c r="C1028" i="4"/>
  <c r="C1029" i="4"/>
  <c r="C1030" i="4"/>
  <c r="C1031" i="4"/>
  <c r="C1032" i="4"/>
  <c r="C1033" i="4"/>
  <c r="C1034" i="4"/>
  <c r="C1035" i="4"/>
  <c r="C1036" i="4"/>
  <c r="C1037" i="4"/>
  <c r="C1038" i="4"/>
  <c r="C1039" i="4"/>
  <c r="C1040" i="4"/>
  <c r="C1041" i="4"/>
  <c r="C1042" i="4"/>
  <c r="C1043" i="4"/>
  <c r="C1044" i="4"/>
  <c r="C1045" i="4"/>
  <c r="C1046" i="4"/>
  <c r="C1047" i="4"/>
  <c r="C1048" i="4"/>
  <c r="C1049" i="4"/>
  <c r="C1050" i="4"/>
  <c r="C1051" i="4"/>
  <c r="C1052" i="4"/>
  <c r="C1053" i="4"/>
  <c r="C1054" i="4"/>
  <c r="C1055" i="4"/>
  <c r="C1056" i="4"/>
  <c r="C1057" i="4"/>
  <c r="C1058" i="4"/>
  <c r="C1059" i="4"/>
  <c r="C1060" i="4"/>
  <c r="C1061" i="4"/>
  <c r="C1062" i="4"/>
  <c r="C1063" i="4"/>
  <c r="C1064" i="4"/>
  <c r="C1065" i="4"/>
  <c r="C1066" i="4"/>
  <c r="C1067" i="4"/>
  <c r="C1068" i="4"/>
  <c r="C1069" i="4"/>
  <c r="C1070" i="4"/>
  <c r="C1071" i="4"/>
  <c r="C1072" i="4"/>
  <c r="C1073" i="4"/>
  <c r="C1074" i="4"/>
  <c r="C1075" i="4"/>
  <c r="C1076" i="4"/>
  <c r="C1077" i="4"/>
  <c r="C1078" i="4"/>
  <c r="C1079" i="4"/>
  <c r="C1080" i="4"/>
  <c r="C1081" i="4"/>
  <c r="C1082" i="4"/>
  <c r="C1083" i="4"/>
  <c r="C1084" i="4"/>
  <c r="C1085" i="4"/>
  <c r="C1086" i="4"/>
  <c r="C1087" i="4"/>
  <c r="C1088" i="4"/>
  <c r="C1089" i="4"/>
  <c r="C1090" i="4"/>
  <c r="C1091" i="4"/>
  <c r="C1092" i="4"/>
  <c r="C1093" i="4"/>
  <c r="C1094" i="4"/>
  <c r="C1095" i="4"/>
  <c r="C1096" i="4"/>
  <c r="C1097" i="4"/>
  <c r="C1098" i="4"/>
  <c r="C1099" i="4"/>
  <c r="C1100" i="4"/>
  <c r="C1101" i="4"/>
  <c r="C1102" i="4"/>
  <c r="C1103" i="4"/>
  <c r="C1104" i="4"/>
  <c r="C1105" i="4"/>
  <c r="C1106" i="4"/>
  <c r="C1107" i="4"/>
  <c r="C1108" i="4"/>
  <c r="C1109" i="4"/>
  <c r="C1110" i="4"/>
  <c r="C1111" i="4"/>
  <c r="C1112" i="4"/>
  <c r="C1113" i="4"/>
  <c r="C1114" i="4"/>
  <c r="C1115" i="4"/>
  <c r="C1116" i="4"/>
  <c r="C1117" i="4"/>
  <c r="C1118" i="4"/>
  <c r="C1119" i="4"/>
  <c r="C1120" i="4"/>
  <c r="C1121" i="4"/>
  <c r="C1122" i="4"/>
  <c r="C1123" i="4"/>
  <c r="C1124" i="4"/>
  <c r="C1125" i="4"/>
  <c r="C1126" i="4"/>
  <c r="C1127" i="4"/>
  <c r="C1128" i="4"/>
  <c r="C1129" i="4"/>
  <c r="C1130" i="4"/>
  <c r="C1131" i="4"/>
  <c r="C1132" i="4"/>
  <c r="C1133" i="4"/>
  <c r="C1134" i="4"/>
  <c r="C1135" i="4"/>
  <c r="C1136" i="4"/>
  <c r="C1137" i="4"/>
  <c r="C1138" i="4"/>
  <c r="C1139" i="4"/>
  <c r="C1140" i="4"/>
  <c r="C1141" i="4"/>
  <c r="C1142" i="4"/>
  <c r="C1143" i="4"/>
  <c r="C1144" i="4"/>
  <c r="C1145" i="4"/>
  <c r="C1146" i="4"/>
  <c r="C1147" i="4"/>
  <c r="C1148" i="4"/>
  <c r="C1149" i="4"/>
  <c r="C1150" i="4"/>
  <c r="C1151" i="4"/>
  <c r="C1152" i="4"/>
  <c r="C1153" i="4"/>
  <c r="C1154" i="4"/>
  <c r="C1155" i="4"/>
  <c r="C1156" i="4"/>
  <c r="C1157" i="4"/>
  <c r="C1158" i="4"/>
  <c r="C1159" i="4"/>
  <c r="C1160" i="4"/>
  <c r="C1161" i="4"/>
  <c r="C1162" i="4"/>
  <c r="C1163" i="4"/>
  <c r="C1164" i="4"/>
  <c r="C1165" i="4"/>
  <c r="C1166" i="4"/>
  <c r="C1167" i="4"/>
  <c r="C1168" i="4"/>
  <c r="C1169" i="4"/>
  <c r="C1170" i="4"/>
  <c r="C1171" i="4"/>
  <c r="C1172" i="4"/>
  <c r="C1173" i="4"/>
  <c r="C1174" i="4"/>
  <c r="C1175" i="4"/>
  <c r="C1176" i="4"/>
  <c r="C1177" i="4"/>
  <c r="C1178" i="4"/>
  <c r="C1179" i="4"/>
  <c r="C1180" i="4"/>
  <c r="C1181" i="4"/>
  <c r="C1182" i="4"/>
  <c r="C1183" i="4"/>
  <c r="C1184" i="4"/>
  <c r="C1185" i="4"/>
  <c r="C1186" i="4"/>
  <c r="C1187" i="4"/>
  <c r="C1188" i="4"/>
  <c r="C1189" i="4"/>
  <c r="C1190" i="4"/>
  <c r="C1191" i="4"/>
  <c r="C1192" i="4"/>
  <c r="C1193" i="4"/>
  <c r="C1194" i="4"/>
  <c r="C1195" i="4"/>
  <c r="C1196" i="4"/>
  <c r="C1197" i="4"/>
  <c r="C1198" i="4"/>
  <c r="C1199" i="4"/>
  <c r="C1200" i="4"/>
  <c r="C1201" i="4"/>
  <c r="C1202" i="4"/>
  <c r="C1203" i="4"/>
  <c r="C1204" i="4"/>
  <c r="C1205" i="4"/>
  <c r="C1206" i="4"/>
  <c r="C1207" i="4"/>
  <c r="C1208" i="4"/>
  <c r="C1209" i="4"/>
  <c r="C1210" i="4"/>
  <c r="C1211" i="4"/>
  <c r="C1212" i="4"/>
  <c r="C1213" i="4"/>
  <c r="C1214" i="4"/>
  <c r="C1215" i="4"/>
  <c r="C1216" i="4"/>
  <c r="C1217" i="4"/>
  <c r="C1218" i="4"/>
  <c r="C1219" i="4"/>
  <c r="C1220" i="4"/>
  <c r="C1221" i="4"/>
  <c r="C1222" i="4"/>
  <c r="C1223" i="4"/>
  <c r="C1224" i="4"/>
  <c r="C1225" i="4"/>
  <c r="C1226" i="4"/>
  <c r="C1227" i="4"/>
  <c r="C1228" i="4"/>
  <c r="C1229" i="4"/>
  <c r="C1230" i="4"/>
  <c r="C1231" i="4"/>
  <c r="C1232" i="4"/>
  <c r="C1233" i="4"/>
  <c r="C1234" i="4"/>
  <c r="C1235" i="4"/>
  <c r="C1236" i="4"/>
  <c r="C1237" i="4"/>
  <c r="C1238" i="4"/>
  <c r="C1239" i="4"/>
  <c r="C1240" i="4"/>
  <c r="C1241" i="4"/>
  <c r="C1242" i="4"/>
  <c r="C1243" i="4"/>
  <c r="C1244" i="4"/>
  <c r="C1245" i="4"/>
  <c r="C1246" i="4"/>
  <c r="C1247" i="4"/>
  <c r="C1248" i="4"/>
  <c r="C1249" i="4"/>
  <c r="C1250" i="4"/>
  <c r="C1251" i="4"/>
  <c r="C1252" i="4"/>
  <c r="C1253" i="4"/>
  <c r="C1254" i="4"/>
  <c r="C1255" i="4"/>
  <c r="C1256" i="4"/>
  <c r="C1257" i="4"/>
  <c r="C1258" i="4"/>
  <c r="C1259" i="4"/>
  <c r="C1260" i="4"/>
  <c r="C1261" i="4"/>
  <c r="C1262" i="4"/>
  <c r="C1263" i="4"/>
  <c r="C1264" i="4"/>
  <c r="C1265" i="4"/>
  <c r="C1266" i="4"/>
  <c r="C1267" i="4"/>
  <c r="C1268" i="4"/>
  <c r="C1269" i="4"/>
  <c r="C1270" i="4"/>
  <c r="C1271" i="4"/>
  <c r="C1272" i="4"/>
  <c r="C1273" i="4"/>
  <c r="C1274" i="4"/>
  <c r="C1275" i="4"/>
  <c r="C1276" i="4"/>
  <c r="C1277" i="4"/>
  <c r="C1278" i="4"/>
  <c r="C1279" i="4"/>
  <c r="C1280" i="4"/>
  <c r="C1281" i="4"/>
  <c r="C1282" i="4"/>
  <c r="C1283" i="4"/>
  <c r="C1284" i="4"/>
  <c r="C1285" i="4"/>
  <c r="C1286" i="4"/>
  <c r="C1287" i="4"/>
  <c r="C1288" i="4"/>
  <c r="C1289" i="4"/>
  <c r="C1290" i="4"/>
  <c r="C1291" i="4"/>
  <c r="C1292" i="4"/>
  <c r="C1293" i="4"/>
  <c r="C1294" i="4"/>
  <c r="C1295" i="4"/>
  <c r="C1296" i="4"/>
  <c r="C1297" i="4"/>
  <c r="C1298" i="4"/>
  <c r="C1299" i="4"/>
  <c r="C1300" i="4"/>
  <c r="C1301" i="4"/>
  <c r="C1302" i="4"/>
  <c r="C1303" i="4"/>
  <c r="C1304" i="4"/>
  <c r="C1305" i="4"/>
  <c r="C1306" i="4"/>
  <c r="C1307" i="4"/>
  <c r="C1308" i="4"/>
  <c r="C1309" i="4"/>
  <c r="C1310" i="4"/>
  <c r="C1311" i="4"/>
  <c r="C1312" i="4"/>
  <c r="C1313" i="4"/>
  <c r="C1314" i="4"/>
  <c r="C1315" i="4"/>
  <c r="C1316" i="4"/>
  <c r="C1317" i="4"/>
  <c r="C1318" i="4"/>
  <c r="C1319" i="4"/>
  <c r="C1320" i="4"/>
  <c r="C1321" i="4"/>
  <c r="C1322" i="4"/>
  <c r="C1323" i="4"/>
  <c r="C1324" i="4"/>
  <c r="C1325" i="4"/>
  <c r="C1326" i="4"/>
  <c r="C1327" i="4"/>
  <c r="C1328" i="4"/>
  <c r="C1329" i="4"/>
  <c r="C1330" i="4"/>
  <c r="C1331" i="4"/>
  <c r="C1332" i="4"/>
  <c r="C1333" i="4"/>
  <c r="C1334" i="4"/>
  <c r="C1335" i="4"/>
  <c r="C1336" i="4"/>
  <c r="C1337" i="4"/>
  <c r="C1338" i="4"/>
  <c r="C1339" i="4"/>
  <c r="C1340" i="4"/>
  <c r="C1341" i="4"/>
  <c r="C1342" i="4"/>
  <c r="C1343" i="4"/>
  <c r="C1344" i="4"/>
  <c r="C1345" i="4"/>
  <c r="C1346" i="4"/>
  <c r="C1347" i="4"/>
  <c r="C1348" i="4"/>
  <c r="C1349" i="4"/>
  <c r="C1350" i="4"/>
  <c r="C1351" i="4"/>
  <c r="C1352" i="4"/>
  <c r="C1353" i="4"/>
  <c r="C1354" i="4"/>
  <c r="C1355" i="4"/>
  <c r="C1356" i="4"/>
  <c r="C1357" i="4"/>
  <c r="C1358" i="4"/>
  <c r="C1359" i="4"/>
  <c r="C1360" i="4"/>
  <c r="C1361" i="4"/>
  <c r="C1362" i="4"/>
  <c r="C1363" i="4"/>
  <c r="C1364" i="4"/>
  <c r="C1365" i="4"/>
  <c r="C1366" i="4"/>
  <c r="C1367" i="4"/>
  <c r="C1368" i="4"/>
  <c r="C1369" i="4"/>
  <c r="C1370" i="4"/>
  <c r="C1371" i="4"/>
  <c r="C1372" i="4"/>
  <c r="C1373" i="4"/>
  <c r="C1374" i="4"/>
  <c r="C1375" i="4"/>
  <c r="C1376" i="4"/>
  <c r="C1377" i="4"/>
  <c r="C1378" i="4"/>
  <c r="C1379" i="4"/>
  <c r="C1380" i="4"/>
  <c r="C1381" i="4"/>
  <c r="C1382" i="4"/>
  <c r="C1383" i="4"/>
  <c r="C1384" i="4"/>
  <c r="C1385" i="4"/>
  <c r="C1386" i="4"/>
  <c r="C1387" i="4"/>
  <c r="C1388" i="4"/>
  <c r="C1389" i="4"/>
  <c r="C1390" i="4"/>
  <c r="C1391" i="4"/>
  <c r="C1392" i="4"/>
  <c r="C1393" i="4"/>
  <c r="C1394" i="4"/>
  <c r="C1395" i="4"/>
  <c r="C1396" i="4"/>
  <c r="C1397" i="4"/>
  <c r="C1398" i="4"/>
  <c r="C1399" i="4"/>
  <c r="C1400" i="4"/>
  <c r="C1401" i="4"/>
  <c r="C1402" i="4"/>
  <c r="C1403" i="4"/>
  <c r="C1404" i="4"/>
  <c r="C1405" i="4"/>
  <c r="C1406" i="4"/>
  <c r="C1407" i="4"/>
  <c r="C1408" i="4"/>
  <c r="C1409" i="4"/>
  <c r="C1410" i="4"/>
  <c r="C1411" i="4"/>
  <c r="C1412" i="4"/>
  <c r="C1413" i="4"/>
  <c r="C1414" i="4"/>
  <c r="C1415" i="4"/>
  <c r="C1416" i="4"/>
  <c r="C1417" i="4"/>
  <c r="C1418" i="4"/>
  <c r="C1419" i="4"/>
  <c r="C1420" i="4"/>
  <c r="C1421" i="4"/>
  <c r="C1422" i="4"/>
  <c r="C1423" i="4"/>
  <c r="C1424" i="4"/>
  <c r="C1425" i="4"/>
  <c r="C1426" i="4"/>
  <c r="C1427" i="4"/>
  <c r="C1428" i="4"/>
  <c r="C1429" i="4"/>
  <c r="C1430" i="4"/>
  <c r="C1431" i="4"/>
  <c r="C1432" i="4"/>
  <c r="C1433" i="4"/>
  <c r="C1434" i="4"/>
  <c r="C1435" i="4"/>
  <c r="C1436" i="4"/>
  <c r="C1437" i="4"/>
  <c r="C1438" i="4"/>
  <c r="C1439" i="4"/>
  <c r="C1440" i="4"/>
  <c r="C1441" i="4"/>
  <c r="C1442" i="4"/>
  <c r="C1443" i="4"/>
  <c r="C1444" i="4"/>
  <c r="C1445" i="4"/>
  <c r="C1446" i="4"/>
  <c r="C1447" i="4"/>
  <c r="C1448" i="4"/>
  <c r="C1449" i="4"/>
  <c r="C1450" i="4"/>
  <c r="C1451" i="4"/>
  <c r="C1452" i="4"/>
  <c r="C1453" i="4"/>
  <c r="C1454" i="4"/>
  <c r="C1455" i="4"/>
  <c r="C1456" i="4"/>
  <c r="C1457" i="4"/>
  <c r="C1458" i="4"/>
  <c r="C1459" i="4"/>
  <c r="C1460" i="4"/>
  <c r="C1461" i="4"/>
  <c r="C1462" i="4"/>
  <c r="C1463" i="4"/>
  <c r="C1464" i="4"/>
  <c r="C1465" i="4"/>
  <c r="C1466" i="4"/>
  <c r="C1467" i="4"/>
  <c r="C1468" i="4"/>
  <c r="C1469" i="4"/>
  <c r="C1470" i="4"/>
  <c r="C1471" i="4"/>
  <c r="C1472" i="4"/>
  <c r="C1473" i="4"/>
  <c r="C1474" i="4"/>
  <c r="C1475" i="4"/>
  <c r="C1476" i="4"/>
  <c r="C1477" i="4"/>
  <c r="C1478" i="4"/>
  <c r="C1479" i="4"/>
  <c r="C1480" i="4"/>
  <c r="C1481" i="4"/>
  <c r="C1482" i="4"/>
  <c r="C1483" i="4"/>
  <c r="C1484" i="4"/>
  <c r="C1485" i="4"/>
  <c r="C1486" i="4"/>
  <c r="C1487" i="4"/>
  <c r="C1488" i="4"/>
  <c r="C1489" i="4"/>
  <c r="C1490" i="4"/>
  <c r="C1491" i="4"/>
  <c r="C1492" i="4"/>
  <c r="C1493" i="4"/>
  <c r="C1494" i="4"/>
  <c r="C1495" i="4"/>
  <c r="C1496" i="4"/>
  <c r="C1497" i="4"/>
  <c r="C1498" i="4"/>
  <c r="C1499" i="4"/>
  <c r="C1500" i="4"/>
  <c r="C1501" i="4"/>
  <c r="C1502" i="4"/>
  <c r="C1503" i="4"/>
  <c r="C1504" i="4"/>
  <c r="C1505" i="4"/>
  <c r="C1506" i="4"/>
  <c r="C1507" i="4"/>
  <c r="A384" i="4"/>
  <c r="A385" i="4"/>
  <c r="A386" i="4"/>
  <c r="A387" i="4"/>
  <c r="A388" i="4"/>
  <c r="A389" i="4"/>
  <c r="A390" i="4"/>
  <c r="A391" i="4"/>
  <c r="A392" i="4"/>
  <c r="A393" i="4"/>
  <c r="A394" i="4"/>
  <c r="A395" i="4"/>
  <c r="A396" i="4"/>
  <c r="A397" i="4"/>
  <c r="A398" i="4"/>
  <c r="A399" i="4"/>
  <c r="A400" i="4"/>
  <c r="A401" i="4"/>
  <c r="H401" i="4" s="1"/>
  <c r="A402" i="4"/>
  <c r="A403" i="4"/>
  <c r="A404" i="4"/>
  <c r="A405" i="4"/>
  <c r="A406" i="4"/>
  <c r="A407" i="4"/>
  <c r="A408" i="4"/>
  <c r="A409" i="4"/>
  <c r="H409" i="4" s="1"/>
  <c r="A410" i="4"/>
  <c r="A411" i="4"/>
  <c r="A412" i="4"/>
  <c r="H412" i="4" s="1"/>
  <c r="A413" i="4"/>
  <c r="A414" i="4"/>
  <c r="A415" i="4"/>
  <c r="A416" i="4"/>
  <c r="A417" i="4"/>
  <c r="A418" i="4"/>
  <c r="A419" i="4"/>
  <c r="A420" i="4"/>
  <c r="A421" i="4"/>
  <c r="A422" i="4"/>
  <c r="A423" i="4"/>
  <c r="A424" i="4"/>
  <c r="A425" i="4"/>
  <c r="A426" i="4"/>
  <c r="A427" i="4"/>
  <c r="A428" i="4"/>
  <c r="A429" i="4"/>
  <c r="A430" i="4"/>
  <c r="A431" i="4"/>
  <c r="A432" i="4"/>
  <c r="A433" i="4"/>
  <c r="H433" i="4" s="1"/>
  <c r="A434" i="4"/>
  <c r="A435" i="4"/>
  <c r="A436" i="4"/>
  <c r="A437" i="4"/>
  <c r="A438" i="4"/>
  <c r="A439" i="4"/>
  <c r="A440" i="4"/>
  <c r="A441" i="4"/>
  <c r="H441" i="4" s="1"/>
  <c r="A442" i="4"/>
  <c r="A443" i="4"/>
  <c r="A444" i="4"/>
  <c r="H444" i="4" s="1"/>
  <c r="A445" i="4"/>
  <c r="A446" i="4"/>
  <c r="A447" i="4"/>
  <c r="A448" i="4"/>
  <c r="A449" i="4"/>
  <c r="A450" i="4"/>
  <c r="A451" i="4"/>
  <c r="A452" i="4"/>
  <c r="A453" i="4"/>
  <c r="A454" i="4"/>
  <c r="A455" i="4"/>
  <c r="A456" i="4"/>
  <c r="A457" i="4"/>
  <c r="A458" i="4"/>
  <c r="A459" i="4"/>
  <c r="A460" i="4"/>
  <c r="A461" i="4"/>
  <c r="A462" i="4"/>
  <c r="A463" i="4"/>
  <c r="A464" i="4"/>
  <c r="A465" i="4"/>
  <c r="H465" i="4" s="1"/>
  <c r="A466" i="4"/>
  <c r="A467" i="4"/>
  <c r="A468" i="4"/>
  <c r="A469" i="4"/>
  <c r="A470" i="4"/>
  <c r="A471" i="4"/>
  <c r="A472" i="4"/>
  <c r="A473" i="4"/>
  <c r="H473" i="4" s="1"/>
  <c r="A474" i="4"/>
  <c r="A475" i="4"/>
  <c r="A476" i="4"/>
  <c r="H476" i="4" s="1"/>
  <c r="A477" i="4"/>
  <c r="A478" i="4"/>
  <c r="A479" i="4"/>
  <c r="A480" i="4"/>
  <c r="A481" i="4"/>
  <c r="A482" i="4"/>
  <c r="A483" i="4"/>
  <c r="A484" i="4"/>
  <c r="A485" i="4"/>
  <c r="A486" i="4"/>
  <c r="A487" i="4"/>
  <c r="A488" i="4"/>
  <c r="A489" i="4"/>
  <c r="A490" i="4"/>
  <c r="A491" i="4"/>
  <c r="A492" i="4"/>
  <c r="A493" i="4"/>
  <c r="A494" i="4"/>
  <c r="A495" i="4"/>
  <c r="A496" i="4"/>
  <c r="A497" i="4"/>
  <c r="H497" i="4" s="1"/>
  <c r="A498" i="4"/>
  <c r="A499" i="4"/>
  <c r="A500" i="4"/>
  <c r="A501" i="4"/>
  <c r="A502" i="4"/>
  <c r="A503" i="4"/>
  <c r="A504" i="4"/>
  <c r="A505" i="4"/>
  <c r="H505" i="4" s="1"/>
  <c r="A506" i="4"/>
  <c r="A507" i="4"/>
  <c r="A508" i="4"/>
  <c r="H508" i="4" s="1"/>
  <c r="A509" i="4"/>
  <c r="A510" i="4"/>
  <c r="A511" i="4"/>
  <c r="A512" i="4"/>
  <c r="A513" i="4"/>
  <c r="A514" i="4"/>
  <c r="A515" i="4"/>
  <c r="A516" i="4"/>
  <c r="A517" i="4"/>
  <c r="A518" i="4"/>
  <c r="A519" i="4"/>
  <c r="A520" i="4"/>
  <c r="A521" i="4"/>
  <c r="A522" i="4"/>
  <c r="A523" i="4"/>
  <c r="A524" i="4"/>
  <c r="A525" i="4"/>
  <c r="A526" i="4"/>
  <c r="A527" i="4"/>
  <c r="A528" i="4"/>
  <c r="A529" i="4"/>
  <c r="H529" i="4" s="1"/>
  <c r="A530" i="4"/>
  <c r="A531" i="4"/>
  <c r="A532" i="4"/>
  <c r="A533" i="4"/>
  <c r="A534" i="4"/>
  <c r="A535" i="4"/>
  <c r="A536" i="4"/>
  <c r="A537" i="4"/>
  <c r="H537" i="4" s="1"/>
  <c r="A538" i="4"/>
  <c r="A539" i="4"/>
  <c r="A540" i="4"/>
  <c r="H540" i="4" s="1"/>
  <c r="A541" i="4"/>
  <c r="A542" i="4"/>
  <c r="A543" i="4"/>
  <c r="A544" i="4"/>
  <c r="A545" i="4"/>
  <c r="A546" i="4"/>
  <c r="A547" i="4"/>
  <c r="A548" i="4"/>
  <c r="A549" i="4"/>
  <c r="A550" i="4"/>
  <c r="A551" i="4"/>
  <c r="A552" i="4"/>
  <c r="A553" i="4"/>
  <c r="A554" i="4"/>
  <c r="A555" i="4"/>
  <c r="A556" i="4"/>
  <c r="A557" i="4"/>
  <c r="A558" i="4"/>
  <c r="A559" i="4"/>
  <c r="A560" i="4"/>
  <c r="A561" i="4"/>
  <c r="H561" i="4" s="1"/>
  <c r="A562" i="4"/>
  <c r="A563" i="4"/>
  <c r="A564" i="4"/>
  <c r="A565" i="4"/>
  <c r="A566" i="4"/>
  <c r="A567" i="4"/>
  <c r="A568" i="4"/>
  <c r="A569" i="4"/>
  <c r="H569" i="4" s="1"/>
  <c r="A570" i="4"/>
  <c r="A571" i="4"/>
  <c r="A572" i="4"/>
  <c r="H572" i="4" s="1"/>
  <c r="A573" i="4"/>
  <c r="A574" i="4"/>
  <c r="A575" i="4"/>
  <c r="A576" i="4"/>
  <c r="A577" i="4"/>
  <c r="A578" i="4"/>
  <c r="A579" i="4"/>
  <c r="A580" i="4"/>
  <c r="A581" i="4"/>
  <c r="A582" i="4"/>
  <c r="A583" i="4"/>
  <c r="A584" i="4"/>
  <c r="A585" i="4"/>
  <c r="A586" i="4"/>
  <c r="A587" i="4"/>
  <c r="A588" i="4"/>
  <c r="A589" i="4"/>
  <c r="A590" i="4"/>
  <c r="A591" i="4"/>
  <c r="A592" i="4"/>
  <c r="A593" i="4"/>
  <c r="H593" i="4" s="1"/>
  <c r="A594" i="4"/>
  <c r="A595" i="4"/>
  <c r="A596" i="4"/>
  <c r="A597" i="4"/>
  <c r="A598" i="4"/>
  <c r="A599" i="4"/>
  <c r="A600" i="4"/>
  <c r="A601" i="4"/>
  <c r="H601" i="4" s="1"/>
  <c r="A602" i="4"/>
  <c r="A603" i="4"/>
  <c r="A604" i="4"/>
  <c r="H604" i="4" s="1"/>
  <c r="A605" i="4"/>
  <c r="A606" i="4"/>
  <c r="A607" i="4"/>
  <c r="A608" i="4"/>
  <c r="A609" i="4"/>
  <c r="A610" i="4"/>
  <c r="A611" i="4"/>
  <c r="A612" i="4"/>
  <c r="A613" i="4"/>
  <c r="A614" i="4"/>
  <c r="A615" i="4"/>
  <c r="A616" i="4"/>
  <c r="A617" i="4"/>
  <c r="A618" i="4"/>
  <c r="A619" i="4"/>
  <c r="A620" i="4"/>
  <c r="A621" i="4"/>
  <c r="A622" i="4"/>
  <c r="A623" i="4"/>
  <c r="A624" i="4"/>
  <c r="H624" i="4" s="1"/>
  <c r="A625" i="4"/>
  <c r="H625" i="4" s="1"/>
  <c r="A626" i="4"/>
  <c r="A627" i="4"/>
  <c r="H627" i="4" s="1"/>
  <c r="A628" i="4"/>
  <c r="H628" i="4" s="1"/>
  <c r="A629" i="4"/>
  <c r="A630" i="4"/>
  <c r="A631" i="4"/>
  <c r="A632" i="4"/>
  <c r="H632" i="4" s="1"/>
  <c r="A633" i="4"/>
  <c r="H633" i="4" s="1"/>
  <c r="A634" i="4"/>
  <c r="A635" i="4"/>
  <c r="A636" i="4"/>
  <c r="A637" i="4"/>
  <c r="A638" i="4"/>
  <c r="A639" i="4"/>
  <c r="A640" i="4"/>
  <c r="A641" i="4"/>
  <c r="A642" i="4"/>
  <c r="A643" i="4"/>
  <c r="A644" i="4"/>
  <c r="A645" i="4"/>
  <c r="A646" i="4"/>
  <c r="A647" i="4"/>
  <c r="A648" i="4"/>
  <c r="H648" i="4" s="1"/>
  <c r="A649" i="4"/>
  <c r="H649" i="4" s="1"/>
  <c r="A650" i="4"/>
  <c r="A651" i="4"/>
  <c r="A652" i="4"/>
  <c r="A653" i="4"/>
  <c r="A654" i="4"/>
  <c r="A655" i="4"/>
  <c r="A656" i="4"/>
  <c r="H656" i="4" s="1"/>
  <c r="A657" i="4"/>
  <c r="H657" i="4" s="1"/>
  <c r="A658" i="4"/>
  <c r="A659" i="4"/>
  <c r="H659" i="4" s="1"/>
  <c r="A660" i="4"/>
  <c r="H660" i="4" s="1"/>
  <c r="A661" i="4"/>
  <c r="A662" i="4"/>
  <c r="A663" i="4"/>
  <c r="A664" i="4"/>
  <c r="H664" i="4" s="1"/>
  <c r="A665" i="4"/>
  <c r="H665" i="4" s="1"/>
  <c r="A666" i="4"/>
  <c r="A667" i="4"/>
  <c r="A668" i="4"/>
  <c r="A669" i="4"/>
  <c r="A670" i="4"/>
  <c r="A671" i="4"/>
  <c r="A672" i="4"/>
  <c r="A673" i="4"/>
  <c r="A674" i="4"/>
  <c r="A675" i="4"/>
  <c r="A676" i="4"/>
  <c r="A677" i="4"/>
  <c r="A678" i="4"/>
  <c r="A679" i="4"/>
  <c r="A680" i="4"/>
  <c r="H680" i="4" s="1"/>
  <c r="A681" i="4"/>
  <c r="H681" i="4" s="1"/>
  <c r="A682" i="4"/>
  <c r="A683" i="4"/>
  <c r="A684" i="4"/>
  <c r="A685" i="4"/>
  <c r="A686" i="4"/>
  <c r="A687" i="4"/>
  <c r="A688" i="4"/>
  <c r="H688" i="4" s="1"/>
  <c r="A689" i="4"/>
  <c r="H689" i="4" s="1"/>
  <c r="A690" i="4"/>
  <c r="A691" i="4"/>
  <c r="H691" i="4" s="1"/>
  <c r="A692" i="4"/>
  <c r="H692" i="4" s="1"/>
  <c r="A693" i="4"/>
  <c r="A694" i="4"/>
  <c r="A695" i="4"/>
  <c r="A696" i="4"/>
  <c r="H696" i="4" s="1"/>
  <c r="A697" i="4"/>
  <c r="H697" i="4" s="1"/>
  <c r="A698" i="4"/>
  <c r="H698" i="4" s="1"/>
  <c r="A699" i="4"/>
  <c r="H699" i="4" s="1"/>
  <c r="A700" i="4"/>
  <c r="H700" i="4" s="1"/>
  <c r="A701" i="4"/>
  <c r="H701" i="4" s="1"/>
  <c r="A702" i="4"/>
  <c r="A703" i="4"/>
  <c r="H703" i="4" s="1"/>
  <c r="A704" i="4"/>
  <c r="H704" i="4" s="1"/>
  <c r="A705" i="4"/>
  <c r="H705" i="4" s="1"/>
  <c r="A706" i="4"/>
  <c r="H706" i="4" s="1"/>
  <c r="A707" i="4"/>
  <c r="H707" i="4" s="1"/>
  <c r="A708" i="4"/>
  <c r="H708" i="4" s="1"/>
  <c r="A709" i="4"/>
  <c r="H709" i="4" s="1"/>
  <c r="A710" i="4"/>
  <c r="A711" i="4"/>
  <c r="H711" i="4" s="1"/>
  <c r="A712" i="4"/>
  <c r="H712" i="4" s="1"/>
  <c r="A713" i="4"/>
  <c r="H713" i="4" s="1"/>
  <c r="A714" i="4"/>
  <c r="H714" i="4" s="1"/>
  <c r="A715" i="4"/>
  <c r="H715" i="4" s="1"/>
  <c r="A716" i="4"/>
  <c r="H716" i="4" s="1"/>
  <c r="A717" i="4"/>
  <c r="H717" i="4" s="1"/>
  <c r="A718" i="4"/>
  <c r="A719" i="4"/>
  <c r="H719" i="4" s="1"/>
  <c r="A720" i="4"/>
  <c r="H720" i="4" s="1"/>
  <c r="A721" i="4"/>
  <c r="H721" i="4" s="1"/>
  <c r="A722" i="4"/>
  <c r="H722" i="4" s="1"/>
  <c r="A723" i="4"/>
  <c r="H723" i="4" s="1"/>
  <c r="A724" i="4"/>
  <c r="H724" i="4" s="1"/>
  <c r="A725" i="4"/>
  <c r="H725" i="4" s="1"/>
  <c r="A726" i="4"/>
  <c r="A727" i="4"/>
  <c r="H727" i="4" s="1"/>
  <c r="A728" i="4"/>
  <c r="H728" i="4" s="1"/>
  <c r="A729" i="4"/>
  <c r="H729" i="4" s="1"/>
  <c r="A730" i="4"/>
  <c r="H730" i="4" s="1"/>
  <c r="A731" i="4"/>
  <c r="H731" i="4" s="1"/>
  <c r="A732" i="4"/>
  <c r="H732" i="4" s="1"/>
  <c r="A733" i="4"/>
  <c r="H733" i="4" s="1"/>
  <c r="A734" i="4"/>
  <c r="A735" i="4"/>
  <c r="H735" i="4" s="1"/>
  <c r="A736" i="4"/>
  <c r="H736" i="4" s="1"/>
  <c r="A737" i="4"/>
  <c r="H737" i="4" s="1"/>
  <c r="A738" i="4"/>
  <c r="H738" i="4" s="1"/>
  <c r="A739" i="4"/>
  <c r="H739" i="4" s="1"/>
  <c r="A740" i="4"/>
  <c r="H740" i="4" s="1"/>
  <c r="A741" i="4"/>
  <c r="H741" i="4" s="1"/>
  <c r="A742" i="4"/>
  <c r="A743" i="4"/>
  <c r="H743" i="4" s="1"/>
  <c r="A744" i="4"/>
  <c r="H744" i="4" s="1"/>
  <c r="A745" i="4"/>
  <c r="H745" i="4" s="1"/>
  <c r="A746" i="4"/>
  <c r="H746" i="4" s="1"/>
  <c r="A747" i="4"/>
  <c r="H747" i="4" s="1"/>
  <c r="A748" i="4"/>
  <c r="H748" i="4" s="1"/>
  <c r="A749" i="4"/>
  <c r="H749" i="4" s="1"/>
  <c r="A750" i="4"/>
  <c r="A751" i="4"/>
  <c r="H751" i="4" s="1"/>
  <c r="A752" i="4"/>
  <c r="H752" i="4" s="1"/>
  <c r="A753" i="4"/>
  <c r="H753" i="4" s="1"/>
  <c r="A754" i="4"/>
  <c r="H754" i="4" s="1"/>
  <c r="A755" i="4"/>
  <c r="H755" i="4" s="1"/>
  <c r="A756" i="4"/>
  <c r="H756" i="4" s="1"/>
  <c r="A757" i="4"/>
  <c r="H757" i="4" s="1"/>
  <c r="A758" i="4"/>
  <c r="A759" i="4"/>
  <c r="A760" i="4"/>
  <c r="H760" i="4" s="1"/>
  <c r="A761" i="4"/>
  <c r="H761" i="4" s="1"/>
  <c r="A762" i="4"/>
  <c r="H762" i="4" s="1"/>
  <c r="A763" i="4"/>
  <c r="H763" i="4" s="1"/>
  <c r="A764" i="4"/>
  <c r="H764" i="4" s="1"/>
  <c r="A765" i="4"/>
  <c r="H765" i="4" s="1"/>
  <c r="A766" i="4"/>
  <c r="A767" i="4"/>
  <c r="H767" i="4" s="1"/>
  <c r="A768" i="4"/>
  <c r="H768" i="4" s="1"/>
  <c r="A769" i="4"/>
  <c r="H769" i="4" s="1"/>
  <c r="A770" i="4"/>
  <c r="H770" i="4" s="1"/>
  <c r="A771" i="4"/>
  <c r="H771" i="4" s="1"/>
  <c r="A772" i="4"/>
  <c r="H772" i="4" s="1"/>
  <c r="A773" i="4"/>
  <c r="H773" i="4" s="1"/>
  <c r="A774" i="4"/>
  <c r="A775" i="4"/>
  <c r="H775" i="4" s="1"/>
  <c r="A776" i="4"/>
  <c r="H776" i="4" s="1"/>
  <c r="A777" i="4"/>
  <c r="H777" i="4" s="1"/>
  <c r="A778" i="4"/>
  <c r="H778" i="4" s="1"/>
  <c r="A779" i="4"/>
  <c r="A780" i="4"/>
  <c r="H780" i="4" s="1"/>
  <c r="A781" i="4"/>
  <c r="H781" i="4" s="1"/>
  <c r="A782" i="4"/>
  <c r="A783" i="4"/>
  <c r="H783" i="4" s="1"/>
  <c r="A784" i="4"/>
  <c r="H784" i="4" s="1"/>
  <c r="A785" i="4"/>
  <c r="H785" i="4" s="1"/>
  <c r="A786" i="4"/>
  <c r="H786" i="4" s="1"/>
  <c r="A787" i="4"/>
  <c r="H787" i="4" s="1"/>
  <c r="A788" i="4"/>
  <c r="H788" i="4" s="1"/>
  <c r="A789" i="4"/>
  <c r="H789" i="4" s="1"/>
  <c r="A790" i="4"/>
  <c r="A791" i="4"/>
  <c r="A792" i="4"/>
  <c r="H792" i="4" s="1"/>
  <c r="A793" i="4"/>
  <c r="H793" i="4" s="1"/>
  <c r="A794" i="4"/>
  <c r="H794" i="4" s="1"/>
  <c r="A795" i="4"/>
  <c r="H795" i="4" s="1"/>
  <c r="A796" i="4"/>
  <c r="H796" i="4" s="1"/>
  <c r="A797" i="4"/>
  <c r="H797" i="4" s="1"/>
  <c r="A798" i="4"/>
  <c r="A799" i="4"/>
  <c r="H799" i="4" s="1"/>
  <c r="A800" i="4"/>
  <c r="H800" i="4" s="1"/>
  <c r="A801" i="4"/>
  <c r="H801" i="4" s="1"/>
  <c r="A802" i="4"/>
  <c r="H802" i="4" s="1"/>
  <c r="A803" i="4"/>
  <c r="H803" i="4" s="1"/>
  <c r="A804" i="4"/>
  <c r="H804" i="4" s="1"/>
  <c r="A805" i="4"/>
  <c r="H805" i="4" s="1"/>
  <c r="A806" i="4"/>
  <c r="A807" i="4"/>
  <c r="H807" i="4" s="1"/>
  <c r="A808" i="4"/>
  <c r="H808" i="4" s="1"/>
  <c r="A809" i="4"/>
  <c r="H809" i="4" s="1"/>
  <c r="A810" i="4"/>
  <c r="H810" i="4" s="1"/>
  <c r="A811" i="4"/>
  <c r="A812" i="4"/>
  <c r="H812" i="4" s="1"/>
  <c r="A813" i="4"/>
  <c r="H813" i="4" s="1"/>
  <c r="A814" i="4"/>
  <c r="A815" i="4"/>
  <c r="H815" i="4" s="1"/>
  <c r="A816" i="4"/>
  <c r="H816" i="4" s="1"/>
  <c r="A817" i="4"/>
  <c r="H817" i="4" s="1"/>
  <c r="A818" i="4"/>
  <c r="H818" i="4" s="1"/>
  <c r="A819" i="4"/>
  <c r="H819" i="4" s="1"/>
  <c r="A820" i="4"/>
  <c r="H820" i="4" s="1"/>
  <c r="A821" i="4"/>
  <c r="H821" i="4" s="1"/>
  <c r="A822" i="4"/>
  <c r="A823" i="4"/>
  <c r="A824" i="4"/>
  <c r="H824" i="4" s="1"/>
  <c r="A825" i="4"/>
  <c r="H825" i="4" s="1"/>
  <c r="A826" i="4"/>
  <c r="H826" i="4" s="1"/>
  <c r="A827" i="4"/>
  <c r="H827" i="4" s="1"/>
  <c r="A828" i="4"/>
  <c r="H828" i="4" s="1"/>
  <c r="A829" i="4"/>
  <c r="H829" i="4" s="1"/>
  <c r="A830" i="4"/>
  <c r="A831" i="4"/>
  <c r="H831" i="4" s="1"/>
  <c r="A832" i="4"/>
  <c r="H832" i="4" s="1"/>
  <c r="A833" i="4"/>
  <c r="H833" i="4" s="1"/>
  <c r="A834" i="4"/>
  <c r="H834" i="4" s="1"/>
  <c r="A835" i="4"/>
  <c r="H835" i="4" s="1"/>
  <c r="A836" i="4"/>
  <c r="H836" i="4" s="1"/>
  <c r="A837" i="4"/>
  <c r="H837" i="4" s="1"/>
  <c r="A838" i="4"/>
  <c r="A839" i="4"/>
  <c r="H839" i="4" s="1"/>
  <c r="A840" i="4"/>
  <c r="H840" i="4" s="1"/>
  <c r="A841" i="4"/>
  <c r="H841" i="4" s="1"/>
  <c r="A842" i="4"/>
  <c r="H842" i="4" s="1"/>
  <c r="A843" i="4"/>
  <c r="A844" i="4"/>
  <c r="H844" i="4" s="1"/>
  <c r="A845" i="4"/>
  <c r="H845" i="4" s="1"/>
  <c r="A846" i="4"/>
  <c r="A847" i="4"/>
  <c r="H847" i="4" s="1"/>
  <c r="A848" i="4"/>
  <c r="H848" i="4" s="1"/>
  <c r="A849" i="4"/>
  <c r="H849" i="4" s="1"/>
  <c r="A850" i="4"/>
  <c r="H850" i="4" s="1"/>
  <c r="A851" i="4"/>
  <c r="H851" i="4" s="1"/>
  <c r="A852" i="4"/>
  <c r="H852" i="4" s="1"/>
  <c r="A853" i="4"/>
  <c r="H853" i="4" s="1"/>
  <c r="A854" i="4"/>
  <c r="A855" i="4"/>
  <c r="A856" i="4"/>
  <c r="H856" i="4" s="1"/>
  <c r="A857" i="4"/>
  <c r="H857" i="4" s="1"/>
  <c r="A858" i="4"/>
  <c r="H858" i="4" s="1"/>
  <c r="A859" i="4"/>
  <c r="H859" i="4" s="1"/>
  <c r="A860" i="4"/>
  <c r="H860" i="4" s="1"/>
  <c r="A861" i="4"/>
  <c r="H861" i="4" s="1"/>
  <c r="A862" i="4"/>
  <c r="A863" i="4"/>
  <c r="H863" i="4" s="1"/>
  <c r="A864" i="4"/>
  <c r="H864" i="4" s="1"/>
  <c r="A865" i="4"/>
  <c r="H865" i="4" s="1"/>
  <c r="A866" i="4"/>
  <c r="H866" i="4" s="1"/>
  <c r="A867" i="4"/>
  <c r="H867" i="4" s="1"/>
  <c r="A868" i="4"/>
  <c r="H868" i="4" s="1"/>
  <c r="A869" i="4"/>
  <c r="A870" i="4"/>
  <c r="A871" i="4"/>
  <c r="A872" i="4"/>
  <c r="H872" i="4" s="1"/>
  <c r="A873" i="4"/>
  <c r="H873" i="4" s="1"/>
  <c r="A874" i="4"/>
  <c r="H874" i="4" s="1"/>
  <c r="A875" i="4"/>
  <c r="A876" i="4"/>
  <c r="H876" i="4" s="1"/>
  <c r="A877" i="4"/>
  <c r="A878" i="4"/>
  <c r="A879" i="4"/>
  <c r="A880" i="4"/>
  <c r="H880" i="4" s="1"/>
  <c r="A881" i="4"/>
  <c r="H881" i="4" s="1"/>
  <c r="A882" i="4"/>
  <c r="H882" i="4" s="1"/>
  <c r="A883" i="4"/>
  <c r="A884" i="4"/>
  <c r="H884" i="4" s="1"/>
  <c r="A885" i="4"/>
  <c r="A886" i="4"/>
  <c r="A887" i="4"/>
  <c r="A888" i="4"/>
  <c r="H888" i="4" s="1"/>
  <c r="A889" i="4"/>
  <c r="H889" i="4" s="1"/>
  <c r="A890" i="4"/>
  <c r="A891" i="4"/>
  <c r="A892" i="4"/>
  <c r="H892" i="4" s="1"/>
  <c r="A893" i="4"/>
  <c r="A894" i="4"/>
  <c r="A895" i="4"/>
  <c r="A896" i="4"/>
  <c r="H896" i="4" s="1"/>
  <c r="A897" i="4"/>
  <c r="H897" i="4" s="1"/>
  <c r="A898" i="4"/>
  <c r="A899" i="4"/>
  <c r="A900" i="4"/>
  <c r="A901" i="4"/>
  <c r="A902" i="4"/>
  <c r="A903" i="4"/>
  <c r="A904" i="4"/>
  <c r="H904" i="4" s="1"/>
  <c r="A905" i="4"/>
  <c r="A906" i="4"/>
  <c r="A907" i="4"/>
  <c r="A908" i="4"/>
  <c r="A909" i="4"/>
  <c r="A910" i="4"/>
  <c r="A911" i="4"/>
  <c r="A912" i="4"/>
  <c r="H912" i="4" s="1"/>
  <c r="A913" i="4"/>
  <c r="A914" i="4"/>
  <c r="A915" i="4"/>
  <c r="A916" i="4"/>
  <c r="A917" i="4"/>
  <c r="A918" i="4"/>
  <c r="A919" i="4"/>
  <c r="A920" i="4"/>
  <c r="H920" i="4" s="1"/>
  <c r="A921" i="4"/>
  <c r="A922" i="4"/>
  <c r="A923" i="4"/>
  <c r="A924" i="4"/>
  <c r="A925" i="4"/>
  <c r="A926" i="4"/>
  <c r="A927" i="4"/>
  <c r="A928" i="4"/>
  <c r="H928" i="4" s="1"/>
  <c r="A929" i="4"/>
  <c r="A930" i="4"/>
  <c r="A931" i="4"/>
  <c r="A932" i="4"/>
  <c r="A933" i="4"/>
  <c r="A934" i="4"/>
  <c r="A935" i="4"/>
  <c r="A936" i="4"/>
  <c r="H936" i="4" s="1"/>
  <c r="A937" i="4"/>
  <c r="A938" i="4"/>
  <c r="A939" i="4"/>
  <c r="A940" i="4"/>
  <c r="A941" i="4"/>
  <c r="A942" i="4"/>
  <c r="A943" i="4"/>
  <c r="A944" i="4"/>
  <c r="H944" i="4" s="1"/>
  <c r="A945" i="4"/>
  <c r="A946" i="4"/>
  <c r="A947" i="4"/>
  <c r="A948" i="4"/>
  <c r="A949" i="4"/>
  <c r="A950" i="4"/>
  <c r="A951" i="4"/>
  <c r="A952" i="4"/>
  <c r="H952" i="4" s="1"/>
  <c r="A953" i="4"/>
  <c r="A954" i="4"/>
  <c r="A955" i="4"/>
  <c r="A956" i="4"/>
  <c r="A957" i="4"/>
  <c r="A958" i="4"/>
  <c r="A959" i="4"/>
  <c r="A960" i="4"/>
  <c r="A961" i="4"/>
  <c r="A962" i="4"/>
  <c r="A963" i="4"/>
  <c r="A964" i="4"/>
  <c r="A965" i="4"/>
  <c r="A966" i="4"/>
  <c r="A967" i="4"/>
  <c r="A968" i="4"/>
  <c r="A969" i="4"/>
  <c r="A970" i="4"/>
  <c r="A971" i="4"/>
  <c r="A972" i="4"/>
  <c r="A973" i="4"/>
  <c r="A974" i="4"/>
  <c r="A975" i="4"/>
  <c r="A976" i="4"/>
  <c r="A977" i="4"/>
  <c r="A978" i="4"/>
  <c r="A979" i="4"/>
  <c r="A980" i="4"/>
  <c r="A981" i="4"/>
  <c r="A982" i="4"/>
  <c r="A983" i="4"/>
  <c r="A984" i="4"/>
  <c r="A985" i="4"/>
  <c r="A986" i="4"/>
  <c r="A987" i="4"/>
  <c r="A988" i="4"/>
  <c r="A989" i="4"/>
  <c r="A990" i="4"/>
  <c r="A991" i="4"/>
  <c r="A992" i="4"/>
  <c r="A993" i="4"/>
  <c r="A994" i="4"/>
  <c r="A995" i="4"/>
  <c r="A996" i="4"/>
  <c r="A997" i="4"/>
  <c r="A998" i="4"/>
  <c r="A999" i="4"/>
  <c r="A1000" i="4"/>
  <c r="A1001" i="4"/>
  <c r="A1002" i="4"/>
  <c r="A1003" i="4"/>
  <c r="A1004" i="4"/>
  <c r="A1005" i="4"/>
  <c r="A1006" i="4"/>
  <c r="A1007" i="4"/>
  <c r="H1007" i="4" s="1"/>
  <c r="A1008" i="4"/>
  <c r="H1008" i="4" s="1"/>
  <c r="A1009" i="4"/>
  <c r="A1010" i="4"/>
  <c r="A1011" i="4"/>
  <c r="A1012" i="4"/>
  <c r="A1013" i="4"/>
  <c r="A1014" i="4"/>
  <c r="A1015" i="4"/>
  <c r="A1016" i="4"/>
  <c r="A1017" i="4"/>
  <c r="H1017" i="4" s="1"/>
  <c r="A1018" i="4"/>
  <c r="A1019" i="4"/>
  <c r="A1020" i="4"/>
  <c r="A1021" i="4"/>
  <c r="A1022" i="4"/>
  <c r="A1023" i="4"/>
  <c r="A1024" i="4"/>
  <c r="A1025" i="4"/>
  <c r="A1026" i="4"/>
  <c r="A1027" i="4"/>
  <c r="A1028" i="4"/>
  <c r="A1029" i="4"/>
  <c r="A1030" i="4"/>
  <c r="A1031" i="4"/>
  <c r="H1031" i="4" s="1"/>
  <c r="A1032" i="4"/>
  <c r="H1032" i="4" s="1"/>
  <c r="A1033" i="4"/>
  <c r="H1033" i="4" s="1"/>
  <c r="A1034" i="4"/>
  <c r="A1035" i="4"/>
  <c r="A1036" i="4"/>
  <c r="A1037" i="4"/>
  <c r="A1038" i="4"/>
  <c r="A1039" i="4"/>
  <c r="H1039" i="4" s="1"/>
  <c r="A1040" i="4"/>
  <c r="A1041" i="4"/>
  <c r="A1042" i="4"/>
  <c r="A1043" i="4"/>
  <c r="H1043" i="4" s="1"/>
  <c r="A1044" i="4"/>
  <c r="A1045" i="4"/>
  <c r="A1046" i="4"/>
  <c r="A1047" i="4"/>
  <c r="A1048" i="4"/>
  <c r="A1049" i="4"/>
  <c r="A1050" i="4"/>
  <c r="H1050" i="4" s="1"/>
  <c r="A1051" i="4"/>
  <c r="A1052" i="4"/>
  <c r="A1053" i="4"/>
  <c r="A1054" i="4"/>
  <c r="A1055" i="4"/>
  <c r="A1056" i="4"/>
  <c r="H1056" i="4" s="1"/>
  <c r="A1057" i="4"/>
  <c r="H1057" i="4" s="1"/>
  <c r="A1058" i="4"/>
  <c r="A1059" i="4"/>
  <c r="A1060" i="4"/>
  <c r="A1061" i="4"/>
  <c r="A1062" i="4"/>
  <c r="A1063" i="4"/>
  <c r="A1064" i="4"/>
  <c r="H1064" i="4" s="1"/>
  <c r="A1065" i="4"/>
  <c r="A1066" i="4"/>
  <c r="A1067" i="4"/>
  <c r="A1068" i="4"/>
  <c r="H1068" i="4" s="1"/>
  <c r="A1069" i="4"/>
  <c r="A1070" i="4"/>
  <c r="A1071" i="4"/>
  <c r="A1072" i="4"/>
  <c r="A1073" i="4"/>
  <c r="H1073" i="4" s="1"/>
  <c r="A1074" i="4"/>
  <c r="A1075" i="4"/>
  <c r="A1076" i="4"/>
  <c r="A1077" i="4"/>
  <c r="A1078" i="4"/>
  <c r="A1079" i="4"/>
  <c r="A1080" i="4"/>
  <c r="A1081" i="4"/>
  <c r="A1082" i="4"/>
  <c r="A1083" i="4"/>
  <c r="A1084" i="4"/>
  <c r="A1085" i="4"/>
  <c r="A1086" i="4"/>
  <c r="A1087" i="4"/>
  <c r="A1088" i="4"/>
  <c r="A1089" i="4"/>
  <c r="H1089" i="4" s="1"/>
  <c r="A1090" i="4"/>
  <c r="H1090" i="4" s="1"/>
  <c r="A1091" i="4"/>
  <c r="A1092" i="4"/>
  <c r="A1093" i="4"/>
  <c r="A1094" i="4"/>
  <c r="A1095" i="4"/>
  <c r="H1095" i="4" s="1"/>
  <c r="A1096" i="4"/>
  <c r="A1097" i="4"/>
  <c r="A1098" i="4"/>
  <c r="H1098" i="4" s="1"/>
  <c r="A1099" i="4"/>
  <c r="A1100" i="4"/>
  <c r="A1101" i="4"/>
  <c r="A1102" i="4"/>
  <c r="A1103" i="4"/>
  <c r="H1103" i="4" s="1"/>
  <c r="A1104" i="4"/>
  <c r="A1105" i="4"/>
  <c r="H1105" i="4" s="1"/>
  <c r="A1106" i="4"/>
  <c r="A1107" i="4"/>
  <c r="A1108" i="4"/>
  <c r="A1109" i="4"/>
  <c r="A1110" i="4"/>
  <c r="A1111" i="4"/>
  <c r="H1111" i="4" s="1"/>
  <c r="A1112" i="4"/>
  <c r="A1113" i="4"/>
  <c r="A1114" i="4"/>
  <c r="A1115" i="4"/>
  <c r="H1115" i="4" s="1"/>
  <c r="A1116" i="4"/>
  <c r="A1117" i="4"/>
  <c r="A1118" i="4"/>
  <c r="A1119" i="4"/>
  <c r="A1120" i="4"/>
  <c r="H1120" i="4" s="1"/>
  <c r="A1121" i="4"/>
  <c r="A1122" i="4"/>
  <c r="H1122" i="4" s="1"/>
  <c r="A1123" i="4"/>
  <c r="A1124" i="4"/>
  <c r="A1125" i="4"/>
  <c r="A1126" i="4"/>
  <c r="A1127" i="4"/>
  <c r="A1128" i="4"/>
  <c r="A1129" i="4"/>
  <c r="A1130" i="4"/>
  <c r="A1131" i="4"/>
  <c r="A1132" i="4"/>
  <c r="A1133" i="4"/>
  <c r="A1134" i="4"/>
  <c r="A1135" i="4"/>
  <c r="H1135" i="4" s="1"/>
  <c r="A1136" i="4"/>
  <c r="H1136" i="4" s="1"/>
  <c r="A1137" i="4"/>
  <c r="A1138" i="4"/>
  <c r="A1139" i="4"/>
  <c r="A1140" i="4"/>
  <c r="A1141" i="4"/>
  <c r="A1142" i="4"/>
  <c r="A1143" i="4"/>
  <c r="A1144" i="4"/>
  <c r="A1145" i="4"/>
  <c r="H1145" i="4" s="1"/>
  <c r="A1146" i="4"/>
  <c r="H1146" i="4" s="1"/>
  <c r="A1147" i="4"/>
  <c r="A1148" i="4"/>
  <c r="A1149" i="4"/>
  <c r="A1150" i="4"/>
  <c r="A1151" i="4"/>
  <c r="A1152" i="4"/>
  <c r="A1153" i="4"/>
  <c r="H1153" i="4" s="1"/>
  <c r="A1154" i="4"/>
  <c r="H1154" i="4" s="1"/>
  <c r="A1155" i="4"/>
  <c r="A1156" i="4"/>
  <c r="A1157" i="4"/>
  <c r="A1158" i="4"/>
  <c r="A1159" i="4"/>
  <c r="H1159" i="4" s="1"/>
  <c r="A1160" i="4"/>
  <c r="H1160" i="4" s="1"/>
  <c r="A1161" i="4"/>
  <c r="H1161" i="4" s="1"/>
  <c r="A1162" i="4"/>
  <c r="A1163" i="4"/>
  <c r="H1163" i="4" s="1"/>
  <c r="A1164" i="4"/>
  <c r="H1164" i="4" s="1"/>
  <c r="A1165" i="4"/>
  <c r="A1166" i="4"/>
  <c r="A1167" i="4"/>
  <c r="I1167" i="4" s="1"/>
  <c r="A1168" i="4"/>
  <c r="A1169" i="4"/>
  <c r="A1170" i="4"/>
  <c r="A1171" i="4"/>
  <c r="A1172" i="4"/>
  <c r="A1173" i="4"/>
  <c r="A1174" i="4"/>
  <c r="A1175" i="4"/>
  <c r="A1176" i="4"/>
  <c r="H1176" i="4" s="1"/>
  <c r="A1177" i="4"/>
  <c r="A1178" i="4"/>
  <c r="I1178" i="4" s="1"/>
  <c r="A1179" i="4"/>
  <c r="A1180" i="4"/>
  <c r="A1181" i="4"/>
  <c r="A1182" i="4"/>
  <c r="A1183" i="4"/>
  <c r="A1184" i="4"/>
  <c r="A1185" i="4"/>
  <c r="A1186" i="4"/>
  <c r="H1186" i="4" s="1"/>
  <c r="A1187" i="4"/>
  <c r="A1188" i="4"/>
  <c r="A1189" i="4"/>
  <c r="A1190" i="4"/>
  <c r="A1191" i="4"/>
  <c r="A1192" i="4"/>
  <c r="A1193" i="4"/>
  <c r="H1193" i="4" s="1"/>
  <c r="A1194" i="4"/>
  <c r="I1194" i="4" s="1"/>
  <c r="A1195" i="4"/>
  <c r="H1195" i="4" s="1"/>
  <c r="A1196" i="4"/>
  <c r="A1197" i="4"/>
  <c r="A1198" i="4"/>
  <c r="A1199" i="4"/>
  <c r="A1200" i="4"/>
  <c r="A1201" i="4"/>
  <c r="I1201" i="4" s="1"/>
  <c r="A1202" i="4"/>
  <c r="A1203" i="4"/>
  <c r="A1204" i="4"/>
  <c r="A1205" i="4"/>
  <c r="A1206" i="4"/>
  <c r="A1207" i="4"/>
  <c r="A1208" i="4"/>
  <c r="H1208" i="4" s="1"/>
  <c r="A1209" i="4"/>
  <c r="A1210" i="4"/>
  <c r="I1210" i="4" s="1"/>
  <c r="A1211" i="4"/>
  <c r="A1212" i="4"/>
  <c r="A1213" i="4"/>
  <c r="A1214" i="4"/>
  <c r="A1215" i="4"/>
  <c r="A1216" i="4"/>
  <c r="H1216" i="4" s="1"/>
  <c r="A1217" i="4"/>
  <c r="A1218" i="4"/>
  <c r="H1218" i="4" s="1"/>
  <c r="A1219" i="4"/>
  <c r="A1220" i="4"/>
  <c r="A1221" i="4"/>
  <c r="A1222" i="4"/>
  <c r="A1223" i="4"/>
  <c r="I1223" i="4" s="1"/>
  <c r="A1224" i="4"/>
  <c r="A1225" i="4"/>
  <c r="A1226" i="4"/>
  <c r="I1226" i="4" s="1"/>
  <c r="A1227" i="4"/>
  <c r="H1227" i="4" s="1"/>
  <c r="A1228" i="4"/>
  <c r="H1228" i="4" s="1"/>
  <c r="A1229" i="4"/>
  <c r="A1230" i="4"/>
  <c r="A1231" i="4"/>
  <c r="I1231" i="4" s="1"/>
  <c r="A1232" i="4"/>
  <c r="A1233" i="4"/>
  <c r="A1234" i="4"/>
  <c r="A1235" i="4"/>
  <c r="A1236" i="4"/>
  <c r="A1237" i="4"/>
  <c r="A1238" i="4"/>
  <c r="A1239" i="4"/>
  <c r="I1239" i="4" s="1"/>
  <c r="A1240" i="4"/>
  <c r="H1240" i="4" s="1"/>
  <c r="A1241" i="4"/>
  <c r="A1242" i="4"/>
  <c r="A1243" i="4"/>
  <c r="A1244" i="4"/>
  <c r="A1245" i="4"/>
  <c r="A1246" i="4"/>
  <c r="A1247" i="4"/>
  <c r="A1248" i="4"/>
  <c r="A1249" i="4"/>
  <c r="I1249" i="4" s="1"/>
  <c r="A1250" i="4"/>
  <c r="I1250" i="4" s="1"/>
  <c r="A1251" i="4"/>
  <c r="A1252" i="4"/>
  <c r="A1253" i="4"/>
  <c r="A1254" i="4"/>
  <c r="A1255" i="4"/>
  <c r="A1256" i="4"/>
  <c r="A1257" i="4"/>
  <c r="H1257" i="4" s="1"/>
  <c r="A1258" i="4"/>
  <c r="I1258" i="4" s="1"/>
  <c r="A1259" i="4"/>
  <c r="H1259" i="4" s="1"/>
  <c r="A1260" i="4"/>
  <c r="A1261" i="4"/>
  <c r="A1262" i="4"/>
  <c r="A1263" i="4"/>
  <c r="I1263" i="4" s="1"/>
  <c r="A1264" i="4"/>
  <c r="A1265" i="4"/>
  <c r="A1266" i="4"/>
  <c r="A1267" i="4"/>
  <c r="A1268" i="4"/>
  <c r="A1269" i="4"/>
  <c r="A1270" i="4"/>
  <c r="A1271" i="4"/>
  <c r="A1272" i="4"/>
  <c r="H1272" i="4" s="1"/>
  <c r="A1273" i="4"/>
  <c r="A1274" i="4"/>
  <c r="A1275" i="4"/>
  <c r="A1276" i="4"/>
  <c r="A1277" i="4"/>
  <c r="A1278" i="4"/>
  <c r="A1279" i="4"/>
  <c r="A1280" i="4"/>
  <c r="H1280" i="4" s="1"/>
  <c r="A1281" i="4"/>
  <c r="I1281" i="4" s="1"/>
  <c r="A1282" i="4"/>
  <c r="H1282" i="4" s="1"/>
  <c r="A1283" i="4"/>
  <c r="A1284" i="4"/>
  <c r="A1285" i="4"/>
  <c r="A1286" i="4"/>
  <c r="A1287" i="4"/>
  <c r="I1287" i="4" s="1"/>
  <c r="A1288" i="4"/>
  <c r="A1289" i="4"/>
  <c r="A1290" i="4"/>
  <c r="H1290" i="4" s="1"/>
  <c r="A1291" i="4"/>
  <c r="H1291" i="4" s="1"/>
  <c r="A1292" i="4"/>
  <c r="H1292" i="4" s="1"/>
  <c r="A1293" i="4"/>
  <c r="A1294" i="4"/>
  <c r="A1295" i="4"/>
  <c r="I1295" i="4" s="1"/>
  <c r="A1296" i="4"/>
  <c r="A1297" i="4"/>
  <c r="I1297" i="4" s="1"/>
  <c r="A1298" i="4"/>
  <c r="A1299" i="4"/>
  <c r="A1300" i="4"/>
  <c r="A1301" i="4"/>
  <c r="A1302" i="4"/>
  <c r="A1303" i="4"/>
  <c r="A1304" i="4"/>
  <c r="H1304" i="4" s="1"/>
  <c r="A1305" i="4"/>
  <c r="A1306" i="4"/>
  <c r="I1306" i="4" s="1"/>
  <c r="A1307" i="4"/>
  <c r="A1308" i="4"/>
  <c r="A1309" i="4"/>
  <c r="A1310" i="4"/>
  <c r="A1311" i="4"/>
  <c r="A1312" i="4"/>
  <c r="A1313" i="4"/>
  <c r="A1314" i="4"/>
  <c r="H1314" i="4" s="1"/>
  <c r="A1315" i="4"/>
  <c r="A1316" i="4"/>
  <c r="A1317" i="4"/>
  <c r="A1318" i="4"/>
  <c r="A1319" i="4"/>
  <c r="A1320" i="4"/>
  <c r="A1321" i="4"/>
  <c r="H1321" i="4" s="1"/>
  <c r="A1322" i="4"/>
  <c r="H1322" i="4" s="1"/>
  <c r="A1323" i="4"/>
  <c r="H1323" i="4" s="1"/>
  <c r="A1324" i="4"/>
  <c r="A1325" i="4"/>
  <c r="A1326" i="4"/>
  <c r="A1327" i="4"/>
  <c r="A1328" i="4"/>
  <c r="A1329" i="4"/>
  <c r="I1329" i="4" s="1"/>
  <c r="A1330" i="4"/>
  <c r="A1331" i="4"/>
  <c r="A1332" i="4"/>
  <c r="A1333" i="4"/>
  <c r="A1334" i="4"/>
  <c r="A1335" i="4"/>
  <c r="A1336" i="4"/>
  <c r="H1336" i="4" s="1"/>
  <c r="A1337" i="4"/>
  <c r="A1338" i="4"/>
  <c r="A1339" i="4"/>
  <c r="A1340" i="4"/>
  <c r="A1341" i="4"/>
  <c r="A1342" i="4"/>
  <c r="A1343" i="4"/>
  <c r="A1344" i="4"/>
  <c r="H1344" i="4" s="1"/>
  <c r="A1345" i="4"/>
  <c r="A1346" i="4"/>
  <c r="I1346" i="4" s="1"/>
  <c r="A1347" i="4"/>
  <c r="A1348" i="4"/>
  <c r="A1349" i="4"/>
  <c r="A1350" i="4"/>
  <c r="A1351" i="4"/>
  <c r="I1351" i="4" s="1"/>
  <c r="A1352" i="4"/>
  <c r="A1353" i="4"/>
  <c r="A1354" i="4"/>
  <c r="I1354" i="4" s="1"/>
  <c r="A1355" i="4"/>
  <c r="H1355" i="4" s="1"/>
  <c r="A1356" i="4"/>
  <c r="H1356" i="4" s="1"/>
  <c r="A1357" i="4"/>
  <c r="A1358" i="4"/>
  <c r="A1359" i="4"/>
  <c r="I1359" i="4" s="1"/>
  <c r="A1360" i="4"/>
  <c r="A1361" i="4"/>
  <c r="I1361" i="4" s="1"/>
  <c r="A1362" i="4"/>
  <c r="A1363" i="4"/>
  <c r="A1364" i="4"/>
  <c r="A1365" i="4"/>
  <c r="A1366" i="4"/>
  <c r="A1367" i="4"/>
  <c r="I1367" i="4" s="1"/>
  <c r="A1368" i="4"/>
  <c r="H1368" i="4" s="1"/>
  <c r="A1369" i="4"/>
  <c r="A1370" i="4"/>
  <c r="A1371" i="4"/>
  <c r="A1372" i="4"/>
  <c r="A1373" i="4"/>
  <c r="A1374" i="4"/>
  <c r="A1375" i="4"/>
  <c r="A1376" i="4"/>
  <c r="A1377" i="4"/>
  <c r="A1378" i="4"/>
  <c r="I1378" i="4" s="1"/>
  <c r="A1379" i="4"/>
  <c r="A1380" i="4"/>
  <c r="A1381" i="4"/>
  <c r="A1382" i="4"/>
  <c r="A1383" i="4"/>
  <c r="A1384" i="4"/>
  <c r="A1385" i="4"/>
  <c r="H1385" i="4" s="1"/>
  <c r="A1386" i="4"/>
  <c r="H1386" i="4" s="1"/>
  <c r="A1387" i="4"/>
  <c r="H1387" i="4" s="1"/>
  <c r="A1388" i="4"/>
  <c r="A1389" i="4"/>
  <c r="A1390" i="4"/>
  <c r="A1391" i="4"/>
  <c r="I1391" i="4" s="1"/>
  <c r="A1392" i="4"/>
  <c r="A1393" i="4"/>
  <c r="A1394" i="4"/>
  <c r="A1395" i="4"/>
  <c r="A1396" i="4"/>
  <c r="A1397" i="4"/>
  <c r="A1398" i="4"/>
  <c r="A1399" i="4"/>
  <c r="A1400" i="4"/>
  <c r="H1400" i="4" s="1"/>
  <c r="A1401" i="4"/>
  <c r="A1402" i="4"/>
  <c r="I1402" i="4" s="1"/>
  <c r="A1403" i="4"/>
  <c r="A1404" i="4"/>
  <c r="A1405" i="4"/>
  <c r="A1406" i="4"/>
  <c r="A1407" i="4"/>
  <c r="A1408" i="4"/>
  <c r="H1408" i="4" s="1"/>
  <c r="A1409" i="4"/>
  <c r="A1410" i="4"/>
  <c r="I1410" i="4" s="1"/>
  <c r="A1411" i="4"/>
  <c r="A1412" i="4"/>
  <c r="A1413" i="4"/>
  <c r="A1414" i="4"/>
  <c r="A1415" i="4"/>
  <c r="I1415" i="4" s="1"/>
  <c r="A1416" i="4"/>
  <c r="A1417" i="4"/>
  <c r="A1418" i="4"/>
  <c r="H1418" i="4" s="1"/>
  <c r="A1419" i="4"/>
  <c r="H1419" i="4" s="1"/>
  <c r="A1420" i="4"/>
  <c r="H1420" i="4" s="1"/>
  <c r="A1421" i="4"/>
  <c r="A1422" i="4"/>
  <c r="H1422" i="4" s="1"/>
  <c r="A1423" i="4"/>
  <c r="A1424" i="4"/>
  <c r="H1424" i="4" s="1"/>
  <c r="A1425" i="4"/>
  <c r="H1425" i="4" s="1"/>
  <c r="A1426" i="4"/>
  <c r="H1426" i="4" s="1"/>
  <c r="A1427" i="4"/>
  <c r="A1428" i="4"/>
  <c r="A1429" i="4"/>
  <c r="A1430" i="4"/>
  <c r="H1430" i="4" s="1"/>
  <c r="A1431" i="4"/>
  <c r="A1432" i="4"/>
  <c r="H1432" i="4" s="1"/>
  <c r="A1433" i="4"/>
  <c r="H1433" i="4" s="1"/>
  <c r="A1434" i="4"/>
  <c r="I1434" i="4" s="1"/>
  <c r="A1435" i="4"/>
  <c r="A1436" i="4"/>
  <c r="H1436" i="4" s="1"/>
  <c r="A1437" i="4"/>
  <c r="A1438" i="4"/>
  <c r="H1438" i="4" s="1"/>
  <c r="A1439" i="4"/>
  <c r="H1439" i="4" s="1"/>
  <c r="A1440" i="4"/>
  <c r="A1441" i="4"/>
  <c r="A1442" i="4"/>
  <c r="H1442" i="4" s="1"/>
  <c r="A1443" i="4"/>
  <c r="A1444" i="4"/>
  <c r="H1444" i="4" s="1"/>
  <c r="A1445" i="4"/>
  <c r="A1446" i="4"/>
  <c r="H1446" i="4" s="1"/>
  <c r="A1447" i="4"/>
  <c r="H1447" i="4" s="1"/>
  <c r="A1448" i="4"/>
  <c r="A1449" i="4"/>
  <c r="H1449" i="4" s="1"/>
  <c r="A1450" i="4"/>
  <c r="I1450" i="4" s="1"/>
  <c r="A1451" i="4"/>
  <c r="H1451" i="4" s="1"/>
  <c r="A1452" i="4"/>
  <c r="A1453" i="4"/>
  <c r="A1454" i="4"/>
  <c r="H1454" i="4" s="1"/>
  <c r="A1455" i="4"/>
  <c r="A1456" i="4"/>
  <c r="A1457" i="4"/>
  <c r="I1457" i="4" s="1"/>
  <c r="A1458" i="4"/>
  <c r="H1458" i="4" s="1"/>
  <c r="A1459" i="4"/>
  <c r="H1459" i="4" s="1"/>
  <c r="A1460" i="4"/>
  <c r="A1461" i="4"/>
  <c r="A1462" i="4"/>
  <c r="H1462" i="4" s="1"/>
  <c r="A1463" i="4"/>
  <c r="H1463" i="4" s="1"/>
  <c r="A1464" i="4"/>
  <c r="H1464" i="4" s="1"/>
  <c r="A1465" i="4"/>
  <c r="A1466" i="4"/>
  <c r="I1466" i="4" s="1"/>
  <c r="A1467" i="4"/>
  <c r="A1468" i="4"/>
  <c r="A1469" i="4"/>
  <c r="A1470" i="4"/>
  <c r="H1470" i="4" s="1"/>
  <c r="A1471" i="4"/>
  <c r="H1471" i="4" s="1"/>
  <c r="A1472" i="4"/>
  <c r="H1472" i="4" s="1"/>
  <c r="A1473" i="4"/>
  <c r="A1474" i="4"/>
  <c r="H1474" i="4" s="1"/>
  <c r="A1475" i="4"/>
  <c r="H1475" i="4" s="1"/>
  <c r="A1476" i="4"/>
  <c r="H1476" i="4" s="1"/>
  <c r="A1477" i="4"/>
  <c r="A1478" i="4"/>
  <c r="H1478" i="4" s="1"/>
  <c r="A1479" i="4"/>
  <c r="A1480" i="4"/>
  <c r="A1481" i="4"/>
  <c r="A1482" i="4"/>
  <c r="I1482" i="4" s="1"/>
  <c r="A1483" i="4"/>
  <c r="H1483" i="4" s="1"/>
  <c r="A1484" i="4"/>
  <c r="H1484" i="4" s="1"/>
  <c r="A1485" i="4"/>
  <c r="A1486" i="4"/>
  <c r="H1486" i="4" s="1"/>
  <c r="A1487" i="4"/>
  <c r="A1488" i="4"/>
  <c r="H1488" i="4" s="1"/>
  <c r="A1489" i="4"/>
  <c r="H1489" i="4" s="1"/>
  <c r="A1490" i="4"/>
  <c r="H1490" i="4" s="1"/>
  <c r="A1491" i="4"/>
  <c r="A1492" i="4"/>
  <c r="A1493" i="4"/>
  <c r="A1494" i="4"/>
  <c r="H1494" i="4" s="1"/>
  <c r="A1495" i="4"/>
  <c r="A1496" i="4"/>
  <c r="H1496" i="4" s="1"/>
  <c r="A1497" i="4"/>
  <c r="H1497" i="4" s="1"/>
  <c r="A1498" i="4"/>
  <c r="H1498" i="4" s="1"/>
  <c r="A1499" i="4"/>
  <c r="A1500" i="4"/>
  <c r="H1500" i="4" s="1"/>
  <c r="A1501" i="4"/>
  <c r="A1502" i="4"/>
  <c r="H1502" i="4" s="1"/>
  <c r="A1503" i="4"/>
  <c r="H1503" i="4" s="1"/>
  <c r="A1504" i="4"/>
  <c r="A1505" i="4"/>
  <c r="I1505" i="4" s="1"/>
  <c r="A1506" i="4"/>
  <c r="I1506" i="4" s="1"/>
  <c r="A1507" i="4"/>
  <c r="A28" i="4"/>
  <c r="G8" i="4"/>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25" i="1"/>
  <c r="I1501" i="4" l="1"/>
  <c r="I1493" i="4"/>
  <c r="I1485" i="4"/>
  <c r="I1477" i="4"/>
  <c r="I1469" i="4"/>
  <c r="I1461" i="4"/>
  <c r="I1453" i="4"/>
  <c r="I1445" i="4"/>
  <c r="I1437" i="4"/>
  <c r="I1429" i="4"/>
  <c r="I1421" i="4"/>
  <c r="I1413" i="4"/>
  <c r="I1405" i="4"/>
  <c r="I1397" i="4"/>
  <c r="I1389" i="4"/>
  <c r="I1381" i="4"/>
  <c r="I1373" i="4"/>
  <c r="I1365" i="4"/>
  <c r="I1357" i="4"/>
  <c r="I1349" i="4"/>
  <c r="I1341" i="4"/>
  <c r="I1333" i="4"/>
  <c r="I1325" i="4"/>
  <c r="I1317" i="4"/>
  <c r="I1309" i="4"/>
  <c r="I1301" i="4"/>
  <c r="I1293" i="4"/>
  <c r="I1285" i="4"/>
  <c r="I1277" i="4"/>
  <c r="I1269" i="4"/>
  <c r="I1261" i="4"/>
  <c r="I1253" i="4"/>
  <c r="I1245" i="4"/>
  <c r="I1237" i="4"/>
  <c r="I1229" i="4"/>
  <c r="I1221" i="4"/>
  <c r="I1213" i="4"/>
  <c r="I1205" i="4"/>
  <c r="I1197" i="4"/>
  <c r="I1189" i="4"/>
  <c r="I1181" i="4"/>
  <c r="I1173" i="4"/>
  <c r="I1165" i="4"/>
  <c r="I1157" i="4"/>
  <c r="H1157" i="4"/>
  <c r="I1149" i="4"/>
  <c r="H1149" i="4"/>
  <c r="I1141" i="4"/>
  <c r="H1141" i="4"/>
  <c r="I1133" i="4"/>
  <c r="H1133" i="4"/>
  <c r="I1125" i="4"/>
  <c r="H1125" i="4"/>
  <c r="I1117" i="4"/>
  <c r="H1117" i="4"/>
  <c r="I1109" i="4"/>
  <c r="H1109" i="4"/>
  <c r="I1101" i="4"/>
  <c r="H1101" i="4"/>
  <c r="I1093" i="4"/>
  <c r="H1093" i="4"/>
  <c r="I1085" i="4"/>
  <c r="H1085" i="4"/>
  <c r="I1077" i="4"/>
  <c r="H1077" i="4"/>
  <c r="I1069" i="4"/>
  <c r="H1069" i="4"/>
  <c r="I1061" i="4"/>
  <c r="H1061" i="4"/>
  <c r="I1053" i="4"/>
  <c r="H1053" i="4"/>
  <c r="I1045" i="4"/>
  <c r="H1045" i="4"/>
  <c r="I1037" i="4"/>
  <c r="H1037" i="4"/>
  <c r="I1029" i="4"/>
  <c r="H1029" i="4"/>
  <c r="I1021" i="4"/>
  <c r="H1021" i="4"/>
  <c r="I1013" i="4"/>
  <c r="H1013" i="4"/>
  <c r="I1005" i="4"/>
  <c r="H1005" i="4"/>
  <c r="I997" i="4"/>
  <c r="H997" i="4"/>
  <c r="H1492" i="4"/>
  <c r="H1468" i="4"/>
  <c r="H1460" i="4"/>
  <c r="H1452" i="4"/>
  <c r="H1428" i="4"/>
  <c r="H1410" i="4"/>
  <c r="H1388" i="4"/>
  <c r="H1378" i="4"/>
  <c r="H1346" i="4"/>
  <c r="H1324" i="4"/>
  <c r="H1260" i="4"/>
  <c r="H1250" i="4"/>
  <c r="H1196" i="4"/>
  <c r="I1504" i="4"/>
  <c r="I1479" i="4"/>
  <c r="I1452" i="4"/>
  <c r="I1427" i="4"/>
  <c r="I1401" i="4"/>
  <c r="I1376" i="4"/>
  <c r="I1324" i="4"/>
  <c r="I1299" i="4"/>
  <c r="I1273" i="4"/>
  <c r="I1248" i="4"/>
  <c r="I1196" i="4"/>
  <c r="I1171" i="4"/>
  <c r="I1090" i="4"/>
  <c r="I1500" i="4"/>
  <c r="I1484" i="4"/>
  <c r="I1476" i="4"/>
  <c r="I1444" i="4"/>
  <c r="I1436" i="4"/>
  <c r="I1420" i="4"/>
  <c r="I1412" i="4"/>
  <c r="I1380" i="4"/>
  <c r="I1372" i="4"/>
  <c r="I1356" i="4"/>
  <c r="I1348" i="4"/>
  <c r="I1316" i="4"/>
  <c r="I1308" i="4"/>
  <c r="I1292" i="4"/>
  <c r="I1284" i="4"/>
  <c r="I1252" i="4"/>
  <c r="I1244" i="4"/>
  <c r="I1228" i="4"/>
  <c r="I1220" i="4"/>
  <c r="I1188" i="4"/>
  <c r="I1180" i="4"/>
  <c r="I1164" i="4"/>
  <c r="I1156" i="4"/>
  <c r="H1156" i="4"/>
  <c r="I1148" i="4"/>
  <c r="I1140" i="4"/>
  <c r="I1132" i="4"/>
  <c r="I1124" i="4"/>
  <c r="H1124" i="4"/>
  <c r="I1116" i="4"/>
  <c r="H1116" i="4"/>
  <c r="I1108" i="4"/>
  <c r="I1100" i="4"/>
  <c r="H1100" i="4"/>
  <c r="I1092" i="4"/>
  <c r="H1092" i="4"/>
  <c r="I1084" i="4"/>
  <c r="I1076" i="4"/>
  <c r="I1068" i="4"/>
  <c r="I1060" i="4"/>
  <c r="H1060" i="4"/>
  <c r="I1052" i="4"/>
  <c r="H1052" i="4"/>
  <c r="I1044" i="4"/>
  <c r="I1036" i="4"/>
  <c r="H1036" i="4"/>
  <c r="I1028" i="4"/>
  <c r="H1028" i="4"/>
  <c r="I1020" i="4"/>
  <c r="I1012" i="4"/>
  <c r="I1004" i="4"/>
  <c r="I996" i="4"/>
  <c r="H996" i="4"/>
  <c r="H1507" i="4"/>
  <c r="H1499" i="4"/>
  <c r="H1491" i="4"/>
  <c r="H1467" i="4"/>
  <c r="H1443" i="4"/>
  <c r="H1435" i="4"/>
  <c r="H1427" i="4"/>
  <c r="H1409" i="4"/>
  <c r="H1397" i="4"/>
  <c r="H1377" i="4"/>
  <c r="H1365" i="4"/>
  <c r="H1345" i="4"/>
  <c r="H1333" i="4"/>
  <c r="H1313" i="4"/>
  <c r="H1301" i="4"/>
  <c r="H1281" i="4"/>
  <c r="H1269" i="4"/>
  <c r="H1249" i="4"/>
  <c r="H1237" i="4"/>
  <c r="H1217" i="4"/>
  <c r="H1205" i="4"/>
  <c r="H1185" i="4"/>
  <c r="H1173" i="4"/>
  <c r="H1140" i="4"/>
  <c r="H1012" i="4"/>
  <c r="I1499" i="4"/>
  <c r="I1473" i="4"/>
  <c r="I1448" i="4"/>
  <c r="I1423" i="4"/>
  <c r="I1396" i="4"/>
  <c r="I1371" i="4"/>
  <c r="I1345" i="4"/>
  <c r="I1320" i="4"/>
  <c r="I1268" i="4"/>
  <c r="I1243" i="4"/>
  <c r="I1217" i="4"/>
  <c r="I1192" i="4"/>
  <c r="I1073" i="4"/>
  <c r="I1483" i="4"/>
  <c r="I1475" i="4"/>
  <c r="I1459" i="4"/>
  <c r="I1451" i="4"/>
  <c r="I1419" i="4"/>
  <c r="I1411" i="4"/>
  <c r="I1395" i="4"/>
  <c r="I1387" i="4"/>
  <c r="I1355" i="4"/>
  <c r="I1347" i="4"/>
  <c r="I1331" i="4"/>
  <c r="I1323" i="4"/>
  <c r="I1291" i="4"/>
  <c r="I1283" i="4"/>
  <c r="I1267" i="4"/>
  <c r="I1259" i="4"/>
  <c r="I1227" i="4"/>
  <c r="I1219" i="4"/>
  <c r="I1203" i="4"/>
  <c r="I1195" i="4"/>
  <c r="I1163" i="4"/>
  <c r="I1155" i="4"/>
  <c r="H1155" i="4"/>
  <c r="I1147" i="4"/>
  <c r="I1139" i="4"/>
  <c r="H1139" i="4"/>
  <c r="I1131" i="4"/>
  <c r="H1131" i="4"/>
  <c r="I1123" i="4"/>
  <c r="I1115" i="4"/>
  <c r="I1107" i="4"/>
  <c r="I1099" i="4"/>
  <c r="H1099" i="4"/>
  <c r="I1091" i="4"/>
  <c r="H1091" i="4"/>
  <c r="I1083" i="4"/>
  <c r="I1075" i="4"/>
  <c r="H1075" i="4"/>
  <c r="I1067" i="4"/>
  <c r="H1067" i="4"/>
  <c r="I1059" i="4"/>
  <c r="I1051" i="4"/>
  <c r="I1043" i="4"/>
  <c r="I1035" i="4"/>
  <c r="H1035" i="4"/>
  <c r="I1027" i="4"/>
  <c r="H1027" i="4"/>
  <c r="I1019" i="4"/>
  <c r="I1011" i="4"/>
  <c r="H1011" i="4"/>
  <c r="I1003" i="4"/>
  <c r="H1003" i="4"/>
  <c r="H1506" i="4"/>
  <c r="H1482" i="4"/>
  <c r="H1466" i="4"/>
  <c r="H1450" i="4"/>
  <c r="H1434" i="4"/>
  <c r="H1396" i="4"/>
  <c r="H1376" i="4"/>
  <c r="H1364" i="4"/>
  <c r="H1354" i="4"/>
  <c r="H1332" i="4"/>
  <c r="H1312" i="4"/>
  <c r="H1300" i="4"/>
  <c r="H1268" i="4"/>
  <c r="H1258" i="4"/>
  <c r="H1248" i="4"/>
  <c r="H1236" i="4"/>
  <c r="H1226" i="4"/>
  <c r="H1204" i="4"/>
  <c r="H1194" i="4"/>
  <c r="H1184" i="4"/>
  <c r="H1172" i="4"/>
  <c r="H1084" i="4"/>
  <c r="H1059" i="4"/>
  <c r="I1495" i="4"/>
  <c r="I1468" i="4"/>
  <c r="I1443" i="4"/>
  <c r="I1417" i="4"/>
  <c r="I1392" i="4"/>
  <c r="I1340" i="4"/>
  <c r="I1315" i="4"/>
  <c r="I1289" i="4"/>
  <c r="I1264" i="4"/>
  <c r="I1212" i="4"/>
  <c r="I1187" i="4"/>
  <c r="I1154" i="4"/>
  <c r="I1057" i="4"/>
  <c r="I1498" i="4"/>
  <c r="I1490" i="4"/>
  <c r="I1474" i="4"/>
  <c r="I1458" i="4"/>
  <c r="I1442" i="4"/>
  <c r="I1426" i="4"/>
  <c r="I1418" i="4"/>
  <c r="I1394" i="4"/>
  <c r="I1386" i="4"/>
  <c r="I1370" i="4"/>
  <c r="I1362" i="4"/>
  <c r="I1338" i="4"/>
  <c r="I1330" i="4"/>
  <c r="I1322" i="4"/>
  <c r="I1314" i="4"/>
  <c r="I1298" i="4"/>
  <c r="I1290" i="4"/>
  <c r="I1282" i="4"/>
  <c r="I1274" i="4"/>
  <c r="I1266" i="4"/>
  <c r="I1242" i="4"/>
  <c r="I1234" i="4"/>
  <c r="I1218" i="4"/>
  <c r="I1202" i="4"/>
  <c r="I1186" i="4"/>
  <c r="I1170" i="4"/>
  <c r="H1162" i="4"/>
  <c r="I1162" i="4"/>
  <c r="H1138" i="4"/>
  <c r="I1138" i="4"/>
  <c r="H1130" i="4"/>
  <c r="I1130" i="4"/>
  <c r="H1114" i="4"/>
  <c r="I1114" i="4"/>
  <c r="H1106" i="4"/>
  <c r="I1106" i="4"/>
  <c r="H1082" i="4"/>
  <c r="I1082" i="4"/>
  <c r="H1074" i="4"/>
  <c r="I1074" i="4"/>
  <c r="H1066" i="4"/>
  <c r="I1066" i="4"/>
  <c r="H1058" i="4"/>
  <c r="I1058" i="4"/>
  <c r="H1042" i="4"/>
  <c r="I1042" i="4"/>
  <c r="H1034" i="4"/>
  <c r="I1034" i="4"/>
  <c r="H1026" i="4"/>
  <c r="I1026" i="4"/>
  <c r="H1018" i="4"/>
  <c r="I1018" i="4"/>
  <c r="H1010" i="4"/>
  <c r="I1010" i="4"/>
  <c r="H1002" i="4"/>
  <c r="H1505" i="4"/>
  <c r="H1481" i="4"/>
  <c r="H1473" i="4"/>
  <c r="H1465" i="4"/>
  <c r="H1457" i="4"/>
  <c r="H1441" i="4"/>
  <c r="H1417" i="4"/>
  <c r="H1405" i="4"/>
  <c r="H1395" i="4"/>
  <c r="H1373" i="4"/>
  <c r="H1363" i="4"/>
  <c r="H1353" i="4"/>
  <c r="H1341" i="4"/>
  <c r="H1331" i="4"/>
  <c r="H1309" i="4"/>
  <c r="H1299" i="4"/>
  <c r="H1289" i="4"/>
  <c r="H1277" i="4"/>
  <c r="H1267" i="4"/>
  <c r="H1245" i="4"/>
  <c r="H1235" i="4"/>
  <c r="H1225" i="4"/>
  <c r="H1213" i="4"/>
  <c r="H1203" i="4"/>
  <c r="H1181" i="4"/>
  <c r="H1171" i="4"/>
  <c r="H1108" i="4"/>
  <c r="H1083" i="4"/>
  <c r="I1492" i="4"/>
  <c r="I1467" i="4"/>
  <c r="I1441" i="4"/>
  <c r="I1416" i="4"/>
  <c r="I1364" i="4"/>
  <c r="I1339" i="4"/>
  <c r="I1313" i="4"/>
  <c r="I1288" i="4"/>
  <c r="I1236" i="4"/>
  <c r="I1211" i="4"/>
  <c r="I1185" i="4"/>
  <c r="I1153" i="4"/>
  <c r="I1050" i="4"/>
  <c r="I1497" i="4"/>
  <c r="I1489" i="4"/>
  <c r="I1449" i="4"/>
  <c r="I1433" i="4"/>
  <c r="I1425" i="4"/>
  <c r="I1393" i="4"/>
  <c r="I1385" i="4"/>
  <c r="I1369" i="4"/>
  <c r="I1321" i="4"/>
  <c r="I1305" i="4"/>
  <c r="I1265" i="4"/>
  <c r="I1257" i="4"/>
  <c r="I1241" i="4"/>
  <c r="I1233" i="4"/>
  <c r="I1193" i="4"/>
  <c r="I1177" i="4"/>
  <c r="I1169" i="4"/>
  <c r="I1161" i="4"/>
  <c r="I1145" i="4"/>
  <c r="H1137" i="4"/>
  <c r="I1137" i="4"/>
  <c r="I1129" i="4"/>
  <c r="H1129" i="4"/>
  <c r="I1121" i="4"/>
  <c r="I1113" i="4"/>
  <c r="H1113" i="4"/>
  <c r="I1097" i="4"/>
  <c r="I1089" i="4"/>
  <c r="I1081" i="4"/>
  <c r="I1065" i="4"/>
  <c r="H1065" i="4"/>
  <c r="I1049" i="4"/>
  <c r="H1049" i="4"/>
  <c r="H1041" i="4"/>
  <c r="I1033" i="4"/>
  <c r="I1017" i="4"/>
  <c r="I1009" i="4"/>
  <c r="H1009" i="4"/>
  <c r="I1001" i="4"/>
  <c r="H1001" i="4"/>
  <c r="H1504" i="4"/>
  <c r="H1480" i="4"/>
  <c r="H1456" i="4"/>
  <c r="H1448" i="4"/>
  <c r="H1440" i="4"/>
  <c r="H1416" i="4"/>
  <c r="H1404" i="4"/>
  <c r="H1394" i="4"/>
  <c r="H1384" i="4"/>
  <c r="H1372" i="4"/>
  <c r="H1362" i="4"/>
  <c r="H1352" i="4"/>
  <c r="H1340" i="4"/>
  <c r="H1330" i="4"/>
  <c r="H1320" i="4"/>
  <c r="H1308" i="4"/>
  <c r="H1298" i="4"/>
  <c r="H1288" i="4"/>
  <c r="H1276" i="4"/>
  <c r="H1266" i="4"/>
  <c r="H1256" i="4"/>
  <c r="H1244" i="4"/>
  <c r="H1234" i="4"/>
  <c r="H1224" i="4"/>
  <c r="H1212" i="4"/>
  <c r="H1202" i="4"/>
  <c r="H1192" i="4"/>
  <c r="H1180" i="4"/>
  <c r="H1170" i="4"/>
  <c r="H1132" i="4"/>
  <c r="H1107" i="4"/>
  <c r="H1081" i="4"/>
  <c r="H1004" i="4"/>
  <c r="I1491" i="4"/>
  <c r="I1465" i="4"/>
  <c r="I1440" i="4"/>
  <c r="I1388" i="4"/>
  <c r="I1363" i="4"/>
  <c r="I1337" i="4"/>
  <c r="I1312" i="4"/>
  <c r="I1260" i="4"/>
  <c r="I1235" i="4"/>
  <c r="I1209" i="4"/>
  <c r="I1184" i="4"/>
  <c r="I1146" i="4"/>
  <c r="I1041" i="4"/>
  <c r="I1496" i="4"/>
  <c r="I1488" i="4"/>
  <c r="I1472" i="4"/>
  <c r="I1464" i="4"/>
  <c r="I1432" i="4"/>
  <c r="I1424" i="4"/>
  <c r="I1408" i="4"/>
  <c r="I1400" i="4"/>
  <c r="I1368" i="4"/>
  <c r="I1360" i="4"/>
  <c r="I1344" i="4"/>
  <c r="I1336" i="4"/>
  <c r="I1304" i="4"/>
  <c r="I1296" i="4"/>
  <c r="I1280" i="4"/>
  <c r="I1272" i="4"/>
  <c r="I1240" i="4"/>
  <c r="I1232" i="4"/>
  <c r="I1216" i="4"/>
  <c r="I1208" i="4"/>
  <c r="I1176" i="4"/>
  <c r="I1168" i="4"/>
  <c r="I1160" i="4"/>
  <c r="I1152" i="4"/>
  <c r="H1152" i="4"/>
  <c r="I1144" i="4"/>
  <c r="H1144" i="4"/>
  <c r="I1136" i="4"/>
  <c r="I1128" i="4"/>
  <c r="I1120" i="4"/>
  <c r="I1112" i="4"/>
  <c r="H1112" i="4"/>
  <c r="I1104" i="4"/>
  <c r="H1104" i="4"/>
  <c r="I1096" i="4"/>
  <c r="I1088" i="4"/>
  <c r="H1088" i="4"/>
  <c r="I1080" i="4"/>
  <c r="H1080" i="4"/>
  <c r="I1072" i="4"/>
  <c r="I1064" i="4"/>
  <c r="I1056" i="4"/>
  <c r="I1048" i="4"/>
  <c r="H1048" i="4"/>
  <c r="I1040" i="4"/>
  <c r="H1040" i="4"/>
  <c r="I1032" i="4"/>
  <c r="I1024" i="4"/>
  <c r="H1024" i="4"/>
  <c r="I1016" i="4"/>
  <c r="H1016" i="4"/>
  <c r="I1008" i="4"/>
  <c r="I1000" i="4"/>
  <c r="H1495" i="4"/>
  <c r="H1487" i="4"/>
  <c r="H1479" i="4"/>
  <c r="H1455" i="4"/>
  <c r="H1431" i="4"/>
  <c r="H1423" i="4"/>
  <c r="H1413" i="4"/>
  <c r="H1403" i="4"/>
  <c r="H1393" i="4"/>
  <c r="H1381" i="4"/>
  <c r="H1371" i="4"/>
  <c r="H1361" i="4"/>
  <c r="H1349" i="4"/>
  <c r="H1339" i="4"/>
  <c r="H1329" i="4"/>
  <c r="H1317" i="4"/>
  <c r="H1307" i="4"/>
  <c r="H1297" i="4"/>
  <c r="H1285" i="4"/>
  <c r="H1275" i="4"/>
  <c r="H1265" i="4"/>
  <c r="H1253" i="4"/>
  <c r="H1243" i="4"/>
  <c r="H1233" i="4"/>
  <c r="H1221" i="4"/>
  <c r="H1211" i="4"/>
  <c r="H1201" i="4"/>
  <c r="H1189" i="4"/>
  <c r="H1179" i="4"/>
  <c r="H1169" i="4"/>
  <c r="H1128" i="4"/>
  <c r="H1076" i="4"/>
  <c r="H1051" i="4"/>
  <c r="H1025" i="4"/>
  <c r="H1000" i="4"/>
  <c r="I1487" i="4"/>
  <c r="I1460" i="4"/>
  <c r="I1435" i="4"/>
  <c r="I1409" i="4"/>
  <c r="I1384" i="4"/>
  <c r="I1332" i="4"/>
  <c r="I1307" i="4"/>
  <c r="I1256" i="4"/>
  <c r="I1204" i="4"/>
  <c r="I1179" i="4"/>
  <c r="I1122" i="4"/>
  <c r="I1025" i="4"/>
  <c r="I1503" i="4"/>
  <c r="I1471" i="4"/>
  <c r="I1463" i="4"/>
  <c r="I1447" i="4"/>
  <c r="I1439" i="4"/>
  <c r="H1415" i="4"/>
  <c r="I1407" i="4"/>
  <c r="H1407" i="4"/>
  <c r="I1399" i="4"/>
  <c r="H1399" i="4"/>
  <c r="H1391" i="4"/>
  <c r="I1383" i="4"/>
  <c r="H1383" i="4"/>
  <c r="I1375" i="4"/>
  <c r="H1375" i="4"/>
  <c r="H1367" i="4"/>
  <c r="H1359" i="4"/>
  <c r="H1351" i="4"/>
  <c r="I1343" i="4"/>
  <c r="H1343" i="4"/>
  <c r="I1335" i="4"/>
  <c r="H1335" i="4"/>
  <c r="H1327" i="4"/>
  <c r="I1319" i="4"/>
  <c r="H1319" i="4"/>
  <c r="I1311" i="4"/>
  <c r="H1311" i="4"/>
  <c r="H1303" i="4"/>
  <c r="H1295" i="4"/>
  <c r="H1287" i="4"/>
  <c r="I1279" i="4"/>
  <c r="H1279" i="4"/>
  <c r="I1271" i="4"/>
  <c r="H1271" i="4"/>
  <c r="H1263" i="4"/>
  <c r="I1255" i="4"/>
  <c r="H1255" i="4"/>
  <c r="I1247" i="4"/>
  <c r="H1247" i="4"/>
  <c r="H1239" i="4"/>
  <c r="H1231" i="4"/>
  <c r="H1223" i="4"/>
  <c r="I1215" i="4"/>
  <c r="H1215" i="4"/>
  <c r="I1207" i="4"/>
  <c r="H1207" i="4"/>
  <c r="H1199" i="4"/>
  <c r="I1191" i="4"/>
  <c r="H1191" i="4"/>
  <c r="I1183" i="4"/>
  <c r="H1183" i="4"/>
  <c r="H1175" i="4"/>
  <c r="H1167" i="4"/>
  <c r="I1159" i="4"/>
  <c r="I1151" i="4"/>
  <c r="H1151" i="4"/>
  <c r="I1143" i="4"/>
  <c r="H1143" i="4"/>
  <c r="I1135" i="4"/>
  <c r="I1127" i="4"/>
  <c r="H1127" i="4"/>
  <c r="I1119" i="4"/>
  <c r="H1119" i="4"/>
  <c r="I1111" i="4"/>
  <c r="I1103" i="4"/>
  <c r="I1095" i="4"/>
  <c r="I1087" i="4"/>
  <c r="H1087" i="4"/>
  <c r="I1079" i="4"/>
  <c r="H1079" i="4"/>
  <c r="I1071" i="4"/>
  <c r="I1063" i="4"/>
  <c r="H1063" i="4"/>
  <c r="I1055" i="4"/>
  <c r="H1055" i="4"/>
  <c r="I1047" i="4"/>
  <c r="I1039" i="4"/>
  <c r="I1031" i="4"/>
  <c r="I1023" i="4"/>
  <c r="H1023" i="4"/>
  <c r="I1015" i="4"/>
  <c r="H1015" i="4"/>
  <c r="I1007" i="4"/>
  <c r="I999" i="4"/>
  <c r="H999" i="4"/>
  <c r="H1412" i="4"/>
  <c r="H1402" i="4"/>
  <c r="H1392" i="4"/>
  <c r="H1380" i="4"/>
  <c r="H1370" i="4"/>
  <c r="H1360" i="4"/>
  <c r="H1348" i="4"/>
  <c r="H1338" i="4"/>
  <c r="H1328" i="4"/>
  <c r="H1316" i="4"/>
  <c r="H1306" i="4"/>
  <c r="H1296" i="4"/>
  <c r="H1284" i="4"/>
  <c r="H1274" i="4"/>
  <c r="H1264" i="4"/>
  <c r="H1252" i="4"/>
  <c r="H1242" i="4"/>
  <c r="H1232" i="4"/>
  <c r="H1220" i="4"/>
  <c r="H1210" i="4"/>
  <c r="H1200" i="4"/>
  <c r="H1188" i="4"/>
  <c r="H1178" i="4"/>
  <c r="H1168" i="4"/>
  <c r="H1148" i="4"/>
  <c r="H1123" i="4"/>
  <c r="H1097" i="4"/>
  <c r="H1072" i="4"/>
  <c r="H1047" i="4"/>
  <c r="H1020" i="4"/>
  <c r="I1507" i="4"/>
  <c r="I1481" i="4"/>
  <c r="I1456" i="4"/>
  <c r="I1431" i="4"/>
  <c r="I1404" i="4"/>
  <c r="I1379" i="4"/>
  <c r="I1353" i="4"/>
  <c r="I1328" i="4"/>
  <c r="I1303" i="4"/>
  <c r="I1276" i="4"/>
  <c r="I1251" i="4"/>
  <c r="I1225" i="4"/>
  <c r="I1200" i="4"/>
  <c r="I1175" i="4"/>
  <c r="I1105" i="4"/>
  <c r="I1002" i="4"/>
  <c r="I1502" i="4"/>
  <c r="I1494" i="4"/>
  <c r="I1486" i="4"/>
  <c r="I1478" i="4"/>
  <c r="I1470" i="4"/>
  <c r="I1462" i="4"/>
  <c r="I1454" i="4"/>
  <c r="I1446" i="4"/>
  <c r="I1438" i="4"/>
  <c r="I1430" i="4"/>
  <c r="I1422" i="4"/>
  <c r="I1414" i="4"/>
  <c r="H1414" i="4"/>
  <c r="I1406" i="4"/>
  <c r="H1406" i="4"/>
  <c r="I1398" i="4"/>
  <c r="H1398" i="4"/>
  <c r="I1390" i="4"/>
  <c r="H1390" i="4"/>
  <c r="I1382" i="4"/>
  <c r="H1382" i="4"/>
  <c r="I1374" i="4"/>
  <c r="H1374" i="4"/>
  <c r="I1366" i="4"/>
  <c r="H1366" i="4"/>
  <c r="I1358" i="4"/>
  <c r="H1358" i="4"/>
  <c r="I1350" i="4"/>
  <c r="H1350" i="4"/>
  <c r="I1342" i="4"/>
  <c r="H1342" i="4"/>
  <c r="I1334" i="4"/>
  <c r="H1334" i="4"/>
  <c r="I1326" i="4"/>
  <c r="H1326" i="4"/>
  <c r="I1318" i="4"/>
  <c r="H1318" i="4"/>
  <c r="I1310" i="4"/>
  <c r="H1310" i="4"/>
  <c r="I1302" i="4"/>
  <c r="H1302" i="4"/>
  <c r="I1294" i="4"/>
  <c r="H1294" i="4"/>
  <c r="I1286" i="4"/>
  <c r="H1286" i="4"/>
  <c r="I1278" i="4"/>
  <c r="H1278" i="4"/>
  <c r="I1270" i="4"/>
  <c r="H1270" i="4"/>
  <c r="I1262" i="4"/>
  <c r="H1262" i="4"/>
  <c r="I1254" i="4"/>
  <c r="H1254" i="4"/>
  <c r="I1246" i="4"/>
  <c r="H1246" i="4"/>
  <c r="I1238" i="4"/>
  <c r="H1238" i="4"/>
  <c r="I1230" i="4"/>
  <c r="H1230" i="4"/>
  <c r="I1222" i="4"/>
  <c r="H1222" i="4"/>
  <c r="I1214" i="4"/>
  <c r="H1214" i="4"/>
  <c r="I1206" i="4"/>
  <c r="H1206" i="4"/>
  <c r="I1198" i="4"/>
  <c r="H1198" i="4"/>
  <c r="I1190" i="4"/>
  <c r="H1190" i="4"/>
  <c r="I1182" i="4"/>
  <c r="H1182" i="4"/>
  <c r="I1174" i="4"/>
  <c r="H1174" i="4"/>
  <c r="I1166" i="4"/>
  <c r="H1166" i="4"/>
  <c r="I1158" i="4"/>
  <c r="H1158" i="4"/>
  <c r="I1150" i="4"/>
  <c r="H1150" i="4"/>
  <c r="I1142" i="4"/>
  <c r="H1142" i="4"/>
  <c r="I1134" i="4"/>
  <c r="H1134" i="4"/>
  <c r="I1126" i="4"/>
  <c r="H1126" i="4"/>
  <c r="I1118" i="4"/>
  <c r="H1118" i="4"/>
  <c r="I1110" i="4"/>
  <c r="H1110" i="4"/>
  <c r="I1102" i="4"/>
  <c r="H1102" i="4"/>
  <c r="I1094" i="4"/>
  <c r="H1094" i="4"/>
  <c r="I1086" i="4"/>
  <c r="H1086" i="4"/>
  <c r="I1078" i="4"/>
  <c r="H1078" i="4"/>
  <c r="I1070" i="4"/>
  <c r="H1070" i="4"/>
  <c r="I1062" i="4"/>
  <c r="H1062" i="4"/>
  <c r="I1054" i="4"/>
  <c r="H1054" i="4"/>
  <c r="I1046" i="4"/>
  <c r="H1046" i="4"/>
  <c r="I1038" i="4"/>
  <c r="H1038" i="4"/>
  <c r="I1030" i="4"/>
  <c r="H1030" i="4"/>
  <c r="I1022" i="4"/>
  <c r="H1022" i="4"/>
  <c r="I1014" i="4"/>
  <c r="H1014" i="4"/>
  <c r="I1006" i="4"/>
  <c r="H1006" i="4"/>
  <c r="I998" i="4"/>
  <c r="H998" i="4"/>
  <c r="H1501" i="4"/>
  <c r="H1493" i="4"/>
  <c r="H1485" i="4"/>
  <c r="H1477" i="4"/>
  <c r="H1469" i="4"/>
  <c r="H1461" i="4"/>
  <c r="H1453" i="4"/>
  <c r="H1445" i="4"/>
  <c r="H1437" i="4"/>
  <c r="H1429" i="4"/>
  <c r="H1421" i="4"/>
  <c r="H1411" i="4"/>
  <c r="H1401" i="4"/>
  <c r="H1389" i="4"/>
  <c r="H1379" i="4"/>
  <c r="H1369" i="4"/>
  <c r="H1357" i="4"/>
  <c r="H1347" i="4"/>
  <c r="H1337" i="4"/>
  <c r="H1325" i="4"/>
  <c r="H1315" i="4"/>
  <c r="H1305" i="4"/>
  <c r="H1293" i="4"/>
  <c r="H1283" i="4"/>
  <c r="H1273" i="4"/>
  <c r="H1261" i="4"/>
  <c r="H1251" i="4"/>
  <c r="H1241" i="4"/>
  <c r="H1229" i="4"/>
  <c r="H1219" i="4"/>
  <c r="H1209" i="4"/>
  <c r="H1197" i="4"/>
  <c r="H1187" i="4"/>
  <c r="H1177" i="4"/>
  <c r="H1165" i="4"/>
  <c r="H1147" i="4"/>
  <c r="H1121" i="4"/>
  <c r="H1096" i="4"/>
  <c r="H1071" i="4"/>
  <c r="H1044" i="4"/>
  <c r="H1019" i="4"/>
  <c r="I1480" i="4"/>
  <c r="I1455" i="4"/>
  <c r="I1428" i="4"/>
  <c r="I1403" i="4"/>
  <c r="I1377" i="4"/>
  <c r="I1352" i="4"/>
  <c r="I1327" i="4"/>
  <c r="I1300" i="4"/>
  <c r="I1275" i="4"/>
  <c r="I1224" i="4"/>
  <c r="I1199" i="4"/>
  <c r="I1172" i="4"/>
  <c r="I1098" i="4"/>
  <c r="I969" i="4"/>
  <c r="H969" i="4"/>
  <c r="I913" i="4"/>
  <c r="H913" i="4"/>
  <c r="I992" i="4"/>
  <c r="H992" i="4"/>
  <c r="I984" i="4"/>
  <c r="H984" i="4"/>
  <c r="I976" i="4"/>
  <c r="H976" i="4"/>
  <c r="I968" i="4"/>
  <c r="H968" i="4"/>
  <c r="I960" i="4"/>
  <c r="H960" i="4"/>
  <c r="I993" i="4"/>
  <c r="H993" i="4"/>
  <c r="I937" i="4"/>
  <c r="H937" i="4"/>
  <c r="I991" i="4"/>
  <c r="H991" i="4"/>
  <c r="I983" i="4"/>
  <c r="H983" i="4"/>
  <c r="I975" i="4"/>
  <c r="H975" i="4"/>
  <c r="I967" i="4"/>
  <c r="H967" i="4"/>
  <c r="I959" i="4"/>
  <c r="H959" i="4"/>
  <c r="H951" i="4"/>
  <c r="I951" i="4"/>
  <c r="I943" i="4"/>
  <c r="H943" i="4"/>
  <c r="I935" i="4"/>
  <c r="H935" i="4"/>
  <c r="I927" i="4"/>
  <c r="H927" i="4"/>
  <c r="H919" i="4"/>
  <c r="I919" i="4"/>
  <c r="I911" i="4"/>
  <c r="H911" i="4"/>
  <c r="I903" i="4"/>
  <c r="H903" i="4"/>
  <c r="I895" i="4"/>
  <c r="H895" i="4"/>
  <c r="H887" i="4"/>
  <c r="I887" i="4"/>
  <c r="I879" i="4"/>
  <c r="H879" i="4"/>
  <c r="I871" i="4"/>
  <c r="H871" i="4"/>
  <c r="I945" i="4"/>
  <c r="H945" i="4"/>
  <c r="I990" i="4"/>
  <c r="H990" i="4"/>
  <c r="I982" i="4"/>
  <c r="H982" i="4"/>
  <c r="I974" i="4"/>
  <c r="H974" i="4"/>
  <c r="I966" i="4"/>
  <c r="H966" i="4"/>
  <c r="I958" i="4"/>
  <c r="H958" i="4"/>
  <c r="I950" i="4"/>
  <c r="H950" i="4"/>
  <c r="I942" i="4"/>
  <c r="H942" i="4"/>
  <c r="I934" i="4"/>
  <c r="H934" i="4"/>
  <c r="I926" i="4"/>
  <c r="H926" i="4"/>
  <c r="I918" i="4"/>
  <c r="H918" i="4"/>
  <c r="I910" i="4"/>
  <c r="H910" i="4"/>
  <c r="I902" i="4"/>
  <c r="H902" i="4"/>
  <c r="I953" i="4"/>
  <c r="H953" i="4"/>
  <c r="I989" i="4"/>
  <c r="H989" i="4"/>
  <c r="I981" i="4"/>
  <c r="H981" i="4"/>
  <c r="I973" i="4"/>
  <c r="H973" i="4"/>
  <c r="I965" i="4"/>
  <c r="H965" i="4"/>
  <c r="I957" i="4"/>
  <c r="H957" i="4"/>
  <c r="I949" i="4"/>
  <c r="H949" i="4"/>
  <c r="I941" i="4"/>
  <c r="H941" i="4"/>
  <c r="I933" i="4"/>
  <c r="H933" i="4"/>
  <c r="I925" i="4"/>
  <c r="H925" i="4"/>
  <c r="I917" i="4"/>
  <c r="H917" i="4"/>
  <c r="I909" i="4"/>
  <c r="H909" i="4"/>
  <c r="I901" i="4"/>
  <c r="H901" i="4"/>
  <c r="I893" i="4"/>
  <c r="H893" i="4"/>
  <c r="I885" i="4"/>
  <c r="H885" i="4"/>
  <c r="I877" i="4"/>
  <c r="H877" i="4"/>
  <c r="I869" i="4"/>
  <c r="H869" i="4"/>
  <c r="I985" i="4"/>
  <c r="H985" i="4"/>
  <c r="I929" i="4"/>
  <c r="H929" i="4"/>
  <c r="I988" i="4"/>
  <c r="H988" i="4"/>
  <c r="I980" i="4"/>
  <c r="H980" i="4"/>
  <c r="I972" i="4"/>
  <c r="H972" i="4"/>
  <c r="I964" i="4"/>
  <c r="H964" i="4"/>
  <c r="I956" i="4"/>
  <c r="H956" i="4"/>
  <c r="I948" i="4"/>
  <c r="H948" i="4"/>
  <c r="I940" i="4"/>
  <c r="H940" i="4"/>
  <c r="I932" i="4"/>
  <c r="H932" i="4"/>
  <c r="I924" i="4"/>
  <c r="H924" i="4"/>
  <c r="I916" i="4"/>
  <c r="H916" i="4"/>
  <c r="I908" i="4"/>
  <c r="H908" i="4"/>
  <c r="I900" i="4"/>
  <c r="H900" i="4"/>
  <c r="I961" i="4"/>
  <c r="H961" i="4"/>
  <c r="I905" i="4"/>
  <c r="H905" i="4"/>
  <c r="I995" i="4"/>
  <c r="H995" i="4"/>
  <c r="I987" i="4"/>
  <c r="H987" i="4"/>
  <c r="I979" i="4"/>
  <c r="H979" i="4"/>
  <c r="I971" i="4"/>
  <c r="H971" i="4"/>
  <c r="I963" i="4"/>
  <c r="H963" i="4"/>
  <c r="I955" i="4"/>
  <c r="H955" i="4"/>
  <c r="I947" i="4"/>
  <c r="H947" i="4"/>
  <c r="H939" i="4"/>
  <c r="I939" i="4"/>
  <c r="I931" i="4"/>
  <c r="H931" i="4"/>
  <c r="I923" i="4"/>
  <c r="H923" i="4"/>
  <c r="I915" i="4"/>
  <c r="H915" i="4"/>
  <c r="I907" i="4"/>
  <c r="H907" i="4"/>
  <c r="I899" i="4"/>
  <c r="H899" i="4"/>
  <c r="I891" i="4"/>
  <c r="H891" i="4"/>
  <c r="I883" i="4"/>
  <c r="H883" i="4"/>
  <c r="I875" i="4"/>
  <c r="H875" i="4"/>
  <c r="I977" i="4"/>
  <c r="H977" i="4"/>
  <c r="I921" i="4"/>
  <c r="H921" i="4"/>
  <c r="I994" i="4"/>
  <c r="H994" i="4"/>
  <c r="I986" i="4"/>
  <c r="H986" i="4"/>
  <c r="I978" i="4"/>
  <c r="H978" i="4"/>
  <c r="I970" i="4"/>
  <c r="H970" i="4"/>
  <c r="I962" i="4"/>
  <c r="H962" i="4"/>
  <c r="I954" i="4"/>
  <c r="H954" i="4"/>
  <c r="I946" i="4"/>
  <c r="H946" i="4"/>
  <c r="I938" i="4"/>
  <c r="H938" i="4"/>
  <c r="I930" i="4"/>
  <c r="H930" i="4"/>
  <c r="I922" i="4"/>
  <c r="H922" i="4"/>
  <c r="I914" i="4"/>
  <c r="H914" i="4"/>
  <c r="I906" i="4"/>
  <c r="H906" i="4"/>
  <c r="I898" i="4"/>
  <c r="H898" i="4"/>
  <c r="I890" i="4"/>
  <c r="H890" i="4"/>
  <c r="I894" i="4"/>
  <c r="I886" i="4"/>
  <c r="I878" i="4"/>
  <c r="I870" i="4"/>
  <c r="I862" i="4"/>
  <c r="I854" i="4"/>
  <c r="I846" i="4"/>
  <c r="I838" i="4"/>
  <c r="I830" i="4"/>
  <c r="I822" i="4"/>
  <c r="I814" i="4"/>
  <c r="I806" i="4"/>
  <c r="I798" i="4"/>
  <c r="I790" i="4"/>
  <c r="I782" i="4"/>
  <c r="I774" i="4"/>
  <c r="I766" i="4"/>
  <c r="I758" i="4"/>
  <c r="I750" i="4"/>
  <c r="I742" i="4"/>
  <c r="I734" i="4"/>
  <c r="I726" i="4"/>
  <c r="I718" i="4"/>
  <c r="I710" i="4"/>
  <c r="I702" i="4"/>
  <c r="I694" i="4"/>
  <c r="I686" i="4"/>
  <c r="I678" i="4"/>
  <c r="I670" i="4"/>
  <c r="I662" i="4"/>
  <c r="I654" i="4"/>
  <c r="I646" i="4"/>
  <c r="I638" i="4"/>
  <c r="I630" i="4"/>
  <c r="I622" i="4"/>
  <c r="H622" i="4"/>
  <c r="I614" i="4"/>
  <c r="H614" i="4"/>
  <c r="I606" i="4"/>
  <c r="H606" i="4"/>
  <c r="I598" i="4"/>
  <c r="H598" i="4"/>
  <c r="I590" i="4"/>
  <c r="H590" i="4"/>
  <c r="I582" i="4"/>
  <c r="H582" i="4"/>
  <c r="I574" i="4"/>
  <c r="H574" i="4"/>
  <c r="I566" i="4"/>
  <c r="H566" i="4"/>
  <c r="I558" i="4"/>
  <c r="H558" i="4"/>
  <c r="I550" i="4"/>
  <c r="H550" i="4"/>
  <c r="I542" i="4"/>
  <c r="H542" i="4"/>
  <c r="I534" i="4"/>
  <c r="H534" i="4"/>
  <c r="I526" i="4"/>
  <c r="H526" i="4"/>
  <c r="I518" i="4"/>
  <c r="H518" i="4"/>
  <c r="I510" i="4"/>
  <c r="H510" i="4"/>
  <c r="I502" i="4"/>
  <c r="H502" i="4"/>
  <c r="I494" i="4"/>
  <c r="H494" i="4"/>
  <c r="I486" i="4"/>
  <c r="H486" i="4"/>
  <c r="I478" i="4"/>
  <c r="H478" i="4"/>
  <c r="I470" i="4"/>
  <c r="H470" i="4"/>
  <c r="I462" i="4"/>
  <c r="H462" i="4"/>
  <c r="I454" i="4"/>
  <c r="H454" i="4"/>
  <c r="I446" i="4"/>
  <c r="H446" i="4"/>
  <c r="I438" i="4"/>
  <c r="H438" i="4"/>
  <c r="I430" i="4"/>
  <c r="H430" i="4"/>
  <c r="I422" i="4"/>
  <c r="H422" i="4"/>
  <c r="I414" i="4"/>
  <c r="H414" i="4"/>
  <c r="I406" i="4"/>
  <c r="H406" i="4"/>
  <c r="I398" i="4"/>
  <c r="H398" i="4"/>
  <c r="I390" i="4"/>
  <c r="H390" i="4"/>
  <c r="H670" i="4"/>
  <c r="H638" i="4"/>
  <c r="I823" i="4"/>
  <c r="I861" i="4"/>
  <c r="I853" i="4"/>
  <c r="I845" i="4"/>
  <c r="I837" i="4"/>
  <c r="I829" i="4"/>
  <c r="I821" i="4"/>
  <c r="I813" i="4"/>
  <c r="I805" i="4"/>
  <c r="I797" i="4"/>
  <c r="I789" i="4"/>
  <c r="I781" i="4"/>
  <c r="I773" i="4"/>
  <c r="I765" i="4"/>
  <c r="I757" i="4"/>
  <c r="I749" i="4"/>
  <c r="I741" i="4"/>
  <c r="I733" i="4"/>
  <c r="I725" i="4"/>
  <c r="I717" i="4"/>
  <c r="I709" i="4"/>
  <c r="I701" i="4"/>
  <c r="I693" i="4"/>
  <c r="I685" i="4"/>
  <c r="I677" i="4"/>
  <c r="I669" i="4"/>
  <c r="I661" i="4"/>
  <c r="I653" i="4"/>
  <c r="I645" i="4"/>
  <c r="I637" i="4"/>
  <c r="I629" i="4"/>
  <c r="I621" i="4"/>
  <c r="H621" i="4"/>
  <c r="I613" i="4"/>
  <c r="H613" i="4"/>
  <c r="I605" i="4"/>
  <c r="H605" i="4"/>
  <c r="I597" i="4"/>
  <c r="H597" i="4"/>
  <c r="I589" i="4"/>
  <c r="H589" i="4"/>
  <c r="I581" i="4"/>
  <c r="H581" i="4"/>
  <c r="I573" i="4"/>
  <c r="H573" i="4"/>
  <c r="I565" i="4"/>
  <c r="H565" i="4"/>
  <c r="I557" i="4"/>
  <c r="H557" i="4"/>
  <c r="I549" i="4"/>
  <c r="H549" i="4"/>
  <c r="I541" i="4"/>
  <c r="H541" i="4"/>
  <c r="I533" i="4"/>
  <c r="H533" i="4"/>
  <c r="I525" i="4"/>
  <c r="H525" i="4"/>
  <c r="I517" i="4"/>
  <c r="H517" i="4"/>
  <c r="I509" i="4"/>
  <c r="H509" i="4"/>
  <c r="I501" i="4"/>
  <c r="H501" i="4"/>
  <c r="I493" i="4"/>
  <c r="H493" i="4"/>
  <c r="I485" i="4"/>
  <c r="H485" i="4"/>
  <c r="I477" i="4"/>
  <c r="H477" i="4"/>
  <c r="I469" i="4"/>
  <c r="H469" i="4"/>
  <c r="I461" i="4"/>
  <c r="H461" i="4"/>
  <c r="I453" i="4"/>
  <c r="H453" i="4"/>
  <c r="I445" i="4"/>
  <c r="H445" i="4"/>
  <c r="I437" i="4"/>
  <c r="H437" i="4"/>
  <c r="I429" i="4"/>
  <c r="H429" i="4"/>
  <c r="I421" i="4"/>
  <c r="H421" i="4"/>
  <c r="I413" i="4"/>
  <c r="H413" i="4"/>
  <c r="I405" i="4"/>
  <c r="H405" i="4"/>
  <c r="I397" i="4"/>
  <c r="H397" i="4"/>
  <c r="I389" i="4"/>
  <c r="H389" i="4"/>
  <c r="H669" i="4"/>
  <c r="H637" i="4"/>
  <c r="I811" i="4"/>
  <c r="I892" i="4"/>
  <c r="I884" i="4"/>
  <c r="I876" i="4"/>
  <c r="I868" i="4"/>
  <c r="I860" i="4"/>
  <c r="I852" i="4"/>
  <c r="I844" i="4"/>
  <c r="I836" i="4"/>
  <c r="I828" i="4"/>
  <c r="I820" i="4"/>
  <c r="I812" i="4"/>
  <c r="I804" i="4"/>
  <c r="I796" i="4"/>
  <c r="I788" i="4"/>
  <c r="I780" i="4"/>
  <c r="I772" i="4"/>
  <c r="I764" i="4"/>
  <c r="I756" i="4"/>
  <c r="I748" i="4"/>
  <c r="I740" i="4"/>
  <c r="I732" i="4"/>
  <c r="I724" i="4"/>
  <c r="I716" i="4"/>
  <c r="I708" i="4"/>
  <c r="I700" i="4"/>
  <c r="I692" i="4"/>
  <c r="I684" i="4"/>
  <c r="I676" i="4"/>
  <c r="I668" i="4"/>
  <c r="I660" i="4"/>
  <c r="I652" i="4"/>
  <c r="I644" i="4"/>
  <c r="I636" i="4"/>
  <c r="I628" i="4"/>
  <c r="I620" i="4"/>
  <c r="I612" i="4"/>
  <c r="I604" i="4"/>
  <c r="I596" i="4"/>
  <c r="I588" i="4"/>
  <c r="I580" i="4"/>
  <c r="I572" i="4"/>
  <c r="I564" i="4"/>
  <c r="I556" i="4"/>
  <c r="I548" i="4"/>
  <c r="I540" i="4"/>
  <c r="I532" i="4"/>
  <c r="I524" i="4"/>
  <c r="I516" i="4"/>
  <c r="I508" i="4"/>
  <c r="I500" i="4"/>
  <c r="I492" i="4"/>
  <c r="I484" i="4"/>
  <c r="I476" i="4"/>
  <c r="I468" i="4"/>
  <c r="I460" i="4"/>
  <c r="I452" i="4"/>
  <c r="I444" i="4"/>
  <c r="I436" i="4"/>
  <c r="I428" i="4"/>
  <c r="I420" i="4"/>
  <c r="I412" i="4"/>
  <c r="I404" i="4"/>
  <c r="I396" i="4"/>
  <c r="I388" i="4"/>
  <c r="H843" i="4"/>
  <c r="H811" i="4"/>
  <c r="H779" i="4"/>
  <c r="H678" i="4"/>
  <c r="H668" i="4"/>
  <c r="H646" i="4"/>
  <c r="H636" i="4"/>
  <c r="H596" i="4"/>
  <c r="H564" i="4"/>
  <c r="H532" i="4"/>
  <c r="H500" i="4"/>
  <c r="H468" i="4"/>
  <c r="H436" i="4"/>
  <c r="H404" i="4"/>
  <c r="I791" i="4"/>
  <c r="I867" i="4"/>
  <c r="I859" i="4"/>
  <c r="I851" i="4"/>
  <c r="I835" i="4"/>
  <c r="I827" i="4"/>
  <c r="I819" i="4"/>
  <c r="I803" i="4"/>
  <c r="I795" i="4"/>
  <c r="I787" i="4"/>
  <c r="I771" i="4"/>
  <c r="I763" i="4"/>
  <c r="I755" i="4"/>
  <c r="I747" i="4"/>
  <c r="I739" i="4"/>
  <c r="I731" i="4"/>
  <c r="I723" i="4"/>
  <c r="I715" i="4"/>
  <c r="I707" i="4"/>
  <c r="I699" i="4"/>
  <c r="I691" i="4"/>
  <c r="I683" i="4"/>
  <c r="I675" i="4"/>
  <c r="I667" i="4"/>
  <c r="I659" i="4"/>
  <c r="I651" i="4"/>
  <c r="I643" i="4"/>
  <c r="I635" i="4"/>
  <c r="I627" i="4"/>
  <c r="I619" i="4"/>
  <c r="H619" i="4"/>
  <c r="I611" i="4"/>
  <c r="H611" i="4"/>
  <c r="I603" i="4"/>
  <c r="H603" i="4"/>
  <c r="I595" i="4"/>
  <c r="H595" i="4"/>
  <c r="I587" i="4"/>
  <c r="H587" i="4"/>
  <c r="I579" i="4"/>
  <c r="H579" i="4"/>
  <c r="I571" i="4"/>
  <c r="H571" i="4"/>
  <c r="I563" i="4"/>
  <c r="H563" i="4"/>
  <c r="I555" i="4"/>
  <c r="H555" i="4"/>
  <c r="I547" i="4"/>
  <c r="H547" i="4"/>
  <c r="I539" i="4"/>
  <c r="H539" i="4"/>
  <c r="I531" i="4"/>
  <c r="H531" i="4"/>
  <c r="I523" i="4"/>
  <c r="H523" i="4"/>
  <c r="I515" i="4"/>
  <c r="H515" i="4"/>
  <c r="I507" i="4"/>
  <c r="H507" i="4"/>
  <c r="I499" i="4"/>
  <c r="H499" i="4"/>
  <c r="I491" i="4"/>
  <c r="H491" i="4"/>
  <c r="I483" i="4"/>
  <c r="H483" i="4"/>
  <c r="I475" i="4"/>
  <c r="H475" i="4"/>
  <c r="I467" i="4"/>
  <c r="H467" i="4"/>
  <c r="I459" i="4"/>
  <c r="H459" i="4"/>
  <c r="I451" i="4"/>
  <c r="H451" i="4"/>
  <c r="I443" i="4"/>
  <c r="H443" i="4"/>
  <c r="I435" i="4"/>
  <c r="H435" i="4"/>
  <c r="I427" i="4"/>
  <c r="H427" i="4"/>
  <c r="I419" i="4"/>
  <c r="H419" i="4"/>
  <c r="I411" i="4"/>
  <c r="H411" i="4"/>
  <c r="I403" i="4"/>
  <c r="H403" i="4"/>
  <c r="I395" i="4"/>
  <c r="H395" i="4"/>
  <c r="I387" i="4"/>
  <c r="H387" i="4"/>
  <c r="H677" i="4"/>
  <c r="H667" i="4"/>
  <c r="H645" i="4"/>
  <c r="H635" i="4"/>
  <c r="I779" i="4"/>
  <c r="I882" i="4"/>
  <c r="I874" i="4"/>
  <c r="I866" i="4"/>
  <c r="I858" i="4"/>
  <c r="I850" i="4"/>
  <c r="I842" i="4"/>
  <c r="I834" i="4"/>
  <c r="I826" i="4"/>
  <c r="I818" i="4"/>
  <c r="I810" i="4"/>
  <c r="I802" i="4"/>
  <c r="I794" i="4"/>
  <c r="I786" i="4"/>
  <c r="I778" i="4"/>
  <c r="I770" i="4"/>
  <c r="I762" i="4"/>
  <c r="I754" i="4"/>
  <c r="I746" i="4"/>
  <c r="I738" i="4"/>
  <c r="I730" i="4"/>
  <c r="I722" i="4"/>
  <c r="I714" i="4"/>
  <c r="I706" i="4"/>
  <c r="I698" i="4"/>
  <c r="I690" i="4"/>
  <c r="H690" i="4"/>
  <c r="I682" i="4"/>
  <c r="H682" i="4"/>
  <c r="I674" i="4"/>
  <c r="H674" i="4"/>
  <c r="I666" i="4"/>
  <c r="H666" i="4"/>
  <c r="I658" i="4"/>
  <c r="H658" i="4"/>
  <c r="I650" i="4"/>
  <c r="H650" i="4"/>
  <c r="I642" i="4"/>
  <c r="H642" i="4"/>
  <c r="I634" i="4"/>
  <c r="H634" i="4"/>
  <c r="I626" i="4"/>
  <c r="H626" i="4"/>
  <c r="I618" i="4"/>
  <c r="H618" i="4"/>
  <c r="I610" i="4"/>
  <c r="H610" i="4"/>
  <c r="I602" i="4"/>
  <c r="H602" i="4"/>
  <c r="I594" i="4"/>
  <c r="H594" i="4"/>
  <c r="I586" i="4"/>
  <c r="H586" i="4"/>
  <c r="I578" i="4"/>
  <c r="H578" i="4"/>
  <c r="I570" i="4"/>
  <c r="H570" i="4"/>
  <c r="I562" i="4"/>
  <c r="H562" i="4"/>
  <c r="I554" i="4"/>
  <c r="H554" i="4"/>
  <c r="I546" i="4"/>
  <c r="H546" i="4"/>
  <c r="I538" i="4"/>
  <c r="H538" i="4"/>
  <c r="I530" i="4"/>
  <c r="H530" i="4"/>
  <c r="I522" i="4"/>
  <c r="H522" i="4"/>
  <c r="I514" i="4"/>
  <c r="H514" i="4"/>
  <c r="I506" i="4"/>
  <c r="H506" i="4"/>
  <c r="I498" i="4"/>
  <c r="H498" i="4"/>
  <c r="I490" i="4"/>
  <c r="H490" i="4"/>
  <c r="I482" i="4"/>
  <c r="H482" i="4"/>
  <c r="I474" i="4"/>
  <c r="H474" i="4"/>
  <c r="I466" i="4"/>
  <c r="H466" i="4"/>
  <c r="I458" i="4"/>
  <c r="H458" i="4"/>
  <c r="I450" i="4"/>
  <c r="H450" i="4"/>
  <c r="I442" i="4"/>
  <c r="H442" i="4"/>
  <c r="I434" i="4"/>
  <c r="H434" i="4"/>
  <c r="I426" i="4"/>
  <c r="H426" i="4"/>
  <c r="I418" i="4"/>
  <c r="H418" i="4"/>
  <c r="I410" i="4"/>
  <c r="H410" i="4"/>
  <c r="I402" i="4"/>
  <c r="H402" i="4"/>
  <c r="I394" i="4"/>
  <c r="H394" i="4"/>
  <c r="I386" i="4"/>
  <c r="H386" i="4"/>
  <c r="H686" i="4"/>
  <c r="H676" i="4"/>
  <c r="H654" i="4"/>
  <c r="H644" i="4"/>
  <c r="H620" i="4"/>
  <c r="H588" i="4"/>
  <c r="H556" i="4"/>
  <c r="H524" i="4"/>
  <c r="H492" i="4"/>
  <c r="H460" i="4"/>
  <c r="H428" i="4"/>
  <c r="H396" i="4"/>
  <c r="I759" i="4"/>
  <c r="I897" i="4"/>
  <c r="I889" i="4"/>
  <c r="I881" i="4"/>
  <c r="I873" i="4"/>
  <c r="I865" i="4"/>
  <c r="I857" i="4"/>
  <c r="I849" i="4"/>
  <c r="I841" i="4"/>
  <c r="I833" i="4"/>
  <c r="I825" i="4"/>
  <c r="I817" i="4"/>
  <c r="I809" i="4"/>
  <c r="I801" i="4"/>
  <c r="I793" i="4"/>
  <c r="I785" i="4"/>
  <c r="I777" i="4"/>
  <c r="I769" i="4"/>
  <c r="I761" i="4"/>
  <c r="I753" i="4"/>
  <c r="I745" i="4"/>
  <c r="I737" i="4"/>
  <c r="I729" i="4"/>
  <c r="I721" i="4"/>
  <c r="I713" i="4"/>
  <c r="I705" i="4"/>
  <c r="I697" i="4"/>
  <c r="I689" i="4"/>
  <c r="I681" i="4"/>
  <c r="I673" i="4"/>
  <c r="I665" i="4"/>
  <c r="I657" i="4"/>
  <c r="I649" i="4"/>
  <c r="I641" i="4"/>
  <c r="I633" i="4"/>
  <c r="I625" i="4"/>
  <c r="I617" i="4"/>
  <c r="I609" i="4"/>
  <c r="I601" i="4"/>
  <c r="I593" i="4"/>
  <c r="I585" i="4"/>
  <c r="I577" i="4"/>
  <c r="I569" i="4"/>
  <c r="I561" i="4"/>
  <c r="I553" i="4"/>
  <c r="I545" i="4"/>
  <c r="I537" i="4"/>
  <c r="I529" i="4"/>
  <c r="I521" i="4"/>
  <c r="I513" i="4"/>
  <c r="I505" i="4"/>
  <c r="I497" i="4"/>
  <c r="I489" i="4"/>
  <c r="I481" i="4"/>
  <c r="I473" i="4"/>
  <c r="I465" i="4"/>
  <c r="I457" i="4"/>
  <c r="I449" i="4"/>
  <c r="I441" i="4"/>
  <c r="I433" i="4"/>
  <c r="I425" i="4"/>
  <c r="I417" i="4"/>
  <c r="I409" i="4"/>
  <c r="I401" i="4"/>
  <c r="I393" i="4"/>
  <c r="I385" i="4"/>
  <c r="H685" i="4"/>
  <c r="H675" i="4"/>
  <c r="H653" i="4"/>
  <c r="H643" i="4"/>
  <c r="H617" i="4"/>
  <c r="H585" i="4"/>
  <c r="H553" i="4"/>
  <c r="H521" i="4"/>
  <c r="H489" i="4"/>
  <c r="H457" i="4"/>
  <c r="H425" i="4"/>
  <c r="H393" i="4"/>
  <c r="I952" i="4"/>
  <c r="I944" i="4"/>
  <c r="I936" i="4"/>
  <c r="I928" i="4"/>
  <c r="I920" i="4"/>
  <c r="I912" i="4"/>
  <c r="I904" i="4"/>
  <c r="I896" i="4"/>
  <c r="I888" i="4"/>
  <c r="I880" i="4"/>
  <c r="I872" i="4"/>
  <c r="I864" i="4"/>
  <c r="I856" i="4"/>
  <c r="I848" i="4"/>
  <c r="I840" i="4"/>
  <c r="I832" i="4"/>
  <c r="I824" i="4"/>
  <c r="I816" i="4"/>
  <c r="I808" i="4"/>
  <c r="I800" i="4"/>
  <c r="I792" i="4"/>
  <c r="I784" i="4"/>
  <c r="I776" i="4"/>
  <c r="I768" i="4"/>
  <c r="I760" i="4"/>
  <c r="I752" i="4"/>
  <c r="I744" i="4"/>
  <c r="I736" i="4"/>
  <c r="I728" i="4"/>
  <c r="I720" i="4"/>
  <c r="I712" i="4"/>
  <c r="I704" i="4"/>
  <c r="I696" i="4"/>
  <c r="I688" i="4"/>
  <c r="I680" i="4"/>
  <c r="I672" i="4"/>
  <c r="I664" i="4"/>
  <c r="I656" i="4"/>
  <c r="I648" i="4"/>
  <c r="I640" i="4"/>
  <c r="I632" i="4"/>
  <c r="I624" i="4"/>
  <c r="I616" i="4"/>
  <c r="H616" i="4"/>
  <c r="I608" i="4"/>
  <c r="H608" i="4"/>
  <c r="I600" i="4"/>
  <c r="H600" i="4"/>
  <c r="I592" i="4"/>
  <c r="H592" i="4"/>
  <c r="I584" i="4"/>
  <c r="H584" i="4"/>
  <c r="I576" i="4"/>
  <c r="H576" i="4"/>
  <c r="I568" i="4"/>
  <c r="H568" i="4"/>
  <c r="I560" i="4"/>
  <c r="H560" i="4"/>
  <c r="I552" i="4"/>
  <c r="H552" i="4"/>
  <c r="I544" i="4"/>
  <c r="H544" i="4"/>
  <c r="I536" i="4"/>
  <c r="H536" i="4"/>
  <c r="I528" i="4"/>
  <c r="H528" i="4"/>
  <c r="I520" i="4"/>
  <c r="H520" i="4"/>
  <c r="I512" i="4"/>
  <c r="H512" i="4"/>
  <c r="I504" i="4"/>
  <c r="H504" i="4"/>
  <c r="I496" i="4"/>
  <c r="H496" i="4"/>
  <c r="I488" i="4"/>
  <c r="H488" i="4"/>
  <c r="I480" i="4"/>
  <c r="H480" i="4"/>
  <c r="I472" i="4"/>
  <c r="H472" i="4"/>
  <c r="I464" i="4"/>
  <c r="H464" i="4"/>
  <c r="I456" i="4"/>
  <c r="H456" i="4"/>
  <c r="I448" i="4"/>
  <c r="H448" i="4"/>
  <c r="I440" i="4"/>
  <c r="H440" i="4"/>
  <c r="I432" i="4"/>
  <c r="H432" i="4"/>
  <c r="I424" i="4"/>
  <c r="H424" i="4"/>
  <c r="I416" i="4"/>
  <c r="H416" i="4"/>
  <c r="I408" i="4"/>
  <c r="H408" i="4"/>
  <c r="I400" i="4"/>
  <c r="H400" i="4"/>
  <c r="I392" i="4"/>
  <c r="H392" i="4"/>
  <c r="I384" i="4"/>
  <c r="H384" i="4"/>
  <c r="H855" i="4"/>
  <c r="H823" i="4"/>
  <c r="H791" i="4"/>
  <c r="H759" i="4"/>
  <c r="H694" i="4"/>
  <c r="H684" i="4"/>
  <c r="H673" i="4"/>
  <c r="H662" i="4"/>
  <c r="H652" i="4"/>
  <c r="H641" i="4"/>
  <c r="H630" i="4"/>
  <c r="H612" i="4"/>
  <c r="H580" i="4"/>
  <c r="H548" i="4"/>
  <c r="H516" i="4"/>
  <c r="H484" i="4"/>
  <c r="H452" i="4"/>
  <c r="H420" i="4"/>
  <c r="H388" i="4"/>
  <c r="I855" i="4"/>
  <c r="I863" i="4"/>
  <c r="I847" i="4"/>
  <c r="I839" i="4"/>
  <c r="I831" i="4"/>
  <c r="I815" i="4"/>
  <c r="I807" i="4"/>
  <c r="I799" i="4"/>
  <c r="I783" i="4"/>
  <c r="I775" i="4"/>
  <c r="I767" i="4"/>
  <c r="I751" i="4"/>
  <c r="I743" i="4"/>
  <c r="I735" i="4"/>
  <c r="I727" i="4"/>
  <c r="I719" i="4"/>
  <c r="I711" i="4"/>
  <c r="I703" i="4"/>
  <c r="I695" i="4"/>
  <c r="H695" i="4"/>
  <c r="I687" i="4"/>
  <c r="H687" i="4"/>
  <c r="I679" i="4"/>
  <c r="H679" i="4"/>
  <c r="I671" i="4"/>
  <c r="H671" i="4"/>
  <c r="I663" i="4"/>
  <c r="H663" i="4"/>
  <c r="I655" i="4"/>
  <c r="H655" i="4"/>
  <c r="I647" i="4"/>
  <c r="H647" i="4"/>
  <c r="I639" i="4"/>
  <c r="H639" i="4"/>
  <c r="I631" i="4"/>
  <c r="H631" i="4"/>
  <c r="I623" i="4"/>
  <c r="H623" i="4"/>
  <c r="I615" i="4"/>
  <c r="H615" i="4"/>
  <c r="I607" i="4"/>
  <c r="H607" i="4"/>
  <c r="I599" i="4"/>
  <c r="H599" i="4"/>
  <c r="I591" i="4"/>
  <c r="H591" i="4"/>
  <c r="I583" i="4"/>
  <c r="H583" i="4"/>
  <c r="I575" i="4"/>
  <c r="H575" i="4"/>
  <c r="I567" i="4"/>
  <c r="H567" i="4"/>
  <c r="I559" i="4"/>
  <c r="H559" i="4"/>
  <c r="I551" i="4"/>
  <c r="H551" i="4"/>
  <c r="I543" i="4"/>
  <c r="H543" i="4"/>
  <c r="I535" i="4"/>
  <c r="H535" i="4"/>
  <c r="I527" i="4"/>
  <c r="H527" i="4"/>
  <c r="I519" i="4"/>
  <c r="H519" i="4"/>
  <c r="I511" i="4"/>
  <c r="H511" i="4"/>
  <c r="I503" i="4"/>
  <c r="H503" i="4"/>
  <c r="I495" i="4"/>
  <c r="H495" i="4"/>
  <c r="I487" i="4"/>
  <c r="H487" i="4"/>
  <c r="I479" i="4"/>
  <c r="H479" i="4"/>
  <c r="I471" i="4"/>
  <c r="H471" i="4"/>
  <c r="I463" i="4"/>
  <c r="H463" i="4"/>
  <c r="I455" i="4"/>
  <c r="H455" i="4"/>
  <c r="I447" i="4"/>
  <c r="H447" i="4"/>
  <c r="I439" i="4"/>
  <c r="H439" i="4"/>
  <c r="I431" i="4"/>
  <c r="H431" i="4"/>
  <c r="I423" i="4"/>
  <c r="H423" i="4"/>
  <c r="I415" i="4"/>
  <c r="H415" i="4"/>
  <c r="I407" i="4"/>
  <c r="H407" i="4"/>
  <c r="I399" i="4"/>
  <c r="H399" i="4"/>
  <c r="I391" i="4"/>
  <c r="H391" i="4"/>
  <c r="H894" i="4"/>
  <c r="H886" i="4"/>
  <c r="H878" i="4"/>
  <c r="H870" i="4"/>
  <c r="H862" i="4"/>
  <c r="H854" i="4"/>
  <c r="H846" i="4"/>
  <c r="H838" i="4"/>
  <c r="H830" i="4"/>
  <c r="H822" i="4"/>
  <c r="H814" i="4"/>
  <c r="H806" i="4"/>
  <c r="H798" i="4"/>
  <c r="H790" i="4"/>
  <c r="H782" i="4"/>
  <c r="H774" i="4"/>
  <c r="H766" i="4"/>
  <c r="H758" i="4"/>
  <c r="H750" i="4"/>
  <c r="H742" i="4"/>
  <c r="H734" i="4"/>
  <c r="H726" i="4"/>
  <c r="H718" i="4"/>
  <c r="H710" i="4"/>
  <c r="H702" i="4"/>
  <c r="H693" i="4"/>
  <c r="H683" i="4"/>
  <c r="H672" i="4"/>
  <c r="H661" i="4"/>
  <c r="H651" i="4"/>
  <c r="H640" i="4"/>
  <c r="H629" i="4"/>
  <c r="H609" i="4"/>
  <c r="H577" i="4"/>
  <c r="H545" i="4"/>
  <c r="H513" i="4"/>
  <c r="H481" i="4"/>
  <c r="H449" i="4"/>
  <c r="H417" i="4"/>
  <c r="H385" i="4"/>
  <c r="I843" i="4"/>
  <c r="F8" i="4"/>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E990" i="1"/>
  <c r="E991" i="1"/>
  <c r="E992" i="1"/>
  <c r="E993" i="1"/>
  <c r="E994" i="1"/>
  <c r="E995" i="1"/>
  <c r="E996" i="1"/>
  <c r="E997" i="1"/>
  <c r="E998" i="1"/>
  <c r="E999" i="1"/>
  <c r="E1000" i="1"/>
  <c r="E1001" i="1"/>
  <c r="E24" i="1"/>
  <c r="M224" i="1"/>
  <c r="P224" i="1"/>
  <c r="M225" i="1"/>
  <c r="P225" i="1"/>
  <c r="M226" i="1"/>
  <c r="P226" i="1"/>
  <c r="M227" i="1"/>
  <c r="P227" i="1"/>
  <c r="M228" i="1"/>
  <c r="P228" i="1"/>
  <c r="M229" i="1"/>
  <c r="P229" i="1"/>
  <c r="M230" i="1"/>
  <c r="P230" i="1"/>
  <c r="M231" i="1"/>
  <c r="P231" i="1"/>
  <c r="M232" i="1"/>
  <c r="P232" i="1"/>
  <c r="M233" i="1"/>
  <c r="P233" i="1"/>
  <c r="M234" i="1"/>
  <c r="P234" i="1"/>
  <c r="M235" i="1"/>
  <c r="P235" i="1"/>
  <c r="M236" i="1"/>
  <c r="P236" i="1"/>
  <c r="M237" i="1"/>
  <c r="P237" i="1"/>
  <c r="M238" i="1"/>
  <c r="P238" i="1"/>
  <c r="M239" i="1"/>
  <c r="P239" i="1"/>
  <c r="M240" i="1"/>
  <c r="P240" i="1"/>
  <c r="M241" i="1"/>
  <c r="P241" i="1"/>
  <c r="M242" i="1"/>
  <c r="P242" i="1"/>
  <c r="M243" i="1"/>
  <c r="P243" i="1"/>
  <c r="M244" i="1"/>
  <c r="P244" i="1"/>
  <c r="M245" i="1"/>
  <c r="P245" i="1"/>
  <c r="M246" i="1"/>
  <c r="P246" i="1"/>
  <c r="M247" i="1"/>
  <c r="P247" i="1"/>
  <c r="M248" i="1"/>
  <c r="P248" i="1"/>
  <c r="M249" i="1"/>
  <c r="P249" i="1"/>
  <c r="M250" i="1"/>
  <c r="P250" i="1"/>
  <c r="M251" i="1"/>
  <c r="P251" i="1"/>
  <c r="M252" i="1"/>
  <c r="P252" i="1"/>
  <c r="M253" i="1"/>
  <c r="P253" i="1"/>
  <c r="M254" i="1"/>
  <c r="P254" i="1"/>
  <c r="M255" i="1"/>
  <c r="P255" i="1"/>
  <c r="M256" i="1"/>
  <c r="P256" i="1"/>
  <c r="M257" i="1"/>
  <c r="P257" i="1"/>
  <c r="M258" i="1"/>
  <c r="P258" i="1"/>
  <c r="M259" i="1"/>
  <c r="P259" i="1"/>
  <c r="M260" i="1"/>
  <c r="P260" i="1"/>
  <c r="M261" i="1"/>
  <c r="P261" i="1"/>
  <c r="M262" i="1"/>
  <c r="P262" i="1"/>
  <c r="M263" i="1"/>
  <c r="P263" i="1"/>
  <c r="M264" i="1"/>
  <c r="P264" i="1"/>
  <c r="M265" i="1"/>
  <c r="P265" i="1"/>
  <c r="M266" i="1"/>
  <c r="P266" i="1"/>
  <c r="M267" i="1"/>
  <c r="P267" i="1"/>
  <c r="M268" i="1"/>
  <c r="P268" i="1"/>
  <c r="M269" i="1"/>
  <c r="P269" i="1"/>
  <c r="M270" i="1"/>
  <c r="P270" i="1"/>
  <c r="M271" i="1"/>
  <c r="P271" i="1"/>
  <c r="M272" i="1"/>
  <c r="P272" i="1"/>
  <c r="M273" i="1"/>
  <c r="P273" i="1"/>
  <c r="M274" i="1"/>
  <c r="P274" i="1"/>
  <c r="M275" i="1"/>
  <c r="P275" i="1"/>
  <c r="M276" i="1"/>
  <c r="P276" i="1"/>
  <c r="M277" i="1"/>
  <c r="P277" i="1"/>
  <c r="M278" i="1"/>
  <c r="P278" i="1"/>
  <c r="M279" i="1"/>
  <c r="P279" i="1"/>
  <c r="M280" i="1"/>
  <c r="P280" i="1"/>
  <c r="M281" i="1"/>
  <c r="P281" i="1"/>
  <c r="M282" i="1"/>
  <c r="P282" i="1"/>
  <c r="M283" i="1"/>
  <c r="P283" i="1"/>
  <c r="M284" i="1"/>
  <c r="P284" i="1"/>
  <c r="M285" i="1"/>
  <c r="P285" i="1"/>
  <c r="M286" i="1"/>
  <c r="P286" i="1"/>
  <c r="M287" i="1"/>
  <c r="P287" i="1"/>
  <c r="M288" i="1"/>
  <c r="P288" i="1"/>
  <c r="M289" i="1"/>
  <c r="P289" i="1"/>
  <c r="M290" i="1"/>
  <c r="P290" i="1"/>
  <c r="M291" i="1"/>
  <c r="P291" i="1"/>
  <c r="M292" i="1"/>
  <c r="P292" i="1"/>
  <c r="M293" i="1"/>
  <c r="P293" i="1"/>
  <c r="M294" i="1"/>
  <c r="P294" i="1"/>
  <c r="M295" i="1"/>
  <c r="P295" i="1"/>
  <c r="M296" i="1"/>
  <c r="P296" i="1"/>
  <c r="M297" i="1"/>
  <c r="P297" i="1"/>
  <c r="M298" i="1"/>
  <c r="P298" i="1"/>
  <c r="M299" i="1"/>
  <c r="P299" i="1"/>
  <c r="M300" i="1"/>
  <c r="P300" i="1"/>
  <c r="M301" i="1"/>
  <c r="P301" i="1"/>
  <c r="M302" i="1"/>
  <c r="P302" i="1"/>
  <c r="M303" i="1"/>
  <c r="P303" i="1"/>
  <c r="M304" i="1"/>
  <c r="P304" i="1"/>
  <c r="M305" i="1"/>
  <c r="P305" i="1"/>
  <c r="M306" i="1"/>
  <c r="P306" i="1"/>
  <c r="M307" i="1"/>
  <c r="P307" i="1"/>
  <c r="M308" i="1"/>
  <c r="P308" i="1"/>
  <c r="M309" i="1"/>
  <c r="P309" i="1"/>
  <c r="M310" i="1"/>
  <c r="P310" i="1"/>
  <c r="M311" i="1"/>
  <c r="P311" i="1"/>
  <c r="M312" i="1"/>
  <c r="P312" i="1"/>
  <c r="M313" i="1"/>
  <c r="P313" i="1"/>
  <c r="M314" i="1"/>
  <c r="P314" i="1"/>
  <c r="M315" i="1"/>
  <c r="P315" i="1"/>
  <c r="M316" i="1"/>
  <c r="P316" i="1"/>
  <c r="M317" i="1"/>
  <c r="P317" i="1"/>
  <c r="M318" i="1"/>
  <c r="P318" i="1"/>
  <c r="M319" i="1"/>
  <c r="P319" i="1"/>
  <c r="M320" i="1"/>
  <c r="P320" i="1"/>
  <c r="M321" i="1"/>
  <c r="P321" i="1"/>
  <c r="M322" i="1"/>
  <c r="P322" i="1"/>
  <c r="M323" i="1"/>
  <c r="P323" i="1"/>
  <c r="M324" i="1"/>
  <c r="P324" i="1"/>
  <c r="M325" i="1"/>
  <c r="P325" i="1"/>
  <c r="M326" i="1"/>
  <c r="P326" i="1"/>
  <c r="M327" i="1"/>
  <c r="P327" i="1"/>
  <c r="M328" i="1"/>
  <c r="P328" i="1"/>
  <c r="M329" i="1"/>
  <c r="P329" i="1"/>
  <c r="M330" i="1"/>
  <c r="P330" i="1"/>
  <c r="M331" i="1"/>
  <c r="P331" i="1"/>
  <c r="M332" i="1"/>
  <c r="P332" i="1"/>
  <c r="M333" i="1"/>
  <c r="P333" i="1"/>
  <c r="M334" i="1"/>
  <c r="P334" i="1"/>
  <c r="M335" i="1"/>
  <c r="P335" i="1"/>
  <c r="M336" i="1"/>
  <c r="P336" i="1"/>
  <c r="M337" i="1"/>
  <c r="P337" i="1"/>
  <c r="M338" i="1"/>
  <c r="P338" i="1"/>
  <c r="M339" i="1"/>
  <c r="P339" i="1"/>
  <c r="M340" i="1"/>
  <c r="P340" i="1"/>
  <c r="M341" i="1"/>
  <c r="P341" i="1"/>
  <c r="M342" i="1"/>
  <c r="P342" i="1"/>
  <c r="M343" i="1"/>
  <c r="P343" i="1"/>
  <c r="M344" i="1"/>
  <c r="P344" i="1"/>
  <c r="M345" i="1"/>
  <c r="P345" i="1"/>
  <c r="M346" i="1"/>
  <c r="P346" i="1"/>
  <c r="M347" i="1"/>
  <c r="P347" i="1"/>
  <c r="M348" i="1"/>
  <c r="P348" i="1"/>
  <c r="M349" i="1"/>
  <c r="P349" i="1"/>
  <c r="M350" i="1"/>
  <c r="P350" i="1"/>
  <c r="M351" i="1"/>
  <c r="P351" i="1"/>
  <c r="M352" i="1"/>
  <c r="P352" i="1"/>
  <c r="M353" i="1"/>
  <c r="P353" i="1"/>
  <c r="M354" i="1"/>
  <c r="P354" i="1"/>
  <c r="M355" i="1"/>
  <c r="P355" i="1"/>
  <c r="M356" i="1"/>
  <c r="P356" i="1"/>
  <c r="M357" i="1"/>
  <c r="P357" i="1"/>
  <c r="M358" i="1"/>
  <c r="P358" i="1"/>
  <c r="M359" i="1"/>
  <c r="P359" i="1"/>
  <c r="M360" i="1"/>
  <c r="P360" i="1"/>
  <c r="M361" i="1"/>
  <c r="P361" i="1"/>
  <c r="M362" i="1"/>
  <c r="P362" i="1"/>
  <c r="M363" i="1"/>
  <c r="P363" i="1"/>
  <c r="M364" i="1"/>
  <c r="P364" i="1"/>
  <c r="M365" i="1"/>
  <c r="P365" i="1"/>
  <c r="M366" i="1"/>
  <c r="P366" i="1"/>
  <c r="M367" i="1"/>
  <c r="P367" i="1"/>
  <c r="M368" i="1"/>
  <c r="P368" i="1"/>
  <c r="M369" i="1"/>
  <c r="P369" i="1"/>
  <c r="M370" i="1"/>
  <c r="P370" i="1"/>
  <c r="M371" i="1"/>
  <c r="P371" i="1"/>
  <c r="M372" i="1"/>
  <c r="P372" i="1"/>
  <c r="M373" i="1"/>
  <c r="P373" i="1"/>
  <c r="M374" i="1"/>
  <c r="P374" i="1"/>
  <c r="M375" i="1"/>
  <c r="P375" i="1"/>
  <c r="M376" i="1"/>
  <c r="P376" i="1"/>
  <c r="M377" i="1"/>
  <c r="P377" i="1"/>
  <c r="M378" i="1"/>
  <c r="P378" i="1"/>
  <c r="M379" i="1"/>
  <c r="P379" i="1"/>
  <c r="M380" i="1"/>
  <c r="P380" i="1"/>
  <c r="M381" i="1"/>
  <c r="P381" i="1"/>
  <c r="M382" i="1"/>
  <c r="P382" i="1"/>
  <c r="M383" i="1"/>
  <c r="P383" i="1"/>
  <c r="M384" i="1"/>
  <c r="P384" i="1"/>
  <c r="M385" i="1"/>
  <c r="P385" i="1"/>
  <c r="M386" i="1"/>
  <c r="P386" i="1"/>
  <c r="M387" i="1"/>
  <c r="P387" i="1"/>
  <c r="M388" i="1"/>
  <c r="P388" i="1"/>
  <c r="M389" i="1"/>
  <c r="P389" i="1"/>
  <c r="M390" i="1"/>
  <c r="P390" i="1"/>
  <c r="M391" i="1"/>
  <c r="P391" i="1"/>
  <c r="M392" i="1"/>
  <c r="P392" i="1"/>
  <c r="M393" i="1"/>
  <c r="P393" i="1"/>
  <c r="M394" i="1"/>
  <c r="P394" i="1"/>
  <c r="M395" i="1"/>
  <c r="P395" i="1"/>
  <c r="M396" i="1"/>
  <c r="P396" i="1"/>
  <c r="M397" i="1"/>
  <c r="P397" i="1"/>
  <c r="M398" i="1"/>
  <c r="P398" i="1"/>
  <c r="M399" i="1"/>
  <c r="P399" i="1"/>
  <c r="M400" i="1"/>
  <c r="P400" i="1"/>
  <c r="M401" i="1"/>
  <c r="P401" i="1"/>
  <c r="M402" i="1"/>
  <c r="P402" i="1"/>
  <c r="M403" i="1"/>
  <c r="P403" i="1"/>
  <c r="M404" i="1"/>
  <c r="P404" i="1"/>
  <c r="M405" i="1"/>
  <c r="P405" i="1"/>
  <c r="M406" i="1"/>
  <c r="P406" i="1"/>
  <c r="M407" i="1"/>
  <c r="P407" i="1"/>
  <c r="M408" i="1"/>
  <c r="P408" i="1"/>
  <c r="M409" i="1"/>
  <c r="P409" i="1"/>
  <c r="M410" i="1"/>
  <c r="P410" i="1"/>
  <c r="M411" i="1"/>
  <c r="P411" i="1"/>
  <c r="M412" i="1"/>
  <c r="P412" i="1"/>
  <c r="M413" i="1"/>
  <c r="P413" i="1"/>
  <c r="M414" i="1"/>
  <c r="P414" i="1"/>
  <c r="M415" i="1"/>
  <c r="P415" i="1"/>
  <c r="M416" i="1"/>
  <c r="P416" i="1"/>
  <c r="M417" i="1"/>
  <c r="P417" i="1"/>
  <c r="M418" i="1"/>
  <c r="P418" i="1"/>
  <c r="M419" i="1"/>
  <c r="P419" i="1"/>
  <c r="M420" i="1"/>
  <c r="P420" i="1"/>
  <c r="M421" i="1"/>
  <c r="P421" i="1"/>
  <c r="M422" i="1"/>
  <c r="P422" i="1"/>
  <c r="M423" i="1"/>
  <c r="P423" i="1"/>
  <c r="M424" i="1"/>
  <c r="P424" i="1"/>
  <c r="M425" i="1"/>
  <c r="P425" i="1"/>
  <c r="M426" i="1"/>
  <c r="P426" i="1"/>
  <c r="M427" i="1"/>
  <c r="P427" i="1"/>
  <c r="M428" i="1"/>
  <c r="P428" i="1"/>
  <c r="M429" i="1"/>
  <c r="P429" i="1"/>
  <c r="M430" i="1"/>
  <c r="P430" i="1"/>
  <c r="M431" i="1"/>
  <c r="P431" i="1"/>
  <c r="M432" i="1"/>
  <c r="P432" i="1"/>
  <c r="M433" i="1"/>
  <c r="P433" i="1"/>
  <c r="M434" i="1"/>
  <c r="P434" i="1"/>
  <c r="M435" i="1"/>
  <c r="P435" i="1"/>
  <c r="M436" i="1"/>
  <c r="P436" i="1"/>
  <c r="M437" i="1"/>
  <c r="P437" i="1"/>
  <c r="M438" i="1"/>
  <c r="P438" i="1"/>
  <c r="M439" i="1"/>
  <c r="P439" i="1"/>
  <c r="M440" i="1"/>
  <c r="P440" i="1"/>
  <c r="M441" i="1"/>
  <c r="P441" i="1"/>
  <c r="M442" i="1"/>
  <c r="P442" i="1"/>
  <c r="M443" i="1"/>
  <c r="P443" i="1"/>
  <c r="M444" i="1"/>
  <c r="P444" i="1"/>
  <c r="M445" i="1"/>
  <c r="P445" i="1"/>
  <c r="M446" i="1"/>
  <c r="P446" i="1"/>
  <c r="M447" i="1"/>
  <c r="P447" i="1"/>
  <c r="M448" i="1"/>
  <c r="P448" i="1"/>
  <c r="M449" i="1"/>
  <c r="P449" i="1"/>
  <c r="M450" i="1"/>
  <c r="P450" i="1"/>
  <c r="M451" i="1"/>
  <c r="P451" i="1"/>
  <c r="M452" i="1"/>
  <c r="P452" i="1"/>
  <c r="M453" i="1"/>
  <c r="P453" i="1"/>
  <c r="M454" i="1"/>
  <c r="P454" i="1"/>
  <c r="M455" i="1"/>
  <c r="P455" i="1"/>
  <c r="M456" i="1"/>
  <c r="P456" i="1"/>
  <c r="M457" i="1"/>
  <c r="P457" i="1"/>
  <c r="M458" i="1"/>
  <c r="P458" i="1"/>
  <c r="M459" i="1"/>
  <c r="P459" i="1"/>
  <c r="M460" i="1"/>
  <c r="P460" i="1"/>
  <c r="M461" i="1"/>
  <c r="P461" i="1"/>
  <c r="M462" i="1"/>
  <c r="P462" i="1"/>
  <c r="M463" i="1"/>
  <c r="P463" i="1"/>
  <c r="M464" i="1"/>
  <c r="P464" i="1"/>
  <c r="M465" i="1"/>
  <c r="P465" i="1"/>
  <c r="M466" i="1"/>
  <c r="P466" i="1"/>
  <c r="M467" i="1"/>
  <c r="P467" i="1"/>
  <c r="M468" i="1"/>
  <c r="P468" i="1"/>
  <c r="M469" i="1"/>
  <c r="P469" i="1"/>
  <c r="M470" i="1"/>
  <c r="P470" i="1"/>
  <c r="M471" i="1"/>
  <c r="P471" i="1"/>
  <c r="M472" i="1"/>
  <c r="P472" i="1"/>
  <c r="M473" i="1"/>
  <c r="P473" i="1"/>
  <c r="M474" i="1"/>
  <c r="P474" i="1"/>
  <c r="M475" i="1"/>
  <c r="P475" i="1"/>
  <c r="M476" i="1"/>
  <c r="P476" i="1"/>
  <c r="M477" i="1"/>
  <c r="P477" i="1"/>
  <c r="M478" i="1"/>
  <c r="P478" i="1"/>
  <c r="M479" i="1"/>
  <c r="P479" i="1"/>
  <c r="M480" i="1"/>
  <c r="P480" i="1"/>
  <c r="M481" i="1"/>
  <c r="P481" i="1"/>
  <c r="M482" i="1"/>
  <c r="P482" i="1"/>
  <c r="M483" i="1"/>
  <c r="P483" i="1"/>
  <c r="M484" i="1"/>
  <c r="P484" i="1"/>
  <c r="M485" i="1"/>
  <c r="P485" i="1"/>
  <c r="M486" i="1"/>
  <c r="P486" i="1"/>
  <c r="M487" i="1"/>
  <c r="P487" i="1"/>
  <c r="M488" i="1"/>
  <c r="P488" i="1"/>
  <c r="M489" i="1"/>
  <c r="P489" i="1"/>
  <c r="M490" i="1"/>
  <c r="P490" i="1"/>
  <c r="M491" i="1"/>
  <c r="P491" i="1"/>
  <c r="M492" i="1"/>
  <c r="P492" i="1"/>
  <c r="M493" i="1"/>
  <c r="P493" i="1"/>
  <c r="M494" i="1"/>
  <c r="P494" i="1"/>
  <c r="M495" i="1"/>
  <c r="P495" i="1"/>
  <c r="M496" i="1"/>
  <c r="P496" i="1"/>
  <c r="M497" i="1"/>
  <c r="P497" i="1"/>
  <c r="M498" i="1"/>
  <c r="P498" i="1"/>
  <c r="M499" i="1"/>
  <c r="P499" i="1"/>
  <c r="M500" i="1"/>
  <c r="P500" i="1"/>
  <c r="M501" i="1"/>
  <c r="P501" i="1"/>
  <c r="M502" i="1"/>
  <c r="P502" i="1"/>
  <c r="M503" i="1"/>
  <c r="P503" i="1"/>
  <c r="M504" i="1"/>
  <c r="P504" i="1"/>
  <c r="M505" i="1"/>
  <c r="P505" i="1"/>
  <c r="M506" i="1"/>
  <c r="P506" i="1"/>
  <c r="M507" i="1"/>
  <c r="P507" i="1"/>
  <c r="M508" i="1"/>
  <c r="P508" i="1"/>
  <c r="M509" i="1"/>
  <c r="P509" i="1"/>
  <c r="M510" i="1"/>
  <c r="P510" i="1"/>
  <c r="M511" i="1"/>
  <c r="P511" i="1"/>
  <c r="M512" i="1"/>
  <c r="P512" i="1"/>
  <c r="M513" i="1"/>
  <c r="P513" i="1"/>
  <c r="M514" i="1"/>
  <c r="P514" i="1"/>
  <c r="M515" i="1"/>
  <c r="P515" i="1"/>
  <c r="M516" i="1"/>
  <c r="P516" i="1"/>
  <c r="M517" i="1"/>
  <c r="P517" i="1"/>
  <c r="M518" i="1"/>
  <c r="P518" i="1"/>
  <c r="M519" i="1"/>
  <c r="P519" i="1"/>
  <c r="M520" i="1"/>
  <c r="P520" i="1"/>
  <c r="M521" i="1"/>
  <c r="P521" i="1"/>
  <c r="M522" i="1"/>
  <c r="P522" i="1"/>
  <c r="M523" i="1"/>
  <c r="P523" i="1"/>
  <c r="M524" i="1"/>
  <c r="P524" i="1"/>
  <c r="M525" i="1"/>
  <c r="P525" i="1"/>
  <c r="M526" i="1"/>
  <c r="P526" i="1"/>
  <c r="M527" i="1"/>
  <c r="P527" i="1"/>
  <c r="M528" i="1"/>
  <c r="P528" i="1"/>
  <c r="M529" i="1"/>
  <c r="P529" i="1"/>
  <c r="M530" i="1"/>
  <c r="P530" i="1"/>
  <c r="M531" i="1"/>
  <c r="P531" i="1"/>
  <c r="M532" i="1"/>
  <c r="P532" i="1"/>
  <c r="M533" i="1"/>
  <c r="P533" i="1"/>
  <c r="M534" i="1"/>
  <c r="P534" i="1"/>
  <c r="M535" i="1"/>
  <c r="P535" i="1"/>
  <c r="M536" i="1"/>
  <c r="P536" i="1"/>
  <c r="M537" i="1"/>
  <c r="P537" i="1"/>
  <c r="M538" i="1"/>
  <c r="P538" i="1"/>
  <c r="M539" i="1"/>
  <c r="P539" i="1"/>
  <c r="M540" i="1"/>
  <c r="P540" i="1"/>
  <c r="M541" i="1"/>
  <c r="P541" i="1"/>
  <c r="M542" i="1"/>
  <c r="P542" i="1"/>
  <c r="M543" i="1"/>
  <c r="P543" i="1"/>
  <c r="M544" i="1"/>
  <c r="P544" i="1"/>
  <c r="M545" i="1"/>
  <c r="P545" i="1"/>
  <c r="M546" i="1"/>
  <c r="P546" i="1"/>
  <c r="M547" i="1"/>
  <c r="P547" i="1"/>
  <c r="M548" i="1"/>
  <c r="P548" i="1"/>
  <c r="M549" i="1"/>
  <c r="P549" i="1"/>
  <c r="M550" i="1"/>
  <c r="P550" i="1"/>
  <c r="M551" i="1"/>
  <c r="P551" i="1"/>
  <c r="M552" i="1"/>
  <c r="P552" i="1"/>
  <c r="M553" i="1"/>
  <c r="P553" i="1"/>
  <c r="M554" i="1"/>
  <c r="P554" i="1"/>
  <c r="M555" i="1"/>
  <c r="P555" i="1"/>
  <c r="M556" i="1"/>
  <c r="P556" i="1"/>
  <c r="M557" i="1"/>
  <c r="P557" i="1"/>
  <c r="M558" i="1"/>
  <c r="P558" i="1"/>
  <c r="M559" i="1"/>
  <c r="P559" i="1"/>
  <c r="M560" i="1"/>
  <c r="P560" i="1"/>
  <c r="M561" i="1"/>
  <c r="P561" i="1"/>
  <c r="M562" i="1"/>
  <c r="P562" i="1"/>
  <c r="M563" i="1"/>
  <c r="P563" i="1"/>
  <c r="M564" i="1"/>
  <c r="P564" i="1"/>
  <c r="M565" i="1"/>
  <c r="P565" i="1"/>
  <c r="M566" i="1"/>
  <c r="P566" i="1"/>
  <c r="M567" i="1"/>
  <c r="P567" i="1"/>
  <c r="M568" i="1"/>
  <c r="P568" i="1"/>
  <c r="M569" i="1"/>
  <c r="P569" i="1"/>
  <c r="M570" i="1"/>
  <c r="P570" i="1"/>
  <c r="M571" i="1"/>
  <c r="P571" i="1"/>
  <c r="M572" i="1"/>
  <c r="P572" i="1"/>
  <c r="M573" i="1"/>
  <c r="P573" i="1"/>
  <c r="M574" i="1"/>
  <c r="P574" i="1"/>
  <c r="M575" i="1"/>
  <c r="P575" i="1"/>
  <c r="M576" i="1"/>
  <c r="P576" i="1"/>
  <c r="M577" i="1"/>
  <c r="P577" i="1"/>
  <c r="M578" i="1"/>
  <c r="P578" i="1"/>
  <c r="M579" i="1"/>
  <c r="P579" i="1"/>
  <c r="M580" i="1"/>
  <c r="P580" i="1"/>
  <c r="M581" i="1"/>
  <c r="P581" i="1"/>
  <c r="M582" i="1"/>
  <c r="P582" i="1"/>
  <c r="M583" i="1"/>
  <c r="P583" i="1"/>
  <c r="M584" i="1"/>
  <c r="P584" i="1"/>
  <c r="M585" i="1"/>
  <c r="P585" i="1"/>
  <c r="M586" i="1"/>
  <c r="P586" i="1"/>
  <c r="M587" i="1"/>
  <c r="P587" i="1"/>
  <c r="M588" i="1"/>
  <c r="P588" i="1"/>
  <c r="M589" i="1"/>
  <c r="P589" i="1"/>
  <c r="M590" i="1"/>
  <c r="P590" i="1"/>
  <c r="M591" i="1"/>
  <c r="P591" i="1"/>
  <c r="M592" i="1"/>
  <c r="P592" i="1"/>
  <c r="M593" i="1"/>
  <c r="P593" i="1"/>
  <c r="M594" i="1"/>
  <c r="P594" i="1"/>
  <c r="M595" i="1"/>
  <c r="P595" i="1"/>
  <c r="M596" i="1"/>
  <c r="P596" i="1"/>
  <c r="M597" i="1"/>
  <c r="P597" i="1"/>
  <c r="M598" i="1"/>
  <c r="P598" i="1"/>
  <c r="M599" i="1"/>
  <c r="P599" i="1"/>
  <c r="M600" i="1"/>
  <c r="P600" i="1"/>
  <c r="M601" i="1"/>
  <c r="P601" i="1"/>
  <c r="M602" i="1"/>
  <c r="P602" i="1"/>
  <c r="M603" i="1"/>
  <c r="P603" i="1"/>
  <c r="M604" i="1"/>
  <c r="P604" i="1"/>
  <c r="M605" i="1"/>
  <c r="P605" i="1"/>
  <c r="M606" i="1"/>
  <c r="P606" i="1"/>
  <c r="M607" i="1"/>
  <c r="P607" i="1"/>
  <c r="M608" i="1"/>
  <c r="P608" i="1"/>
  <c r="M609" i="1"/>
  <c r="P609" i="1"/>
  <c r="M610" i="1"/>
  <c r="P610" i="1"/>
  <c r="M611" i="1"/>
  <c r="P611" i="1"/>
  <c r="M612" i="1"/>
  <c r="P612" i="1"/>
  <c r="M613" i="1"/>
  <c r="P613" i="1"/>
  <c r="M614" i="1"/>
  <c r="P614" i="1"/>
  <c r="M615" i="1"/>
  <c r="P615" i="1"/>
  <c r="M616" i="1"/>
  <c r="P616" i="1"/>
  <c r="M617" i="1"/>
  <c r="P617" i="1"/>
  <c r="M618" i="1"/>
  <c r="P618" i="1"/>
  <c r="M619" i="1"/>
  <c r="P619" i="1"/>
  <c r="M620" i="1"/>
  <c r="P620" i="1"/>
  <c r="M621" i="1"/>
  <c r="P621" i="1"/>
  <c r="M622" i="1"/>
  <c r="P622" i="1"/>
  <c r="M623" i="1"/>
  <c r="P623" i="1"/>
  <c r="M624" i="1"/>
  <c r="P624" i="1"/>
  <c r="M625" i="1"/>
  <c r="P625" i="1"/>
  <c r="M626" i="1"/>
  <c r="P626" i="1"/>
  <c r="M627" i="1"/>
  <c r="P627" i="1"/>
  <c r="M628" i="1"/>
  <c r="P628" i="1"/>
  <c r="M629" i="1"/>
  <c r="P629" i="1"/>
  <c r="M630" i="1"/>
  <c r="P630" i="1"/>
  <c r="M631" i="1"/>
  <c r="P631" i="1"/>
  <c r="M632" i="1"/>
  <c r="P632" i="1"/>
  <c r="M633" i="1"/>
  <c r="P633" i="1"/>
  <c r="M634" i="1"/>
  <c r="P634" i="1"/>
  <c r="M635" i="1"/>
  <c r="P635" i="1"/>
  <c r="M636" i="1"/>
  <c r="P636" i="1"/>
  <c r="M637" i="1"/>
  <c r="P637" i="1"/>
  <c r="M638" i="1"/>
  <c r="P638" i="1"/>
  <c r="M639" i="1"/>
  <c r="P639" i="1"/>
  <c r="M640" i="1"/>
  <c r="P640" i="1"/>
  <c r="M641" i="1"/>
  <c r="P641" i="1"/>
  <c r="M642" i="1"/>
  <c r="P642" i="1"/>
  <c r="M643" i="1"/>
  <c r="P643" i="1"/>
  <c r="M644" i="1"/>
  <c r="P644" i="1"/>
  <c r="M645" i="1"/>
  <c r="P645" i="1"/>
  <c r="M646" i="1"/>
  <c r="P646" i="1"/>
  <c r="M647" i="1"/>
  <c r="P647" i="1"/>
  <c r="M648" i="1"/>
  <c r="P648" i="1"/>
  <c r="M649" i="1"/>
  <c r="P649" i="1"/>
  <c r="M650" i="1"/>
  <c r="P650" i="1"/>
  <c r="M651" i="1"/>
  <c r="P651" i="1"/>
  <c r="M652" i="1"/>
  <c r="P652" i="1"/>
  <c r="M653" i="1"/>
  <c r="P653" i="1"/>
  <c r="M654" i="1"/>
  <c r="P654" i="1"/>
  <c r="M655" i="1"/>
  <c r="P655" i="1"/>
  <c r="M656" i="1"/>
  <c r="P656" i="1"/>
  <c r="M657" i="1"/>
  <c r="P657" i="1"/>
  <c r="M658" i="1"/>
  <c r="P658" i="1"/>
  <c r="M659" i="1"/>
  <c r="P659" i="1"/>
  <c r="M660" i="1"/>
  <c r="P660" i="1"/>
  <c r="M661" i="1"/>
  <c r="P661" i="1"/>
  <c r="M662" i="1"/>
  <c r="P662" i="1"/>
  <c r="M663" i="1"/>
  <c r="P663" i="1"/>
  <c r="M664" i="1"/>
  <c r="P664" i="1"/>
  <c r="M665" i="1"/>
  <c r="P665" i="1"/>
  <c r="M666" i="1"/>
  <c r="P666" i="1"/>
  <c r="M667" i="1"/>
  <c r="P667" i="1"/>
  <c r="M668" i="1"/>
  <c r="P668" i="1"/>
  <c r="M669" i="1"/>
  <c r="P669" i="1"/>
  <c r="M670" i="1"/>
  <c r="P670" i="1"/>
  <c r="M671" i="1"/>
  <c r="P671" i="1"/>
  <c r="M672" i="1"/>
  <c r="P672" i="1"/>
  <c r="M673" i="1"/>
  <c r="P673" i="1"/>
  <c r="M674" i="1"/>
  <c r="P674" i="1"/>
  <c r="M675" i="1"/>
  <c r="P675" i="1"/>
  <c r="M676" i="1"/>
  <c r="P676" i="1"/>
  <c r="M677" i="1"/>
  <c r="P677" i="1"/>
  <c r="M678" i="1"/>
  <c r="P678" i="1"/>
  <c r="M679" i="1"/>
  <c r="P679" i="1"/>
  <c r="M680" i="1"/>
  <c r="P680" i="1"/>
  <c r="M681" i="1"/>
  <c r="P681" i="1"/>
  <c r="M682" i="1"/>
  <c r="P682" i="1"/>
  <c r="M683" i="1"/>
  <c r="P683" i="1"/>
  <c r="M684" i="1"/>
  <c r="P684" i="1"/>
  <c r="M685" i="1"/>
  <c r="P685" i="1"/>
  <c r="M686" i="1"/>
  <c r="P686" i="1"/>
  <c r="M687" i="1"/>
  <c r="P687" i="1"/>
  <c r="M688" i="1"/>
  <c r="P688" i="1"/>
  <c r="M689" i="1"/>
  <c r="P689" i="1"/>
  <c r="M690" i="1"/>
  <c r="P690" i="1"/>
  <c r="M691" i="1"/>
  <c r="P691" i="1"/>
  <c r="M692" i="1"/>
  <c r="P692" i="1"/>
  <c r="M693" i="1"/>
  <c r="P693" i="1"/>
  <c r="M694" i="1"/>
  <c r="P694" i="1"/>
  <c r="M695" i="1"/>
  <c r="P695" i="1"/>
  <c r="M696" i="1"/>
  <c r="P696" i="1"/>
  <c r="M697" i="1"/>
  <c r="P697" i="1"/>
  <c r="M698" i="1"/>
  <c r="P698" i="1"/>
  <c r="M699" i="1"/>
  <c r="P699" i="1"/>
  <c r="M700" i="1"/>
  <c r="P700" i="1"/>
  <c r="M701" i="1"/>
  <c r="P701" i="1"/>
  <c r="M702" i="1"/>
  <c r="P702" i="1"/>
  <c r="M703" i="1"/>
  <c r="P703" i="1"/>
  <c r="M704" i="1"/>
  <c r="P704" i="1"/>
  <c r="M705" i="1"/>
  <c r="P705" i="1"/>
  <c r="M706" i="1"/>
  <c r="P706" i="1"/>
  <c r="M707" i="1"/>
  <c r="P707" i="1"/>
  <c r="M708" i="1"/>
  <c r="P708" i="1"/>
  <c r="M709" i="1"/>
  <c r="P709" i="1"/>
  <c r="M710" i="1"/>
  <c r="P710" i="1"/>
  <c r="M711" i="1"/>
  <c r="P711" i="1"/>
  <c r="M712" i="1"/>
  <c r="P712" i="1"/>
  <c r="M713" i="1"/>
  <c r="P713" i="1"/>
  <c r="M714" i="1"/>
  <c r="P714" i="1"/>
  <c r="M715" i="1"/>
  <c r="P715" i="1"/>
  <c r="M716" i="1"/>
  <c r="P716" i="1"/>
  <c r="M717" i="1"/>
  <c r="P717" i="1"/>
  <c r="M718" i="1"/>
  <c r="P718" i="1"/>
  <c r="M719" i="1"/>
  <c r="P719" i="1"/>
  <c r="M720" i="1"/>
  <c r="P720" i="1"/>
  <c r="M721" i="1"/>
  <c r="P721" i="1"/>
  <c r="M722" i="1"/>
  <c r="P722" i="1"/>
  <c r="M723" i="1"/>
  <c r="P723" i="1"/>
  <c r="M724" i="1"/>
  <c r="P724" i="1"/>
  <c r="M725" i="1"/>
  <c r="P725" i="1"/>
  <c r="M726" i="1"/>
  <c r="P726" i="1"/>
  <c r="M727" i="1"/>
  <c r="P727" i="1"/>
  <c r="M728" i="1"/>
  <c r="P728" i="1"/>
  <c r="M729" i="1"/>
  <c r="P729" i="1"/>
  <c r="M730" i="1"/>
  <c r="P730" i="1"/>
  <c r="M731" i="1"/>
  <c r="P731" i="1"/>
  <c r="M732" i="1"/>
  <c r="P732" i="1"/>
  <c r="M733" i="1"/>
  <c r="P733" i="1"/>
  <c r="M734" i="1"/>
  <c r="P734" i="1"/>
  <c r="M735" i="1"/>
  <c r="P735" i="1"/>
  <c r="M736" i="1"/>
  <c r="P736" i="1"/>
  <c r="M737" i="1"/>
  <c r="P737" i="1"/>
  <c r="M738" i="1"/>
  <c r="P738" i="1"/>
  <c r="M739" i="1"/>
  <c r="P739" i="1"/>
  <c r="M740" i="1"/>
  <c r="P740" i="1"/>
  <c r="M741" i="1"/>
  <c r="P741" i="1"/>
  <c r="M742" i="1"/>
  <c r="P742" i="1"/>
  <c r="M743" i="1"/>
  <c r="P743" i="1"/>
  <c r="M744" i="1"/>
  <c r="P744" i="1"/>
  <c r="M745" i="1"/>
  <c r="P745" i="1"/>
  <c r="M746" i="1"/>
  <c r="P746" i="1"/>
  <c r="M747" i="1"/>
  <c r="P747" i="1"/>
  <c r="M748" i="1"/>
  <c r="P748" i="1"/>
  <c r="M749" i="1"/>
  <c r="P749" i="1"/>
  <c r="M750" i="1"/>
  <c r="P750" i="1"/>
  <c r="M751" i="1"/>
  <c r="P751" i="1"/>
  <c r="M752" i="1"/>
  <c r="P752" i="1"/>
  <c r="M753" i="1"/>
  <c r="P753" i="1"/>
  <c r="M754" i="1"/>
  <c r="P754" i="1"/>
  <c r="M755" i="1"/>
  <c r="P755" i="1"/>
  <c r="M756" i="1"/>
  <c r="P756" i="1"/>
  <c r="M757" i="1"/>
  <c r="P757" i="1"/>
  <c r="M758" i="1"/>
  <c r="P758" i="1"/>
  <c r="M759" i="1"/>
  <c r="P759" i="1"/>
  <c r="M760" i="1"/>
  <c r="P760" i="1"/>
  <c r="M761" i="1"/>
  <c r="P761" i="1"/>
  <c r="M762" i="1"/>
  <c r="P762" i="1"/>
  <c r="M763" i="1"/>
  <c r="P763" i="1"/>
  <c r="M764" i="1"/>
  <c r="P764" i="1"/>
  <c r="M765" i="1"/>
  <c r="P765" i="1"/>
  <c r="M766" i="1"/>
  <c r="P766" i="1"/>
  <c r="M767" i="1"/>
  <c r="P767" i="1"/>
  <c r="M768" i="1"/>
  <c r="P768" i="1"/>
  <c r="M769" i="1"/>
  <c r="P769" i="1"/>
  <c r="M770" i="1"/>
  <c r="P770" i="1"/>
  <c r="M771" i="1"/>
  <c r="P771" i="1"/>
  <c r="M772" i="1"/>
  <c r="P772" i="1"/>
  <c r="M773" i="1"/>
  <c r="P773" i="1"/>
  <c r="M774" i="1"/>
  <c r="P774" i="1"/>
  <c r="M775" i="1"/>
  <c r="P775" i="1"/>
  <c r="M776" i="1"/>
  <c r="P776" i="1"/>
  <c r="M777" i="1"/>
  <c r="P777" i="1"/>
  <c r="M778" i="1"/>
  <c r="P778" i="1"/>
  <c r="M779" i="1"/>
  <c r="P779" i="1"/>
  <c r="M780" i="1"/>
  <c r="P780" i="1"/>
  <c r="M781" i="1"/>
  <c r="P781" i="1"/>
  <c r="M782" i="1"/>
  <c r="P782" i="1"/>
  <c r="M783" i="1"/>
  <c r="P783" i="1"/>
  <c r="M784" i="1"/>
  <c r="P784" i="1"/>
  <c r="M785" i="1"/>
  <c r="P785" i="1"/>
  <c r="M786" i="1"/>
  <c r="P786" i="1"/>
  <c r="M787" i="1"/>
  <c r="P787" i="1"/>
  <c r="M788" i="1"/>
  <c r="P788" i="1"/>
  <c r="M789" i="1"/>
  <c r="P789" i="1"/>
  <c r="M790" i="1"/>
  <c r="P790" i="1"/>
  <c r="M791" i="1"/>
  <c r="P791" i="1"/>
  <c r="M792" i="1"/>
  <c r="P792" i="1"/>
  <c r="M793" i="1"/>
  <c r="P793" i="1"/>
  <c r="M794" i="1"/>
  <c r="P794" i="1"/>
  <c r="M795" i="1"/>
  <c r="P795" i="1"/>
  <c r="M796" i="1"/>
  <c r="P796" i="1"/>
  <c r="M797" i="1"/>
  <c r="P797" i="1"/>
  <c r="M798" i="1"/>
  <c r="P798" i="1"/>
  <c r="M799" i="1"/>
  <c r="P799" i="1"/>
  <c r="M800" i="1"/>
  <c r="P800" i="1"/>
  <c r="M801" i="1"/>
  <c r="P801" i="1"/>
  <c r="M802" i="1"/>
  <c r="P802" i="1"/>
  <c r="M803" i="1"/>
  <c r="P803" i="1"/>
  <c r="M804" i="1"/>
  <c r="P804" i="1"/>
  <c r="M805" i="1"/>
  <c r="P805" i="1"/>
  <c r="M806" i="1"/>
  <c r="P806" i="1"/>
  <c r="M807" i="1"/>
  <c r="P807" i="1"/>
  <c r="M808" i="1"/>
  <c r="P808" i="1"/>
  <c r="M809" i="1"/>
  <c r="P809" i="1"/>
  <c r="M810" i="1"/>
  <c r="P810" i="1"/>
  <c r="M811" i="1"/>
  <c r="P811" i="1"/>
  <c r="M812" i="1"/>
  <c r="P812" i="1"/>
  <c r="M813" i="1"/>
  <c r="P813" i="1"/>
  <c r="M814" i="1"/>
  <c r="P814" i="1"/>
  <c r="M815" i="1"/>
  <c r="P815" i="1"/>
  <c r="M816" i="1"/>
  <c r="P816" i="1"/>
  <c r="M817" i="1"/>
  <c r="P817" i="1"/>
  <c r="M818" i="1"/>
  <c r="P818" i="1"/>
  <c r="M819" i="1"/>
  <c r="P819" i="1"/>
  <c r="M820" i="1"/>
  <c r="P820" i="1"/>
  <c r="M821" i="1"/>
  <c r="P821" i="1"/>
  <c r="M822" i="1"/>
  <c r="P822" i="1"/>
  <c r="M823" i="1"/>
  <c r="P823" i="1"/>
  <c r="M824" i="1"/>
  <c r="P824" i="1"/>
  <c r="M825" i="1"/>
  <c r="P825" i="1"/>
  <c r="M826" i="1"/>
  <c r="P826" i="1"/>
  <c r="M827" i="1"/>
  <c r="P827" i="1"/>
  <c r="M828" i="1"/>
  <c r="P828" i="1"/>
  <c r="M829" i="1"/>
  <c r="P829" i="1"/>
  <c r="M830" i="1"/>
  <c r="P830" i="1"/>
  <c r="M831" i="1"/>
  <c r="P831" i="1"/>
  <c r="M832" i="1"/>
  <c r="P832" i="1"/>
  <c r="M833" i="1"/>
  <c r="P833" i="1"/>
  <c r="M834" i="1"/>
  <c r="P834" i="1"/>
  <c r="M835" i="1"/>
  <c r="P835" i="1"/>
  <c r="M836" i="1"/>
  <c r="P836" i="1"/>
  <c r="M837" i="1"/>
  <c r="P837" i="1"/>
  <c r="M838" i="1"/>
  <c r="P838" i="1"/>
  <c r="M839" i="1"/>
  <c r="P839" i="1"/>
  <c r="M840" i="1"/>
  <c r="P840" i="1"/>
  <c r="M841" i="1"/>
  <c r="P841" i="1"/>
  <c r="M842" i="1"/>
  <c r="P842" i="1"/>
  <c r="M843" i="1"/>
  <c r="P843" i="1"/>
  <c r="M844" i="1"/>
  <c r="P844" i="1"/>
  <c r="M845" i="1"/>
  <c r="P845" i="1"/>
  <c r="M846" i="1"/>
  <c r="P846" i="1"/>
  <c r="M847" i="1"/>
  <c r="P847" i="1"/>
  <c r="M848" i="1"/>
  <c r="P848" i="1"/>
  <c r="M849" i="1"/>
  <c r="P849" i="1"/>
  <c r="M850" i="1"/>
  <c r="P850" i="1"/>
  <c r="M851" i="1"/>
  <c r="P851" i="1"/>
  <c r="M852" i="1"/>
  <c r="P852" i="1"/>
  <c r="M853" i="1"/>
  <c r="P853" i="1"/>
  <c r="M854" i="1"/>
  <c r="P854" i="1"/>
  <c r="M855" i="1"/>
  <c r="P855" i="1"/>
  <c r="M856" i="1"/>
  <c r="P856" i="1"/>
  <c r="M857" i="1"/>
  <c r="P857" i="1"/>
  <c r="M858" i="1"/>
  <c r="P858" i="1"/>
  <c r="M859" i="1"/>
  <c r="P859" i="1"/>
  <c r="M860" i="1"/>
  <c r="P860" i="1"/>
  <c r="M861" i="1"/>
  <c r="P861" i="1"/>
  <c r="M862" i="1"/>
  <c r="P862" i="1"/>
  <c r="M863" i="1"/>
  <c r="P863" i="1"/>
  <c r="M864" i="1"/>
  <c r="P864" i="1"/>
  <c r="M865" i="1"/>
  <c r="P865" i="1"/>
  <c r="M866" i="1"/>
  <c r="P866" i="1"/>
  <c r="M867" i="1"/>
  <c r="P867" i="1"/>
  <c r="M868" i="1"/>
  <c r="P868" i="1"/>
  <c r="M869" i="1"/>
  <c r="P869" i="1"/>
  <c r="M870" i="1"/>
  <c r="P870" i="1"/>
  <c r="M871" i="1"/>
  <c r="P871" i="1"/>
  <c r="M872" i="1"/>
  <c r="P872" i="1"/>
  <c r="M873" i="1"/>
  <c r="P873" i="1"/>
  <c r="M874" i="1"/>
  <c r="P874" i="1"/>
  <c r="M875" i="1"/>
  <c r="P875" i="1"/>
  <c r="M876" i="1"/>
  <c r="P876" i="1"/>
  <c r="M877" i="1"/>
  <c r="P877" i="1"/>
  <c r="M878" i="1"/>
  <c r="P878" i="1"/>
  <c r="M879" i="1"/>
  <c r="P879" i="1"/>
  <c r="M880" i="1"/>
  <c r="P880" i="1"/>
  <c r="M881" i="1"/>
  <c r="P881" i="1"/>
  <c r="M882" i="1"/>
  <c r="P882" i="1"/>
  <c r="M883" i="1"/>
  <c r="P883" i="1"/>
  <c r="M884" i="1"/>
  <c r="P884" i="1"/>
  <c r="M885" i="1"/>
  <c r="P885" i="1"/>
  <c r="M886" i="1"/>
  <c r="P886" i="1"/>
  <c r="M887" i="1"/>
  <c r="P887" i="1"/>
  <c r="M888" i="1"/>
  <c r="P888" i="1"/>
  <c r="M889" i="1"/>
  <c r="P889" i="1"/>
  <c r="M890" i="1"/>
  <c r="P890" i="1"/>
  <c r="M891" i="1"/>
  <c r="P891" i="1"/>
  <c r="M892" i="1"/>
  <c r="P892" i="1"/>
  <c r="M893" i="1"/>
  <c r="P893" i="1"/>
  <c r="M894" i="1"/>
  <c r="P894" i="1"/>
  <c r="M895" i="1"/>
  <c r="P895" i="1"/>
  <c r="M896" i="1"/>
  <c r="P896" i="1"/>
  <c r="M897" i="1"/>
  <c r="P897" i="1"/>
  <c r="M898" i="1"/>
  <c r="P898" i="1"/>
  <c r="M899" i="1"/>
  <c r="P899" i="1"/>
  <c r="M900" i="1"/>
  <c r="P900" i="1"/>
  <c r="M901" i="1"/>
  <c r="P901" i="1"/>
  <c r="M902" i="1"/>
  <c r="P902" i="1"/>
  <c r="M903" i="1"/>
  <c r="P903" i="1"/>
  <c r="M904" i="1"/>
  <c r="P904" i="1"/>
  <c r="M905" i="1"/>
  <c r="P905" i="1"/>
  <c r="M906" i="1"/>
  <c r="P906" i="1"/>
  <c r="M907" i="1"/>
  <c r="P907" i="1"/>
  <c r="M908" i="1"/>
  <c r="P908" i="1"/>
  <c r="M909" i="1"/>
  <c r="P909" i="1"/>
  <c r="M910" i="1"/>
  <c r="P910" i="1"/>
  <c r="M911" i="1"/>
  <c r="P911" i="1"/>
  <c r="M912" i="1"/>
  <c r="P912" i="1"/>
  <c r="M913" i="1"/>
  <c r="P913" i="1"/>
  <c r="M914" i="1"/>
  <c r="P914" i="1"/>
  <c r="M915" i="1"/>
  <c r="P915" i="1"/>
  <c r="M916" i="1"/>
  <c r="P916" i="1"/>
  <c r="M917" i="1"/>
  <c r="P917" i="1"/>
  <c r="M918" i="1"/>
  <c r="P918" i="1"/>
  <c r="M919" i="1"/>
  <c r="P919" i="1"/>
  <c r="M920" i="1"/>
  <c r="P920" i="1"/>
  <c r="M921" i="1"/>
  <c r="P921" i="1"/>
  <c r="M922" i="1"/>
  <c r="P922" i="1"/>
  <c r="M923" i="1"/>
  <c r="P923" i="1"/>
  <c r="M924" i="1"/>
  <c r="P924" i="1"/>
  <c r="M925" i="1"/>
  <c r="P925" i="1"/>
  <c r="M926" i="1"/>
  <c r="P926" i="1"/>
  <c r="M927" i="1"/>
  <c r="P927" i="1"/>
  <c r="M928" i="1"/>
  <c r="P928" i="1"/>
  <c r="M929" i="1"/>
  <c r="P929" i="1"/>
  <c r="M930" i="1"/>
  <c r="P930" i="1"/>
  <c r="M931" i="1"/>
  <c r="P931" i="1"/>
  <c r="M932" i="1"/>
  <c r="P932" i="1"/>
  <c r="M933" i="1"/>
  <c r="P933" i="1"/>
  <c r="M934" i="1"/>
  <c r="P934" i="1"/>
  <c r="M935" i="1"/>
  <c r="P935" i="1"/>
  <c r="M936" i="1"/>
  <c r="P936" i="1"/>
  <c r="M937" i="1"/>
  <c r="P937" i="1"/>
  <c r="M938" i="1"/>
  <c r="P938" i="1"/>
  <c r="M939" i="1"/>
  <c r="P939" i="1"/>
  <c r="M940" i="1"/>
  <c r="P940" i="1"/>
  <c r="M941" i="1"/>
  <c r="P941" i="1"/>
  <c r="M942" i="1"/>
  <c r="P942" i="1"/>
  <c r="M943" i="1"/>
  <c r="P943" i="1"/>
  <c r="M944" i="1"/>
  <c r="P944" i="1"/>
  <c r="M945" i="1"/>
  <c r="P945" i="1"/>
  <c r="M946" i="1"/>
  <c r="P946" i="1"/>
  <c r="M947" i="1"/>
  <c r="P947" i="1"/>
  <c r="M948" i="1"/>
  <c r="P948" i="1"/>
  <c r="M949" i="1"/>
  <c r="P949" i="1"/>
  <c r="M950" i="1"/>
  <c r="P950" i="1"/>
  <c r="M951" i="1"/>
  <c r="P951" i="1"/>
  <c r="M952" i="1"/>
  <c r="P952" i="1"/>
  <c r="M953" i="1"/>
  <c r="P953" i="1"/>
  <c r="M954" i="1"/>
  <c r="P954" i="1"/>
  <c r="M955" i="1"/>
  <c r="P955" i="1"/>
  <c r="M956" i="1"/>
  <c r="P956" i="1"/>
  <c r="M957" i="1"/>
  <c r="P957" i="1"/>
  <c r="M958" i="1"/>
  <c r="P958" i="1"/>
  <c r="M959" i="1"/>
  <c r="P959" i="1"/>
  <c r="M960" i="1"/>
  <c r="P960" i="1"/>
  <c r="M961" i="1"/>
  <c r="P961" i="1"/>
  <c r="M962" i="1"/>
  <c r="P962" i="1"/>
  <c r="M963" i="1"/>
  <c r="P963" i="1"/>
  <c r="M964" i="1"/>
  <c r="P964" i="1"/>
  <c r="M965" i="1"/>
  <c r="P965" i="1"/>
  <c r="M966" i="1"/>
  <c r="P966" i="1"/>
  <c r="M967" i="1"/>
  <c r="P967" i="1"/>
  <c r="M968" i="1"/>
  <c r="P968" i="1"/>
  <c r="M969" i="1"/>
  <c r="P969" i="1"/>
  <c r="M970" i="1"/>
  <c r="P970" i="1"/>
  <c r="M971" i="1"/>
  <c r="P971" i="1"/>
  <c r="M972" i="1"/>
  <c r="P972" i="1"/>
  <c r="M973" i="1"/>
  <c r="P973" i="1"/>
  <c r="M974" i="1"/>
  <c r="P974" i="1"/>
  <c r="M975" i="1"/>
  <c r="P975" i="1"/>
  <c r="M976" i="1"/>
  <c r="P976" i="1"/>
  <c r="M977" i="1"/>
  <c r="P977" i="1"/>
  <c r="M978" i="1"/>
  <c r="P978" i="1"/>
  <c r="M979" i="1"/>
  <c r="P979" i="1"/>
  <c r="M980" i="1"/>
  <c r="P980" i="1"/>
  <c r="M981" i="1"/>
  <c r="P981" i="1"/>
  <c r="M982" i="1"/>
  <c r="P982" i="1"/>
  <c r="M983" i="1"/>
  <c r="P983" i="1"/>
  <c r="M984" i="1"/>
  <c r="P984" i="1"/>
  <c r="M985" i="1"/>
  <c r="P985" i="1"/>
  <c r="M986" i="1"/>
  <c r="P986" i="1"/>
  <c r="M987" i="1"/>
  <c r="P987" i="1"/>
  <c r="M988" i="1"/>
  <c r="P988" i="1"/>
  <c r="M989" i="1"/>
  <c r="P989" i="1"/>
  <c r="M990" i="1"/>
  <c r="P990" i="1"/>
  <c r="M991" i="1"/>
  <c r="P991" i="1"/>
  <c r="M992" i="1"/>
  <c r="P992" i="1"/>
  <c r="M993" i="1"/>
  <c r="P993" i="1"/>
  <c r="M994" i="1"/>
  <c r="P994" i="1"/>
  <c r="M995" i="1"/>
  <c r="P995" i="1"/>
  <c r="M996" i="1"/>
  <c r="P996" i="1"/>
  <c r="M997" i="1"/>
  <c r="P997" i="1"/>
  <c r="M998" i="1"/>
  <c r="P998" i="1"/>
  <c r="M999" i="1"/>
  <c r="P999" i="1"/>
  <c r="M1000" i="1"/>
  <c r="P1000" i="1"/>
  <c r="M1001" i="1"/>
  <c r="P1001" i="1"/>
  <c r="B24" i="1"/>
  <c r="I17" i="1" s="1"/>
  <c r="I15" i="1" l="1"/>
  <c r="G12" i="4" s="1"/>
  <c r="I10" i="1"/>
  <c r="G7" i="4" s="1"/>
  <c r="I13" i="1"/>
  <c r="I19" i="1"/>
  <c r="I18" i="1"/>
  <c r="G15" i="4" s="1"/>
  <c r="G14" i="4"/>
  <c r="L1001" i="1"/>
  <c r="L937" i="1"/>
  <c r="L841" i="1"/>
  <c r="L765" i="1"/>
  <c r="L733" i="1"/>
  <c r="L552" i="1"/>
  <c r="L496" i="1"/>
  <c r="L488" i="1"/>
  <c r="L464" i="1"/>
  <c r="L408" i="1"/>
  <c r="L384" i="1"/>
  <c r="L376" i="1"/>
  <c r="L915" i="1"/>
  <c r="L907" i="1"/>
  <c r="L751" i="1"/>
  <c r="L703" i="1"/>
  <c r="L623" i="1"/>
  <c r="L575" i="1"/>
  <c r="L463" i="1"/>
  <c r="L387" i="1"/>
  <c r="L363" i="1"/>
  <c r="L271" i="1"/>
  <c r="L230" i="1"/>
  <c r="L685" i="1"/>
  <c r="L677" i="1"/>
  <c r="L669" i="1"/>
  <c r="L661" i="1"/>
  <c r="L629" i="1"/>
  <c r="L573" i="1"/>
  <c r="L565" i="1"/>
  <c r="L501" i="1"/>
  <c r="L469" i="1"/>
  <c r="L812" i="1"/>
  <c r="L788" i="1"/>
  <c r="L748" i="1"/>
  <c r="L724" i="1"/>
  <c r="L620" i="1"/>
  <c r="L612" i="1"/>
  <c r="L254" i="1"/>
  <c r="G11" i="4"/>
  <c r="L604" i="1"/>
  <c r="L430" i="1"/>
  <c r="L390" i="1"/>
  <c r="L382" i="1"/>
  <c r="L366" i="1"/>
  <c r="L350" i="1"/>
  <c r="L342" i="1"/>
  <c r="L334" i="1"/>
  <c r="L352" i="1"/>
  <c r="L336" i="1"/>
  <c r="L328" i="1"/>
  <c r="L312" i="1"/>
  <c r="L296" i="1"/>
  <c r="L280" i="1"/>
  <c r="L272" i="1"/>
  <c r="L983" i="1"/>
  <c r="L895" i="1"/>
  <c r="L615" i="1"/>
  <c r="L607" i="1"/>
  <c r="L503" i="1"/>
  <c r="L471" i="1"/>
  <c r="L455" i="1"/>
  <c r="L447" i="1"/>
  <c r="L439" i="1"/>
  <c r="L431" i="1"/>
  <c r="L855" i="1"/>
  <c r="L815" i="1"/>
  <c r="L988" i="1"/>
  <c r="L972" i="1"/>
  <c r="L900" i="1"/>
  <c r="L889" i="1"/>
  <c r="L258" i="1"/>
  <c r="L967" i="1"/>
  <c r="L886" i="1"/>
  <c r="L774" i="1"/>
  <c r="L726" i="1"/>
  <c r="L630" i="1"/>
  <c r="L286" i="1"/>
  <c r="L270" i="1"/>
  <c r="L991" i="1"/>
  <c r="L959" i="1"/>
  <c r="L928" i="1"/>
  <c r="L920" i="1"/>
  <c r="L891" i="1"/>
  <c r="L864" i="1"/>
  <c r="L803" i="1"/>
  <c r="L771" i="1"/>
  <c r="L768" i="1"/>
  <c r="L755" i="1"/>
  <c r="L723" i="1"/>
  <c r="L707" i="1"/>
  <c r="L688" i="1"/>
  <c r="L675" i="1"/>
  <c r="L619" i="1"/>
  <c r="L611" i="1"/>
  <c r="L595" i="1"/>
  <c r="L547" i="1"/>
  <c r="L459" i="1"/>
  <c r="L451" i="1"/>
  <c r="L981" i="1"/>
  <c r="L269" i="1"/>
  <c r="L261" i="1"/>
  <c r="L990" i="1"/>
  <c r="L979" i="1"/>
  <c r="L865" i="1"/>
  <c r="L791" i="1"/>
  <c r="L783" i="1"/>
  <c r="L775" i="1"/>
  <c r="L743" i="1"/>
  <c r="L727" i="1"/>
  <c r="L695" i="1"/>
  <c r="L679" i="1"/>
  <c r="L671" i="1"/>
  <c r="L660" i="1"/>
  <c r="L655" i="1"/>
  <c r="L639" i="1"/>
  <c r="L567" i="1"/>
  <c r="L543" i="1"/>
  <c r="L511" i="1"/>
  <c r="L479" i="1"/>
  <c r="L445" i="1"/>
  <c r="L413" i="1"/>
  <c r="L405" i="1"/>
  <c r="L397" i="1"/>
  <c r="L264" i="1"/>
  <c r="L248" i="1"/>
  <c r="L240" i="1"/>
  <c r="L912" i="1"/>
  <c r="L833" i="1"/>
  <c r="L825" i="1"/>
  <c r="L599" i="1"/>
  <c r="L591" i="1"/>
  <c r="L415" i="1"/>
  <c r="L383" i="1"/>
  <c r="L367" i="1"/>
  <c r="L351" i="1"/>
  <c r="L335" i="1"/>
  <c r="L801" i="1"/>
  <c r="L785" i="1"/>
  <c r="L777" i="1"/>
  <c r="L745" i="1"/>
  <c r="L705" i="1"/>
  <c r="L657" i="1"/>
  <c r="L649" i="1"/>
  <c r="L949" i="1"/>
  <c r="L885" i="1"/>
  <c r="L853" i="1"/>
  <c r="L832" i="1"/>
  <c r="L614" i="1"/>
  <c r="L598" i="1"/>
  <c r="L497" i="1"/>
  <c r="L489" i="1"/>
  <c r="L380" i="1"/>
  <c r="L377" i="1"/>
  <c r="L356" i="1"/>
  <c r="L345" i="1"/>
  <c r="L332" i="1"/>
  <c r="L329" i="1"/>
  <c r="L234" i="1"/>
  <c r="L940" i="1"/>
  <c r="L829" i="1"/>
  <c r="L821" i="1"/>
  <c r="L818" i="1"/>
  <c r="L725" i="1"/>
  <c r="L576" i="1"/>
  <c r="L355" i="1"/>
  <c r="L339" i="1"/>
  <c r="L331" i="1"/>
  <c r="L318" i="1"/>
  <c r="L315" i="1"/>
  <c r="L307" i="1"/>
  <c r="L993" i="1"/>
  <c r="L985" i="1"/>
  <c r="L921" i="1"/>
  <c r="L852" i="1"/>
  <c r="L844" i="1"/>
  <c r="L839" i="1"/>
  <c r="L730" i="1"/>
  <c r="L682" i="1"/>
  <c r="L626" i="1"/>
  <c r="L613" i="1"/>
  <c r="L435" i="1"/>
  <c r="L977" i="1"/>
  <c r="L969" i="1"/>
  <c r="L927" i="1"/>
  <c r="L919" i="1"/>
  <c r="L898" i="1"/>
  <c r="L874" i="1"/>
  <c r="L851" i="1"/>
  <c r="L848" i="1"/>
  <c r="L772" i="1"/>
  <c r="L767" i="1"/>
  <c r="L764" i="1"/>
  <c r="L759" i="1"/>
  <c r="L735" i="1"/>
  <c r="L717" i="1"/>
  <c r="L714" i="1"/>
  <c r="L709" i="1"/>
  <c r="L706" i="1"/>
  <c r="L698" i="1"/>
  <c r="L693" i="1"/>
  <c r="L651" i="1"/>
  <c r="L643" i="1"/>
  <c r="L640" i="1"/>
  <c r="L588" i="1"/>
  <c r="L583" i="1"/>
  <c r="L557" i="1"/>
  <c r="L549" i="1"/>
  <c r="L533" i="1"/>
  <c r="L525" i="1"/>
  <c r="L517" i="1"/>
  <c r="L491" i="1"/>
  <c r="L483" i="1"/>
  <c r="L478" i="1"/>
  <c r="L423" i="1"/>
  <c r="L407" i="1"/>
  <c r="L404" i="1"/>
  <c r="L399" i="1"/>
  <c r="L396" i="1"/>
  <c r="L314" i="1"/>
  <c r="L298" i="1"/>
  <c r="L282" i="1"/>
  <c r="L232" i="1"/>
  <c r="L995" i="1"/>
  <c r="L987" i="1"/>
  <c r="L955" i="1"/>
  <c r="L942" i="1"/>
  <c r="L934" i="1"/>
  <c r="L897" i="1"/>
  <c r="L887" i="1"/>
  <c r="L871" i="1"/>
  <c r="L863" i="1"/>
  <c r="L842" i="1"/>
  <c r="L758" i="1"/>
  <c r="L716" i="1"/>
  <c r="L687" i="1"/>
  <c r="L658" i="1"/>
  <c r="L650" i="1"/>
  <c r="L642" i="1"/>
  <c r="L577" i="1"/>
  <c r="L535" i="1"/>
  <c r="L527" i="1"/>
  <c r="L446" i="1"/>
  <c r="L425" i="1"/>
  <c r="L417" i="1"/>
  <c r="L316" i="1"/>
  <c r="L300" i="1"/>
  <c r="L281" i="1"/>
  <c r="L250" i="1"/>
  <c r="L784" i="1"/>
  <c r="L737" i="1"/>
  <c r="L676" i="1"/>
  <c r="L668" i="1"/>
  <c r="L608" i="1"/>
  <c r="L260" i="1"/>
  <c r="L973" i="1"/>
  <c r="L965" i="1"/>
  <c r="L931" i="1"/>
  <c r="L923" i="1"/>
  <c r="L881" i="1"/>
  <c r="L553" i="1"/>
  <c r="L529" i="1"/>
  <c r="L521" i="1"/>
  <c r="L495" i="1"/>
  <c r="L456" i="1"/>
  <c r="L453" i="1"/>
  <c r="L440" i="1"/>
  <c r="L403" i="1"/>
  <c r="L395" i="1"/>
  <c r="L392" i="1"/>
  <c r="L360" i="1"/>
  <c r="L344" i="1"/>
  <c r="L299" i="1"/>
  <c r="L283" i="1"/>
  <c r="L978" i="1"/>
  <c r="L962" i="1"/>
  <c r="L941" i="1"/>
  <c r="L917" i="1"/>
  <c r="L904" i="1"/>
  <c r="L836" i="1"/>
  <c r="L831" i="1"/>
  <c r="L805" i="1"/>
  <c r="L794" i="1"/>
  <c r="L773" i="1"/>
  <c r="L747" i="1"/>
  <c r="L736" i="1"/>
  <c r="L689" i="1"/>
  <c r="L678" i="1"/>
  <c r="L636" i="1"/>
  <c r="L631" i="1"/>
  <c r="L605" i="1"/>
  <c r="L602" i="1"/>
  <c r="L597" i="1"/>
  <c r="L594" i="1"/>
  <c r="L581" i="1"/>
  <c r="L568" i="1"/>
  <c r="L542" i="1"/>
  <c r="L421" i="1"/>
  <c r="L381" i="1"/>
  <c r="L373" i="1"/>
  <c r="L357" i="1"/>
  <c r="L341" i="1"/>
  <c r="L333" i="1"/>
  <c r="L325" i="1"/>
  <c r="L262" i="1"/>
  <c r="L922" i="1"/>
  <c r="L854" i="1"/>
  <c r="L799" i="1"/>
  <c r="L762" i="1"/>
  <c r="L754" i="1"/>
  <c r="L741" i="1"/>
  <c r="L646" i="1"/>
  <c r="L570" i="1"/>
  <c r="L317" i="1"/>
  <c r="L301" i="1"/>
  <c r="L285" i="1"/>
  <c r="L251" i="1"/>
  <c r="L243" i="1"/>
  <c r="L238" i="1"/>
  <c r="L837" i="1"/>
  <c r="L847" i="1"/>
  <c r="L787" i="1"/>
  <c r="L719" i="1"/>
  <c r="L857" i="1"/>
  <c r="L645" i="1"/>
  <c r="L559" i="1"/>
  <c r="L485" i="1"/>
  <c r="L951" i="1"/>
  <c r="L946" i="1"/>
  <c r="L933" i="1"/>
  <c r="L880" i="1"/>
  <c r="L849" i="1"/>
  <c r="L789" i="1"/>
  <c r="L997" i="1"/>
  <c r="L822" i="1"/>
  <c r="L807" i="1"/>
  <c r="L302" i="1"/>
  <c r="L974" i="1"/>
  <c r="L953" i="1"/>
  <c r="L869" i="1"/>
  <c r="L817" i="1"/>
  <c r="L757" i="1"/>
  <c r="L681" i="1"/>
  <c r="L437" i="1"/>
  <c r="L368" i="1"/>
  <c r="L892" i="1"/>
  <c r="L809" i="1"/>
  <c r="L386" i="1"/>
  <c r="L320" i="1"/>
  <c r="L989" i="1"/>
  <c r="L961" i="1"/>
  <c r="L358" i="1"/>
  <c r="L330" i="1"/>
  <c r="L284" i="1"/>
  <c r="L563" i="1"/>
  <c r="L558" i="1"/>
  <c r="L545" i="1"/>
  <c r="L504" i="1"/>
  <c r="L362" i="1"/>
  <c r="L349" i="1"/>
  <c r="L303" i="1"/>
  <c r="L293" i="1"/>
  <c r="L288" i="1"/>
  <c r="L278" i="1"/>
  <c r="L275" i="1"/>
  <c r="L268" i="1"/>
  <c r="L227" i="1"/>
  <c r="L513" i="1"/>
  <c r="L877" i="1"/>
  <c r="L701" i="1"/>
  <c r="L236" i="1"/>
  <c r="L975" i="1"/>
  <c r="L957" i="1"/>
  <c r="L947" i="1"/>
  <c r="L939" i="1"/>
  <c r="L929" i="1"/>
  <c r="L916" i="1"/>
  <c r="L911" i="1"/>
  <c r="L906" i="1"/>
  <c r="L903" i="1"/>
  <c r="L873" i="1"/>
  <c r="L870" i="1"/>
  <c r="L838" i="1"/>
  <c r="L828" i="1"/>
  <c r="L823" i="1"/>
  <c r="L810" i="1"/>
  <c r="L793" i="1"/>
  <c r="L790" i="1"/>
  <c r="L780" i="1"/>
  <c r="L753" i="1"/>
  <c r="L740" i="1"/>
  <c r="L715" i="1"/>
  <c r="L692" i="1"/>
  <c r="L674" i="1"/>
  <c r="L659" i="1"/>
  <c r="L641" i="1"/>
  <c r="L621" i="1"/>
  <c r="L618" i="1"/>
  <c r="L593" i="1"/>
  <c r="L580" i="1"/>
  <c r="L519" i="1"/>
  <c r="L509" i="1"/>
  <c r="L499" i="1"/>
  <c r="L494" i="1"/>
  <c r="L481" i="1"/>
  <c r="L461" i="1"/>
  <c r="L433" i="1"/>
  <c r="L402" i="1"/>
  <c r="L379" i="1"/>
  <c r="L237" i="1"/>
  <c r="L663" i="1"/>
  <c r="L653" i="1"/>
  <c r="L526" i="1"/>
  <c r="L348" i="1"/>
  <c r="L310" i="1"/>
  <c r="L943" i="1"/>
  <c r="L711" i="1"/>
  <c r="L691" i="1"/>
  <c r="L673" i="1"/>
  <c r="L579" i="1"/>
  <c r="L541" i="1"/>
  <c r="L419" i="1"/>
  <c r="L936" i="1"/>
  <c r="L918" i="1"/>
  <c r="L913" i="1"/>
  <c r="L908" i="1"/>
  <c r="L890" i="1"/>
  <c r="L875" i="1"/>
  <c r="L860" i="1"/>
  <c r="L820" i="1"/>
  <c r="L800" i="1"/>
  <c r="L770" i="1"/>
  <c r="L742" i="1"/>
  <c r="L732" i="1"/>
  <c r="L722" i="1"/>
  <c r="L704" i="1"/>
  <c r="L694" i="1"/>
  <c r="L684" i="1"/>
  <c r="L666" i="1"/>
  <c r="L628" i="1"/>
  <c r="L610" i="1"/>
  <c r="L582" i="1"/>
  <c r="L572" i="1"/>
  <c r="L394" i="1"/>
  <c r="L389" i="1"/>
  <c r="L374" i="1"/>
  <c r="L371" i="1"/>
  <c r="L364" i="1"/>
  <c r="L346" i="1"/>
  <c r="L326" i="1"/>
  <c r="L323" i="1"/>
  <c r="L290" i="1"/>
  <c r="L287" i="1"/>
  <c r="L277" i="1"/>
  <c r="L267" i="1"/>
  <c r="L252" i="1"/>
  <c r="L249" i="1"/>
  <c r="L224" i="1"/>
  <c r="L259" i="1"/>
  <c r="L531" i="1"/>
  <c r="L587" i="1"/>
  <c r="L493" i="1"/>
  <c r="L465" i="1"/>
  <c r="L971" i="1"/>
  <c r="L902" i="1"/>
  <c r="L739" i="1"/>
  <c r="L617" i="1"/>
  <c r="L551" i="1"/>
  <c r="L523" i="1"/>
  <c r="L472" i="1"/>
  <c r="L414" i="1"/>
  <c r="L378" i="1"/>
  <c r="L256" i="1"/>
  <c r="L246" i="1"/>
  <c r="L999" i="1"/>
  <c r="L994" i="1"/>
  <c r="L986" i="1"/>
  <c r="L963" i="1"/>
  <c r="L958" i="1"/>
  <c r="L945" i="1"/>
  <c r="L935" i="1"/>
  <c r="L899" i="1"/>
  <c r="L879" i="1"/>
  <c r="L866" i="1"/>
  <c r="L859" i="1"/>
  <c r="L819" i="1"/>
  <c r="L816" i="1"/>
  <c r="L804" i="1"/>
  <c r="L786" i="1"/>
  <c r="L769" i="1"/>
  <c r="L749" i="1"/>
  <c r="L746" i="1"/>
  <c r="L721" i="1"/>
  <c r="L708" i="1"/>
  <c r="L662" i="1"/>
  <c r="L652" i="1"/>
  <c r="L647" i="1"/>
  <c r="L637" i="1"/>
  <c r="L634" i="1"/>
  <c r="L627" i="1"/>
  <c r="L609" i="1"/>
  <c r="L589" i="1"/>
  <c r="L586" i="1"/>
  <c r="L561" i="1"/>
  <c r="L520" i="1"/>
  <c r="L515" i="1"/>
  <c r="L510" i="1"/>
  <c r="L487" i="1"/>
  <c r="L477" i="1"/>
  <c r="L467" i="1"/>
  <c r="L462" i="1"/>
  <c r="L449" i="1"/>
  <c r="L429" i="1"/>
  <c r="L388" i="1"/>
  <c r="L365" i="1"/>
  <c r="L347" i="1"/>
  <c r="L322" i="1"/>
  <c r="L319" i="1"/>
  <c r="L309" i="1"/>
  <c r="L304" i="1"/>
  <c r="L294" i="1"/>
  <c r="L291" i="1"/>
  <c r="L266" i="1"/>
  <c r="L253" i="1"/>
  <c r="L625" i="1"/>
  <c r="L536" i="1"/>
  <c r="L292" i="1"/>
  <c r="L925" i="1"/>
  <c r="L910" i="1"/>
  <c r="L797" i="1"/>
  <c r="L528" i="1"/>
  <c r="L424" i="1"/>
  <c r="L401" i="1"/>
  <c r="L932" i="1"/>
  <c r="L914" i="1"/>
  <c r="L896" i="1"/>
  <c r="L876" i="1"/>
  <c r="L826" i="1"/>
  <c r="L806" i="1"/>
  <c r="L796" i="1"/>
  <c r="L778" i="1"/>
  <c r="L756" i="1"/>
  <c r="L738" i="1"/>
  <c r="L710" i="1"/>
  <c r="L700" i="1"/>
  <c r="L690" i="1"/>
  <c r="L644" i="1"/>
  <c r="L596" i="1"/>
  <c r="L578" i="1"/>
  <c r="L255" i="1"/>
  <c r="L245" i="1"/>
  <c r="L235" i="1"/>
  <c r="L980" i="1"/>
  <c r="L585" i="1"/>
  <c r="L555" i="1"/>
  <c r="L457" i="1"/>
  <c r="L432" i="1"/>
  <c r="L427" i="1"/>
  <c r="L354" i="1"/>
  <c r="L324" i="1"/>
  <c r="L226" i="1"/>
  <c r="L996" i="1"/>
  <c r="L603" i="1"/>
  <c r="L560" i="1"/>
  <c r="L1000" i="1"/>
  <c r="L984" i="1"/>
  <c r="L968" i="1"/>
  <c r="L952" i="1"/>
  <c r="L938" i="1"/>
  <c r="L901" i="1"/>
  <c r="L894" i="1"/>
  <c r="L882" i="1"/>
  <c r="L868" i="1"/>
  <c r="L861" i="1"/>
  <c r="L827" i="1"/>
  <c r="L795" i="1"/>
  <c r="L763" i="1"/>
  <c r="L720" i="1"/>
  <c r="L665" i="1"/>
  <c r="L635" i="1"/>
  <c r="L592" i="1"/>
  <c r="L537" i="1"/>
  <c r="L512" i="1"/>
  <c r="L507" i="1"/>
  <c r="L409" i="1"/>
  <c r="L361" i="1"/>
  <c r="L306" i="1"/>
  <c r="L276" i="1"/>
  <c r="L233" i="1"/>
  <c r="L948" i="1"/>
  <c r="L781" i="1"/>
  <c r="L475" i="1"/>
  <c r="L966" i="1"/>
  <c r="L835" i="1"/>
  <c r="L970" i="1"/>
  <c r="L954" i="1"/>
  <c r="L924" i="1"/>
  <c r="L858" i="1"/>
  <c r="L834" i="1"/>
  <c r="L802" i="1"/>
  <c r="L672" i="1"/>
  <c r="L313" i="1"/>
  <c r="L228" i="1"/>
  <c r="L883" i="1"/>
  <c r="L845" i="1"/>
  <c r="L633" i="1"/>
  <c r="L372" i="1"/>
  <c r="L713" i="1"/>
  <c r="L683" i="1"/>
  <c r="L956" i="1"/>
  <c r="L926" i="1"/>
  <c r="L905" i="1"/>
  <c r="L884" i="1"/>
  <c r="L752" i="1"/>
  <c r="L697" i="1"/>
  <c r="L667" i="1"/>
  <c r="L624" i="1"/>
  <c r="L569" i="1"/>
  <c r="L544" i="1"/>
  <c r="L539" i="1"/>
  <c r="L441" i="1"/>
  <c r="L416" i="1"/>
  <c r="L411" i="1"/>
  <c r="L393" i="1"/>
  <c r="L338" i="1"/>
  <c r="L308" i="1"/>
  <c r="L265" i="1"/>
  <c r="L964" i="1"/>
  <c r="L761" i="1"/>
  <c r="L731" i="1"/>
  <c r="L244" i="1"/>
  <c r="L950" i="1"/>
  <c r="L813" i="1"/>
  <c r="L505" i="1"/>
  <c r="L480" i="1"/>
  <c r="L274" i="1"/>
  <c r="L998" i="1"/>
  <c r="L982" i="1"/>
  <c r="L992" i="1"/>
  <c r="L976" i="1"/>
  <c r="L960" i="1"/>
  <c r="L944" i="1"/>
  <c r="L930" i="1"/>
  <c r="L909" i="1"/>
  <c r="L893" i="1"/>
  <c r="L867" i="1"/>
  <c r="L850" i="1"/>
  <c r="L843" i="1"/>
  <c r="L811" i="1"/>
  <c r="L779" i="1"/>
  <c r="L729" i="1"/>
  <c r="L699" i="1"/>
  <c r="L656" i="1"/>
  <c r="L601" i="1"/>
  <c r="L571" i="1"/>
  <c r="L473" i="1"/>
  <c r="L448" i="1"/>
  <c r="L443" i="1"/>
  <c r="L400" i="1"/>
  <c r="L370" i="1"/>
  <c r="L340" i="1"/>
  <c r="L297" i="1"/>
  <c r="L242" i="1"/>
  <c r="L530" i="1"/>
  <c r="L514" i="1"/>
  <c r="L498" i="1"/>
  <c r="L482" i="1"/>
  <c r="L466" i="1"/>
  <c r="L450" i="1"/>
  <c r="L434" i="1"/>
  <c r="L418" i="1"/>
  <c r="L532" i="1"/>
  <c r="L516" i="1"/>
  <c r="L500" i="1"/>
  <c r="L484" i="1"/>
  <c r="L468" i="1"/>
  <c r="L452" i="1"/>
  <c r="L436" i="1"/>
  <c r="L420" i="1"/>
  <c r="L239" i="1"/>
  <c r="L888" i="1"/>
  <c r="L872" i="1"/>
  <c r="L856" i="1"/>
  <c r="L840" i="1"/>
  <c r="L824" i="1"/>
  <c r="L808" i="1"/>
  <c r="L792" i="1"/>
  <c r="L776" i="1"/>
  <c r="L760" i="1"/>
  <c r="L744" i="1"/>
  <c r="L728" i="1"/>
  <c r="L712" i="1"/>
  <c r="L696" i="1"/>
  <c r="L680" i="1"/>
  <c r="L664" i="1"/>
  <c r="L648" i="1"/>
  <c r="L632" i="1"/>
  <c r="L616" i="1"/>
  <c r="L600" i="1"/>
  <c r="L584" i="1"/>
  <c r="L566" i="1"/>
  <c r="L550" i="1"/>
  <c r="L534" i="1"/>
  <c r="L518" i="1"/>
  <c r="L502" i="1"/>
  <c r="L486" i="1"/>
  <c r="L470" i="1"/>
  <c r="L454" i="1"/>
  <c r="L438" i="1"/>
  <c r="L422" i="1"/>
  <c r="L406" i="1"/>
  <c r="L385" i="1"/>
  <c r="L369" i="1"/>
  <c r="L353" i="1"/>
  <c r="L337" i="1"/>
  <c r="L321" i="1"/>
  <c r="L305" i="1"/>
  <c r="L289" i="1"/>
  <c r="L273" i="1"/>
  <c r="L257" i="1"/>
  <c r="L241" i="1"/>
  <c r="L225" i="1"/>
  <c r="L538" i="1"/>
  <c r="L522" i="1"/>
  <c r="L506" i="1"/>
  <c r="L490" i="1"/>
  <c r="L474" i="1"/>
  <c r="L458" i="1"/>
  <c r="L442" i="1"/>
  <c r="L426" i="1"/>
  <c r="L410" i="1"/>
  <c r="L229" i="1"/>
  <c r="L878" i="1"/>
  <c r="L862" i="1"/>
  <c r="L846" i="1"/>
  <c r="L830" i="1"/>
  <c r="L814" i="1"/>
  <c r="L798" i="1"/>
  <c r="L782" i="1"/>
  <c r="L766" i="1"/>
  <c r="L750" i="1"/>
  <c r="L734" i="1"/>
  <c r="L718" i="1"/>
  <c r="L702" i="1"/>
  <c r="L686" i="1"/>
  <c r="L670" i="1"/>
  <c r="L654" i="1"/>
  <c r="L638" i="1"/>
  <c r="L622" i="1"/>
  <c r="L606" i="1"/>
  <c r="L590" i="1"/>
  <c r="L574" i="1"/>
  <c r="L524" i="1"/>
  <c r="L508" i="1"/>
  <c r="L492" i="1"/>
  <c r="L476" i="1"/>
  <c r="L460" i="1"/>
  <c r="L444" i="1"/>
  <c r="L428" i="1"/>
  <c r="L412" i="1"/>
  <c r="L398" i="1"/>
  <c r="L391" i="1"/>
  <c r="L375" i="1"/>
  <c r="L359" i="1"/>
  <c r="L343" i="1"/>
  <c r="L327" i="1"/>
  <c r="L311" i="1"/>
  <c r="L295" i="1"/>
  <c r="L279" i="1"/>
  <c r="L263" i="1"/>
  <c r="L247" i="1"/>
  <c r="L231" i="1"/>
  <c r="L564" i="1"/>
  <c r="L562" i="1"/>
  <c r="L554" i="1"/>
  <c r="L546" i="1"/>
  <c r="L556" i="1"/>
  <c r="L548" i="1"/>
  <c r="L540" i="1"/>
  <c r="F12" i="4" l="1"/>
  <c r="F14" i="4"/>
  <c r="G9" i="4"/>
  <c r="F9" i="4"/>
  <c r="G10" i="4"/>
  <c r="I8" i="1"/>
  <c r="G17" i="4"/>
  <c r="F17" i="4"/>
  <c r="G6" i="4"/>
  <c r="F6" i="4"/>
  <c r="F11" i="4"/>
  <c r="F15" i="4"/>
  <c r="F7" i="4"/>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M25" i="1"/>
  <c r="L25" i="1" s="1"/>
  <c r="L24" i="1"/>
  <c r="M28" i="1"/>
  <c r="M29" i="1"/>
  <c r="M30" i="1"/>
  <c r="M31" i="1"/>
  <c r="M32" i="1"/>
  <c r="M33" i="1"/>
  <c r="L33" i="1" s="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7" i="1"/>
  <c r="L27" i="1" s="1"/>
  <c r="M26" i="1"/>
  <c r="L26" i="1" s="1"/>
  <c r="K19" i="4"/>
  <c r="K18" i="4"/>
  <c r="L217" i="1" l="1"/>
  <c r="L209" i="1"/>
  <c r="L201" i="1"/>
  <c r="L193" i="1"/>
  <c r="L185" i="1"/>
  <c r="L177" i="1"/>
  <c r="L169" i="1"/>
  <c r="L161" i="1"/>
  <c r="L153" i="1"/>
  <c r="L145" i="1"/>
  <c r="L137" i="1"/>
  <c r="L129" i="1"/>
  <c r="L121" i="1"/>
  <c r="L113" i="1"/>
  <c r="L105" i="1"/>
  <c r="L97" i="1"/>
  <c r="L89" i="1"/>
  <c r="L81" i="1"/>
  <c r="L73" i="1"/>
  <c r="L65" i="1"/>
  <c r="L57" i="1"/>
  <c r="L49" i="1"/>
  <c r="L41" i="1"/>
  <c r="F10" i="4"/>
  <c r="F16" i="4"/>
  <c r="G16" i="4"/>
  <c r="L223" i="1"/>
  <c r="L215" i="1"/>
  <c r="L207" i="1"/>
  <c r="L199" i="1"/>
  <c r="L191" i="1"/>
  <c r="L183" i="1"/>
  <c r="L175" i="1"/>
  <c r="L167" i="1"/>
  <c r="L159" i="1"/>
  <c r="L151" i="1"/>
  <c r="L143" i="1"/>
  <c r="L135" i="1"/>
  <c r="L127" i="1"/>
  <c r="L119" i="1"/>
  <c r="L111" i="1"/>
  <c r="L103" i="1"/>
  <c r="L95" i="1"/>
  <c r="L87" i="1"/>
  <c r="L79" i="1"/>
  <c r="L71" i="1"/>
  <c r="L63" i="1"/>
  <c r="L55" i="1"/>
  <c r="L47" i="1"/>
  <c r="L39" i="1"/>
  <c r="L31" i="1"/>
  <c r="L218" i="1"/>
  <c r="L210" i="1"/>
  <c r="L202" i="1"/>
  <c r="L194" i="1"/>
  <c r="L186" i="1"/>
  <c r="L178" i="1"/>
  <c r="L170" i="1"/>
  <c r="L162" i="1"/>
  <c r="L154" i="1"/>
  <c r="L146" i="1"/>
  <c r="L138" i="1"/>
  <c r="L130" i="1"/>
  <c r="L122" i="1"/>
  <c r="L114" i="1"/>
  <c r="L106" i="1"/>
  <c r="L98" i="1"/>
  <c r="L90" i="1"/>
  <c r="L82" i="1"/>
  <c r="L74" i="1"/>
  <c r="L66" i="1"/>
  <c r="L58" i="1"/>
  <c r="L50" i="1"/>
  <c r="L42" i="1"/>
  <c r="L34" i="1"/>
  <c r="L212" i="1"/>
  <c r="L196" i="1"/>
  <c r="L180" i="1"/>
  <c r="L164" i="1"/>
  <c r="L148" i="1"/>
  <c r="L140" i="1"/>
  <c r="L124" i="1"/>
  <c r="L108" i="1"/>
  <c r="L92" i="1"/>
  <c r="L76" i="1"/>
  <c r="L60" i="1"/>
  <c r="L52" i="1"/>
  <c r="L36" i="1"/>
  <c r="L219" i="1"/>
  <c r="L211" i="1"/>
  <c r="L203" i="1"/>
  <c r="L195" i="1"/>
  <c r="L187" i="1"/>
  <c r="L179" i="1"/>
  <c r="L171" i="1"/>
  <c r="L163" i="1"/>
  <c r="L155" i="1"/>
  <c r="L147" i="1"/>
  <c r="L139" i="1"/>
  <c r="L131" i="1"/>
  <c r="L123" i="1"/>
  <c r="L115" i="1"/>
  <c r="L107" i="1"/>
  <c r="L99" i="1"/>
  <c r="L91" i="1"/>
  <c r="L83" i="1"/>
  <c r="L75" i="1"/>
  <c r="L67" i="1"/>
  <c r="L59" i="1"/>
  <c r="L51" i="1"/>
  <c r="L43" i="1"/>
  <c r="L35" i="1"/>
  <c r="L220" i="1"/>
  <c r="L204" i="1"/>
  <c r="L188" i="1"/>
  <c r="L172" i="1"/>
  <c r="L156" i="1"/>
  <c r="L132" i="1"/>
  <c r="L116" i="1"/>
  <c r="L100" i="1"/>
  <c r="L84" i="1"/>
  <c r="L68" i="1"/>
  <c r="L44" i="1"/>
  <c r="L28" i="1"/>
  <c r="L216" i="1"/>
  <c r="L208" i="1"/>
  <c r="L200" i="1"/>
  <c r="L192" i="1"/>
  <c r="L184" i="1"/>
  <c r="L176" i="1"/>
  <c r="L168" i="1"/>
  <c r="L160" i="1"/>
  <c r="L152" i="1"/>
  <c r="L144" i="1"/>
  <c r="L136" i="1"/>
  <c r="L128" i="1"/>
  <c r="L120" i="1"/>
  <c r="L112" i="1"/>
  <c r="L104" i="1"/>
  <c r="L96" i="1"/>
  <c r="L88" i="1"/>
  <c r="L80" i="1"/>
  <c r="L72" i="1"/>
  <c r="L64" i="1"/>
  <c r="L56" i="1"/>
  <c r="L48" i="1"/>
  <c r="L40" i="1"/>
  <c r="L32" i="1"/>
  <c r="L198" i="1"/>
  <c r="L142" i="1"/>
  <c r="L78" i="1"/>
  <c r="L54" i="1"/>
  <c r="L221" i="1"/>
  <c r="L213" i="1"/>
  <c r="L205" i="1"/>
  <c r="L197" i="1"/>
  <c r="L189" i="1"/>
  <c r="L181" i="1"/>
  <c r="L173" i="1"/>
  <c r="L165" i="1"/>
  <c r="L157" i="1"/>
  <c r="L149" i="1"/>
  <c r="L141" i="1"/>
  <c r="L133" i="1"/>
  <c r="L125" i="1"/>
  <c r="L117" i="1"/>
  <c r="L109" i="1"/>
  <c r="L101" i="1"/>
  <c r="L93" i="1"/>
  <c r="L85" i="1"/>
  <c r="L77" i="1"/>
  <c r="L69" i="1"/>
  <c r="L61" i="1"/>
  <c r="L53" i="1"/>
  <c r="L45" i="1"/>
  <c r="L37" i="1"/>
  <c r="L29" i="1"/>
  <c r="L190" i="1"/>
  <c r="L150" i="1"/>
  <c r="L102" i="1"/>
  <c r="L62" i="1"/>
  <c r="L174" i="1"/>
  <c r="L126" i="1"/>
  <c r="L94" i="1"/>
  <c r="L70" i="1"/>
  <c r="L206" i="1"/>
  <c r="L158" i="1"/>
  <c r="L110" i="1"/>
  <c r="L30" i="1"/>
  <c r="L222" i="1"/>
  <c r="L182" i="1"/>
  <c r="L134" i="1"/>
  <c r="L86" i="1"/>
  <c r="L46" i="1"/>
  <c r="L214" i="1"/>
  <c r="L166" i="1"/>
  <c r="L118" i="1"/>
  <c r="L38" i="1"/>
  <c r="A218" i="4"/>
  <c r="B218" i="4"/>
  <c r="D218" i="4"/>
  <c r="E218" i="4"/>
  <c r="A219" i="4"/>
  <c r="B219" i="4"/>
  <c r="D219" i="4"/>
  <c r="E219" i="4"/>
  <c r="A220" i="4"/>
  <c r="B220" i="4"/>
  <c r="D220" i="4"/>
  <c r="E220" i="4"/>
  <c r="A221" i="4"/>
  <c r="B221" i="4"/>
  <c r="D221" i="4"/>
  <c r="E221" i="4"/>
  <c r="A222" i="4"/>
  <c r="B222" i="4"/>
  <c r="D222" i="4"/>
  <c r="E222" i="4"/>
  <c r="A223" i="4"/>
  <c r="B223" i="4"/>
  <c r="D223" i="4"/>
  <c r="E223" i="4"/>
  <c r="A224" i="4"/>
  <c r="B224" i="4"/>
  <c r="D224" i="4"/>
  <c r="E224" i="4"/>
  <c r="A225" i="4"/>
  <c r="B225" i="4"/>
  <c r="D225" i="4"/>
  <c r="E225" i="4"/>
  <c r="A226" i="4"/>
  <c r="B226" i="4"/>
  <c r="D226" i="4"/>
  <c r="E226" i="4"/>
  <c r="A227" i="4"/>
  <c r="B227" i="4"/>
  <c r="D227" i="4"/>
  <c r="E227" i="4"/>
  <c r="A228" i="4"/>
  <c r="B228" i="4"/>
  <c r="D228" i="4"/>
  <c r="E228" i="4"/>
  <c r="A229" i="4"/>
  <c r="B229" i="4"/>
  <c r="D229" i="4"/>
  <c r="E229" i="4"/>
  <c r="A230" i="4"/>
  <c r="B230" i="4"/>
  <c r="D230" i="4"/>
  <c r="E230" i="4"/>
  <c r="A231" i="4"/>
  <c r="B231" i="4"/>
  <c r="D231" i="4"/>
  <c r="E231" i="4"/>
  <c r="A232" i="4"/>
  <c r="B232" i="4"/>
  <c r="D232" i="4"/>
  <c r="E232" i="4"/>
  <c r="A233" i="4"/>
  <c r="B233" i="4"/>
  <c r="D233" i="4"/>
  <c r="E233" i="4"/>
  <c r="A234" i="4"/>
  <c r="B234" i="4"/>
  <c r="D234" i="4"/>
  <c r="E234" i="4"/>
  <c r="A235" i="4"/>
  <c r="B235" i="4"/>
  <c r="D235" i="4"/>
  <c r="E235" i="4"/>
  <c r="A236" i="4"/>
  <c r="B236" i="4"/>
  <c r="D236" i="4"/>
  <c r="E236" i="4"/>
  <c r="A237" i="4"/>
  <c r="B237" i="4"/>
  <c r="D237" i="4"/>
  <c r="E237" i="4"/>
  <c r="A238" i="4"/>
  <c r="B238" i="4"/>
  <c r="D238" i="4"/>
  <c r="E238" i="4"/>
  <c r="A239" i="4"/>
  <c r="B239" i="4"/>
  <c r="D239" i="4"/>
  <c r="E239" i="4"/>
  <c r="A240" i="4"/>
  <c r="B240" i="4"/>
  <c r="D240" i="4"/>
  <c r="E240" i="4"/>
  <c r="A241" i="4"/>
  <c r="B241" i="4"/>
  <c r="D241" i="4"/>
  <c r="E241" i="4"/>
  <c r="A242" i="4"/>
  <c r="B242" i="4"/>
  <c r="D242" i="4"/>
  <c r="E242" i="4"/>
  <c r="A243" i="4"/>
  <c r="B243" i="4"/>
  <c r="D243" i="4"/>
  <c r="E243" i="4"/>
  <c r="A244" i="4"/>
  <c r="B244" i="4"/>
  <c r="D244" i="4"/>
  <c r="E244" i="4"/>
  <c r="A245" i="4"/>
  <c r="B245" i="4"/>
  <c r="D245" i="4"/>
  <c r="E245" i="4"/>
  <c r="A246" i="4"/>
  <c r="B246" i="4"/>
  <c r="D246" i="4"/>
  <c r="E246" i="4"/>
  <c r="A247" i="4"/>
  <c r="B247" i="4"/>
  <c r="D247" i="4"/>
  <c r="E247" i="4"/>
  <c r="A248" i="4"/>
  <c r="B248" i="4"/>
  <c r="D248" i="4"/>
  <c r="E248" i="4"/>
  <c r="A249" i="4"/>
  <c r="B249" i="4"/>
  <c r="D249" i="4"/>
  <c r="E249" i="4"/>
  <c r="A250" i="4"/>
  <c r="B250" i="4"/>
  <c r="D250" i="4"/>
  <c r="E250" i="4"/>
  <c r="A251" i="4"/>
  <c r="B251" i="4"/>
  <c r="D251" i="4"/>
  <c r="E251" i="4"/>
  <c r="A252" i="4"/>
  <c r="B252" i="4"/>
  <c r="D252" i="4"/>
  <c r="E252" i="4"/>
  <c r="A253" i="4"/>
  <c r="B253" i="4"/>
  <c r="D253" i="4"/>
  <c r="E253" i="4"/>
  <c r="A254" i="4"/>
  <c r="B254" i="4"/>
  <c r="D254" i="4"/>
  <c r="E254" i="4"/>
  <c r="A255" i="4"/>
  <c r="B255" i="4"/>
  <c r="D255" i="4"/>
  <c r="E255" i="4"/>
  <c r="A256" i="4"/>
  <c r="B256" i="4"/>
  <c r="D256" i="4"/>
  <c r="E256" i="4"/>
  <c r="A257" i="4"/>
  <c r="B257" i="4"/>
  <c r="D257" i="4"/>
  <c r="E257" i="4"/>
  <c r="A258" i="4"/>
  <c r="B258" i="4"/>
  <c r="D258" i="4"/>
  <c r="E258" i="4"/>
  <c r="A259" i="4"/>
  <c r="B259" i="4"/>
  <c r="D259" i="4"/>
  <c r="E259" i="4"/>
  <c r="A260" i="4"/>
  <c r="B260" i="4"/>
  <c r="D260" i="4"/>
  <c r="E260" i="4"/>
  <c r="A261" i="4"/>
  <c r="B261" i="4"/>
  <c r="D261" i="4"/>
  <c r="E261" i="4"/>
  <c r="A262" i="4"/>
  <c r="B262" i="4"/>
  <c r="D262" i="4"/>
  <c r="E262" i="4"/>
  <c r="A263" i="4"/>
  <c r="B263" i="4"/>
  <c r="D263" i="4"/>
  <c r="E263" i="4"/>
  <c r="A264" i="4"/>
  <c r="B264" i="4"/>
  <c r="D264" i="4"/>
  <c r="E264" i="4"/>
  <c r="A265" i="4"/>
  <c r="B265" i="4"/>
  <c r="D265" i="4"/>
  <c r="E265" i="4"/>
  <c r="A266" i="4"/>
  <c r="B266" i="4"/>
  <c r="D266" i="4"/>
  <c r="E266" i="4"/>
  <c r="A267" i="4"/>
  <c r="B267" i="4"/>
  <c r="D267" i="4"/>
  <c r="E267" i="4"/>
  <c r="A268" i="4"/>
  <c r="B268" i="4"/>
  <c r="D268" i="4"/>
  <c r="E268" i="4"/>
  <c r="A269" i="4"/>
  <c r="B269" i="4"/>
  <c r="D269" i="4"/>
  <c r="E269" i="4"/>
  <c r="A270" i="4"/>
  <c r="B270" i="4"/>
  <c r="D270" i="4"/>
  <c r="E270" i="4"/>
  <c r="A271" i="4"/>
  <c r="B271" i="4"/>
  <c r="D271" i="4"/>
  <c r="E271" i="4"/>
  <c r="A272" i="4"/>
  <c r="B272" i="4"/>
  <c r="D272" i="4"/>
  <c r="E272" i="4"/>
  <c r="A273" i="4"/>
  <c r="B273" i="4"/>
  <c r="D273" i="4"/>
  <c r="E273" i="4"/>
  <c r="A274" i="4"/>
  <c r="B274" i="4"/>
  <c r="D274" i="4"/>
  <c r="E274" i="4"/>
  <c r="A275" i="4"/>
  <c r="B275" i="4"/>
  <c r="D275" i="4"/>
  <c r="E275" i="4"/>
  <c r="A276" i="4"/>
  <c r="B276" i="4"/>
  <c r="D276" i="4"/>
  <c r="E276" i="4"/>
  <c r="A277" i="4"/>
  <c r="B277" i="4"/>
  <c r="D277" i="4"/>
  <c r="E277" i="4"/>
  <c r="A278" i="4"/>
  <c r="B278" i="4"/>
  <c r="D278" i="4"/>
  <c r="E278" i="4"/>
  <c r="A279" i="4"/>
  <c r="B279" i="4"/>
  <c r="D279" i="4"/>
  <c r="E279" i="4"/>
  <c r="A280" i="4"/>
  <c r="B280" i="4"/>
  <c r="D280" i="4"/>
  <c r="E280" i="4"/>
  <c r="A281" i="4"/>
  <c r="B281" i="4"/>
  <c r="D281" i="4"/>
  <c r="E281" i="4"/>
  <c r="A282" i="4"/>
  <c r="B282" i="4"/>
  <c r="D282" i="4"/>
  <c r="E282" i="4"/>
  <c r="A283" i="4"/>
  <c r="B283" i="4"/>
  <c r="D283" i="4"/>
  <c r="E283" i="4"/>
  <c r="A284" i="4"/>
  <c r="B284" i="4"/>
  <c r="D284" i="4"/>
  <c r="E284" i="4"/>
  <c r="A285" i="4"/>
  <c r="B285" i="4"/>
  <c r="D285" i="4"/>
  <c r="E285" i="4"/>
  <c r="A286" i="4"/>
  <c r="B286" i="4"/>
  <c r="D286" i="4"/>
  <c r="E286" i="4"/>
  <c r="A287" i="4"/>
  <c r="B287" i="4"/>
  <c r="D287" i="4"/>
  <c r="E287" i="4"/>
  <c r="A288" i="4"/>
  <c r="B288" i="4"/>
  <c r="D288" i="4"/>
  <c r="E288" i="4"/>
  <c r="A289" i="4"/>
  <c r="B289" i="4"/>
  <c r="D289" i="4"/>
  <c r="E289" i="4"/>
  <c r="A290" i="4"/>
  <c r="B290" i="4"/>
  <c r="D290" i="4"/>
  <c r="E290" i="4"/>
  <c r="A291" i="4"/>
  <c r="B291" i="4"/>
  <c r="D291" i="4"/>
  <c r="E291" i="4"/>
  <c r="A292" i="4"/>
  <c r="B292" i="4"/>
  <c r="D292" i="4"/>
  <c r="E292" i="4"/>
  <c r="A293" i="4"/>
  <c r="B293" i="4"/>
  <c r="D293" i="4"/>
  <c r="E293" i="4"/>
  <c r="A294" i="4"/>
  <c r="B294" i="4"/>
  <c r="D294" i="4"/>
  <c r="E294" i="4"/>
  <c r="A295" i="4"/>
  <c r="B295" i="4"/>
  <c r="D295" i="4"/>
  <c r="E295" i="4"/>
  <c r="A296" i="4"/>
  <c r="B296" i="4"/>
  <c r="D296" i="4"/>
  <c r="E296" i="4"/>
  <c r="A297" i="4"/>
  <c r="B297" i="4"/>
  <c r="D297" i="4"/>
  <c r="E297" i="4"/>
  <c r="A298" i="4"/>
  <c r="B298" i="4"/>
  <c r="D298" i="4"/>
  <c r="E298" i="4"/>
  <c r="A299" i="4"/>
  <c r="B299" i="4"/>
  <c r="D299" i="4"/>
  <c r="E299" i="4"/>
  <c r="A300" i="4"/>
  <c r="B300" i="4"/>
  <c r="D300" i="4"/>
  <c r="E300" i="4"/>
  <c r="A301" i="4"/>
  <c r="B301" i="4"/>
  <c r="D301" i="4"/>
  <c r="E301" i="4"/>
  <c r="A302" i="4"/>
  <c r="B302" i="4"/>
  <c r="D302" i="4"/>
  <c r="E302" i="4"/>
  <c r="A303" i="4"/>
  <c r="B303" i="4"/>
  <c r="D303" i="4"/>
  <c r="E303" i="4"/>
  <c r="A304" i="4"/>
  <c r="B304" i="4"/>
  <c r="D304" i="4"/>
  <c r="E304" i="4"/>
  <c r="A305" i="4"/>
  <c r="B305" i="4"/>
  <c r="D305" i="4"/>
  <c r="E305" i="4"/>
  <c r="A306" i="4"/>
  <c r="B306" i="4"/>
  <c r="D306" i="4"/>
  <c r="E306" i="4"/>
  <c r="A307" i="4"/>
  <c r="B307" i="4"/>
  <c r="D307" i="4"/>
  <c r="E307" i="4"/>
  <c r="A308" i="4"/>
  <c r="B308" i="4"/>
  <c r="D308" i="4"/>
  <c r="E308" i="4"/>
  <c r="A309" i="4"/>
  <c r="B309" i="4"/>
  <c r="D309" i="4"/>
  <c r="E309" i="4"/>
  <c r="A310" i="4"/>
  <c r="B310" i="4"/>
  <c r="D310" i="4"/>
  <c r="E310" i="4"/>
  <c r="A311" i="4"/>
  <c r="B311" i="4"/>
  <c r="D311" i="4"/>
  <c r="E311" i="4"/>
  <c r="A312" i="4"/>
  <c r="B312" i="4"/>
  <c r="D312" i="4"/>
  <c r="E312" i="4"/>
  <c r="A313" i="4"/>
  <c r="B313" i="4"/>
  <c r="D313" i="4"/>
  <c r="E313" i="4"/>
  <c r="A314" i="4"/>
  <c r="B314" i="4"/>
  <c r="D314" i="4"/>
  <c r="E314" i="4"/>
  <c r="A315" i="4"/>
  <c r="B315" i="4"/>
  <c r="D315" i="4"/>
  <c r="E315" i="4"/>
  <c r="A316" i="4"/>
  <c r="B316" i="4"/>
  <c r="D316" i="4"/>
  <c r="E316" i="4"/>
  <c r="A317" i="4"/>
  <c r="B317" i="4"/>
  <c r="D317" i="4"/>
  <c r="E317" i="4"/>
  <c r="A318" i="4"/>
  <c r="B318" i="4"/>
  <c r="D318" i="4"/>
  <c r="E318" i="4"/>
  <c r="A319" i="4"/>
  <c r="B319" i="4"/>
  <c r="D319" i="4"/>
  <c r="E319" i="4"/>
  <c r="A320" i="4"/>
  <c r="B320" i="4"/>
  <c r="D320" i="4"/>
  <c r="E320" i="4"/>
  <c r="A321" i="4"/>
  <c r="B321" i="4"/>
  <c r="D321" i="4"/>
  <c r="E321" i="4"/>
  <c r="A322" i="4"/>
  <c r="B322" i="4"/>
  <c r="D322" i="4"/>
  <c r="E322" i="4"/>
  <c r="A323" i="4"/>
  <c r="B323" i="4"/>
  <c r="D323" i="4"/>
  <c r="E323" i="4"/>
  <c r="A324" i="4"/>
  <c r="B324" i="4"/>
  <c r="D324" i="4"/>
  <c r="E324" i="4"/>
  <c r="A325" i="4"/>
  <c r="B325" i="4"/>
  <c r="D325" i="4"/>
  <c r="E325" i="4"/>
  <c r="A326" i="4"/>
  <c r="B326" i="4"/>
  <c r="D326" i="4"/>
  <c r="E326" i="4"/>
  <c r="A327" i="4"/>
  <c r="B327" i="4"/>
  <c r="D327" i="4"/>
  <c r="E327" i="4"/>
  <c r="A328" i="4"/>
  <c r="B328" i="4"/>
  <c r="D328" i="4"/>
  <c r="E328" i="4"/>
  <c r="A329" i="4"/>
  <c r="B329" i="4"/>
  <c r="D329" i="4"/>
  <c r="E329" i="4"/>
  <c r="A330" i="4"/>
  <c r="B330" i="4"/>
  <c r="D330" i="4"/>
  <c r="E330" i="4"/>
  <c r="A331" i="4"/>
  <c r="B331" i="4"/>
  <c r="D331" i="4"/>
  <c r="E331" i="4"/>
  <c r="A332" i="4"/>
  <c r="B332" i="4"/>
  <c r="D332" i="4"/>
  <c r="E332" i="4"/>
  <c r="A333" i="4"/>
  <c r="B333" i="4"/>
  <c r="D333" i="4"/>
  <c r="E333" i="4"/>
  <c r="A334" i="4"/>
  <c r="B334" i="4"/>
  <c r="D334" i="4"/>
  <c r="E334" i="4"/>
  <c r="A335" i="4"/>
  <c r="B335" i="4"/>
  <c r="D335" i="4"/>
  <c r="E335" i="4"/>
  <c r="A336" i="4"/>
  <c r="B336" i="4"/>
  <c r="D336" i="4"/>
  <c r="E336" i="4"/>
  <c r="A337" i="4"/>
  <c r="B337" i="4"/>
  <c r="D337" i="4"/>
  <c r="E337" i="4"/>
  <c r="A338" i="4"/>
  <c r="B338" i="4"/>
  <c r="D338" i="4"/>
  <c r="E338" i="4"/>
  <c r="A339" i="4"/>
  <c r="B339" i="4"/>
  <c r="D339" i="4"/>
  <c r="E339" i="4"/>
  <c r="A340" i="4"/>
  <c r="B340" i="4"/>
  <c r="D340" i="4"/>
  <c r="E340" i="4"/>
  <c r="A341" i="4"/>
  <c r="B341" i="4"/>
  <c r="D341" i="4"/>
  <c r="E341" i="4"/>
  <c r="A342" i="4"/>
  <c r="B342" i="4"/>
  <c r="D342" i="4"/>
  <c r="E342" i="4"/>
  <c r="A343" i="4"/>
  <c r="B343" i="4"/>
  <c r="D343" i="4"/>
  <c r="E343" i="4"/>
  <c r="A344" i="4"/>
  <c r="B344" i="4"/>
  <c r="D344" i="4"/>
  <c r="E344" i="4"/>
  <c r="A345" i="4"/>
  <c r="B345" i="4"/>
  <c r="D345" i="4"/>
  <c r="E345" i="4"/>
  <c r="A346" i="4"/>
  <c r="B346" i="4"/>
  <c r="D346" i="4"/>
  <c r="E346" i="4"/>
  <c r="A347" i="4"/>
  <c r="B347" i="4"/>
  <c r="D347" i="4"/>
  <c r="E347" i="4"/>
  <c r="A348" i="4"/>
  <c r="B348" i="4"/>
  <c r="D348" i="4"/>
  <c r="E348" i="4"/>
  <c r="A349" i="4"/>
  <c r="B349" i="4"/>
  <c r="D349" i="4"/>
  <c r="E349" i="4"/>
  <c r="A350" i="4"/>
  <c r="B350" i="4"/>
  <c r="D350" i="4"/>
  <c r="E350" i="4"/>
  <c r="A351" i="4"/>
  <c r="B351" i="4"/>
  <c r="D351" i="4"/>
  <c r="E351" i="4"/>
  <c r="A352" i="4"/>
  <c r="B352" i="4"/>
  <c r="D352" i="4"/>
  <c r="E352" i="4"/>
  <c r="A353" i="4"/>
  <c r="B353" i="4"/>
  <c r="D353" i="4"/>
  <c r="E353" i="4"/>
  <c r="A354" i="4"/>
  <c r="B354" i="4"/>
  <c r="D354" i="4"/>
  <c r="E354" i="4"/>
  <c r="A355" i="4"/>
  <c r="B355" i="4"/>
  <c r="D355" i="4"/>
  <c r="E355" i="4"/>
  <c r="A356" i="4"/>
  <c r="B356" i="4"/>
  <c r="D356" i="4"/>
  <c r="E356" i="4"/>
  <c r="A357" i="4"/>
  <c r="B357" i="4"/>
  <c r="D357" i="4"/>
  <c r="E357" i="4"/>
  <c r="A358" i="4"/>
  <c r="B358" i="4"/>
  <c r="D358" i="4"/>
  <c r="E358" i="4"/>
  <c r="A359" i="4"/>
  <c r="B359" i="4"/>
  <c r="D359" i="4"/>
  <c r="E359" i="4"/>
  <c r="A360" i="4"/>
  <c r="B360" i="4"/>
  <c r="D360" i="4"/>
  <c r="E360" i="4"/>
  <c r="A361" i="4"/>
  <c r="B361" i="4"/>
  <c r="D361" i="4"/>
  <c r="E361" i="4"/>
  <c r="A362" i="4"/>
  <c r="B362" i="4"/>
  <c r="D362" i="4"/>
  <c r="E362" i="4"/>
  <c r="A363" i="4"/>
  <c r="B363" i="4"/>
  <c r="D363" i="4"/>
  <c r="E363" i="4"/>
  <c r="A364" i="4"/>
  <c r="B364" i="4"/>
  <c r="D364" i="4"/>
  <c r="E364" i="4"/>
  <c r="A365" i="4"/>
  <c r="B365" i="4"/>
  <c r="D365" i="4"/>
  <c r="E365" i="4"/>
  <c r="A366" i="4"/>
  <c r="B366" i="4"/>
  <c r="D366" i="4"/>
  <c r="E366" i="4"/>
  <c r="A367" i="4"/>
  <c r="B367" i="4"/>
  <c r="D367" i="4"/>
  <c r="E367" i="4"/>
  <c r="A368" i="4"/>
  <c r="B368" i="4"/>
  <c r="D368" i="4"/>
  <c r="E368" i="4"/>
  <c r="A369" i="4"/>
  <c r="B369" i="4"/>
  <c r="D369" i="4"/>
  <c r="E369" i="4"/>
  <c r="A370" i="4"/>
  <c r="B370" i="4"/>
  <c r="D370" i="4"/>
  <c r="E370" i="4"/>
  <c r="A371" i="4"/>
  <c r="B371" i="4"/>
  <c r="D371" i="4"/>
  <c r="E371" i="4"/>
  <c r="A372" i="4"/>
  <c r="B372" i="4"/>
  <c r="D372" i="4"/>
  <c r="E372" i="4"/>
  <c r="A373" i="4"/>
  <c r="B373" i="4"/>
  <c r="D373" i="4"/>
  <c r="E373" i="4"/>
  <c r="A374" i="4"/>
  <c r="B374" i="4"/>
  <c r="D374" i="4"/>
  <c r="E374" i="4"/>
  <c r="A375" i="4"/>
  <c r="B375" i="4"/>
  <c r="D375" i="4"/>
  <c r="E375" i="4"/>
  <c r="A376" i="4"/>
  <c r="B376" i="4"/>
  <c r="D376" i="4"/>
  <c r="E376" i="4"/>
  <c r="A377" i="4"/>
  <c r="B377" i="4"/>
  <c r="D377" i="4"/>
  <c r="E377" i="4"/>
  <c r="A378" i="4"/>
  <c r="B378" i="4"/>
  <c r="D378" i="4"/>
  <c r="E378" i="4"/>
  <c r="A379" i="4"/>
  <c r="B379" i="4"/>
  <c r="D379" i="4"/>
  <c r="E379" i="4"/>
  <c r="A380" i="4"/>
  <c r="B380" i="4"/>
  <c r="D380" i="4"/>
  <c r="E380" i="4"/>
  <c r="A381" i="4"/>
  <c r="B381" i="4"/>
  <c r="D381" i="4"/>
  <c r="E381" i="4"/>
  <c r="A382" i="4"/>
  <c r="B382" i="4"/>
  <c r="D382" i="4"/>
  <c r="E382" i="4"/>
  <c r="A383" i="4"/>
  <c r="B383" i="4"/>
  <c r="D383" i="4"/>
  <c r="E383" i="4"/>
  <c r="B384" i="4"/>
  <c r="D384" i="4"/>
  <c r="E384" i="4"/>
  <c r="B385" i="4"/>
  <c r="D385" i="4"/>
  <c r="E385" i="4"/>
  <c r="B386" i="4"/>
  <c r="D386" i="4"/>
  <c r="E386" i="4"/>
  <c r="B387" i="4"/>
  <c r="D387" i="4"/>
  <c r="E387" i="4"/>
  <c r="B388" i="4"/>
  <c r="D388" i="4"/>
  <c r="E388" i="4"/>
  <c r="B389" i="4"/>
  <c r="D389" i="4"/>
  <c r="E389" i="4"/>
  <c r="B390" i="4"/>
  <c r="D390" i="4"/>
  <c r="E390" i="4"/>
  <c r="B391" i="4"/>
  <c r="D391" i="4"/>
  <c r="E391" i="4"/>
  <c r="B392" i="4"/>
  <c r="D392" i="4"/>
  <c r="E392" i="4"/>
  <c r="B393" i="4"/>
  <c r="D393" i="4"/>
  <c r="E393" i="4"/>
  <c r="B394" i="4"/>
  <c r="D394" i="4"/>
  <c r="E394" i="4"/>
  <c r="B395" i="4"/>
  <c r="D395" i="4"/>
  <c r="E395" i="4"/>
  <c r="B396" i="4"/>
  <c r="D396" i="4"/>
  <c r="E396" i="4"/>
  <c r="B397" i="4"/>
  <c r="D397" i="4"/>
  <c r="E397" i="4"/>
  <c r="B398" i="4"/>
  <c r="D398" i="4"/>
  <c r="E398" i="4"/>
  <c r="B399" i="4"/>
  <c r="D399" i="4"/>
  <c r="E399" i="4"/>
  <c r="B400" i="4"/>
  <c r="D400" i="4"/>
  <c r="E400" i="4"/>
  <c r="B401" i="4"/>
  <c r="D401" i="4"/>
  <c r="E401" i="4"/>
  <c r="B402" i="4"/>
  <c r="D402" i="4"/>
  <c r="E402" i="4"/>
  <c r="B403" i="4"/>
  <c r="D403" i="4"/>
  <c r="E403" i="4"/>
  <c r="B404" i="4"/>
  <c r="D404" i="4"/>
  <c r="E404" i="4"/>
  <c r="B405" i="4"/>
  <c r="D405" i="4"/>
  <c r="E405" i="4"/>
  <c r="B406" i="4"/>
  <c r="D406" i="4"/>
  <c r="E406" i="4"/>
  <c r="B407" i="4"/>
  <c r="D407" i="4"/>
  <c r="E407" i="4"/>
  <c r="B408" i="4"/>
  <c r="D408" i="4"/>
  <c r="E408" i="4"/>
  <c r="B409" i="4"/>
  <c r="D409" i="4"/>
  <c r="E409" i="4"/>
  <c r="B410" i="4"/>
  <c r="D410" i="4"/>
  <c r="E410" i="4"/>
  <c r="B411" i="4"/>
  <c r="D411" i="4"/>
  <c r="E411" i="4"/>
  <c r="B412" i="4"/>
  <c r="D412" i="4"/>
  <c r="E412" i="4"/>
  <c r="B413" i="4"/>
  <c r="D413" i="4"/>
  <c r="E413" i="4"/>
  <c r="B414" i="4"/>
  <c r="D414" i="4"/>
  <c r="E414" i="4"/>
  <c r="B415" i="4"/>
  <c r="D415" i="4"/>
  <c r="E415" i="4"/>
  <c r="B416" i="4"/>
  <c r="D416" i="4"/>
  <c r="E416" i="4"/>
  <c r="B417" i="4"/>
  <c r="D417" i="4"/>
  <c r="E417" i="4"/>
  <c r="B418" i="4"/>
  <c r="D418" i="4"/>
  <c r="E418" i="4"/>
  <c r="B419" i="4"/>
  <c r="D419" i="4"/>
  <c r="E419" i="4"/>
  <c r="B420" i="4"/>
  <c r="D420" i="4"/>
  <c r="E420" i="4"/>
  <c r="B421" i="4"/>
  <c r="D421" i="4"/>
  <c r="E421" i="4"/>
  <c r="B422" i="4"/>
  <c r="D422" i="4"/>
  <c r="E422" i="4"/>
  <c r="B423" i="4"/>
  <c r="D423" i="4"/>
  <c r="E423" i="4"/>
  <c r="B424" i="4"/>
  <c r="D424" i="4"/>
  <c r="E424" i="4"/>
  <c r="B425" i="4"/>
  <c r="D425" i="4"/>
  <c r="E425" i="4"/>
  <c r="B426" i="4"/>
  <c r="D426" i="4"/>
  <c r="E426" i="4"/>
  <c r="B427" i="4"/>
  <c r="D427" i="4"/>
  <c r="E427" i="4"/>
  <c r="B428" i="4"/>
  <c r="D428" i="4"/>
  <c r="E428" i="4"/>
  <c r="B429" i="4"/>
  <c r="D429" i="4"/>
  <c r="E429" i="4"/>
  <c r="B430" i="4"/>
  <c r="D430" i="4"/>
  <c r="E430" i="4"/>
  <c r="B431" i="4"/>
  <c r="D431" i="4"/>
  <c r="E431" i="4"/>
  <c r="B432" i="4"/>
  <c r="D432" i="4"/>
  <c r="E432" i="4"/>
  <c r="B433" i="4"/>
  <c r="D433" i="4"/>
  <c r="E433" i="4"/>
  <c r="B434" i="4"/>
  <c r="D434" i="4"/>
  <c r="E434" i="4"/>
  <c r="B435" i="4"/>
  <c r="D435" i="4"/>
  <c r="E435" i="4"/>
  <c r="B436" i="4"/>
  <c r="D436" i="4"/>
  <c r="E436" i="4"/>
  <c r="B437" i="4"/>
  <c r="D437" i="4"/>
  <c r="E437" i="4"/>
  <c r="B438" i="4"/>
  <c r="D438" i="4"/>
  <c r="E438" i="4"/>
  <c r="B439" i="4"/>
  <c r="D439" i="4"/>
  <c r="E439" i="4"/>
  <c r="B440" i="4"/>
  <c r="D440" i="4"/>
  <c r="E440" i="4"/>
  <c r="B441" i="4"/>
  <c r="D441" i="4"/>
  <c r="E441" i="4"/>
  <c r="B442" i="4"/>
  <c r="D442" i="4"/>
  <c r="E442" i="4"/>
  <c r="B443" i="4"/>
  <c r="D443" i="4"/>
  <c r="E443" i="4"/>
  <c r="B444" i="4"/>
  <c r="D444" i="4"/>
  <c r="E444" i="4"/>
  <c r="B445" i="4"/>
  <c r="D445" i="4"/>
  <c r="E445" i="4"/>
  <c r="B446" i="4"/>
  <c r="D446" i="4"/>
  <c r="E446" i="4"/>
  <c r="B447" i="4"/>
  <c r="D447" i="4"/>
  <c r="E447" i="4"/>
  <c r="B448" i="4"/>
  <c r="D448" i="4"/>
  <c r="E448" i="4"/>
  <c r="B449" i="4"/>
  <c r="D449" i="4"/>
  <c r="E449" i="4"/>
  <c r="B450" i="4"/>
  <c r="D450" i="4"/>
  <c r="E450" i="4"/>
  <c r="B451" i="4"/>
  <c r="D451" i="4"/>
  <c r="E451" i="4"/>
  <c r="B452" i="4"/>
  <c r="D452" i="4"/>
  <c r="E452" i="4"/>
  <c r="B453" i="4"/>
  <c r="D453" i="4"/>
  <c r="E453" i="4"/>
  <c r="B454" i="4"/>
  <c r="D454" i="4"/>
  <c r="E454" i="4"/>
  <c r="B455" i="4"/>
  <c r="D455" i="4"/>
  <c r="E455" i="4"/>
  <c r="B456" i="4"/>
  <c r="D456" i="4"/>
  <c r="E456" i="4"/>
  <c r="B457" i="4"/>
  <c r="D457" i="4"/>
  <c r="E457" i="4"/>
  <c r="B458" i="4"/>
  <c r="D458" i="4"/>
  <c r="E458" i="4"/>
  <c r="B459" i="4"/>
  <c r="D459" i="4"/>
  <c r="E459" i="4"/>
  <c r="B460" i="4"/>
  <c r="D460" i="4"/>
  <c r="E460" i="4"/>
  <c r="B461" i="4"/>
  <c r="D461" i="4"/>
  <c r="E461" i="4"/>
  <c r="B462" i="4"/>
  <c r="D462" i="4"/>
  <c r="E462" i="4"/>
  <c r="B463" i="4"/>
  <c r="D463" i="4"/>
  <c r="E463" i="4"/>
  <c r="B464" i="4"/>
  <c r="D464" i="4"/>
  <c r="E464" i="4"/>
  <c r="B465" i="4"/>
  <c r="D465" i="4"/>
  <c r="E465" i="4"/>
  <c r="B466" i="4"/>
  <c r="D466" i="4"/>
  <c r="E466" i="4"/>
  <c r="B467" i="4"/>
  <c r="D467" i="4"/>
  <c r="E467" i="4"/>
  <c r="B468" i="4"/>
  <c r="D468" i="4"/>
  <c r="E468" i="4"/>
  <c r="B469" i="4"/>
  <c r="D469" i="4"/>
  <c r="E469" i="4"/>
  <c r="B470" i="4"/>
  <c r="D470" i="4"/>
  <c r="E470" i="4"/>
  <c r="B471" i="4"/>
  <c r="D471" i="4"/>
  <c r="E471" i="4"/>
  <c r="B472" i="4"/>
  <c r="D472" i="4"/>
  <c r="E472" i="4"/>
  <c r="B473" i="4"/>
  <c r="D473" i="4"/>
  <c r="E473" i="4"/>
  <c r="B474" i="4"/>
  <c r="D474" i="4"/>
  <c r="E474" i="4"/>
  <c r="B475" i="4"/>
  <c r="D475" i="4"/>
  <c r="E475" i="4"/>
  <c r="B476" i="4"/>
  <c r="D476" i="4"/>
  <c r="E476" i="4"/>
  <c r="B477" i="4"/>
  <c r="D477" i="4"/>
  <c r="E477" i="4"/>
  <c r="B478" i="4"/>
  <c r="D478" i="4"/>
  <c r="E478" i="4"/>
  <c r="B479" i="4"/>
  <c r="D479" i="4"/>
  <c r="E479" i="4"/>
  <c r="B480" i="4"/>
  <c r="D480" i="4"/>
  <c r="E480" i="4"/>
  <c r="B481" i="4"/>
  <c r="D481" i="4"/>
  <c r="E481" i="4"/>
  <c r="B482" i="4"/>
  <c r="D482" i="4"/>
  <c r="E482" i="4"/>
  <c r="B483" i="4"/>
  <c r="D483" i="4"/>
  <c r="E483" i="4"/>
  <c r="B484" i="4"/>
  <c r="D484" i="4"/>
  <c r="E484" i="4"/>
  <c r="B485" i="4"/>
  <c r="D485" i="4"/>
  <c r="E485" i="4"/>
  <c r="B486" i="4"/>
  <c r="D486" i="4"/>
  <c r="E486" i="4"/>
  <c r="B487" i="4"/>
  <c r="D487" i="4"/>
  <c r="E487" i="4"/>
  <c r="B488" i="4"/>
  <c r="D488" i="4"/>
  <c r="E488" i="4"/>
  <c r="B489" i="4"/>
  <c r="D489" i="4"/>
  <c r="E489" i="4"/>
  <c r="B490" i="4"/>
  <c r="D490" i="4"/>
  <c r="E490" i="4"/>
  <c r="B491" i="4"/>
  <c r="D491" i="4"/>
  <c r="E491" i="4"/>
  <c r="B492" i="4"/>
  <c r="D492" i="4"/>
  <c r="E492" i="4"/>
  <c r="B493" i="4"/>
  <c r="D493" i="4"/>
  <c r="E493" i="4"/>
  <c r="B494" i="4"/>
  <c r="D494" i="4"/>
  <c r="E494" i="4"/>
  <c r="B495" i="4"/>
  <c r="D495" i="4"/>
  <c r="E495" i="4"/>
  <c r="B496" i="4"/>
  <c r="D496" i="4"/>
  <c r="E496" i="4"/>
  <c r="B497" i="4"/>
  <c r="D497" i="4"/>
  <c r="E497" i="4"/>
  <c r="B498" i="4"/>
  <c r="D498" i="4"/>
  <c r="E498" i="4"/>
  <c r="B499" i="4"/>
  <c r="D499" i="4"/>
  <c r="E499" i="4"/>
  <c r="B500" i="4"/>
  <c r="D500" i="4"/>
  <c r="E500" i="4"/>
  <c r="B501" i="4"/>
  <c r="D501" i="4"/>
  <c r="E501" i="4"/>
  <c r="B502" i="4"/>
  <c r="D502" i="4"/>
  <c r="E502" i="4"/>
  <c r="B503" i="4"/>
  <c r="D503" i="4"/>
  <c r="E503" i="4"/>
  <c r="B504" i="4"/>
  <c r="D504" i="4"/>
  <c r="E504" i="4"/>
  <c r="B505" i="4"/>
  <c r="D505" i="4"/>
  <c r="E505" i="4"/>
  <c r="B506" i="4"/>
  <c r="D506" i="4"/>
  <c r="E506" i="4"/>
  <c r="B507" i="4"/>
  <c r="D507" i="4"/>
  <c r="E507" i="4"/>
  <c r="B508" i="4"/>
  <c r="D508" i="4"/>
  <c r="E508" i="4"/>
  <c r="B509" i="4"/>
  <c r="D509" i="4"/>
  <c r="E509" i="4"/>
  <c r="B510" i="4"/>
  <c r="D510" i="4"/>
  <c r="E510" i="4"/>
  <c r="B511" i="4"/>
  <c r="D511" i="4"/>
  <c r="E511" i="4"/>
  <c r="B512" i="4"/>
  <c r="D512" i="4"/>
  <c r="E512" i="4"/>
  <c r="B513" i="4"/>
  <c r="D513" i="4"/>
  <c r="E513" i="4"/>
  <c r="B514" i="4"/>
  <c r="D514" i="4"/>
  <c r="E514" i="4"/>
  <c r="B515" i="4"/>
  <c r="D515" i="4"/>
  <c r="E515" i="4"/>
  <c r="B516" i="4"/>
  <c r="D516" i="4"/>
  <c r="E516" i="4"/>
  <c r="B517" i="4"/>
  <c r="D517" i="4"/>
  <c r="E517" i="4"/>
  <c r="B518" i="4"/>
  <c r="D518" i="4"/>
  <c r="E518" i="4"/>
  <c r="B519" i="4"/>
  <c r="D519" i="4"/>
  <c r="E519" i="4"/>
  <c r="B520" i="4"/>
  <c r="D520" i="4"/>
  <c r="E520" i="4"/>
  <c r="B521" i="4"/>
  <c r="D521" i="4"/>
  <c r="E521" i="4"/>
  <c r="B522" i="4"/>
  <c r="D522" i="4"/>
  <c r="E522" i="4"/>
  <c r="B523" i="4"/>
  <c r="D523" i="4"/>
  <c r="E523" i="4"/>
  <c r="B524" i="4"/>
  <c r="D524" i="4"/>
  <c r="E524" i="4"/>
  <c r="B525" i="4"/>
  <c r="D525" i="4"/>
  <c r="E525" i="4"/>
  <c r="B526" i="4"/>
  <c r="D526" i="4"/>
  <c r="E526" i="4"/>
  <c r="B527" i="4"/>
  <c r="D527" i="4"/>
  <c r="E527" i="4"/>
  <c r="B528" i="4"/>
  <c r="D528" i="4"/>
  <c r="E528" i="4"/>
  <c r="B529" i="4"/>
  <c r="D529" i="4"/>
  <c r="E529" i="4"/>
  <c r="B530" i="4"/>
  <c r="D530" i="4"/>
  <c r="E530" i="4"/>
  <c r="B531" i="4"/>
  <c r="D531" i="4"/>
  <c r="E531" i="4"/>
  <c r="B532" i="4"/>
  <c r="D532" i="4"/>
  <c r="E532" i="4"/>
  <c r="B533" i="4"/>
  <c r="D533" i="4"/>
  <c r="E533" i="4"/>
  <c r="B534" i="4"/>
  <c r="D534" i="4"/>
  <c r="E534" i="4"/>
  <c r="B535" i="4"/>
  <c r="D535" i="4"/>
  <c r="E535" i="4"/>
  <c r="B536" i="4"/>
  <c r="D536" i="4"/>
  <c r="E536" i="4"/>
  <c r="B537" i="4"/>
  <c r="D537" i="4"/>
  <c r="E537" i="4"/>
  <c r="B538" i="4"/>
  <c r="D538" i="4"/>
  <c r="E538" i="4"/>
  <c r="B539" i="4"/>
  <c r="D539" i="4"/>
  <c r="E539" i="4"/>
  <c r="B540" i="4"/>
  <c r="D540" i="4"/>
  <c r="E540" i="4"/>
  <c r="B541" i="4"/>
  <c r="D541" i="4"/>
  <c r="E541" i="4"/>
  <c r="B542" i="4"/>
  <c r="D542" i="4"/>
  <c r="E542" i="4"/>
  <c r="B543" i="4"/>
  <c r="D543" i="4"/>
  <c r="E543" i="4"/>
  <c r="B544" i="4"/>
  <c r="D544" i="4"/>
  <c r="E544" i="4"/>
  <c r="B545" i="4"/>
  <c r="D545" i="4"/>
  <c r="E545" i="4"/>
  <c r="B546" i="4"/>
  <c r="D546" i="4"/>
  <c r="E546" i="4"/>
  <c r="B547" i="4"/>
  <c r="D547" i="4"/>
  <c r="E547" i="4"/>
  <c r="B548" i="4"/>
  <c r="D548" i="4"/>
  <c r="E548" i="4"/>
  <c r="B549" i="4"/>
  <c r="D549" i="4"/>
  <c r="E549" i="4"/>
  <c r="B550" i="4"/>
  <c r="D550" i="4"/>
  <c r="E550" i="4"/>
  <c r="B551" i="4"/>
  <c r="D551" i="4"/>
  <c r="E551" i="4"/>
  <c r="B552" i="4"/>
  <c r="D552" i="4"/>
  <c r="E552" i="4"/>
  <c r="B553" i="4"/>
  <c r="D553" i="4"/>
  <c r="E553" i="4"/>
  <c r="B554" i="4"/>
  <c r="D554" i="4"/>
  <c r="E554" i="4"/>
  <c r="B555" i="4"/>
  <c r="D555" i="4"/>
  <c r="E555" i="4"/>
  <c r="B556" i="4"/>
  <c r="D556" i="4"/>
  <c r="E556" i="4"/>
  <c r="B557" i="4"/>
  <c r="D557" i="4"/>
  <c r="E557" i="4"/>
  <c r="B558" i="4"/>
  <c r="D558" i="4"/>
  <c r="E558" i="4"/>
  <c r="B559" i="4"/>
  <c r="D559" i="4"/>
  <c r="E559" i="4"/>
  <c r="B560" i="4"/>
  <c r="D560" i="4"/>
  <c r="E560" i="4"/>
  <c r="B561" i="4"/>
  <c r="D561" i="4"/>
  <c r="E561" i="4"/>
  <c r="B562" i="4"/>
  <c r="D562" i="4"/>
  <c r="E562" i="4"/>
  <c r="B563" i="4"/>
  <c r="D563" i="4"/>
  <c r="E563" i="4"/>
  <c r="B564" i="4"/>
  <c r="D564" i="4"/>
  <c r="E564" i="4"/>
  <c r="B565" i="4"/>
  <c r="D565" i="4"/>
  <c r="E565" i="4"/>
  <c r="B566" i="4"/>
  <c r="D566" i="4"/>
  <c r="E566" i="4"/>
  <c r="B567" i="4"/>
  <c r="D567" i="4"/>
  <c r="E567" i="4"/>
  <c r="B568" i="4"/>
  <c r="D568" i="4"/>
  <c r="E568" i="4"/>
  <c r="B569" i="4"/>
  <c r="D569" i="4"/>
  <c r="E569" i="4"/>
  <c r="B570" i="4"/>
  <c r="D570" i="4"/>
  <c r="E570" i="4"/>
  <c r="B571" i="4"/>
  <c r="D571" i="4"/>
  <c r="E571" i="4"/>
  <c r="B572" i="4"/>
  <c r="D572" i="4"/>
  <c r="E572" i="4"/>
  <c r="B573" i="4"/>
  <c r="D573" i="4"/>
  <c r="E573" i="4"/>
  <c r="B574" i="4"/>
  <c r="D574" i="4"/>
  <c r="E574" i="4"/>
  <c r="B575" i="4"/>
  <c r="D575" i="4"/>
  <c r="E575" i="4"/>
  <c r="B576" i="4"/>
  <c r="D576" i="4"/>
  <c r="E576" i="4"/>
  <c r="B577" i="4"/>
  <c r="D577" i="4"/>
  <c r="E577" i="4"/>
  <c r="B578" i="4"/>
  <c r="D578" i="4"/>
  <c r="E578" i="4"/>
  <c r="B579" i="4"/>
  <c r="D579" i="4"/>
  <c r="E579" i="4"/>
  <c r="B580" i="4"/>
  <c r="D580" i="4"/>
  <c r="E580" i="4"/>
  <c r="B581" i="4"/>
  <c r="D581" i="4"/>
  <c r="E581" i="4"/>
  <c r="B582" i="4"/>
  <c r="D582" i="4"/>
  <c r="E582" i="4"/>
  <c r="B583" i="4"/>
  <c r="D583" i="4"/>
  <c r="E583" i="4"/>
  <c r="B584" i="4"/>
  <c r="D584" i="4"/>
  <c r="E584" i="4"/>
  <c r="B585" i="4"/>
  <c r="D585" i="4"/>
  <c r="E585" i="4"/>
  <c r="B586" i="4"/>
  <c r="D586" i="4"/>
  <c r="E586" i="4"/>
  <c r="B587" i="4"/>
  <c r="D587" i="4"/>
  <c r="E587" i="4"/>
  <c r="B588" i="4"/>
  <c r="D588" i="4"/>
  <c r="E588" i="4"/>
  <c r="B589" i="4"/>
  <c r="D589" i="4"/>
  <c r="E589" i="4"/>
  <c r="B590" i="4"/>
  <c r="D590" i="4"/>
  <c r="E590" i="4"/>
  <c r="B591" i="4"/>
  <c r="D591" i="4"/>
  <c r="E591" i="4"/>
  <c r="B592" i="4"/>
  <c r="D592" i="4"/>
  <c r="E592" i="4"/>
  <c r="B593" i="4"/>
  <c r="D593" i="4"/>
  <c r="E593" i="4"/>
  <c r="B594" i="4"/>
  <c r="D594" i="4"/>
  <c r="E594" i="4"/>
  <c r="B595" i="4"/>
  <c r="D595" i="4"/>
  <c r="E595" i="4"/>
  <c r="B596" i="4"/>
  <c r="D596" i="4"/>
  <c r="E596" i="4"/>
  <c r="B597" i="4"/>
  <c r="D597" i="4"/>
  <c r="E597" i="4"/>
  <c r="B598" i="4"/>
  <c r="D598" i="4"/>
  <c r="E598" i="4"/>
  <c r="B599" i="4"/>
  <c r="D599" i="4"/>
  <c r="E599" i="4"/>
  <c r="B600" i="4"/>
  <c r="D600" i="4"/>
  <c r="E600" i="4"/>
  <c r="B601" i="4"/>
  <c r="D601" i="4"/>
  <c r="E601" i="4"/>
  <c r="B602" i="4"/>
  <c r="D602" i="4"/>
  <c r="E602" i="4"/>
  <c r="B603" i="4"/>
  <c r="D603" i="4"/>
  <c r="E603" i="4"/>
  <c r="B604" i="4"/>
  <c r="D604" i="4"/>
  <c r="E604" i="4"/>
  <c r="B605" i="4"/>
  <c r="D605" i="4"/>
  <c r="E605" i="4"/>
  <c r="B606" i="4"/>
  <c r="D606" i="4"/>
  <c r="E606" i="4"/>
  <c r="B607" i="4"/>
  <c r="D607" i="4"/>
  <c r="E607" i="4"/>
  <c r="B608" i="4"/>
  <c r="D608" i="4"/>
  <c r="E608" i="4"/>
  <c r="B609" i="4"/>
  <c r="D609" i="4"/>
  <c r="E609" i="4"/>
  <c r="B610" i="4"/>
  <c r="D610" i="4"/>
  <c r="E610" i="4"/>
  <c r="B611" i="4"/>
  <c r="D611" i="4"/>
  <c r="E611" i="4"/>
  <c r="B612" i="4"/>
  <c r="D612" i="4"/>
  <c r="E612" i="4"/>
  <c r="B613" i="4"/>
  <c r="D613" i="4"/>
  <c r="E613" i="4"/>
  <c r="B614" i="4"/>
  <c r="D614" i="4"/>
  <c r="E614" i="4"/>
  <c r="B615" i="4"/>
  <c r="D615" i="4"/>
  <c r="E615" i="4"/>
  <c r="B616" i="4"/>
  <c r="D616" i="4"/>
  <c r="E616" i="4"/>
  <c r="B617" i="4"/>
  <c r="D617" i="4"/>
  <c r="E617" i="4"/>
  <c r="B618" i="4"/>
  <c r="D618" i="4"/>
  <c r="E618" i="4"/>
  <c r="B619" i="4"/>
  <c r="D619" i="4"/>
  <c r="E619" i="4"/>
  <c r="B620" i="4"/>
  <c r="D620" i="4"/>
  <c r="E620" i="4"/>
  <c r="B621" i="4"/>
  <c r="D621" i="4"/>
  <c r="E621" i="4"/>
  <c r="B622" i="4"/>
  <c r="D622" i="4"/>
  <c r="E622" i="4"/>
  <c r="B623" i="4"/>
  <c r="D623" i="4"/>
  <c r="E623" i="4"/>
  <c r="B624" i="4"/>
  <c r="D624" i="4"/>
  <c r="E624" i="4"/>
  <c r="B625" i="4"/>
  <c r="D625" i="4"/>
  <c r="E625" i="4"/>
  <c r="B626" i="4"/>
  <c r="D626" i="4"/>
  <c r="E626" i="4"/>
  <c r="B627" i="4"/>
  <c r="D627" i="4"/>
  <c r="E627" i="4"/>
  <c r="B628" i="4"/>
  <c r="D628" i="4"/>
  <c r="E628" i="4"/>
  <c r="B629" i="4"/>
  <c r="D629" i="4"/>
  <c r="E629" i="4"/>
  <c r="B630" i="4"/>
  <c r="D630" i="4"/>
  <c r="E630" i="4"/>
  <c r="B631" i="4"/>
  <c r="D631" i="4"/>
  <c r="E631" i="4"/>
  <c r="B632" i="4"/>
  <c r="D632" i="4"/>
  <c r="E632" i="4"/>
  <c r="B633" i="4"/>
  <c r="D633" i="4"/>
  <c r="E633" i="4"/>
  <c r="B634" i="4"/>
  <c r="D634" i="4"/>
  <c r="E634" i="4"/>
  <c r="B635" i="4"/>
  <c r="D635" i="4"/>
  <c r="E635" i="4"/>
  <c r="B636" i="4"/>
  <c r="D636" i="4"/>
  <c r="E636" i="4"/>
  <c r="B637" i="4"/>
  <c r="D637" i="4"/>
  <c r="E637" i="4"/>
  <c r="B638" i="4"/>
  <c r="D638" i="4"/>
  <c r="E638" i="4"/>
  <c r="B639" i="4"/>
  <c r="D639" i="4"/>
  <c r="E639" i="4"/>
  <c r="B640" i="4"/>
  <c r="D640" i="4"/>
  <c r="E640" i="4"/>
  <c r="B641" i="4"/>
  <c r="D641" i="4"/>
  <c r="E641" i="4"/>
  <c r="B642" i="4"/>
  <c r="D642" i="4"/>
  <c r="E642" i="4"/>
  <c r="B643" i="4"/>
  <c r="D643" i="4"/>
  <c r="E643" i="4"/>
  <c r="B644" i="4"/>
  <c r="D644" i="4"/>
  <c r="E644" i="4"/>
  <c r="B645" i="4"/>
  <c r="D645" i="4"/>
  <c r="E645" i="4"/>
  <c r="B646" i="4"/>
  <c r="D646" i="4"/>
  <c r="E646" i="4"/>
  <c r="B647" i="4"/>
  <c r="D647" i="4"/>
  <c r="E647" i="4"/>
  <c r="B648" i="4"/>
  <c r="D648" i="4"/>
  <c r="E648" i="4"/>
  <c r="B649" i="4"/>
  <c r="D649" i="4"/>
  <c r="E649" i="4"/>
  <c r="B650" i="4"/>
  <c r="D650" i="4"/>
  <c r="E650" i="4"/>
  <c r="B651" i="4"/>
  <c r="D651" i="4"/>
  <c r="E651" i="4"/>
  <c r="B652" i="4"/>
  <c r="D652" i="4"/>
  <c r="E652" i="4"/>
  <c r="B653" i="4"/>
  <c r="D653" i="4"/>
  <c r="E653" i="4"/>
  <c r="B654" i="4"/>
  <c r="D654" i="4"/>
  <c r="E654" i="4"/>
  <c r="B655" i="4"/>
  <c r="D655" i="4"/>
  <c r="E655" i="4"/>
  <c r="B656" i="4"/>
  <c r="D656" i="4"/>
  <c r="E656" i="4"/>
  <c r="B657" i="4"/>
  <c r="D657" i="4"/>
  <c r="E657" i="4"/>
  <c r="B658" i="4"/>
  <c r="D658" i="4"/>
  <c r="E658" i="4"/>
  <c r="B659" i="4"/>
  <c r="D659" i="4"/>
  <c r="E659" i="4"/>
  <c r="B660" i="4"/>
  <c r="D660" i="4"/>
  <c r="E660" i="4"/>
  <c r="B661" i="4"/>
  <c r="D661" i="4"/>
  <c r="E661" i="4"/>
  <c r="B662" i="4"/>
  <c r="D662" i="4"/>
  <c r="E662" i="4"/>
  <c r="B663" i="4"/>
  <c r="D663" i="4"/>
  <c r="E663" i="4"/>
  <c r="B664" i="4"/>
  <c r="D664" i="4"/>
  <c r="E664" i="4"/>
  <c r="B665" i="4"/>
  <c r="D665" i="4"/>
  <c r="E665" i="4"/>
  <c r="B666" i="4"/>
  <c r="D666" i="4"/>
  <c r="E666" i="4"/>
  <c r="B667" i="4"/>
  <c r="D667" i="4"/>
  <c r="E667" i="4"/>
  <c r="B668" i="4"/>
  <c r="D668" i="4"/>
  <c r="E668" i="4"/>
  <c r="B669" i="4"/>
  <c r="D669" i="4"/>
  <c r="E669" i="4"/>
  <c r="B670" i="4"/>
  <c r="D670" i="4"/>
  <c r="E670" i="4"/>
  <c r="B671" i="4"/>
  <c r="D671" i="4"/>
  <c r="E671" i="4"/>
  <c r="B672" i="4"/>
  <c r="D672" i="4"/>
  <c r="E672" i="4"/>
  <c r="B673" i="4"/>
  <c r="D673" i="4"/>
  <c r="E673" i="4"/>
  <c r="B674" i="4"/>
  <c r="D674" i="4"/>
  <c r="E674" i="4"/>
  <c r="B675" i="4"/>
  <c r="D675" i="4"/>
  <c r="E675" i="4"/>
  <c r="B676" i="4"/>
  <c r="D676" i="4"/>
  <c r="E676" i="4"/>
  <c r="B677" i="4"/>
  <c r="D677" i="4"/>
  <c r="E677" i="4"/>
  <c r="B678" i="4"/>
  <c r="D678" i="4"/>
  <c r="E678" i="4"/>
  <c r="B679" i="4"/>
  <c r="D679" i="4"/>
  <c r="E679" i="4"/>
  <c r="B680" i="4"/>
  <c r="D680" i="4"/>
  <c r="E680" i="4"/>
  <c r="B681" i="4"/>
  <c r="D681" i="4"/>
  <c r="E681" i="4"/>
  <c r="B682" i="4"/>
  <c r="D682" i="4"/>
  <c r="E682" i="4"/>
  <c r="B683" i="4"/>
  <c r="D683" i="4"/>
  <c r="E683" i="4"/>
  <c r="B684" i="4"/>
  <c r="D684" i="4"/>
  <c r="E684" i="4"/>
  <c r="B685" i="4"/>
  <c r="D685" i="4"/>
  <c r="E685" i="4"/>
  <c r="B686" i="4"/>
  <c r="D686" i="4"/>
  <c r="E686" i="4"/>
  <c r="B687" i="4"/>
  <c r="D687" i="4"/>
  <c r="E687" i="4"/>
  <c r="B688" i="4"/>
  <c r="D688" i="4"/>
  <c r="E688" i="4"/>
  <c r="B689" i="4"/>
  <c r="D689" i="4"/>
  <c r="E689" i="4"/>
  <c r="B690" i="4"/>
  <c r="D690" i="4"/>
  <c r="E690" i="4"/>
  <c r="B691" i="4"/>
  <c r="D691" i="4"/>
  <c r="E691" i="4"/>
  <c r="B692" i="4"/>
  <c r="D692" i="4"/>
  <c r="E692" i="4"/>
  <c r="B693" i="4"/>
  <c r="D693" i="4"/>
  <c r="E693" i="4"/>
  <c r="B694" i="4"/>
  <c r="D694" i="4"/>
  <c r="E694" i="4"/>
  <c r="B695" i="4"/>
  <c r="D695" i="4"/>
  <c r="E695" i="4"/>
  <c r="B696" i="4"/>
  <c r="D696" i="4"/>
  <c r="E696" i="4"/>
  <c r="B697" i="4"/>
  <c r="D697" i="4"/>
  <c r="E697" i="4"/>
  <c r="B698" i="4"/>
  <c r="D698" i="4"/>
  <c r="E698" i="4"/>
  <c r="B699" i="4"/>
  <c r="D699" i="4"/>
  <c r="E699" i="4"/>
  <c r="B700" i="4"/>
  <c r="D700" i="4"/>
  <c r="E700" i="4"/>
  <c r="B701" i="4"/>
  <c r="D701" i="4"/>
  <c r="E701" i="4"/>
  <c r="B702" i="4"/>
  <c r="D702" i="4"/>
  <c r="E702" i="4"/>
  <c r="B703" i="4"/>
  <c r="D703" i="4"/>
  <c r="E703" i="4"/>
  <c r="B704" i="4"/>
  <c r="D704" i="4"/>
  <c r="E704" i="4"/>
  <c r="B705" i="4"/>
  <c r="D705" i="4"/>
  <c r="E705" i="4"/>
  <c r="B706" i="4"/>
  <c r="D706" i="4"/>
  <c r="E706" i="4"/>
  <c r="B707" i="4"/>
  <c r="D707" i="4"/>
  <c r="E707" i="4"/>
  <c r="B708" i="4"/>
  <c r="D708" i="4"/>
  <c r="E708" i="4"/>
  <c r="B709" i="4"/>
  <c r="D709" i="4"/>
  <c r="E709" i="4"/>
  <c r="B710" i="4"/>
  <c r="D710" i="4"/>
  <c r="E710" i="4"/>
  <c r="B711" i="4"/>
  <c r="D711" i="4"/>
  <c r="E711" i="4"/>
  <c r="B712" i="4"/>
  <c r="D712" i="4"/>
  <c r="E712" i="4"/>
  <c r="B713" i="4"/>
  <c r="D713" i="4"/>
  <c r="E713" i="4"/>
  <c r="B714" i="4"/>
  <c r="D714" i="4"/>
  <c r="E714" i="4"/>
  <c r="B715" i="4"/>
  <c r="D715" i="4"/>
  <c r="E715" i="4"/>
  <c r="B716" i="4"/>
  <c r="D716" i="4"/>
  <c r="E716" i="4"/>
  <c r="B717" i="4"/>
  <c r="D717" i="4"/>
  <c r="E717" i="4"/>
  <c r="B718" i="4"/>
  <c r="D718" i="4"/>
  <c r="E718" i="4"/>
  <c r="B719" i="4"/>
  <c r="D719" i="4"/>
  <c r="E719" i="4"/>
  <c r="B720" i="4"/>
  <c r="D720" i="4"/>
  <c r="E720" i="4"/>
  <c r="B721" i="4"/>
  <c r="D721" i="4"/>
  <c r="E721" i="4"/>
  <c r="B722" i="4"/>
  <c r="D722" i="4"/>
  <c r="E722" i="4"/>
  <c r="B723" i="4"/>
  <c r="D723" i="4"/>
  <c r="E723" i="4"/>
  <c r="B724" i="4"/>
  <c r="D724" i="4"/>
  <c r="E724" i="4"/>
  <c r="B725" i="4"/>
  <c r="D725" i="4"/>
  <c r="E725" i="4"/>
  <c r="B726" i="4"/>
  <c r="D726" i="4"/>
  <c r="E726" i="4"/>
  <c r="B727" i="4"/>
  <c r="D727" i="4"/>
  <c r="E727" i="4"/>
  <c r="B728" i="4"/>
  <c r="D728" i="4"/>
  <c r="E728" i="4"/>
  <c r="B729" i="4"/>
  <c r="D729" i="4"/>
  <c r="E729" i="4"/>
  <c r="B730" i="4"/>
  <c r="D730" i="4"/>
  <c r="E730" i="4"/>
  <c r="B731" i="4"/>
  <c r="D731" i="4"/>
  <c r="E731" i="4"/>
  <c r="B732" i="4"/>
  <c r="D732" i="4"/>
  <c r="E732" i="4"/>
  <c r="B733" i="4"/>
  <c r="D733" i="4"/>
  <c r="E733" i="4"/>
  <c r="B734" i="4"/>
  <c r="D734" i="4"/>
  <c r="E734" i="4"/>
  <c r="B735" i="4"/>
  <c r="D735" i="4"/>
  <c r="E735" i="4"/>
  <c r="B736" i="4"/>
  <c r="D736" i="4"/>
  <c r="E736" i="4"/>
  <c r="B737" i="4"/>
  <c r="D737" i="4"/>
  <c r="E737" i="4"/>
  <c r="B738" i="4"/>
  <c r="D738" i="4"/>
  <c r="E738" i="4"/>
  <c r="B739" i="4"/>
  <c r="D739" i="4"/>
  <c r="E739" i="4"/>
  <c r="B740" i="4"/>
  <c r="D740" i="4"/>
  <c r="E740" i="4"/>
  <c r="B741" i="4"/>
  <c r="D741" i="4"/>
  <c r="E741" i="4"/>
  <c r="B742" i="4"/>
  <c r="D742" i="4"/>
  <c r="E742" i="4"/>
  <c r="B743" i="4"/>
  <c r="D743" i="4"/>
  <c r="E743" i="4"/>
  <c r="B744" i="4"/>
  <c r="D744" i="4"/>
  <c r="E744" i="4"/>
  <c r="B745" i="4"/>
  <c r="D745" i="4"/>
  <c r="E745" i="4"/>
  <c r="B746" i="4"/>
  <c r="D746" i="4"/>
  <c r="E746" i="4"/>
  <c r="B747" i="4"/>
  <c r="D747" i="4"/>
  <c r="E747" i="4"/>
  <c r="B748" i="4"/>
  <c r="D748" i="4"/>
  <c r="E748" i="4"/>
  <c r="B749" i="4"/>
  <c r="D749" i="4"/>
  <c r="E749" i="4"/>
  <c r="B750" i="4"/>
  <c r="D750" i="4"/>
  <c r="E750" i="4"/>
  <c r="B751" i="4"/>
  <c r="D751" i="4"/>
  <c r="E751" i="4"/>
  <c r="B752" i="4"/>
  <c r="D752" i="4"/>
  <c r="E752" i="4"/>
  <c r="B753" i="4"/>
  <c r="D753" i="4"/>
  <c r="E753" i="4"/>
  <c r="B754" i="4"/>
  <c r="D754" i="4"/>
  <c r="E754" i="4"/>
  <c r="B755" i="4"/>
  <c r="D755" i="4"/>
  <c r="E755" i="4"/>
  <c r="B756" i="4"/>
  <c r="D756" i="4"/>
  <c r="E756" i="4"/>
  <c r="B757" i="4"/>
  <c r="D757" i="4"/>
  <c r="E757" i="4"/>
  <c r="B758" i="4"/>
  <c r="D758" i="4"/>
  <c r="E758" i="4"/>
  <c r="B759" i="4"/>
  <c r="D759" i="4"/>
  <c r="E759" i="4"/>
  <c r="B760" i="4"/>
  <c r="D760" i="4"/>
  <c r="E760" i="4"/>
  <c r="B761" i="4"/>
  <c r="D761" i="4"/>
  <c r="E761" i="4"/>
  <c r="B762" i="4"/>
  <c r="D762" i="4"/>
  <c r="E762" i="4"/>
  <c r="B763" i="4"/>
  <c r="D763" i="4"/>
  <c r="E763" i="4"/>
  <c r="B764" i="4"/>
  <c r="D764" i="4"/>
  <c r="E764" i="4"/>
  <c r="B765" i="4"/>
  <c r="D765" i="4"/>
  <c r="E765" i="4"/>
  <c r="B766" i="4"/>
  <c r="D766" i="4"/>
  <c r="E766" i="4"/>
  <c r="B767" i="4"/>
  <c r="D767" i="4"/>
  <c r="E767" i="4"/>
  <c r="B768" i="4"/>
  <c r="D768" i="4"/>
  <c r="E768" i="4"/>
  <c r="B769" i="4"/>
  <c r="D769" i="4"/>
  <c r="E769" i="4"/>
  <c r="B770" i="4"/>
  <c r="D770" i="4"/>
  <c r="E770" i="4"/>
  <c r="B771" i="4"/>
  <c r="D771" i="4"/>
  <c r="E771" i="4"/>
  <c r="B772" i="4"/>
  <c r="D772" i="4"/>
  <c r="E772" i="4"/>
  <c r="B773" i="4"/>
  <c r="D773" i="4"/>
  <c r="E773" i="4"/>
  <c r="B774" i="4"/>
  <c r="D774" i="4"/>
  <c r="E774" i="4"/>
  <c r="B775" i="4"/>
  <c r="D775" i="4"/>
  <c r="E775" i="4"/>
  <c r="B776" i="4"/>
  <c r="D776" i="4"/>
  <c r="E776" i="4"/>
  <c r="B777" i="4"/>
  <c r="D777" i="4"/>
  <c r="E777" i="4"/>
  <c r="B778" i="4"/>
  <c r="D778" i="4"/>
  <c r="E778" i="4"/>
  <c r="B779" i="4"/>
  <c r="D779" i="4"/>
  <c r="E779" i="4"/>
  <c r="B780" i="4"/>
  <c r="D780" i="4"/>
  <c r="E780" i="4"/>
  <c r="B781" i="4"/>
  <c r="D781" i="4"/>
  <c r="E781" i="4"/>
  <c r="B782" i="4"/>
  <c r="D782" i="4"/>
  <c r="E782" i="4"/>
  <c r="B783" i="4"/>
  <c r="D783" i="4"/>
  <c r="E783" i="4"/>
  <c r="B784" i="4"/>
  <c r="D784" i="4"/>
  <c r="E784" i="4"/>
  <c r="B785" i="4"/>
  <c r="D785" i="4"/>
  <c r="E785" i="4"/>
  <c r="B786" i="4"/>
  <c r="D786" i="4"/>
  <c r="E786" i="4"/>
  <c r="B787" i="4"/>
  <c r="D787" i="4"/>
  <c r="E787" i="4"/>
  <c r="B788" i="4"/>
  <c r="D788" i="4"/>
  <c r="E788" i="4"/>
  <c r="B789" i="4"/>
  <c r="D789" i="4"/>
  <c r="E789" i="4"/>
  <c r="B790" i="4"/>
  <c r="D790" i="4"/>
  <c r="E790" i="4"/>
  <c r="B791" i="4"/>
  <c r="D791" i="4"/>
  <c r="E791" i="4"/>
  <c r="B792" i="4"/>
  <c r="D792" i="4"/>
  <c r="E792" i="4"/>
  <c r="B793" i="4"/>
  <c r="D793" i="4"/>
  <c r="E793" i="4"/>
  <c r="B794" i="4"/>
  <c r="D794" i="4"/>
  <c r="E794" i="4"/>
  <c r="B795" i="4"/>
  <c r="D795" i="4"/>
  <c r="E795" i="4"/>
  <c r="B796" i="4"/>
  <c r="D796" i="4"/>
  <c r="E796" i="4"/>
  <c r="B797" i="4"/>
  <c r="D797" i="4"/>
  <c r="E797" i="4"/>
  <c r="B798" i="4"/>
  <c r="D798" i="4"/>
  <c r="E798" i="4"/>
  <c r="B799" i="4"/>
  <c r="D799" i="4"/>
  <c r="E799" i="4"/>
  <c r="B800" i="4"/>
  <c r="D800" i="4"/>
  <c r="E800" i="4"/>
  <c r="B801" i="4"/>
  <c r="D801" i="4"/>
  <c r="E801" i="4"/>
  <c r="B802" i="4"/>
  <c r="D802" i="4"/>
  <c r="E802" i="4"/>
  <c r="B803" i="4"/>
  <c r="D803" i="4"/>
  <c r="E803" i="4"/>
  <c r="B804" i="4"/>
  <c r="D804" i="4"/>
  <c r="E804" i="4"/>
  <c r="B805" i="4"/>
  <c r="D805" i="4"/>
  <c r="E805" i="4"/>
  <c r="B806" i="4"/>
  <c r="D806" i="4"/>
  <c r="E806" i="4"/>
  <c r="B807" i="4"/>
  <c r="D807" i="4"/>
  <c r="E807" i="4"/>
  <c r="B808" i="4"/>
  <c r="D808" i="4"/>
  <c r="E808" i="4"/>
  <c r="B809" i="4"/>
  <c r="D809" i="4"/>
  <c r="E809" i="4"/>
  <c r="B810" i="4"/>
  <c r="D810" i="4"/>
  <c r="E810" i="4"/>
  <c r="B811" i="4"/>
  <c r="D811" i="4"/>
  <c r="E811" i="4"/>
  <c r="B812" i="4"/>
  <c r="D812" i="4"/>
  <c r="E812" i="4"/>
  <c r="B813" i="4"/>
  <c r="D813" i="4"/>
  <c r="E813" i="4"/>
  <c r="B814" i="4"/>
  <c r="D814" i="4"/>
  <c r="E814" i="4"/>
  <c r="B815" i="4"/>
  <c r="D815" i="4"/>
  <c r="E815" i="4"/>
  <c r="B816" i="4"/>
  <c r="D816" i="4"/>
  <c r="E816" i="4"/>
  <c r="B817" i="4"/>
  <c r="D817" i="4"/>
  <c r="E817" i="4"/>
  <c r="B818" i="4"/>
  <c r="D818" i="4"/>
  <c r="E818" i="4"/>
  <c r="B819" i="4"/>
  <c r="D819" i="4"/>
  <c r="E819" i="4"/>
  <c r="B820" i="4"/>
  <c r="D820" i="4"/>
  <c r="E820" i="4"/>
  <c r="B821" i="4"/>
  <c r="D821" i="4"/>
  <c r="E821" i="4"/>
  <c r="B822" i="4"/>
  <c r="D822" i="4"/>
  <c r="E822" i="4"/>
  <c r="B823" i="4"/>
  <c r="D823" i="4"/>
  <c r="E823" i="4"/>
  <c r="B824" i="4"/>
  <c r="D824" i="4"/>
  <c r="E824" i="4"/>
  <c r="B825" i="4"/>
  <c r="D825" i="4"/>
  <c r="E825" i="4"/>
  <c r="B826" i="4"/>
  <c r="D826" i="4"/>
  <c r="E826" i="4"/>
  <c r="B827" i="4"/>
  <c r="D827" i="4"/>
  <c r="E827" i="4"/>
  <c r="B828" i="4"/>
  <c r="D828" i="4"/>
  <c r="E828" i="4"/>
  <c r="B829" i="4"/>
  <c r="D829" i="4"/>
  <c r="E829" i="4"/>
  <c r="B830" i="4"/>
  <c r="D830" i="4"/>
  <c r="E830" i="4"/>
  <c r="B831" i="4"/>
  <c r="D831" i="4"/>
  <c r="E831" i="4"/>
  <c r="B832" i="4"/>
  <c r="D832" i="4"/>
  <c r="E832" i="4"/>
  <c r="B833" i="4"/>
  <c r="D833" i="4"/>
  <c r="E833" i="4"/>
  <c r="B834" i="4"/>
  <c r="D834" i="4"/>
  <c r="E834" i="4"/>
  <c r="B835" i="4"/>
  <c r="D835" i="4"/>
  <c r="E835" i="4"/>
  <c r="B836" i="4"/>
  <c r="D836" i="4"/>
  <c r="E836" i="4"/>
  <c r="B837" i="4"/>
  <c r="D837" i="4"/>
  <c r="E837" i="4"/>
  <c r="B838" i="4"/>
  <c r="D838" i="4"/>
  <c r="E838" i="4"/>
  <c r="B839" i="4"/>
  <c r="D839" i="4"/>
  <c r="E839" i="4"/>
  <c r="B840" i="4"/>
  <c r="D840" i="4"/>
  <c r="E840" i="4"/>
  <c r="B841" i="4"/>
  <c r="D841" i="4"/>
  <c r="E841" i="4"/>
  <c r="B842" i="4"/>
  <c r="D842" i="4"/>
  <c r="E842" i="4"/>
  <c r="B843" i="4"/>
  <c r="D843" i="4"/>
  <c r="E843" i="4"/>
  <c r="B844" i="4"/>
  <c r="D844" i="4"/>
  <c r="E844" i="4"/>
  <c r="B845" i="4"/>
  <c r="D845" i="4"/>
  <c r="E845" i="4"/>
  <c r="B846" i="4"/>
  <c r="D846" i="4"/>
  <c r="E846" i="4"/>
  <c r="B847" i="4"/>
  <c r="D847" i="4"/>
  <c r="E847" i="4"/>
  <c r="B848" i="4"/>
  <c r="D848" i="4"/>
  <c r="E848" i="4"/>
  <c r="B849" i="4"/>
  <c r="D849" i="4"/>
  <c r="E849" i="4"/>
  <c r="B850" i="4"/>
  <c r="D850" i="4"/>
  <c r="E850" i="4"/>
  <c r="B851" i="4"/>
  <c r="D851" i="4"/>
  <c r="E851" i="4"/>
  <c r="B852" i="4"/>
  <c r="D852" i="4"/>
  <c r="E852" i="4"/>
  <c r="B853" i="4"/>
  <c r="D853" i="4"/>
  <c r="E853" i="4"/>
  <c r="B854" i="4"/>
  <c r="D854" i="4"/>
  <c r="E854" i="4"/>
  <c r="B855" i="4"/>
  <c r="D855" i="4"/>
  <c r="E855" i="4"/>
  <c r="B856" i="4"/>
  <c r="D856" i="4"/>
  <c r="E856" i="4"/>
  <c r="B857" i="4"/>
  <c r="D857" i="4"/>
  <c r="E857" i="4"/>
  <c r="B858" i="4"/>
  <c r="D858" i="4"/>
  <c r="E858" i="4"/>
  <c r="B859" i="4"/>
  <c r="D859" i="4"/>
  <c r="E859" i="4"/>
  <c r="B860" i="4"/>
  <c r="D860" i="4"/>
  <c r="E860" i="4"/>
  <c r="B861" i="4"/>
  <c r="D861" i="4"/>
  <c r="E861" i="4"/>
  <c r="B862" i="4"/>
  <c r="D862" i="4"/>
  <c r="E862" i="4"/>
  <c r="B863" i="4"/>
  <c r="D863" i="4"/>
  <c r="E863" i="4"/>
  <c r="B864" i="4"/>
  <c r="D864" i="4"/>
  <c r="E864" i="4"/>
  <c r="B865" i="4"/>
  <c r="D865" i="4"/>
  <c r="E865" i="4"/>
  <c r="B866" i="4"/>
  <c r="D866" i="4"/>
  <c r="E866" i="4"/>
  <c r="B867" i="4"/>
  <c r="D867" i="4"/>
  <c r="E867" i="4"/>
  <c r="B868" i="4"/>
  <c r="D868" i="4"/>
  <c r="E868" i="4"/>
  <c r="B869" i="4"/>
  <c r="D869" i="4"/>
  <c r="E869" i="4"/>
  <c r="B870" i="4"/>
  <c r="D870" i="4"/>
  <c r="E870" i="4"/>
  <c r="B871" i="4"/>
  <c r="D871" i="4"/>
  <c r="E871" i="4"/>
  <c r="B872" i="4"/>
  <c r="D872" i="4"/>
  <c r="E872" i="4"/>
  <c r="B873" i="4"/>
  <c r="D873" i="4"/>
  <c r="E873" i="4"/>
  <c r="B874" i="4"/>
  <c r="D874" i="4"/>
  <c r="E874" i="4"/>
  <c r="B875" i="4"/>
  <c r="D875" i="4"/>
  <c r="E875" i="4"/>
  <c r="B876" i="4"/>
  <c r="D876" i="4"/>
  <c r="E876" i="4"/>
  <c r="B877" i="4"/>
  <c r="D877" i="4"/>
  <c r="E877" i="4"/>
  <c r="B878" i="4"/>
  <c r="D878" i="4"/>
  <c r="E878" i="4"/>
  <c r="B879" i="4"/>
  <c r="D879" i="4"/>
  <c r="E879" i="4"/>
  <c r="B880" i="4"/>
  <c r="D880" i="4"/>
  <c r="E880" i="4"/>
  <c r="B881" i="4"/>
  <c r="D881" i="4"/>
  <c r="E881" i="4"/>
  <c r="B882" i="4"/>
  <c r="D882" i="4"/>
  <c r="E882" i="4"/>
  <c r="B883" i="4"/>
  <c r="D883" i="4"/>
  <c r="E883" i="4"/>
  <c r="B884" i="4"/>
  <c r="D884" i="4"/>
  <c r="E884" i="4"/>
  <c r="B885" i="4"/>
  <c r="D885" i="4"/>
  <c r="E885" i="4"/>
  <c r="B886" i="4"/>
  <c r="D886" i="4"/>
  <c r="E886" i="4"/>
  <c r="B887" i="4"/>
  <c r="D887" i="4"/>
  <c r="E887" i="4"/>
  <c r="B888" i="4"/>
  <c r="D888" i="4"/>
  <c r="E888" i="4"/>
  <c r="B889" i="4"/>
  <c r="D889" i="4"/>
  <c r="E889" i="4"/>
  <c r="B890" i="4"/>
  <c r="D890" i="4"/>
  <c r="E890" i="4"/>
  <c r="B891" i="4"/>
  <c r="D891" i="4"/>
  <c r="E891" i="4"/>
  <c r="B892" i="4"/>
  <c r="D892" i="4"/>
  <c r="E892" i="4"/>
  <c r="B893" i="4"/>
  <c r="D893" i="4"/>
  <c r="E893" i="4"/>
  <c r="B894" i="4"/>
  <c r="D894" i="4"/>
  <c r="E894" i="4"/>
  <c r="B895" i="4"/>
  <c r="D895" i="4"/>
  <c r="E895" i="4"/>
  <c r="B896" i="4"/>
  <c r="D896" i="4"/>
  <c r="E896" i="4"/>
  <c r="B897" i="4"/>
  <c r="D897" i="4"/>
  <c r="E897" i="4"/>
  <c r="B898" i="4"/>
  <c r="D898" i="4"/>
  <c r="E898" i="4"/>
  <c r="B899" i="4"/>
  <c r="D899" i="4"/>
  <c r="E899" i="4"/>
  <c r="B900" i="4"/>
  <c r="D900" i="4"/>
  <c r="E900" i="4"/>
  <c r="B901" i="4"/>
  <c r="D901" i="4"/>
  <c r="E901" i="4"/>
  <c r="B902" i="4"/>
  <c r="D902" i="4"/>
  <c r="E902" i="4"/>
  <c r="B903" i="4"/>
  <c r="D903" i="4"/>
  <c r="E903" i="4"/>
  <c r="B904" i="4"/>
  <c r="D904" i="4"/>
  <c r="E904" i="4"/>
  <c r="B905" i="4"/>
  <c r="D905" i="4"/>
  <c r="E905" i="4"/>
  <c r="B906" i="4"/>
  <c r="D906" i="4"/>
  <c r="E906" i="4"/>
  <c r="B907" i="4"/>
  <c r="D907" i="4"/>
  <c r="E907" i="4"/>
  <c r="B908" i="4"/>
  <c r="D908" i="4"/>
  <c r="E908" i="4"/>
  <c r="B909" i="4"/>
  <c r="D909" i="4"/>
  <c r="E909" i="4"/>
  <c r="B910" i="4"/>
  <c r="D910" i="4"/>
  <c r="E910" i="4"/>
  <c r="B911" i="4"/>
  <c r="D911" i="4"/>
  <c r="E911" i="4"/>
  <c r="B912" i="4"/>
  <c r="D912" i="4"/>
  <c r="E912" i="4"/>
  <c r="B913" i="4"/>
  <c r="D913" i="4"/>
  <c r="E913" i="4"/>
  <c r="B914" i="4"/>
  <c r="D914" i="4"/>
  <c r="E914" i="4"/>
  <c r="B915" i="4"/>
  <c r="D915" i="4"/>
  <c r="E915" i="4"/>
  <c r="B916" i="4"/>
  <c r="D916" i="4"/>
  <c r="E916" i="4"/>
  <c r="B917" i="4"/>
  <c r="D917" i="4"/>
  <c r="E917" i="4"/>
  <c r="B918" i="4"/>
  <c r="D918" i="4"/>
  <c r="E918" i="4"/>
  <c r="B919" i="4"/>
  <c r="D919" i="4"/>
  <c r="E919" i="4"/>
  <c r="B920" i="4"/>
  <c r="D920" i="4"/>
  <c r="E920" i="4"/>
  <c r="B921" i="4"/>
  <c r="D921" i="4"/>
  <c r="E921" i="4"/>
  <c r="B922" i="4"/>
  <c r="D922" i="4"/>
  <c r="E922" i="4"/>
  <c r="B923" i="4"/>
  <c r="D923" i="4"/>
  <c r="E923" i="4"/>
  <c r="B924" i="4"/>
  <c r="D924" i="4"/>
  <c r="E924" i="4"/>
  <c r="B925" i="4"/>
  <c r="D925" i="4"/>
  <c r="E925" i="4"/>
  <c r="B926" i="4"/>
  <c r="D926" i="4"/>
  <c r="E926" i="4"/>
  <c r="B927" i="4"/>
  <c r="D927" i="4"/>
  <c r="E927" i="4"/>
  <c r="B928" i="4"/>
  <c r="D928" i="4"/>
  <c r="E928" i="4"/>
  <c r="B929" i="4"/>
  <c r="D929" i="4"/>
  <c r="E929" i="4"/>
  <c r="B930" i="4"/>
  <c r="D930" i="4"/>
  <c r="E930" i="4"/>
  <c r="B931" i="4"/>
  <c r="D931" i="4"/>
  <c r="E931" i="4"/>
  <c r="B932" i="4"/>
  <c r="D932" i="4"/>
  <c r="E932" i="4"/>
  <c r="B933" i="4"/>
  <c r="D933" i="4"/>
  <c r="E933" i="4"/>
  <c r="B934" i="4"/>
  <c r="D934" i="4"/>
  <c r="E934" i="4"/>
  <c r="B935" i="4"/>
  <c r="D935" i="4"/>
  <c r="E935" i="4"/>
  <c r="B936" i="4"/>
  <c r="D936" i="4"/>
  <c r="E936" i="4"/>
  <c r="B937" i="4"/>
  <c r="D937" i="4"/>
  <c r="E937" i="4"/>
  <c r="B938" i="4"/>
  <c r="D938" i="4"/>
  <c r="E938" i="4"/>
  <c r="B939" i="4"/>
  <c r="D939" i="4"/>
  <c r="E939" i="4"/>
  <c r="B940" i="4"/>
  <c r="D940" i="4"/>
  <c r="E940" i="4"/>
  <c r="B941" i="4"/>
  <c r="D941" i="4"/>
  <c r="E941" i="4"/>
  <c r="B942" i="4"/>
  <c r="D942" i="4"/>
  <c r="E942" i="4"/>
  <c r="B943" i="4"/>
  <c r="D943" i="4"/>
  <c r="E943" i="4"/>
  <c r="B944" i="4"/>
  <c r="D944" i="4"/>
  <c r="E944" i="4"/>
  <c r="B945" i="4"/>
  <c r="D945" i="4"/>
  <c r="E945" i="4"/>
  <c r="B946" i="4"/>
  <c r="D946" i="4"/>
  <c r="E946" i="4"/>
  <c r="B947" i="4"/>
  <c r="D947" i="4"/>
  <c r="E947" i="4"/>
  <c r="B948" i="4"/>
  <c r="D948" i="4"/>
  <c r="E948" i="4"/>
  <c r="B949" i="4"/>
  <c r="D949" i="4"/>
  <c r="E949" i="4"/>
  <c r="B950" i="4"/>
  <c r="D950" i="4"/>
  <c r="E950" i="4"/>
  <c r="B951" i="4"/>
  <c r="D951" i="4"/>
  <c r="E951" i="4"/>
  <c r="B952" i="4"/>
  <c r="D952" i="4"/>
  <c r="E952" i="4"/>
  <c r="B953" i="4"/>
  <c r="D953" i="4"/>
  <c r="E953" i="4"/>
  <c r="B954" i="4"/>
  <c r="D954" i="4"/>
  <c r="E954" i="4"/>
  <c r="B955" i="4"/>
  <c r="D955" i="4"/>
  <c r="E955" i="4"/>
  <c r="B956" i="4"/>
  <c r="D956" i="4"/>
  <c r="E956" i="4"/>
  <c r="B957" i="4"/>
  <c r="D957" i="4"/>
  <c r="E957" i="4"/>
  <c r="B958" i="4"/>
  <c r="D958" i="4"/>
  <c r="E958" i="4"/>
  <c r="B959" i="4"/>
  <c r="D959" i="4"/>
  <c r="E959" i="4"/>
  <c r="B960" i="4"/>
  <c r="D960" i="4"/>
  <c r="E960" i="4"/>
  <c r="B961" i="4"/>
  <c r="D961" i="4"/>
  <c r="E961" i="4"/>
  <c r="B962" i="4"/>
  <c r="D962" i="4"/>
  <c r="E962" i="4"/>
  <c r="B963" i="4"/>
  <c r="D963" i="4"/>
  <c r="E963" i="4"/>
  <c r="B964" i="4"/>
  <c r="D964" i="4"/>
  <c r="E964" i="4"/>
  <c r="B965" i="4"/>
  <c r="D965" i="4"/>
  <c r="E965" i="4"/>
  <c r="B966" i="4"/>
  <c r="D966" i="4"/>
  <c r="E966" i="4"/>
  <c r="B967" i="4"/>
  <c r="D967" i="4"/>
  <c r="E967" i="4"/>
  <c r="B968" i="4"/>
  <c r="D968" i="4"/>
  <c r="E968" i="4"/>
  <c r="B969" i="4"/>
  <c r="D969" i="4"/>
  <c r="E969" i="4"/>
  <c r="B970" i="4"/>
  <c r="D970" i="4"/>
  <c r="E970" i="4"/>
  <c r="B971" i="4"/>
  <c r="D971" i="4"/>
  <c r="E971" i="4"/>
  <c r="B972" i="4"/>
  <c r="D972" i="4"/>
  <c r="E972" i="4"/>
  <c r="B973" i="4"/>
  <c r="D973" i="4"/>
  <c r="E973" i="4"/>
  <c r="B974" i="4"/>
  <c r="D974" i="4"/>
  <c r="E974" i="4"/>
  <c r="B975" i="4"/>
  <c r="D975" i="4"/>
  <c r="E975" i="4"/>
  <c r="B976" i="4"/>
  <c r="D976" i="4"/>
  <c r="E976" i="4"/>
  <c r="B977" i="4"/>
  <c r="D977" i="4"/>
  <c r="E977" i="4"/>
  <c r="B978" i="4"/>
  <c r="D978" i="4"/>
  <c r="E978" i="4"/>
  <c r="B979" i="4"/>
  <c r="D979" i="4"/>
  <c r="E979" i="4"/>
  <c r="B980" i="4"/>
  <c r="D980" i="4"/>
  <c r="E980" i="4"/>
  <c r="B981" i="4"/>
  <c r="D981" i="4"/>
  <c r="E981" i="4"/>
  <c r="B982" i="4"/>
  <c r="D982" i="4"/>
  <c r="E982" i="4"/>
  <c r="B983" i="4"/>
  <c r="D983" i="4"/>
  <c r="E983" i="4"/>
  <c r="B984" i="4"/>
  <c r="D984" i="4"/>
  <c r="E984" i="4"/>
  <c r="B985" i="4"/>
  <c r="D985" i="4"/>
  <c r="E985" i="4"/>
  <c r="B986" i="4"/>
  <c r="D986" i="4"/>
  <c r="E986" i="4"/>
  <c r="B987" i="4"/>
  <c r="D987" i="4"/>
  <c r="E987" i="4"/>
  <c r="B988" i="4"/>
  <c r="D988" i="4"/>
  <c r="E988" i="4"/>
  <c r="B989" i="4"/>
  <c r="D989" i="4"/>
  <c r="E989" i="4"/>
  <c r="B990" i="4"/>
  <c r="D990" i="4"/>
  <c r="E990" i="4"/>
  <c r="B991" i="4"/>
  <c r="D991" i="4"/>
  <c r="E991" i="4"/>
  <c r="B992" i="4"/>
  <c r="D992" i="4"/>
  <c r="E992" i="4"/>
  <c r="B993" i="4"/>
  <c r="D993" i="4"/>
  <c r="E993" i="4"/>
  <c r="B994" i="4"/>
  <c r="D994" i="4"/>
  <c r="E994" i="4"/>
  <c r="B995" i="4"/>
  <c r="D995" i="4"/>
  <c r="E995" i="4"/>
  <c r="B996" i="4"/>
  <c r="D996" i="4"/>
  <c r="E996" i="4"/>
  <c r="B997" i="4"/>
  <c r="D997" i="4"/>
  <c r="E997" i="4"/>
  <c r="B998" i="4"/>
  <c r="D998" i="4"/>
  <c r="E998" i="4"/>
  <c r="B999" i="4"/>
  <c r="D999" i="4"/>
  <c r="E999" i="4"/>
  <c r="B1000" i="4"/>
  <c r="D1000" i="4"/>
  <c r="E1000" i="4"/>
  <c r="B1001" i="4"/>
  <c r="D1001" i="4"/>
  <c r="E1001" i="4"/>
  <c r="B1002" i="4"/>
  <c r="D1002" i="4"/>
  <c r="E1002" i="4"/>
  <c r="B1003" i="4"/>
  <c r="D1003" i="4"/>
  <c r="E1003" i="4"/>
  <c r="B1004" i="4"/>
  <c r="D1004" i="4"/>
  <c r="E1004" i="4"/>
  <c r="B1005" i="4"/>
  <c r="D1005" i="4"/>
  <c r="E1005" i="4"/>
  <c r="B1006" i="4"/>
  <c r="D1006" i="4"/>
  <c r="E1006" i="4"/>
  <c r="B1007" i="4"/>
  <c r="D1007" i="4"/>
  <c r="E1007" i="4"/>
  <c r="B1008" i="4"/>
  <c r="D1008" i="4"/>
  <c r="E1008" i="4"/>
  <c r="B1009" i="4"/>
  <c r="D1009" i="4"/>
  <c r="E1009" i="4"/>
  <c r="B1010" i="4"/>
  <c r="D1010" i="4"/>
  <c r="E1010" i="4"/>
  <c r="B1011" i="4"/>
  <c r="D1011" i="4"/>
  <c r="E1011" i="4"/>
  <c r="B1012" i="4"/>
  <c r="D1012" i="4"/>
  <c r="E1012" i="4"/>
  <c r="B1013" i="4"/>
  <c r="D1013" i="4"/>
  <c r="E1013" i="4"/>
  <c r="B1014" i="4"/>
  <c r="D1014" i="4"/>
  <c r="E1014" i="4"/>
  <c r="B1015" i="4"/>
  <c r="D1015" i="4"/>
  <c r="E1015" i="4"/>
  <c r="B1016" i="4"/>
  <c r="D1016" i="4"/>
  <c r="E1016" i="4"/>
  <c r="B1017" i="4"/>
  <c r="D1017" i="4"/>
  <c r="E1017" i="4"/>
  <c r="B1018" i="4"/>
  <c r="D1018" i="4"/>
  <c r="E1018" i="4"/>
  <c r="B1019" i="4"/>
  <c r="D1019" i="4"/>
  <c r="E1019" i="4"/>
  <c r="B1020" i="4"/>
  <c r="D1020" i="4"/>
  <c r="E1020" i="4"/>
  <c r="B1021" i="4"/>
  <c r="D1021" i="4"/>
  <c r="E1021" i="4"/>
  <c r="B1022" i="4"/>
  <c r="D1022" i="4"/>
  <c r="E1022" i="4"/>
  <c r="B1023" i="4"/>
  <c r="D1023" i="4"/>
  <c r="E1023" i="4"/>
  <c r="B1024" i="4"/>
  <c r="D1024" i="4"/>
  <c r="E1024" i="4"/>
  <c r="B1025" i="4"/>
  <c r="D1025" i="4"/>
  <c r="E1025" i="4"/>
  <c r="B1026" i="4"/>
  <c r="D1026" i="4"/>
  <c r="E1026" i="4"/>
  <c r="B1027" i="4"/>
  <c r="D1027" i="4"/>
  <c r="E1027" i="4"/>
  <c r="B1028" i="4"/>
  <c r="D1028" i="4"/>
  <c r="E1028" i="4"/>
  <c r="B1029" i="4"/>
  <c r="D1029" i="4"/>
  <c r="E1029" i="4"/>
  <c r="B1030" i="4"/>
  <c r="D1030" i="4"/>
  <c r="E1030" i="4"/>
  <c r="B1031" i="4"/>
  <c r="D1031" i="4"/>
  <c r="E1031" i="4"/>
  <c r="B1032" i="4"/>
  <c r="D1032" i="4"/>
  <c r="E1032" i="4"/>
  <c r="B1033" i="4"/>
  <c r="D1033" i="4"/>
  <c r="E1033" i="4"/>
  <c r="B1034" i="4"/>
  <c r="D1034" i="4"/>
  <c r="E1034" i="4"/>
  <c r="B1035" i="4"/>
  <c r="D1035" i="4"/>
  <c r="E1035" i="4"/>
  <c r="B1036" i="4"/>
  <c r="D1036" i="4"/>
  <c r="E1036" i="4"/>
  <c r="B1037" i="4"/>
  <c r="D1037" i="4"/>
  <c r="E1037" i="4"/>
  <c r="B1038" i="4"/>
  <c r="D1038" i="4"/>
  <c r="E1038" i="4"/>
  <c r="B1039" i="4"/>
  <c r="D1039" i="4"/>
  <c r="E1039" i="4"/>
  <c r="B1040" i="4"/>
  <c r="D1040" i="4"/>
  <c r="E1040" i="4"/>
  <c r="B1041" i="4"/>
  <c r="D1041" i="4"/>
  <c r="E1041" i="4"/>
  <c r="B1042" i="4"/>
  <c r="D1042" i="4"/>
  <c r="E1042" i="4"/>
  <c r="B1043" i="4"/>
  <c r="D1043" i="4"/>
  <c r="E1043" i="4"/>
  <c r="B1044" i="4"/>
  <c r="D1044" i="4"/>
  <c r="E1044" i="4"/>
  <c r="B1045" i="4"/>
  <c r="D1045" i="4"/>
  <c r="E1045" i="4"/>
  <c r="B1046" i="4"/>
  <c r="D1046" i="4"/>
  <c r="E1046" i="4"/>
  <c r="B1047" i="4"/>
  <c r="D1047" i="4"/>
  <c r="E1047" i="4"/>
  <c r="B1048" i="4"/>
  <c r="D1048" i="4"/>
  <c r="E1048" i="4"/>
  <c r="B1049" i="4"/>
  <c r="D1049" i="4"/>
  <c r="E1049" i="4"/>
  <c r="B1050" i="4"/>
  <c r="D1050" i="4"/>
  <c r="E1050" i="4"/>
  <c r="B1051" i="4"/>
  <c r="D1051" i="4"/>
  <c r="E1051" i="4"/>
  <c r="B1052" i="4"/>
  <c r="D1052" i="4"/>
  <c r="E1052" i="4"/>
  <c r="B1053" i="4"/>
  <c r="D1053" i="4"/>
  <c r="E1053" i="4"/>
  <c r="B1054" i="4"/>
  <c r="D1054" i="4"/>
  <c r="E1054" i="4"/>
  <c r="B1055" i="4"/>
  <c r="D1055" i="4"/>
  <c r="E1055" i="4"/>
  <c r="B1056" i="4"/>
  <c r="D1056" i="4"/>
  <c r="E1056" i="4"/>
  <c r="B1057" i="4"/>
  <c r="D1057" i="4"/>
  <c r="E1057" i="4"/>
  <c r="B1058" i="4"/>
  <c r="D1058" i="4"/>
  <c r="E1058" i="4"/>
  <c r="B1059" i="4"/>
  <c r="D1059" i="4"/>
  <c r="E1059" i="4"/>
  <c r="B1060" i="4"/>
  <c r="D1060" i="4"/>
  <c r="E1060" i="4"/>
  <c r="B1061" i="4"/>
  <c r="D1061" i="4"/>
  <c r="E1061" i="4"/>
  <c r="B1062" i="4"/>
  <c r="D1062" i="4"/>
  <c r="E1062" i="4"/>
  <c r="B1063" i="4"/>
  <c r="D1063" i="4"/>
  <c r="E1063" i="4"/>
  <c r="B1064" i="4"/>
  <c r="D1064" i="4"/>
  <c r="E1064" i="4"/>
  <c r="B1065" i="4"/>
  <c r="D1065" i="4"/>
  <c r="E1065" i="4"/>
  <c r="B1066" i="4"/>
  <c r="D1066" i="4"/>
  <c r="E1066" i="4"/>
  <c r="B1067" i="4"/>
  <c r="D1067" i="4"/>
  <c r="E1067" i="4"/>
  <c r="B1068" i="4"/>
  <c r="D1068" i="4"/>
  <c r="E1068" i="4"/>
  <c r="B1069" i="4"/>
  <c r="D1069" i="4"/>
  <c r="E1069" i="4"/>
  <c r="B1070" i="4"/>
  <c r="D1070" i="4"/>
  <c r="E1070" i="4"/>
  <c r="B1071" i="4"/>
  <c r="D1071" i="4"/>
  <c r="E1071" i="4"/>
  <c r="B1072" i="4"/>
  <c r="D1072" i="4"/>
  <c r="E1072" i="4"/>
  <c r="B1073" i="4"/>
  <c r="D1073" i="4"/>
  <c r="E1073" i="4"/>
  <c r="B1074" i="4"/>
  <c r="D1074" i="4"/>
  <c r="E1074" i="4"/>
  <c r="B1075" i="4"/>
  <c r="D1075" i="4"/>
  <c r="E1075" i="4"/>
  <c r="B1076" i="4"/>
  <c r="D1076" i="4"/>
  <c r="E1076" i="4"/>
  <c r="B1077" i="4"/>
  <c r="D1077" i="4"/>
  <c r="E1077" i="4"/>
  <c r="B1078" i="4"/>
  <c r="D1078" i="4"/>
  <c r="E1078" i="4"/>
  <c r="B1079" i="4"/>
  <c r="D1079" i="4"/>
  <c r="E1079" i="4"/>
  <c r="B1080" i="4"/>
  <c r="D1080" i="4"/>
  <c r="E1080" i="4"/>
  <c r="B1081" i="4"/>
  <c r="D1081" i="4"/>
  <c r="E1081" i="4"/>
  <c r="B1082" i="4"/>
  <c r="D1082" i="4"/>
  <c r="E1082" i="4"/>
  <c r="B1083" i="4"/>
  <c r="D1083" i="4"/>
  <c r="E1083" i="4"/>
  <c r="B1084" i="4"/>
  <c r="D1084" i="4"/>
  <c r="E1084" i="4"/>
  <c r="B1085" i="4"/>
  <c r="D1085" i="4"/>
  <c r="E1085" i="4"/>
  <c r="B1086" i="4"/>
  <c r="D1086" i="4"/>
  <c r="E1086" i="4"/>
  <c r="B1087" i="4"/>
  <c r="D1087" i="4"/>
  <c r="E1087" i="4"/>
  <c r="B1088" i="4"/>
  <c r="D1088" i="4"/>
  <c r="E1088" i="4"/>
  <c r="B1089" i="4"/>
  <c r="D1089" i="4"/>
  <c r="E1089" i="4"/>
  <c r="B1090" i="4"/>
  <c r="D1090" i="4"/>
  <c r="E1090" i="4"/>
  <c r="B1091" i="4"/>
  <c r="D1091" i="4"/>
  <c r="E1091" i="4"/>
  <c r="B1092" i="4"/>
  <c r="D1092" i="4"/>
  <c r="E1092" i="4"/>
  <c r="B1093" i="4"/>
  <c r="D1093" i="4"/>
  <c r="E1093" i="4"/>
  <c r="B1094" i="4"/>
  <c r="D1094" i="4"/>
  <c r="E1094" i="4"/>
  <c r="B1095" i="4"/>
  <c r="D1095" i="4"/>
  <c r="E1095" i="4"/>
  <c r="B1096" i="4"/>
  <c r="D1096" i="4"/>
  <c r="E1096" i="4"/>
  <c r="B1097" i="4"/>
  <c r="D1097" i="4"/>
  <c r="E1097" i="4"/>
  <c r="B1098" i="4"/>
  <c r="D1098" i="4"/>
  <c r="E1098" i="4"/>
  <c r="B1099" i="4"/>
  <c r="D1099" i="4"/>
  <c r="E1099" i="4"/>
  <c r="B1100" i="4"/>
  <c r="D1100" i="4"/>
  <c r="E1100" i="4"/>
  <c r="B1101" i="4"/>
  <c r="D1101" i="4"/>
  <c r="E1101" i="4"/>
  <c r="B1102" i="4"/>
  <c r="D1102" i="4"/>
  <c r="E1102" i="4"/>
  <c r="B1103" i="4"/>
  <c r="D1103" i="4"/>
  <c r="E1103" i="4"/>
  <c r="B1104" i="4"/>
  <c r="D1104" i="4"/>
  <c r="E1104" i="4"/>
  <c r="B1105" i="4"/>
  <c r="D1105" i="4"/>
  <c r="E1105" i="4"/>
  <c r="B1106" i="4"/>
  <c r="D1106" i="4"/>
  <c r="E1106" i="4"/>
  <c r="B1107" i="4"/>
  <c r="D1107" i="4"/>
  <c r="E1107" i="4"/>
  <c r="B1108" i="4"/>
  <c r="D1108" i="4"/>
  <c r="E1108" i="4"/>
  <c r="B1109" i="4"/>
  <c r="D1109" i="4"/>
  <c r="E1109" i="4"/>
  <c r="B1110" i="4"/>
  <c r="D1110" i="4"/>
  <c r="E1110" i="4"/>
  <c r="B1111" i="4"/>
  <c r="D1111" i="4"/>
  <c r="E1111" i="4"/>
  <c r="B1112" i="4"/>
  <c r="D1112" i="4"/>
  <c r="E1112" i="4"/>
  <c r="B1113" i="4"/>
  <c r="D1113" i="4"/>
  <c r="E1113" i="4"/>
  <c r="B1114" i="4"/>
  <c r="D1114" i="4"/>
  <c r="E1114" i="4"/>
  <c r="B1115" i="4"/>
  <c r="D1115" i="4"/>
  <c r="E1115" i="4"/>
  <c r="B1116" i="4"/>
  <c r="D1116" i="4"/>
  <c r="E1116" i="4"/>
  <c r="B1117" i="4"/>
  <c r="D1117" i="4"/>
  <c r="E1117" i="4"/>
  <c r="B1118" i="4"/>
  <c r="D1118" i="4"/>
  <c r="E1118" i="4"/>
  <c r="B1119" i="4"/>
  <c r="D1119" i="4"/>
  <c r="E1119" i="4"/>
  <c r="B1120" i="4"/>
  <c r="D1120" i="4"/>
  <c r="E1120" i="4"/>
  <c r="B1121" i="4"/>
  <c r="D1121" i="4"/>
  <c r="E1121" i="4"/>
  <c r="B1122" i="4"/>
  <c r="D1122" i="4"/>
  <c r="E1122" i="4"/>
  <c r="B1123" i="4"/>
  <c r="D1123" i="4"/>
  <c r="E1123" i="4"/>
  <c r="B1124" i="4"/>
  <c r="D1124" i="4"/>
  <c r="E1124" i="4"/>
  <c r="B1125" i="4"/>
  <c r="D1125" i="4"/>
  <c r="E1125" i="4"/>
  <c r="B1126" i="4"/>
  <c r="D1126" i="4"/>
  <c r="E1126" i="4"/>
  <c r="B1127" i="4"/>
  <c r="D1127" i="4"/>
  <c r="E1127" i="4"/>
  <c r="B1128" i="4"/>
  <c r="D1128" i="4"/>
  <c r="E1128" i="4"/>
  <c r="B1129" i="4"/>
  <c r="D1129" i="4"/>
  <c r="E1129" i="4"/>
  <c r="B1130" i="4"/>
  <c r="D1130" i="4"/>
  <c r="E1130" i="4"/>
  <c r="B1131" i="4"/>
  <c r="D1131" i="4"/>
  <c r="E1131" i="4"/>
  <c r="B1132" i="4"/>
  <c r="D1132" i="4"/>
  <c r="E1132" i="4"/>
  <c r="B1133" i="4"/>
  <c r="D1133" i="4"/>
  <c r="E1133" i="4"/>
  <c r="B1134" i="4"/>
  <c r="D1134" i="4"/>
  <c r="E1134" i="4"/>
  <c r="B1135" i="4"/>
  <c r="D1135" i="4"/>
  <c r="E1135" i="4"/>
  <c r="B1136" i="4"/>
  <c r="D1136" i="4"/>
  <c r="E1136" i="4"/>
  <c r="B1137" i="4"/>
  <c r="D1137" i="4"/>
  <c r="E1137" i="4"/>
  <c r="B1138" i="4"/>
  <c r="D1138" i="4"/>
  <c r="E1138" i="4"/>
  <c r="B1139" i="4"/>
  <c r="D1139" i="4"/>
  <c r="E1139" i="4"/>
  <c r="B1140" i="4"/>
  <c r="D1140" i="4"/>
  <c r="E1140" i="4"/>
  <c r="B1141" i="4"/>
  <c r="D1141" i="4"/>
  <c r="E1141" i="4"/>
  <c r="B1142" i="4"/>
  <c r="D1142" i="4"/>
  <c r="E1142" i="4"/>
  <c r="B1143" i="4"/>
  <c r="D1143" i="4"/>
  <c r="E1143" i="4"/>
  <c r="B1144" i="4"/>
  <c r="D1144" i="4"/>
  <c r="E1144" i="4"/>
  <c r="B1145" i="4"/>
  <c r="D1145" i="4"/>
  <c r="E1145" i="4"/>
  <c r="B1146" i="4"/>
  <c r="D1146" i="4"/>
  <c r="E1146" i="4"/>
  <c r="B1147" i="4"/>
  <c r="D1147" i="4"/>
  <c r="E1147" i="4"/>
  <c r="B1148" i="4"/>
  <c r="D1148" i="4"/>
  <c r="E1148" i="4"/>
  <c r="B1149" i="4"/>
  <c r="D1149" i="4"/>
  <c r="E1149" i="4"/>
  <c r="B1150" i="4"/>
  <c r="D1150" i="4"/>
  <c r="E1150" i="4"/>
  <c r="B1151" i="4"/>
  <c r="D1151" i="4"/>
  <c r="E1151" i="4"/>
  <c r="B1152" i="4"/>
  <c r="D1152" i="4"/>
  <c r="E1152" i="4"/>
  <c r="B1153" i="4"/>
  <c r="D1153" i="4"/>
  <c r="E1153" i="4"/>
  <c r="B1154" i="4"/>
  <c r="D1154" i="4"/>
  <c r="E1154" i="4"/>
  <c r="B1155" i="4"/>
  <c r="D1155" i="4"/>
  <c r="E1155" i="4"/>
  <c r="B1156" i="4"/>
  <c r="D1156" i="4"/>
  <c r="E1156" i="4"/>
  <c r="B1157" i="4"/>
  <c r="D1157" i="4"/>
  <c r="E1157" i="4"/>
  <c r="B1158" i="4"/>
  <c r="D1158" i="4"/>
  <c r="E1158" i="4"/>
  <c r="B1159" i="4"/>
  <c r="D1159" i="4"/>
  <c r="E1159" i="4"/>
  <c r="B1160" i="4"/>
  <c r="D1160" i="4"/>
  <c r="E1160" i="4"/>
  <c r="B1161" i="4"/>
  <c r="D1161" i="4"/>
  <c r="E1161" i="4"/>
  <c r="B1162" i="4"/>
  <c r="D1162" i="4"/>
  <c r="E1162" i="4"/>
  <c r="B1163" i="4"/>
  <c r="D1163" i="4"/>
  <c r="E1163" i="4"/>
  <c r="B1164" i="4"/>
  <c r="D1164" i="4"/>
  <c r="E1164" i="4"/>
  <c r="B1165" i="4"/>
  <c r="D1165" i="4"/>
  <c r="E1165" i="4"/>
  <c r="B1166" i="4"/>
  <c r="D1166" i="4"/>
  <c r="E1166" i="4"/>
  <c r="B1167" i="4"/>
  <c r="D1167" i="4"/>
  <c r="E1167" i="4"/>
  <c r="B1168" i="4"/>
  <c r="D1168" i="4"/>
  <c r="E1168" i="4"/>
  <c r="B1169" i="4"/>
  <c r="D1169" i="4"/>
  <c r="E1169" i="4"/>
  <c r="B1170" i="4"/>
  <c r="D1170" i="4"/>
  <c r="E1170" i="4"/>
  <c r="B1171" i="4"/>
  <c r="D1171" i="4"/>
  <c r="E1171" i="4"/>
  <c r="B1172" i="4"/>
  <c r="D1172" i="4"/>
  <c r="E1172" i="4"/>
  <c r="B1173" i="4"/>
  <c r="D1173" i="4"/>
  <c r="E1173" i="4"/>
  <c r="B1174" i="4"/>
  <c r="D1174" i="4"/>
  <c r="E1174" i="4"/>
  <c r="B1175" i="4"/>
  <c r="D1175" i="4"/>
  <c r="E1175" i="4"/>
  <c r="B1176" i="4"/>
  <c r="D1176" i="4"/>
  <c r="E1176" i="4"/>
  <c r="B1177" i="4"/>
  <c r="D1177" i="4"/>
  <c r="E1177" i="4"/>
  <c r="B1178" i="4"/>
  <c r="D1178" i="4"/>
  <c r="E1178" i="4"/>
  <c r="B1179" i="4"/>
  <c r="D1179" i="4"/>
  <c r="E1179" i="4"/>
  <c r="B1180" i="4"/>
  <c r="D1180" i="4"/>
  <c r="E1180" i="4"/>
  <c r="B1181" i="4"/>
  <c r="D1181" i="4"/>
  <c r="E1181" i="4"/>
  <c r="B1182" i="4"/>
  <c r="D1182" i="4"/>
  <c r="E1182" i="4"/>
  <c r="B1183" i="4"/>
  <c r="D1183" i="4"/>
  <c r="E1183" i="4"/>
  <c r="B1184" i="4"/>
  <c r="D1184" i="4"/>
  <c r="E1184" i="4"/>
  <c r="B1185" i="4"/>
  <c r="D1185" i="4"/>
  <c r="E1185" i="4"/>
  <c r="B1186" i="4"/>
  <c r="D1186" i="4"/>
  <c r="E1186" i="4"/>
  <c r="B1187" i="4"/>
  <c r="D1187" i="4"/>
  <c r="E1187" i="4"/>
  <c r="B1188" i="4"/>
  <c r="D1188" i="4"/>
  <c r="E1188" i="4"/>
  <c r="B1189" i="4"/>
  <c r="D1189" i="4"/>
  <c r="E1189" i="4"/>
  <c r="B1190" i="4"/>
  <c r="D1190" i="4"/>
  <c r="E1190" i="4"/>
  <c r="B1191" i="4"/>
  <c r="D1191" i="4"/>
  <c r="E1191" i="4"/>
  <c r="B1192" i="4"/>
  <c r="D1192" i="4"/>
  <c r="E1192" i="4"/>
  <c r="B1193" i="4"/>
  <c r="D1193" i="4"/>
  <c r="E1193" i="4"/>
  <c r="B1194" i="4"/>
  <c r="D1194" i="4"/>
  <c r="E1194" i="4"/>
  <c r="B1195" i="4"/>
  <c r="D1195" i="4"/>
  <c r="E1195" i="4"/>
  <c r="B1196" i="4"/>
  <c r="D1196" i="4"/>
  <c r="E1196" i="4"/>
  <c r="B1197" i="4"/>
  <c r="D1197" i="4"/>
  <c r="E1197" i="4"/>
  <c r="B1198" i="4"/>
  <c r="D1198" i="4"/>
  <c r="E1198" i="4"/>
  <c r="B1199" i="4"/>
  <c r="D1199" i="4"/>
  <c r="E1199" i="4"/>
  <c r="B1200" i="4"/>
  <c r="D1200" i="4"/>
  <c r="E1200" i="4"/>
  <c r="B1201" i="4"/>
  <c r="D1201" i="4"/>
  <c r="E1201" i="4"/>
  <c r="B1202" i="4"/>
  <c r="D1202" i="4"/>
  <c r="E1202" i="4"/>
  <c r="B1203" i="4"/>
  <c r="D1203" i="4"/>
  <c r="E1203" i="4"/>
  <c r="B1204" i="4"/>
  <c r="D1204" i="4"/>
  <c r="E1204" i="4"/>
  <c r="B1205" i="4"/>
  <c r="D1205" i="4"/>
  <c r="E1205" i="4"/>
  <c r="B1206" i="4"/>
  <c r="D1206" i="4"/>
  <c r="E1206" i="4"/>
  <c r="B1207" i="4"/>
  <c r="D1207" i="4"/>
  <c r="E1207" i="4"/>
  <c r="B1208" i="4"/>
  <c r="D1208" i="4"/>
  <c r="E1208" i="4"/>
  <c r="B1209" i="4"/>
  <c r="D1209" i="4"/>
  <c r="E1209" i="4"/>
  <c r="B1210" i="4"/>
  <c r="D1210" i="4"/>
  <c r="E1210" i="4"/>
  <c r="B1211" i="4"/>
  <c r="D1211" i="4"/>
  <c r="E1211" i="4"/>
  <c r="B1212" i="4"/>
  <c r="D1212" i="4"/>
  <c r="E1212" i="4"/>
  <c r="B1213" i="4"/>
  <c r="D1213" i="4"/>
  <c r="E1213" i="4"/>
  <c r="B1214" i="4"/>
  <c r="D1214" i="4"/>
  <c r="E1214" i="4"/>
  <c r="B1215" i="4"/>
  <c r="D1215" i="4"/>
  <c r="E1215" i="4"/>
  <c r="B1216" i="4"/>
  <c r="D1216" i="4"/>
  <c r="E1216" i="4"/>
  <c r="B1217" i="4"/>
  <c r="D1217" i="4"/>
  <c r="E1217" i="4"/>
  <c r="B1218" i="4"/>
  <c r="D1218" i="4"/>
  <c r="E1218" i="4"/>
  <c r="B1219" i="4"/>
  <c r="D1219" i="4"/>
  <c r="E1219" i="4"/>
  <c r="B1220" i="4"/>
  <c r="D1220" i="4"/>
  <c r="E1220" i="4"/>
  <c r="B1221" i="4"/>
  <c r="D1221" i="4"/>
  <c r="E1221" i="4"/>
  <c r="B1222" i="4"/>
  <c r="D1222" i="4"/>
  <c r="E1222" i="4"/>
  <c r="B1223" i="4"/>
  <c r="D1223" i="4"/>
  <c r="E1223" i="4"/>
  <c r="B1224" i="4"/>
  <c r="D1224" i="4"/>
  <c r="E1224" i="4"/>
  <c r="B1225" i="4"/>
  <c r="D1225" i="4"/>
  <c r="E1225" i="4"/>
  <c r="B1226" i="4"/>
  <c r="D1226" i="4"/>
  <c r="E1226" i="4"/>
  <c r="B1227" i="4"/>
  <c r="D1227" i="4"/>
  <c r="E1227" i="4"/>
  <c r="B1228" i="4"/>
  <c r="D1228" i="4"/>
  <c r="E1228" i="4"/>
  <c r="B1229" i="4"/>
  <c r="D1229" i="4"/>
  <c r="E1229" i="4"/>
  <c r="B1230" i="4"/>
  <c r="D1230" i="4"/>
  <c r="E1230" i="4"/>
  <c r="B1231" i="4"/>
  <c r="D1231" i="4"/>
  <c r="E1231" i="4"/>
  <c r="B1232" i="4"/>
  <c r="D1232" i="4"/>
  <c r="E1232" i="4"/>
  <c r="B1233" i="4"/>
  <c r="D1233" i="4"/>
  <c r="E1233" i="4"/>
  <c r="B1234" i="4"/>
  <c r="D1234" i="4"/>
  <c r="E1234" i="4"/>
  <c r="B1235" i="4"/>
  <c r="D1235" i="4"/>
  <c r="E1235" i="4"/>
  <c r="B1236" i="4"/>
  <c r="D1236" i="4"/>
  <c r="E1236" i="4"/>
  <c r="B1237" i="4"/>
  <c r="D1237" i="4"/>
  <c r="E1237" i="4"/>
  <c r="B1238" i="4"/>
  <c r="D1238" i="4"/>
  <c r="E1238" i="4"/>
  <c r="B1239" i="4"/>
  <c r="D1239" i="4"/>
  <c r="E1239" i="4"/>
  <c r="B1240" i="4"/>
  <c r="D1240" i="4"/>
  <c r="E1240" i="4"/>
  <c r="B1241" i="4"/>
  <c r="D1241" i="4"/>
  <c r="E1241" i="4"/>
  <c r="B1242" i="4"/>
  <c r="D1242" i="4"/>
  <c r="E1242" i="4"/>
  <c r="B1243" i="4"/>
  <c r="D1243" i="4"/>
  <c r="E1243" i="4"/>
  <c r="B1244" i="4"/>
  <c r="D1244" i="4"/>
  <c r="E1244" i="4"/>
  <c r="B1245" i="4"/>
  <c r="D1245" i="4"/>
  <c r="E1245" i="4"/>
  <c r="B1246" i="4"/>
  <c r="D1246" i="4"/>
  <c r="E1246" i="4"/>
  <c r="B1247" i="4"/>
  <c r="D1247" i="4"/>
  <c r="E1247" i="4"/>
  <c r="B1248" i="4"/>
  <c r="D1248" i="4"/>
  <c r="E1248" i="4"/>
  <c r="B1249" i="4"/>
  <c r="D1249" i="4"/>
  <c r="E1249" i="4"/>
  <c r="B1250" i="4"/>
  <c r="D1250" i="4"/>
  <c r="E1250" i="4"/>
  <c r="B1251" i="4"/>
  <c r="D1251" i="4"/>
  <c r="E1251" i="4"/>
  <c r="B1252" i="4"/>
  <c r="D1252" i="4"/>
  <c r="E1252" i="4"/>
  <c r="B1253" i="4"/>
  <c r="D1253" i="4"/>
  <c r="E1253" i="4"/>
  <c r="B1254" i="4"/>
  <c r="D1254" i="4"/>
  <c r="E1254" i="4"/>
  <c r="B1255" i="4"/>
  <c r="D1255" i="4"/>
  <c r="E1255" i="4"/>
  <c r="B1256" i="4"/>
  <c r="D1256" i="4"/>
  <c r="E1256" i="4"/>
  <c r="B1257" i="4"/>
  <c r="D1257" i="4"/>
  <c r="E1257" i="4"/>
  <c r="B1258" i="4"/>
  <c r="D1258" i="4"/>
  <c r="E1258" i="4"/>
  <c r="B1259" i="4"/>
  <c r="D1259" i="4"/>
  <c r="E1259" i="4"/>
  <c r="B1260" i="4"/>
  <c r="D1260" i="4"/>
  <c r="E1260" i="4"/>
  <c r="B1261" i="4"/>
  <c r="D1261" i="4"/>
  <c r="E1261" i="4"/>
  <c r="B1262" i="4"/>
  <c r="D1262" i="4"/>
  <c r="E1262" i="4"/>
  <c r="B1263" i="4"/>
  <c r="D1263" i="4"/>
  <c r="E1263" i="4"/>
  <c r="B1264" i="4"/>
  <c r="D1264" i="4"/>
  <c r="E1264" i="4"/>
  <c r="B1265" i="4"/>
  <c r="D1265" i="4"/>
  <c r="E1265" i="4"/>
  <c r="B1266" i="4"/>
  <c r="D1266" i="4"/>
  <c r="E1266" i="4"/>
  <c r="B1267" i="4"/>
  <c r="D1267" i="4"/>
  <c r="E1267" i="4"/>
  <c r="B1268" i="4"/>
  <c r="D1268" i="4"/>
  <c r="E1268" i="4"/>
  <c r="B1269" i="4"/>
  <c r="D1269" i="4"/>
  <c r="E1269" i="4"/>
  <c r="B1270" i="4"/>
  <c r="D1270" i="4"/>
  <c r="E1270" i="4"/>
  <c r="B1271" i="4"/>
  <c r="D1271" i="4"/>
  <c r="E1271" i="4"/>
  <c r="B1272" i="4"/>
  <c r="D1272" i="4"/>
  <c r="E1272" i="4"/>
  <c r="B1273" i="4"/>
  <c r="D1273" i="4"/>
  <c r="E1273" i="4"/>
  <c r="B1274" i="4"/>
  <c r="D1274" i="4"/>
  <c r="E1274" i="4"/>
  <c r="B1275" i="4"/>
  <c r="D1275" i="4"/>
  <c r="E1275" i="4"/>
  <c r="B1276" i="4"/>
  <c r="D1276" i="4"/>
  <c r="E1276" i="4"/>
  <c r="B1277" i="4"/>
  <c r="D1277" i="4"/>
  <c r="E1277" i="4"/>
  <c r="B1278" i="4"/>
  <c r="D1278" i="4"/>
  <c r="E1278" i="4"/>
  <c r="B1279" i="4"/>
  <c r="D1279" i="4"/>
  <c r="E1279" i="4"/>
  <c r="B1280" i="4"/>
  <c r="D1280" i="4"/>
  <c r="E1280" i="4"/>
  <c r="B1281" i="4"/>
  <c r="D1281" i="4"/>
  <c r="E1281" i="4"/>
  <c r="B1282" i="4"/>
  <c r="D1282" i="4"/>
  <c r="E1282" i="4"/>
  <c r="B1283" i="4"/>
  <c r="D1283" i="4"/>
  <c r="E1283" i="4"/>
  <c r="B1284" i="4"/>
  <c r="D1284" i="4"/>
  <c r="E1284" i="4"/>
  <c r="B1285" i="4"/>
  <c r="D1285" i="4"/>
  <c r="E1285" i="4"/>
  <c r="B1286" i="4"/>
  <c r="D1286" i="4"/>
  <c r="E1286" i="4"/>
  <c r="B1287" i="4"/>
  <c r="D1287" i="4"/>
  <c r="E1287" i="4"/>
  <c r="B1288" i="4"/>
  <c r="D1288" i="4"/>
  <c r="E1288" i="4"/>
  <c r="B1289" i="4"/>
  <c r="D1289" i="4"/>
  <c r="E1289" i="4"/>
  <c r="B1290" i="4"/>
  <c r="D1290" i="4"/>
  <c r="E1290" i="4"/>
  <c r="B1291" i="4"/>
  <c r="D1291" i="4"/>
  <c r="E1291" i="4"/>
  <c r="B1292" i="4"/>
  <c r="D1292" i="4"/>
  <c r="E1292" i="4"/>
  <c r="B1293" i="4"/>
  <c r="D1293" i="4"/>
  <c r="E1293" i="4"/>
  <c r="B1294" i="4"/>
  <c r="D1294" i="4"/>
  <c r="E1294" i="4"/>
  <c r="B1295" i="4"/>
  <c r="D1295" i="4"/>
  <c r="E1295" i="4"/>
  <c r="B1296" i="4"/>
  <c r="D1296" i="4"/>
  <c r="E1296" i="4"/>
  <c r="B1297" i="4"/>
  <c r="D1297" i="4"/>
  <c r="E1297" i="4"/>
  <c r="B1298" i="4"/>
  <c r="D1298" i="4"/>
  <c r="E1298" i="4"/>
  <c r="B1299" i="4"/>
  <c r="D1299" i="4"/>
  <c r="E1299" i="4"/>
  <c r="B1300" i="4"/>
  <c r="D1300" i="4"/>
  <c r="E1300" i="4"/>
  <c r="B1301" i="4"/>
  <c r="D1301" i="4"/>
  <c r="E1301" i="4"/>
  <c r="B1302" i="4"/>
  <c r="D1302" i="4"/>
  <c r="E1302" i="4"/>
  <c r="B1303" i="4"/>
  <c r="D1303" i="4"/>
  <c r="E1303" i="4"/>
  <c r="B1304" i="4"/>
  <c r="D1304" i="4"/>
  <c r="E1304" i="4"/>
  <c r="B1305" i="4"/>
  <c r="D1305" i="4"/>
  <c r="E1305" i="4"/>
  <c r="B1306" i="4"/>
  <c r="D1306" i="4"/>
  <c r="E1306" i="4"/>
  <c r="B1307" i="4"/>
  <c r="D1307" i="4"/>
  <c r="E1307" i="4"/>
  <c r="B1308" i="4"/>
  <c r="D1308" i="4"/>
  <c r="E1308" i="4"/>
  <c r="B1309" i="4"/>
  <c r="D1309" i="4"/>
  <c r="E1309" i="4"/>
  <c r="B1310" i="4"/>
  <c r="D1310" i="4"/>
  <c r="E1310" i="4"/>
  <c r="B1311" i="4"/>
  <c r="D1311" i="4"/>
  <c r="E1311" i="4"/>
  <c r="B1312" i="4"/>
  <c r="D1312" i="4"/>
  <c r="E1312" i="4"/>
  <c r="B1313" i="4"/>
  <c r="D1313" i="4"/>
  <c r="E1313" i="4"/>
  <c r="B1314" i="4"/>
  <c r="D1314" i="4"/>
  <c r="E1314" i="4"/>
  <c r="B1315" i="4"/>
  <c r="D1315" i="4"/>
  <c r="E1315" i="4"/>
  <c r="B1316" i="4"/>
  <c r="D1316" i="4"/>
  <c r="E1316" i="4"/>
  <c r="B1317" i="4"/>
  <c r="D1317" i="4"/>
  <c r="E1317" i="4"/>
  <c r="B1318" i="4"/>
  <c r="D1318" i="4"/>
  <c r="E1318" i="4"/>
  <c r="B1319" i="4"/>
  <c r="D1319" i="4"/>
  <c r="E1319" i="4"/>
  <c r="B1320" i="4"/>
  <c r="D1320" i="4"/>
  <c r="E1320" i="4"/>
  <c r="B1321" i="4"/>
  <c r="D1321" i="4"/>
  <c r="E1321" i="4"/>
  <c r="B1322" i="4"/>
  <c r="D1322" i="4"/>
  <c r="E1322" i="4"/>
  <c r="B1323" i="4"/>
  <c r="D1323" i="4"/>
  <c r="E1323" i="4"/>
  <c r="B1324" i="4"/>
  <c r="D1324" i="4"/>
  <c r="E1324" i="4"/>
  <c r="B1325" i="4"/>
  <c r="D1325" i="4"/>
  <c r="E1325" i="4"/>
  <c r="B1326" i="4"/>
  <c r="D1326" i="4"/>
  <c r="E1326" i="4"/>
  <c r="B1327" i="4"/>
  <c r="D1327" i="4"/>
  <c r="E1327" i="4"/>
  <c r="B1328" i="4"/>
  <c r="D1328" i="4"/>
  <c r="E1328" i="4"/>
  <c r="B1329" i="4"/>
  <c r="D1329" i="4"/>
  <c r="E1329" i="4"/>
  <c r="B1330" i="4"/>
  <c r="D1330" i="4"/>
  <c r="E1330" i="4"/>
  <c r="B1331" i="4"/>
  <c r="D1331" i="4"/>
  <c r="E1331" i="4"/>
  <c r="B1332" i="4"/>
  <c r="D1332" i="4"/>
  <c r="E1332" i="4"/>
  <c r="B1333" i="4"/>
  <c r="D1333" i="4"/>
  <c r="E1333" i="4"/>
  <c r="B1334" i="4"/>
  <c r="D1334" i="4"/>
  <c r="E1334" i="4"/>
  <c r="B1335" i="4"/>
  <c r="D1335" i="4"/>
  <c r="E1335" i="4"/>
  <c r="B1336" i="4"/>
  <c r="D1336" i="4"/>
  <c r="E1336" i="4"/>
  <c r="B1337" i="4"/>
  <c r="D1337" i="4"/>
  <c r="E1337" i="4"/>
  <c r="B1338" i="4"/>
  <c r="D1338" i="4"/>
  <c r="E1338" i="4"/>
  <c r="B1339" i="4"/>
  <c r="D1339" i="4"/>
  <c r="E1339" i="4"/>
  <c r="B1340" i="4"/>
  <c r="D1340" i="4"/>
  <c r="E1340" i="4"/>
  <c r="B1341" i="4"/>
  <c r="D1341" i="4"/>
  <c r="E1341" i="4"/>
  <c r="B1342" i="4"/>
  <c r="D1342" i="4"/>
  <c r="E1342" i="4"/>
  <c r="B1343" i="4"/>
  <c r="D1343" i="4"/>
  <c r="E1343" i="4"/>
  <c r="B1344" i="4"/>
  <c r="D1344" i="4"/>
  <c r="E1344" i="4"/>
  <c r="B1345" i="4"/>
  <c r="D1345" i="4"/>
  <c r="E1345" i="4"/>
  <c r="B1346" i="4"/>
  <c r="D1346" i="4"/>
  <c r="E1346" i="4"/>
  <c r="B1347" i="4"/>
  <c r="D1347" i="4"/>
  <c r="E1347" i="4"/>
  <c r="B1348" i="4"/>
  <c r="D1348" i="4"/>
  <c r="E1348" i="4"/>
  <c r="B1349" i="4"/>
  <c r="D1349" i="4"/>
  <c r="E1349" i="4"/>
  <c r="B1350" i="4"/>
  <c r="D1350" i="4"/>
  <c r="E1350" i="4"/>
  <c r="B1351" i="4"/>
  <c r="D1351" i="4"/>
  <c r="E1351" i="4"/>
  <c r="B1352" i="4"/>
  <c r="D1352" i="4"/>
  <c r="E1352" i="4"/>
  <c r="B1353" i="4"/>
  <c r="D1353" i="4"/>
  <c r="E1353" i="4"/>
  <c r="B1354" i="4"/>
  <c r="D1354" i="4"/>
  <c r="E1354" i="4"/>
  <c r="B1355" i="4"/>
  <c r="D1355" i="4"/>
  <c r="E1355" i="4"/>
  <c r="B1356" i="4"/>
  <c r="D1356" i="4"/>
  <c r="E1356" i="4"/>
  <c r="B1357" i="4"/>
  <c r="D1357" i="4"/>
  <c r="E1357" i="4"/>
  <c r="B1358" i="4"/>
  <c r="D1358" i="4"/>
  <c r="E1358" i="4"/>
  <c r="B1359" i="4"/>
  <c r="D1359" i="4"/>
  <c r="E1359" i="4"/>
  <c r="B1360" i="4"/>
  <c r="D1360" i="4"/>
  <c r="E1360" i="4"/>
  <c r="B1361" i="4"/>
  <c r="D1361" i="4"/>
  <c r="E1361" i="4"/>
  <c r="B1362" i="4"/>
  <c r="D1362" i="4"/>
  <c r="E1362" i="4"/>
  <c r="B1363" i="4"/>
  <c r="D1363" i="4"/>
  <c r="E1363" i="4"/>
  <c r="B1364" i="4"/>
  <c r="D1364" i="4"/>
  <c r="E1364" i="4"/>
  <c r="B1365" i="4"/>
  <c r="D1365" i="4"/>
  <c r="E1365" i="4"/>
  <c r="B1366" i="4"/>
  <c r="D1366" i="4"/>
  <c r="E1366" i="4"/>
  <c r="B1367" i="4"/>
  <c r="D1367" i="4"/>
  <c r="E1367" i="4"/>
  <c r="B1368" i="4"/>
  <c r="D1368" i="4"/>
  <c r="E1368" i="4"/>
  <c r="B1369" i="4"/>
  <c r="D1369" i="4"/>
  <c r="E1369" i="4"/>
  <c r="B1370" i="4"/>
  <c r="D1370" i="4"/>
  <c r="E1370" i="4"/>
  <c r="B1371" i="4"/>
  <c r="D1371" i="4"/>
  <c r="E1371" i="4"/>
  <c r="B1372" i="4"/>
  <c r="D1372" i="4"/>
  <c r="E1372" i="4"/>
  <c r="B1373" i="4"/>
  <c r="D1373" i="4"/>
  <c r="E1373" i="4"/>
  <c r="B1374" i="4"/>
  <c r="D1374" i="4"/>
  <c r="E1374" i="4"/>
  <c r="B1375" i="4"/>
  <c r="D1375" i="4"/>
  <c r="E1375" i="4"/>
  <c r="B1376" i="4"/>
  <c r="D1376" i="4"/>
  <c r="E1376" i="4"/>
  <c r="B1377" i="4"/>
  <c r="D1377" i="4"/>
  <c r="E1377" i="4"/>
  <c r="B1378" i="4"/>
  <c r="D1378" i="4"/>
  <c r="E1378" i="4"/>
  <c r="B1379" i="4"/>
  <c r="D1379" i="4"/>
  <c r="E1379" i="4"/>
  <c r="B1380" i="4"/>
  <c r="D1380" i="4"/>
  <c r="E1380" i="4"/>
  <c r="B1381" i="4"/>
  <c r="D1381" i="4"/>
  <c r="E1381" i="4"/>
  <c r="B1382" i="4"/>
  <c r="D1382" i="4"/>
  <c r="E1382" i="4"/>
  <c r="B1383" i="4"/>
  <c r="D1383" i="4"/>
  <c r="E1383" i="4"/>
  <c r="B1384" i="4"/>
  <c r="D1384" i="4"/>
  <c r="E1384" i="4"/>
  <c r="B1385" i="4"/>
  <c r="D1385" i="4"/>
  <c r="E1385" i="4"/>
  <c r="B1386" i="4"/>
  <c r="D1386" i="4"/>
  <c r="E1386" i="4"/>
  <c r="B1387" i="4"/>
  <c r="D1387" i="4"/>
  <c r="E1387" i="4"/>
  <c r="B1388" i="4"/>
  <c r="D1388" i="4"/>
  <c r="E1388" i="4"/>
  <c r="B1389" i="4"/>
  <c r="D1389" i="4"/>
  <c r="E1389" i="4"/>
  <c r="B1390" i="4"/>
  <c r="D1390" i="4"/>
  <c r="E1390" i="4"/>
  <c r="B1391" i="4"/>
  <c r="D1391" i="4"/>
  <c r="E1391" i="4"/>
  <c r="B1392" i="4"/>
  <c r="D1392" i="4"/>
  <c r="E1392" i="4"/>
  <c r="B1393" i="4"/>
  <c r="D1393" i="4"/>
  <c r="E1393" i="4"/>
  <c r="B1394" i="4"/>
  <c r="D1394" i="4"/>
  <c r="E1394" i="4"/>
  <c r="B1395" i="4"/>
  <c r="D1395" i="4"/>
  <c r="E1395" i="4"/>
  <c r="B1396" i="4"/>
  <c r="D1396" i="4"/>
  <c r="E1396" i="4"/>
  <c r="B1397" i="4"/>
  <c r="D1397" i="4"/>
  <c r="E1397" i="4"/>
  <c r="B1398" i="4"/>
  <c r="D1398" i="4"/>
  <c r="E1398" i="4"/>
  <c r="B1399" i="4"/>
  <c r="D1399" i="4"/>
  <c r="E1399" i="4"/>
  <c r="B1400" i="4"/>
  <c r="D1400" i="4"/>
  <c r="E1400" i="4"/>
  <c r="B1401" i="4"/>
  <c r="D1401" i="4"/>
  <c r="E1401" i="4"/>
  <c r="B1402" i="4"/>
  <c r="D1402" i="4"/>
  <c r="E1402" i="4"/>
  <c r="B1403" i="4"/>
  <c r="D1403" i="4"/>
  <c r="E1403" i="4"/>
  <c r="B1404" i="4"/>
  <c r="D1404" i="4"/>
  <c r="E1404" i="4"/>
  <c r="B1405" i="4"/>
  <c r="D1405" i="4"/>
  <c r="E1405" i="4"/>
  <c r="B1406" i="4"/>
  <c r="D1406" i="4"/>
  <c r="E1406" i="4"/>
  <c r="B1407" i="4"/>
  <c r="D1407" i="4"/>
  <c r="E1407" i="4"/>
  <c r="B1408" i="4"/>
  <c r="D1408" i="4"/>
  <c r="E1408" i="4"/>
  <c r="B1409" i="4"/>
  <c r="D1409" i="4"/>
  <c r="E1409" i="4"/>
  <c r="B1410" i="4"/>
  <c r="D1410" i="4"/>
  <c r="E1410" i="4"/>
  <c r="B1411" i="4"/>
  <c r="D1411" i="4"/>
  <c r="E1411" i="4"/>
  <c r="B1412" i="4"/>
  <c r="D1412" i="4"/>
  <c r="E1412" i="4"/>
  <c r="B1413" i="4"/>
  <c r="D1413" i="4"/>
  <c r="E1413" i="4"/>
  <c r="B1414" i="4"/>
  <c r="D1414" i="4"/>
  <c r="E1414" i="4"/>
  <c r="B1415" i="4"/>
  <c r="D1415" i="4"/>
  <c r="E1415" i="4"/>
  <c r="B1416" i="4"/>
  <c r="D1416" i="4"/>
  <c r="E1416" i="4"/>
  <c r="B1417" i="4"/>
  <c r="D1417" i="4"/>
  <c r="E1417" i="4"/>
  <c r="B1418" i="4"/>
  <c r="D1418" i="4"/>
  <c r="E1418" i="4"/>
  <c r="B1419" i="4"/>
  <c r="D1419" i="4"/>
  <c r="E1419" i="4"/>
  <c r="B1420" i="4"/>
  <c r="D1420" i="4"/>
  <c r="E1420" i="4"/>
  <c r="B1421" i="4"/>
  <c r="D1421" i="4"/>
  <c r="E1421" i="4"/>
  <c r="B1422" i="4"/>
  <c r="D1422" i="4"/>
  <c r="E1422" i="4"/>
  <c r="B1423" i="4"/>
  <c r="D1423" i="4"/>
  <c r="E1423" i="4"/>
  <c r="B1424" i="4"/>
  <c r="D1424" i="4"/>
  <c r="E1424" i="4"/>
  <c r="B1425" i="4"/>
  <c r="D1425" i="4"/>
  <c r="E1425" i="4"/>
  <c r="B1426" i="4"/>
  <c r="D1426" i="4"/>
  <c r="E1426" i="4"/>
  <c r="B1427" i="4"/>
  <c r="D1427" i="4"/>
  <c r="E1427" i="4"/>
  <c r="B1428" i="4"/>
  <c r="D1428" i="4"/>
  <c r="E1428" i="4"/>
  <c r="B1429" i="4"/>
  <c r="D1429" i="4"/>
  <c r="E1429" i="4"/>
  <c r="B1430" i="4"/>
  <c r="D1430" i="4"/>
  <c r="E1430" i="4"/>
  <c r="B1431" i="4"/>
  <c r="D1431" i="4"/>
  <c r="E1431" i="4"/>
  <c r="B1432" i="4"/>
  <c r="D1432" i="4"/>
  <c r="E1432" i="4"/>
  <c r="B1433" i="4"/>
  <c r="D1433" i="4"/>
  <c r="E1433" i="4"/>
  <c r="B1434" i="4"/>
  <c r="D1434" i="4"/>
  <c r="E1434" i="4"/>
  <c r="B1435" i="4"/>
  <c r="D1435" i="4"/>
  <c r="E1435" i="4"/>
  <c r="B1436" i="4"/>
  <c r="D1436" i="4"/>
  <c r="E1436" i="4"/>
  <c r="B1437" i="4"/>
  <c r="D1437" i="4"/>
  <c r="E1437" i="4"/>
  <c r="B1438" i="4"/>
  <c r="D1438" i="4"/>
  <c r="E1438" i="4"/>
  <c r="B1439" i="4"/>
  <c r="D1439" i="4"/>
  <c r="E1439" i="4"/>
  <c r="B1440" i="4"/>
  <c r="D1440" i="4"/>
  <c r="E1440" i="4"/>
  <c r="B1441" i="4"/>
  <c r="D1441" i="4"/>
  <c r="E1441" i="4"/>
  <c r="B1442" i="4"/>
  <c r="D1442" i="4"/>
  <c r="E1442" i="4"/>
  <c r="B1443" i="4"/>
  <c r="D1443" i="4"/>
  <c r="E1443" i="4"/>
  <c r="B1444" i="4"/>
  <c r="D1444" i="4"/>
  <c r="E1444" i="4"/>
  <c r="B1445" i="4"/>
  <c r="D1445" i="4"/>
  <c r="E1445" i="4"/>
  <c r="B1446" i="4"/>
  <c r="D1446" i="4"/>
  <c r="E1446" i="4"/>
  <c r="B1447" i="4"/>
  <c r="D1447" i="4"/>
  <c r="E1447" i="4"/>
  <c r="B1448" i="4"/>
  <c r="D1448" i="4"/>
  <c r="E1448" i="4"/>
  <c r="B1449" i="4"/>
  <c r="D1449" i="4"/>
  <c r="E1449" i="4"/>
  <c r="B1450" i="4"/>
  <c r="D1450" i="4"/>
  <c r="E1450" i="4"/>
  <c r="B1451" i="4"/>
  <c r="D1451" i="4"/>
  <c r="E1451" i="4"/>
  <c r="B1452" i="4"/>
  <c r="D1452" i="4"/>
  <c r="E1452" i="4"/>
  <c r="B1453" i="4"/>
  <c r="D1453" i="4"/>
  <c r="E1453" i="4"/>
  <c r="B1454" i="4"/>
  <c r="D1454" i="4"/>
  <c r="E1454" i="4"/>
  <c r="B1455" i="4"/>
  <c r="D1455" i="4"/>
  <c r="E1455" i="4"/>
  <c r="B1456" i="4"/>
  <c r="D1456" i="4"/>
  <c r="E1456" i="4"/>
  <c r="B1457" i="4"/>
  <c r="D1457" i="4"/>
  <c r="E1457" i="4"/>
  <c r="B1458" i="4"/>
  <c r="D1458" i="4"/>
  <c r="E1458" i="4"/>
  <c r="B1459" i="4"/>
  <c r="D1459" i="4"/>
  <c r="E1459" i="4"/>
  <c r="B1460" i="4"/>
  <c r="D1460" i="4"/>
  <c r="E1460" i="4"/>
  <c r="B1461" i="4"/>
  <c r="D1461" i="4"/>
  <c r="E1461" i="4"/>
  <c r="B1462" i="4"/>
  <c r="D1462" i="4"/>
  <c r="E1462" i="4"/>
  <c r="B1463" i="4"/>
  <c r="D1463" i="4"/>
  <c r="E1463" i="4"/>
  <c r="B1464" i="4"/>
  <c r="D1464" i="4"/>
  <c r="E1464" i="4"/>
  <c r="B1465" i="4"/>
  <c r="D1465" i="4"/>
  <c r="E1465" i="4"/>
  <c r="B1466" i="4"/>
  <c r="D1466" i="4"/>
  <c r="E1466" i="4"/>
  <c r="B1467" i="4"/>
  <c r="D1467" i="4"/>
  <c r="E1467" i="4"/>
  <c r="B1468" i="4"/>
  <c r="D1468" i="4"/>
  <c r="E1468" i="4"/>
  <c r="B1469" i="4"/>
  <c r="D1469" i="4"/>
  <c r="E1469" i="4"/>
  <c r="B1470" i="4"/>
  <c r="D1470" i="4"/>
  <c r="E1470" i="4"/>
  <c r="B1471" i="4"/>
  <c r="D1471" i="4"/>
  <c r="E1471" i="4"/>
  <c r="B1472" i="4"/>
  <c r="D1472" i="4"/>
  <c r="E1472" i="4"/>
  <c r="B1473" i="4"/>
  <c r="D1473" i="4"/>
  <c r="E1473" i="4"/>
  <c r="B1474" i="4"/>
  <c r="D1474" i="4"/>
  <c r="E1474" i="4"/>
  <c r="B1475" i="4"/>
  <c r="D1475" i="4"/>
  <c r="E1475" i="4"/>
  <c r="B1476" i="4"/>
  <c r="D1476" i="4"/>
  <c r="E1476" i="4"/>
  <c r="B1477" i="4"/>
  <c r="D1477" i="4"/>
  <c r="E1477" i="4"/>
  <c r="B1478" i="4"/>
  <c r="D1478" i="4"/>
  <c r="E1478" i="4"/>
  <c r="B1479" i="4"/>
  <c r="D1479" i="4"/>
  <c r="E1479" i="4"/>
  <c r="B1480" i="4"/>
  <c r="D1480" i="4"/>
  <c r="E1480" i="4"/>
  <c r="B1481" i="4"/>
  <c r="D1481" i="4"/>
  <c r="E1481" i="4"/>
  <c r="B1482" i="4"/>
  <c r="D1482" i="4"/>
  <c r="E1482" i="4"/>
  <c r="B1483" i="4"/>
  <c r="D1483" i="4"/>
  <c r="E1483" i="4"/>
  <c r="B1484" i="4"/>
  <c r="D1484" i="4"/>
  <c r="E1484" i="4"/>
  <c r="B1485" i="4"/>
  <c r="D1485" i="4"/>
  <c r="E1485" i="4"/>
  <c r="B1486" i="4"/>
  <c r="D1486" i="4"/>
  <c r="E1486" i="4"/>
  <c r="B1487" i="4"/>
  <c r="D1487" i="4"/>
  <c r="E1487" i="4"/>
  <c r="B1488" i="4"/>
  <c r="D1488" i="4"/>
  <c r="E1488" i="4"/>
  <c r="B1489" i="4"/>
  <c r="D1489" i="4"/>
  <c r="E1489" i="4"/>
  <c r="B1490" i="4"/>
  <c r="D1490" i="4"/>
  <c r="E1490" i="4"/>
  <c r="B1491" i="4"/>
  <c r="D1491" i="4"/>
  <c r="E1491" i="4"/>
  <c r="B1492" i="4"/>
  <c r="D1492" i="4"/>
  <c r="E1492" i="4"/>
  <c r="B1493" i="4"/>
  <c r="D1493" i="4"/>
  <c r="E1493" i="4"/>
  <c r="B1494" i="4"/>
  <c r="D1494" i="4"/>
  <c r="E1494" i="4"/>
  <c r="B1495" i="4"/>
  <c r="D1495" i="4"/>
  <c r="E1495" i="4"/>
  <c r="B1496" i="4"/>
  <c r="D1496" i="4"/>
  <c r="E1496" i="4"/>
  <c r="B1497" i="4"/>
  <c r="D1497" i="4"/>
  <c r="E1497" i="4"/>
  <c r="B1498" i="4"/>
  <c r="D1498" i="4"/>
  <c r="E1498" i="4"/>
  <c r="B1499" i="4"/>
  <c r="D1499" i="4"/>
  <c r="E1499" i="4"/>
  <c r="B1500" i="4"/>
  <c r="D1500" i="4"/>
  <c r="E1500" i="4"/>
  <c r="B1501" i="4"/>
  <c r="D1501" i="4"/>
  <c r="E1501" i="4"/>
  <c r="B1502" i="4"/>
  <c r="D1502" i="4"/>
  <c r="E1502" i="4"/>
  <c r="B1503" i="4"/>
  <c r="D1503" i="4"/>
  <c r="E1503" i="4"/>
  <c r="B1504" i="4"/>
  <c r="D1504" i="4"/>
  <c r="E1504" i="4"/>
  <c r="B1505" i="4"/>
  <c r="D1505" i="4"/>
  <c r="E1505" i="4"/>
  <c r="B1506" i="4"/>
  <c r="D1506" i="4"/>
  <c r="E1506" i="4"/>
  <c r="B1507" i="4"/>
  <c r="D1507" i="4"/>
  <c r="E1507" i="4"/>
  <c r="I382" i="4" l="1"/>
  <c r="H382" i="4"/>
  <c r="I380" i="4"/>
  <c r="H380" i="4"/>
  <c r="I378" i="4"/>
  <c r="H378" i="4"/>
  <c r="I376" i="4"/>
  <c r="H376" i="4"/>
  <c r="I374" i="4"/>
  <c r="H374" i="4"/>
  <c r="I372" i="4"/>
  <c r="H372" i="4"/>
  <c r="I370" i="4"/>
  <c r="H370" i="4"/>
  <c r="I368" i="4"/>
  <c r="H368" i="4"/>
  <c r="I366" i="4"/>
  <c r="H366" i="4"/>
  <c r="I364" i="4"/>
  <c r="H364" i="4"/>
  <c r="I362" i="4"/>
  <c r="H362" i="4"/>
  <c r="I360" i="4"/>
  <c r="H360" i="4"/>
  <c r="I358" i="4"/>
  <c r="H358" i="4"/>
  <c r="I356" i="4"/>
  <c r="H356" i="4"/>
  <c r="I354" i="4"/>
  <c r="H354" i="4"/>
  <c r="I352" i="4"/>
  <c r="H352" i="4"/>
  <c r="I350" i="4"/>
  <c r="H350" i="4"/>
  <c r="I348" i="4"/>
  <c r="H348" i="4"/>
  <c r="I346" i="4"/>
  <c r="H346" i="4"/>
  <c r="I344" i="4"/>
  <c r="H344" i="4"/>
  <c r="I342" i="4"/>
  <c r="H342" i="4"/>
  <c r="I340" i="4"/>
  <c r="H340" i="4"/>
  <c r="I338" i="4"/>
  <c r="H338" i="4"/>
  <c r="I336" i="4"/>
  <c r="H336" i="4"/>
  <c r="I334" i="4"/>
  <c r="H334" i="4"/>
  <c r="I332" i="4"/>
  <c r="H332" i="4"/>
  <c r="I330" i="4"/>
  <c r="H330" i="4"/>
  <c r="I328" i="4"/>
  <c r="H328" i="4"/>
  <c r="I326" i="4"/>
  <c r="H326" i="4"/>
  <c r="I324" i="4"/>
  <c r="H324" i="4"/>
  <c r="I322" i="4"/>
  <c r="H322" i="4"/>
  <c r="I320" i="4"/>
  <c r="H320" i="4"/>
  <c r="I318" i="4"/>
  <c r="H318" i="4"/>
  <c r="I316" i="4"/>
  <c r="H316" i="4"/>
  <c r="I314" i="4"/>
  <c r="H314" i="4"/>
  <c r="I312" i="4"/>
  <c r="H312" i="4"/>
  <c r="I310" i="4"/>
  <c r="H310" i="4"/>
  <c r="I308" i="4"/>
  <c r="H308" i="4"/>
  <c r="I306" i="4"/>
  <c r="H306" i="4"/>
  <c r="I304" i="4"/>
  <c r="H304" i="4"/>
  <c r="I302" i="4"/>
  <c r="H302" i="4"/>
  <c r="I300" i="4"/>
  <c r="H300" i="4"/>
  <c r="I298" i="4"/>
  <c r="H298" i="4"/>
  <c r="I296" i="4"/>
  <c r="H296" i="4"/>
  <c r="I294" i="4"/>
  <c r="H294" i="4"/>
  <c r="I292" i="4"/>
  <c r="H292" i="4"/>
  <c r="I290" i="4"/>
  <c r="H290" i="4"/>
  <c r="I288" i="4"/>
  <c r="H288" i="4"/>
  <c r="I286" i="4"/>
  <c r="H286" i="4"/>
  <c r="I284" i="4"/>
  <c r="H284" i="4"/>
  <c r="I282" i="4"/>
  <c r="H282" i="4"/>
  <c r="I280" i="4"/>
  <c r="H280" i="4"/>
  <c r="I278" i="4"/>
  <c r="H278" i="4"/>
  <c r="I276" i="4"/>
  <c r="H276" i="4"/>
  <c r="I274" i="4"/>
  <c r="H274" i="4"/>
  <c r="I272" i="4"/>
  <c r="H272" i="4"/>
  <c r="I270" i="4"/>
  <c r="H270" i="4"/>
  <c r="I268" i="4"/>
  <c r="H268" i="4"/>
  <c r="I266" i="4"/>
  <c r="H266" i="4"/>
  <c r="I264" i="4"/>
  <c r="H264" i="4"/>
  <c r="I262" i="4"/>
  <c r="H262" i="4"/>
  <c r="I260" i="4"/>
  <c r="H260" i="4"/>
  <c r="I258" i="4"/>
  <c r="H258" i="4"/>
  <c r="I256" i="4"/>
  <c r="H256" i="4"/>
  <c r="I254" i="4"/>
  <c r="H254" i="4"/>
  <c r="I252" i="4"/>
  <c r="H252" i="4"/>
  <c r="I250" i="4"/>
  <c r="H250" i="4"/>
  <c r="I248" i="4"/>
  <c r="H248" i="4"/>
  <c r="I246" i="4"/>
  <c r="H246" i="4"/>
  <c r="I244" i="4"/>
  <c r="H244" i="4"/>
  <c r="I242" i="4"/>
  <c r="H242" i="4"/>
  <c r="I240" i="4"/>
  <c r="H240" i="4"/>
  <c r="I238" i="4"/>
  <c r="H238" i="4"/>
  <c r="I236" i="4"/>
  <c r="H236" i="4"/>
  <c r="I234" i="4"/>
  <c r="H234" i="4"/>
  <c r="I232" i="4"/>
  <c r="H232" i="4"/>
  <c r="I230" i="4"/>
  <c r="H230" i="4"/>
  <c r="I228" i="4"/>
  <c r="H228" i="4"/>
  <c r="I226" i="4"/>
  <c r="H226" i="4"/>
  <c r="I224" i="4"/>
  <c r="H224" i="4"/>
  <c r="I222" i="4"/>
  <c r="H222" i="4"/>
  <c r="I220" i="4"/>
  <c r="H220" i="4"/>
  <c r="I218" i="4"/>
  <c r="H218" i="4"/>
  <c r="I383" i="4"/>
  <c r="H383" i="4"/>
  <c r="I381" i="4"/>
  <c r="H381" i="4"/>
  <c r="I379" i="4"/>
  <c r="H379" i="4"/>
  <c r="I377" i="4"/>
  <c r="H377" i="4"/>
  <c r="I375" i="4"/>
  <c r="H375" i="4"/>
  <c r="I373" i="4"/>
  <c r="H373" i="4"/>
  <c r="I371" i="4"/>
  <c r="H371" i="4"/>
  <c r="I369" i="4"/>
  <c r="H369" i="4"/>
  <c r="I367" i="4"/>
  <c r="H367" i="4"/>
  <c r="I365" i="4"/>
  <c r="H365" i="4"/>
  <c r="I363" i="4"/>
  <c r="H363" i="4"/>
  <c r="I361" i="4"/>
  <c r="H361" i="4"/>
  <c r="I359" i="4"/>
  <c r="H359" i="4"/>
  <c r="I357" i="4"/>
  <c r="H357" i="4"/>
  <c r="I355" i="4"/>
  <c r="H355" i="4"/>
  <c r="I353" i="4"/>
  <c r="H353" i="4"/>
  <c r="I351" i="4"/>
  <c r="H351" i="4"/>
  <c r="I349" i="4"/>
  <c r="H349" i="4"/>
  <c r="I347" i="4"/>
  <c r="H347" i="4"/>
  <c r="I345" i="4"/>
  <c r="H345" i="4"/>
  <c r="I343" i="4"/>
  <c r="H343" i="4"/>
  <c r="I341" i="4"/>
  <c r="H341" i="4"/>
  <c r="I339" i="4"/>
  <c r="H339" i="4"/>
  <c r="I337" i="4"/>
  <c r="H337" i="4"/>
  <c r="I335" i="4"/>
  <c r="H335" i="4"/>
  <c r="I333" i="4"/>
  <c r="H333" i="4"/>
  <c r="I331" i="4"/>
  <c r="H331" i="4"/>
  <c r="I329" i="4"/>
  <c r="H329" i="4"/>
  <c r="I327" i="4"/>
  <c r="H327" i="4"/>
  <c r="I325" i="4"/>
  <c r="H325" i="4"/>
  <c r="I323" i="4"/>
  <c r="H323" i="4"/>
  <c r="I321" i="4"/>
  <c r="H321" i="4"/>
  <c r="I319" i="4"/>
  <c r="H319" i="4"/>
  <c r="I317" i="4"/>
  <c r="H317" i="4"/>
  <c r="I315" i="4"/>
  <c r="H315" i="4"/>
  <c r="I313" i="4"/>
  <c r="H313" i="4"/>
  <c r="I311" i="4"/>
  <c r="H311" i="4"/>
  <c r="I309" i="4"/>
  <c r="H309" i="4"/>
  <c r="I307" i="4"/>
  <c r="H307" i="4"/>
  <c r="I305" i="4"/>
  <c r="H305" i="4"/>
  <c r="I303" i="4"/>
  <c r="H303" i="4"/>
  <c r="I301" i="4"/>
  <c r="H301" i="4"/>
  <c r="I299" i="4"/>
  <c r="H299" i="4"/>
  <c r="I297" i="4"/>
  <c r="H297" i="4"/>
  <c r="I295" i="4"/>
  <c r="H295" i="4"/>
  <c r="I293" i="4"/>
  <c r="H293" i="4"/>
  <c r="I291" i="4"/>
  <c r="H291" i="4"/>
  <c r="I289" i="4"/>
  <c r="H289" i="4"/>
  <c r="I287" i="4"/>
  <c r="H287" i="4"/>
  <c r="I285" i="4"/>
  <c r="H285" i="4"/>
  <c r="I283" i="4"/>
  <c r="H283" i="4"/>
  <c r="I281" i="4"/>
  <c r="H281" i="4"/>
  <c r="I279" i="4"/>
  <c r="H279" i="4"/>
  <c r="I277" i="4"/>
  <c r="H277" i="4"/>
  <c r="I275" i="4"/>
  <c r="H275" i="4"/>
  <c r="I273" i="4"/>
  <c r="H273" i="4"/>
  <c r="I271" i="4"/>
  <c r="H271" i="4"/>
  <c r="I269" i="4"/>
  <c r="H269" i="4"/>
  <c r="I267" i="4"/>
  <c r="H267" i="4"/>
  <c r="I265" i="4"/>
  <c r="H265" i="4"/>
  <c r="I263" i="4"/>
  <c r="H263" i="4"/>
  <c r="I261" i="4"/>
  <c r="H261" i="4"/>
  <c r="I259" i="4"/>
  <c r="H259" i="4"/>
  <c r="I257" i="4"/>
  <c r="H257" i="4"/>
  <c r="I255" i="4"/>
  <c r="H255" i="4"/>
  <c r="I253" i="4"/>
  <c r="H253" i="4"/>
  <c r="I251" i="4"/>
  <c r="H251" i="4"/>
  <c r="I249" i="4"/>
  <c r="H249" i="4"/>
  <c r="I247" i="4"/>
  <c r="H247" i="4"/>
  <c r="I245" i="4"/>
  <c r="H245" i="4"/>
  <c r="I243" i="4"/>
  <c r="H243" i="4"/>
  <c r="I241" i="4"/>
  <c r="H241" i="4"/>
  <c r="I239" i="4"/>
  <c r="H239" i="4"/>
  <c r="I237" i="4"/>
  <c r="H237" i="4"/>
  <c r="I235" i="4"/>
  <c r="H235" i="4"/>
  <c r="I233" i="4"/>
  <c r="H233" i="4"/>
  <c r="I231" i="4"/>
  <c r="H231" i="4"/>
  <c r="I229" i="4"/>
  <c r="H229" i="4"/>
  <c r="I227" i="4"/>
  <c r="H227" i="4"/>
  <c r="I225" i="4"/>
  <c r="H225" i="4"/>
  <c r="I223" i="4"/>
  <c r="H223" i="4"/>
  <c r="I221" i="4"/>
  <c r="H221" i="4"/>
  <c r="I219" i="4"/>
  <c r="H219" i="4"/>
  <c r="H15" i="4"/>
  <c r="I15" i="4"/>
  <c r="A26" i="4" l="1"/>
  <c r="B26" i="4"/>
  <c r="C26" i="4"/>
  <c r="D26" i="4"/>
  <c r="E26" i="4"/>
  <c r="A27" i="4"/>
  <c r="B27" i="4"/>
  <c r="D27" i="4"/>
  <c r="E27" i="4"/>
  <c r="H28" i="4"/>
  <c r="B28" i="4"/>
  <c r="D28" i="4"/>
  <c r="E28" i="4"/>
  <c r="A29" i="4"/>
  <c r="H29" i="4" s="1"/>
  <c r="B29" i="4"/>
  <c r="D29" i="4"/>
  <c r="E29" i="4"/>
  <c r="A30" i="4"/>
  <c r="B30" i="4"/>
  <c r="D30" i="4"/>
  <c r="E30" i="4"/>
  <c r="A31" i="4"/>
  <c r="B31" i="4"/>
  <c r="D31" i="4"/>
  <c r="E31" i="4"/>
  <c r="A32" i="4"/>
  <c r="I32" i="4" s="1"/>
  <c r="B32" i="4"/>
  <c r="D32" i="4"/>
  <c r="E32" i="4"/>
  <c r="A33" i="4"/>
  <c r="H33" i="4" s="1"/>
  <c r="B33" i="4"/>
  <c r="D33" i="4"/>
  <c r="E33" i="4"/>
  <c r="A34" i="4"/>
  <c r="B34" i="4"/>
  <c r="D34" i="4"/>
  <c r="E34" i="4"/>
  <c r="A35" i="4"/>
  <c r="B35" i="4"/>
  <c r="D35" i="4"/>
  <c r="E35" i="4"/>
  <c r="A36" i="4"/>
  <c r="H36" i="4" s="1"/>
  <c r="B36" i="4"/>
  <c r="D36" i="4"/>
  <c r="E36" i="4"/>
  <c r="A37" i="4"/>
  <c r="H37" i="4" s="1"/>
  <c r="B37" i="4"/>
  <c r="D37" i="4"/>
  <c r="E37" i="4"/>
  <c r="A38" i="4"/>
  <c r="B38" i="4"/>
  <c r="D38" i="4"/>
  <c r="E38" i="4"/>
  <c r="A39" i="4"/>
  <c r="B39" i="4"/>
  <c r="D39" i="4"/>
  <c r="E39" i="4"/>
  <c r="A40" i="4"/>
  <c r="B40" i="4"/>
  <c r="D40" i="4"/>
  <c r="E40" i="4"/>
  <c r="A41" i="4"/>
  <c r="H41" i="4" s="1"/>
  <c r="B41" i="4"/>
  <c r="D41" i="4"/>
  <c r="E41" i="4"/>
  <c r="A42" i="4"/>
  <c r="B42" i="4"/>
  <c r="D42" i="4"/>
  <c r="E42" i="4"/>
  <c r="A43" i="4"/>
  <c r="B43" i="4"/>
  <c r="D43" i="4"/>
  <c r="E43" i="4"/>
  <c r="A44" i="4"/>
  <c r="B44" i="4"/>
  <c r="D44" i="4"/>
  <c r="E44" i="4"/>
  <c r="A45" i="4"/>
  <c r="B45" i="4"/>
  <c r="D45" i="4"/>
  <c r="E45" i="4"/>
  <c r="A46" i="4"/>
  <c r="B46" i="4"/>
  <c r="D46" i="4"/>
  <c r="E46" i="4"/>
  <c r="A47" i="4"/>
  <c r="B47" i="4"/>
  <c r="D47" i="4"/>
  <c r="E47" i="4"/>
  <c r="A48" i="4"/>
  <c r="B48" i="4"/>
  <c r="D48" i="4"/>
  <c r="E48" i="4"/>
  <c r="A49" i="4"/>
  <c r="B49" i="4"/>
  <c r="D49" i="4"/>
  <c r="E49" i="4"/>
  <c r="A50" i="4"/>
  <c r="B50" i="4"/>
  <c r="D50" i="4"/>
  <c r="E50" i="4"/>
  <c r="A51" i="4"/>
  <c r="B51" i="4"/>
  <c r="D51" i="4"/>
  <c r="E51" i="4"/>
  <c r="A52" i="4"/>
  <c r="B52" i="4"/>
  <c r="D52" i="4"/>
  <c r="E52" i="4"/>
  <c r="A53" i="4"/>
  <c r="B53" i="4"/>
  <c r="D53" i="4"/>
  <c r="E53" i="4"/>
  <c r="A54" i="4"/>
  <c r="B54" i="4"/>
  <c r="D54" i="4"/>
  <c r="E54" i="4"/>
  <c r="A55" i="4"/>
  <c r="B55" i="4"/>
  <c r="D55" i="4"/>
  <c r="E55" i="4"/>
  <c r="A56" i="4"/>
  <c r="B56" i="4"/>
  <c r="D56" i="4"/>
  <c r="E56" i="4"/>
  <c r="A57" i="4"/>
  <c r="B57" i="4"/>
  <c r="D57" i="4"/>
  <c r="E57" i="4"/>
  <c r="A58" i="4"/>
  <c r="B58" i="4"/>
  <c r="D58" i="4"/>
  <c r="E58" i="4"/>
  <c r="A59" i="4"/>
  <c r="B59" i="4"/>
  <c r="D59" i="4"/>
  <c r="E59" i="4"/>
  <c r="A60" i="4"/>
  <c r="B60" i="4"/>
  <c r="D60" i="4"/>
  <c r="E60" i="4"/>
  <c r="A61" i="4"/>
  <c r="B61" i="4"/>
  <c r="D61" i="4"/>
  <c r="E61" i="4"/>
  <c r="A62" i="4"/>
  <c r="B62" i="4"/>
  <c r="D62" i="4"/>
  <c r="E62" i="4"/>
  <c r="A63" i="4"/>
  <c r="B63" i="4"/>
  <c r="D63" i="4"/>
  <c r="E63" i="4"/>
  <c r="A64" i="4"/>
  <c r="B64" i="4"/>
  <c r="D64" i="4"/>
  <c r="E64" i="4"/>
  <c r="A65" i="4"/>
  <c r="B65" i="4"/>
  <c r="D65" i="4"/>
  <c r="E65" i="4"/>
  <c r="A66" i="4"/>
  <c r="B66" i="4"/>
  <c r="D66" i="4"/>
  <c r="E66" i="4"/>
  <c r="A67" i="4"/>
  <c r="B67" i="4"/>
  <c r="D67" i="4"/>
  <c r="E67" i="4"/>
  <c r="A68" i="4"/>
  <c r="B68" i="4"/>
  <c r="D68" i="4"/>
  <c r="E68" i="4"/>
  <c r="A69" i="4"/>
  <c r="B69" i="4"/>
  <c r="D69" i="4"/>
  <c r="E69" i="4"/>
  <c r="A70" i="4"/>
  <c r="B70" i="4"/>
  <c r="D70" i="4"/>
  <c r="E70" i="4"/>
  <c r="A71" i="4"/>
  <c r="B71" i="4"/>
  <c r="D71" i="4"/>
  <c r="E71" i="4"/>
  <c r="A72" i="4"/>
  <c r="B72" i="4"/>
  <c r="D72" i="4"/>
  <c r="E72" i="4"/>
  <c r="A73" i="4"/>
  <c r="B73" i="4"/>
  <c r="D73" i="4"/>
  <c r="E73" i="4"/>
  <c r="A74" i="4"/>
  <c r="B74" i="4"/>
  <c r="D74" i="4"/>
  <c r="E74" i="4"/>
  <c r="A75" i="4"/>
  <c r="B75" i="4"/>
  <c r="D75" i="4"/>
  <c r="E75" i="4"/>
  <c r="A76" i="4"/>
  <c r="B76" i="4"/>
  <c r="D76" i="4"/>
  <c r="E76" i="4"/>
  <c r="A77" i="4"/>
  <c r="B77" i="4"/>
  <c r="D77" i="4"/>
  <c r="E77" i="4"/>
  <c r="A78" i="4"/>
  <c r="B78" i="4"/>
  <c r="D78" i="4"/>
  <c r="E78" i="4"/>
  <c r="A79" i="4"/>
  <c r="B79" i="4"/>
  <c r="D79" i="4"/>
  <c r="E79" i="4"/>
  <c r="A80" i="4"/>
  <c r="B80" i="4"/>
  <c r="D80" i="4"/>
  <c r="E80" i="4"/>
  <c r="A81" i="4"/>
  <c r="B81" i="4"/>
  <c r="D81" i="4"/>
  <c r="E81" i="4"/>
  <c r="A82" i="4"/>
  <c r="B82" i="4"/>
  <c r="D82" i="4"/>
  <c r="E82" i="4"/>
  <c r="A83" i="4"/>
  <c r="B83" i="4"/>
  <c r="D83" i="4"/>
  <c r="E83" i="4"/>
  <c r="A84" i="4"/>
  <c r="B84" i="4"/>
  <c r="D84" i="4"/>
  <c r="E84" i="4"/>
  <c r="A85" i="4"/>
  <c r="B85" i="4"/>
  <c r="D85" i="4"/>
  <c r="E85" i="4"/>
  <c r="A86" i="4"/>
  <c r="B86" i="4"/>
  <c r="D86" i="4"/>
  <c r="E86" i="4"/>
  <c r="A87" i="4"/>
  <c r="B87" i="4"/>
  <c r="D87" i="4"/>
  <c r="E87" i="4"/>
  <c r="A88" i="4"/>
  <c r="B88" i="4"/>
  <c r="D88" i="4"/>
  <c r="E88" i="4"/>
  <c r="A89" i="4"/>
  <c r="B89" i="4"/>
  <c r="D89" i="4"/>
  <c r="E89" i="4"/>
  <c r="A90" i="4"/>
  <c r="B90" i="4"/>
  <c r="D90" i="4"/>
  <c r="E90" i="4"/>
  <c r="A91" i="4"/>
  <c r="B91" i="4"/>
  <c r="D91" i="4"/>
  <c r="E91" i="4"/>
  <c r="A92" i="4"/>
  <c r="B92" i="4"/>
  <c r="D92" i="4"/>
  <c r="E92" i="4"/>
  <c r="A93" i="4"/>
  <c r="B93" i="4"/>
  <c r="D93" i="4"/>
  <c r="E93" i="4"/>
  <c r="A94" i="4"/>
  <c r="B94" i="4"/>
  <c r="D94" i="4"/>
  <c r="E94" i="4"/>
  <c r="A95" i="4"/>
  <c r="B95" i="4"/>
  <c r="D95" i="4"/>
  <c r="E95" i="4"/>
  <c r="A96" i="4"/>
  <c r="B96" i="4"/>
  <c r="D96" i="4"/>
  <c r="E96" i="4"/>
  <c r="A97" i="4"/>
  <c r="B97" i="4"/>
  <c r="D97" i="4"/>
  <c r="E97" i="4"/>
  <c r="A98" i="4"/>
  <c r="B98" i="4"/>
  <c r="D98" i="4"/>
  <c r="E98" i="4"/>
  <c r="A99" i="4"/>
  <c r="B99" i="4"/>
  <c r="D99" i="4"/>
  <c r="E99" i="4"/>
  <c r="A100" i="4"/>
  <c r="B100" i="4"/>
  <c r="D100" i="4"/>
  <c r="E100" i="4"/>
  <c r="A101" i="4"/>
  <c r="B101" i="4"/>
  <c r="D101" i="4"/>
  <c r="E101" i="4"/>
  <c r="A102" i="4"/>
  <c r="B102" i="4"/>
  <c r="D102" i="4"/>
  <c r="E102" i="4"/>
  <c r="A103" i="4"/>
  <c r="B103" i="4"/>
  <c r="D103" i="4"/>
  <c r="E103" i="4"/>
  <c r="A104" i="4"/>
  <c r="B104" i="4"/>
  <c r="D104" i="4"/>
  <c r="E104" i="4"/>
  <c r="A105" i="4"/>
  <c r="B105" i="4"/>
  <c r="D105" i="4"/>
  <c r="E105" i="4"/>
  <c r="A106" i="4"/>
  <c r="B106" i="4"/>
  <c r="D106" i="4"/>
  <c r="E106" i="4"/>
  <c r="A107" i="4"/>
  <c r="B107" i="4"/>
  <c r="D107" i="4"/>
  <c r="E107" i="4"/>
  <c r="A108" i="4"/>
  <c r="B108" i="4"/>
  <c r="D108" i="4"/>
  <c r="E108" i="4"/>
  <c r="A109" i="4"/>
  <c r="B109" i="4"/>
  <c r="D109" i="4"/>
  <c r="E109" i="4"/>
  <c r="A110" i="4"/>
  <c r="B110" i="4"/>
  <c r="D110" i="4"/>
  <c r="E110" i="4"/>
  <c r="A111" i="4"/>
  <c r="B111" i="4"/>
  <c r="D111" i="4"/>
  <c r="E111" i="4"/>
  <c r="A112" i="4"/>
  <c r="B112" i="4"/>
  <c r="D112" i="4"/>
  <c r="E112" i="4"/>
  <c r="A113" i="4"/>
  <c r="B113" i="4"/>
  <c r="D113" i="4"/>
  <c r="E113" i="4"/>
  <c r="A114" i="4"/>
  <c r="B114" i="4"/>
  <c r="D114" i="4"/>
  <c r="E114" i="4"/>
  <c r="A115" i="4"/>
  <c r="B115" i="4"/>
  <c r="D115" i="4"/>
  <c r="E115" i="4"/>
  <c r="A116" i="4"/>
  <c r="B116" i="4"/>
  <c r="D116" i="4"/>
  <c r="E116" i="4"/>
  <c r="A117" i="4"/>
  <c r="B117" i="4"/>
  <c r="D117" i="4"/>
  <c r="E117" i="4"/>
  <c r="A118" i="4"/>
  <c r="B118" i="4"/>
  <c r="D118" i="4"/>
  <c r="E118" i="4"/>
  <c r="A119" i="4"/>
  <c r="B119" i="4"/>
  <c r="D119" i="4"/>
  <c r="E119" i="4"/>
  <c r="A120" i="4"/>
  <c r="B120" i="4"/>
  <c r="D120" i="4"/>
  <c r="E120" i="4"/>
  <c r="A121" i="4"/>
  <c r="B121" i="4"/>
  <c r="D121" i="4"/>
  <c r="E121" i="4"/>
  <c r="A122" i="4"/>
  <c r="B122" i="4"/>
  <c r="D122" i="4"/>
  <c r="E122" i="4"/>
  <c r="A123" i="4"/>
  <c r="B123" i="4"/>
  <c r="D123" i="4"/>
  <c r="E123" i="4"/>
  <c r="A124" i="4"/>
  <c r="B124" i="4"/>
  <c r="D124" i="4"/>
  <c r="E124" i="4"/>
  <c r="A125" i="4"/>
  <c r="B125" i="4"/>
  <c r="D125" i="4"/>
  <c r="E125" i="4"/>
  <c r="A126" i="4"/>
  <c r="B126" i="4"/>
  <c r="D126" i="4"/>
  <c r="E126" i="4"/>
  <c r="A127" i="4"/>
  <c r="B127" i="4"/>
  <c r="D127" i="4"/>
  <c r="E127" i="4"/>
  <c r="A128" i="4"/>
  <c r="B128" i="4"/>
  <c r="D128" i="4"/>
  <c r="E128" i="4"/>
  <c r="A129" i="4"/>
  <c r="B129" i="4"/>
  <c r="D129" i="4"/>
  <c r="E129" i="4"/>
  <c r="A130" i="4"/>
  <c r="B130" i="4"/>
  <c r="D130" i="4"/>
  <c r="E130" i="4"/>
  <c r="A131" i="4"/>
  <c r="B131" i="4"/>
  <c r="D131" i="4"/>
  <c r="E131" i="4"/>
  <c r="A132" i="4"/>
  <c r="B132" i="4"/>
  <c r="D132" i="4"/>
  <c r="E132" i="4"/>
  <c r="A133" i="4"/>
  <c r="B133" i="4"/>
  <c r="D133" i="4"/>
  <c r="E133" i="4"/>
  <c r="A134" i="4"/>
  <c r="B134" i="4"/>
  <c r="D134" i="4"/>
  <c r="E134" i="4"/>
  <c r="A135" i="4"/>
  <c r="B135" i="4"/>
  <c r="D135" i="4"/>
  <c r="E135" i="4"/>
  <c r="A136" i="4"/>
  <c r="B136" i="4"/>
  <c r="D136" i="4"/>
  <c r="E136" i="4"/>
  <c r="A137" i="4"/>
  <c r="B137" i="4"/>
  <c r="D137" i="4"/>
  <c r="E137" i="4"/>
  <c r="A138" i="4"/>
  <c r="B138" i="4"/>
  <c r="D138" i="4"/>
  <c r="E138" i="4"/>
  <c r="A139" i="4"/>
  <c r="B139" i="4"/>
  <c r="D139" i="4"/>
  <c r="E139" i="4"/>
  <c r="A140" i="4"/>
  <c r="B140" i="4"/>
  <c r="D140" i="4"/>
  <c r="E140" i="4"/>
  <c r="A141" i="4"/>
  <c r="B141" i="4"/>
  <c r="D141" i="4"/>
  <c r="E141" i="4"/>
  <c r="A142" i="4"/>
  <c r="B142" i="4"/>
  <c r="D142" i="4"/>
  <c r="E142" i="4"/>
  <c r="A143" i="4"/>
  <c r="B143" i="4"/>
  <c r="D143" i="4"/>
  <c r="E143" i="4"/>
  <c r="A144" i="4"/>
  <c r="B144" i="4"/>
  <c r="D144" i="4"/>
  <c r="E144" i="4"/>
  <c r="A145" i="4"/>
  <c r="B145" i="4"/>
  <c r="D145" i="4"/>
  <c r="E145" i="4"/>
  <c r="A146" i="4"/>
  <c r="B146" i="4"/>
  <c r="D146" i="4"/>
  <c r="E146" i="4"/>
  <c r="A147" i="4"/>
  <c r="B147" i="4"/>
  <c r="D147" i="4"/>
  <c r="E147" i="4"/>
  <c r="A148" i="4"/>
  <c r="B148" i="4"/>
  <c r="D148" i="4"/>
  <c r="E148" i="4"/>
  <c r="A149" i="4"/>
  <c r="B149" i="4"/>
  <c r="D149" i="4"/>
  <c r="E149" i="4"/>
  <c r="A150" i="4"/>
  <c r="B150" i="4"/>
  <c r="D150" i="4"/>
  <c r="E150" i="4"/>
  <c r="A151" i="4"/>
  <c r="B151" i="4"/>
  <c r="D151" i="4"/>
  <c r="E151" i="4"/>
  <c r="A152" i="4"/>
  <c r="B152" i="4"/>
  <c r="D152" i="4"/>
  <c r="E152" i="4"/>
  <c r="A153" i="4"/>
  <c r="B153" i="4"/>
  <c r="D153" i="4"/>
  <c r="E153" i="4"/>
  <c r="A154" i="4"/>
  <c r="B154" i="4"/>
  <c r="D154" i="4"/>
  <c r="E154" i="4"/>
  <c r="A155" i="4"/>
  <c r="B155" i="4"/>
  <c r="D155" i="4"/>
  <c r="E155" i="4"/>
  <c r="A156" i="4"/>
  <c r="B156" i="4"/>
  <c r="D156" i="4"/>
  <c r="E156" i="4"/>
  <c r="A157" i="4"/>
  <c r="B157" i="4"/>
  <c r="D157" i="4"/>
  <c r="E157" i="4"/>
  <c r="A158" i="4"/>
  <c r="B158" i="4"/>
  <c r="D158" i="4"/>
  <c r="E158" i="4"/>
  <c r="A159" i="4"/>
  <c r="B159" i="4"/>
  <c r="D159" i="4"/>
  <c r="E159" i="4"/>
  <c r="A160" i="4"/>
  <c r="B160" i="4"/>
  <c r="D160" i="4"/>
  <c r="E160" i="4"/>
  <c r="A161" i="4"/>
  <c r="B161" i="4"/>
  <c r="D161" i="4"/>
  <c r="E161" i="4"/>
  <c r="A162" i="4"/>
  <c r="B162" i="4"/>
  <c r="D162" i="4"/>
  <c r="E162" i="4"/>
  <c r="A163" i="4"/>
  <c r="B163" i="4"/>
  <c r="D163" i="4"/>
  <c r="E163" i="4"/>
  <c r="A164" i="4"/>
  <c r="B164" i="4"/>
  <c r="D164" i="4"/>
  <c r="E164" i="4"/>
  <c r="A165" i="4"/>
  <c r="B165" i="4"/>
  <c r="D165" i="4"/>
  <c r="E165" i="4"/>
  <c r="A166" i="4"/>
  <c r="B166" i="4"/>
  <c r="D166" i="4"/>
  <c r="E166" i="4"/>
  <c r="A167" i="4"/>
  <c r="B167" i="4"/>
  <c r="D167" i="4"/>
  <c r="E167" i="4"/>
  <c r="A168" i="4"/>
  <c r="B168" i="4"/>
  <c r="D168" i="4"/>
  <c r="E168" i="4"/>
  <c r="A169" i="4"/>
  <c r="B169" i="4"/>
  <c r="D169" i="4"/>
  <c r="E169" i="4"/>
  <c r="A170" i="4"/>
  <c r="B170" i="4"/>
  <c r="D170" i="4"/>
  <c r="E170" i="4"/>
  <c r="A171" i="4"/>
  <c r="B171" i="4"/>
  <c r="D171" i="4"/>
  <c r="E171" i="4"/>
  <c r="A172" i="4"/>
  <c r="B172" i="4"/>
  <c r="D172" i="4"/>
  <c r="E172" i="4"/>
  <c r="A173" i="4"/>
  <c r="B173" i="4"/>
  <c r="D173" i="4"/>
  <c r="E173" i="4"/>
  <c r="A174" i="4"/>
  <c r="B174" i="4"/>
  <c r="D174" i="4"/>
  <c r="E174" i="4"/>
  <c r="A175" i="4"/>
  <c r="B175" i="4"/>
  <c r="D175" i="4"/>
  <c r="E175" i="4"/>
  <c r="A176" i="4"/>
  <c r="B176" i="4"/>
  <c r="D176" i="4"/>
  <c r="E176" i="4"/>
  <c r="A177" i="4"/>
  <c r="B177" i="4"/>
  <c r="D177" i="4"/>
  <c r="E177" i="4"/>
  <c r="A178" i="4"/>
  <c r="B178" i="4"/>
  <c r="D178" i="4"/>
  <c r="E178" i="4"/>
  <c r="A179" i="4"/>
  <c r="B179" i="4"/>
  <c r="D179" i="4"/>
  <c r="E179" i="4"/>
  <c r="A180" i="4"/>
  <c r="B180" i="4"/>
  <c r="D180" i="4"/>
  <c r="E180" i="4"/>
  <c r="A181" i="4"/>
  <c r="B181" i="4"/>
  <c r="D181" i="4"/>
  <c r="E181" i="4"/>
  <c r="A182" i="4"/>
  <c r="B182" i="4"/>
  <c r="D182" i="4"/>
  <c r="E182" i="4"/>
  <c r="A183" i="4"/>
  <c r="B183" i="4"/>
  <c r="D183" i="4"/>
  <c r="E183" i="4"/>
  <c r="A184" i="4"/>
  <c r="B184" i="4"/>
  <c r="D184" i="4"/>
  <c r="E184" i="4"/>
  <c r="A185" i="4"/>
  <c r="B185" i="4"/>
  <c r="D185" i="4"/>
  <c r="E185" i="4"/>
  <c r="A186" i="4"/>
  <c r="B186" i="4"/>
  <c r="D186" i="4"/>
  <c r="E186" i="4"/>
  <c r="A187" i="4"/>
  <c r="B187" i="4"/>
  <c r="D187" i="4"/>
  <c r="E187" i="4"/>
  <c r="A188" i="4"/>
  <c r="B188" i="4"/>
  <c r="D188" i="4"/>
  <c r="E188" i="4"/>
  <c r="A189" i="4"/>
  <c r="B189" i="4"/>
  <c r="D189" i="4"/>
  <c r="E189" i="4"/>
  <c r="A190" i="4"/>
  <c r="B190" i="4"/>
  <c r="D190" i="4"/>
  <c r="E190" i="4"/>
  <c r="A191" i="4"/>
  <c r="B191" i="4"/>
  <c r="D191" i="4"/>
  <c r="E191" i="4"/>
  <c r="A192" i="4"/>
  <c r="B192" i="4"/>
  <c r="D192" i="4"/>
  <c r="E192" i="4"/>
  <c r="A193" i="4"/>
  <c r="B193" i="4"/>
  <c r="D193" i="4"/>
  <c r="E193" i="4"/>
  <c r="A194" i="4"/>
  <c r="B194" i="4"/>
  <c r="D194" i="4"/>
  <c r="E194" i="4"/>
  <c r="A195" i="4"/>
  <c r="B195" i="4"/>
  <c r="D195" i="4"/>
  <c r="E195" i="4"/>
  <c r="A196" i="4"/>
  <c r="B196" i="4"/>
  <c r="D196" i="4"/>
  <c r="E196" i="4"/>
  <c r="A197" i="4"/>
  <c r="B197" i="4"/>
  <c r="D197" i="4"/>
  <c r="E197" i="4"/>
  <c r="A198" i="4"/>
  <c r="B198" i="4"/>
  <c r="D198" i="4"/>
  <c r="E198" i="4"/>
  <c r="A199" i="4"/>
  <c r="B199" i="4"/>
  <c r="D199" i="4"/>
  <c r="E199" i="4"/>
  <c r="A200" i="4"/>
  <c r="B200" i="4"/>
  <c r="D200" i="4"/>
  <c r="E200" i="4"/>
  <c r="A201" i="4"/>
  <c r="B201" i="4"/>
  <c r="D201" i="4"/>
  <c r="E201" i="4"/>
  <c r="A202" i="4"/>
  <c r="B202" i="4"/>
  <c r="D202" i="4"/>
  <c r="E202" i="4"/>
  <c r="A203" i="4"/>
  <c r="B203" i="4"/>
  <c r="D203" i="4"/>
  <c r="E203" i="4"/>
  <c r="A204" i="4"/>
  <c r="B204" i="4"/>
  <c r="D204" i="4"/>
  <c r="E204" i="4"/>
  <c r="A205" i="4"/>
  <c r="B205" i="4"/>
  <c r="D205" i="4"/>
  <c r="E205" i="4"/>
  <c r="A206" i="4"/>
  <c r="B206" i="4"/>
  <c r="D206" i="4"/>
  <c r="E206" i="4"/>
  <c r="A207" i="4"/>
  <c r="B207" i="4"/>
  <c r="D207" i="4"/>
  <c r="E207" i="4"/>
  <c r="A208" i="4"/>
  <c r="B208" i="4"/>
  <c r="D208" i="4"/>
  <c r="E208" i="4"/>
  <c r="A209" i="4"/>
  <c r="B209" i="4"/>
  <c r="D209" i="4"/>
  <c r="E209" i="4"/>
  <c r="A210" i="4"/>
  <c r="B210" i="4"/>
  <c r="D210" i="4"/>
  <c r="E210" i="4"/>
  <c r="A211" i="4"/>
  <c r="B211" i="4"/>
  <c r="D211" i="4"/>
  <c r="E211" i="4"/>
  <c r="A212" i="4"/>
  <c r="B212" i="4"/>
  <c r="D212" i="4"/>
  <c r="E212" i="4"/>
  <c r="A213" i="4"/>
  <c r="B213" i="4"/>
  <c r="D213" i="4"/>
  <c r="E213" i="4"/>
  <c r="A214" i="4"/>
  <c r="B214" i="4"/>
  <c r="D214" i="4"/>
  <c r="E214" i="4"/>
  <c r="A215" i="4"/>
  <c r="B215" i="4"/>
  <c r="D215" i="4"/>
  <c r="E215" i="4"/>
  <c r="A216" i="4"/>
  <c r="B216" i="4"/>
  <c r="D216" i="4"/>
  <c r="E216" i="4"/>
  <c r="A217" i="4"/>
  <c r="B217" i="4"/>
  <c r="D217" i="4"/>
  <c r="E217" i="4"/>
  <c r="I214" i="4" l="1"/>
  <c r="H214" i="4"/>
  <c r="I208" i="4"/>
  <c r="H208" i="4"/>
  <c r="I202" i="4"/>
  <c r="H202" i="4"/>
  <c r="I196" i="4"/>
  <c r="H196" i="4"/>
  <c r="I190" i="4"/>
  <c r="H190" i="4"/>
  <c r="I184" i="4"/>
  <c r="H184" i="4"/>
  <c r="I178" i="4"/>
  <c r="H178" i="4"/>
  <c r="I174" i="4"/>
  <c r="H174" i="4"/>
  <c r="I170" i="4"/>
  <c r="H170" i="4"/>
  <c r="I166" i="4"/>
  <c r="H166" i="4"/>
  <c r="I160" i="4"/>
  <c r="H160" i="4"/>
  <c r="I156" i="4"/>
  <c r="H156" i="4"/>
  <c r="I150" i="4"/>
  <c r="H150" i="4"/>
  <c r="I144" i="4"/>
  <c r="H144" i="4"/>
  <c r="I138" i="4"/>
  <c r="H138" i="4"/>
  <c r="I132" i="4"/>
  <c r="H132" i="4"/>
  <c r="I126" i="4"/>
  <c r="H126" i="4"/>
  <c r="I122" i="4"/>
  <c r="H122" i="4"/>
  <c r="I116" i="4"/>
  <c r="H116" i="4"/>
  <c r="I110" i="4"/>
  <c r="H110" i="4"/>
  <c r="I104" i="4"/>
  <c r="H104" i="4"/>
  <c r="I98" i="4"/>
  <c r="H98" i="4"/>
  <c r="I92" i="4"/>
  <c r="H92" i="4"/>
  <c r="I88" i="4"/>
  <c r="H88" i="4"/>
  <c r="I84" i="4"/>
  <c r="H84" i="4"/>
  <c r="I78" i="4"/>
  <c r="H78" i="4"/>
  <c r="I72" i="4"/>
  <c r="H72" i="4"/>
  <c r="I52" i="4"/>
  <c r="H52" i="4"/>
  <c r="I217" i="4"/>
  <c r="H217" i="4"/>
  <c r="I211" i="4"/>
  <c r="H211" i="4"/>
  <c r="I205" i="4"/>
  <c r="H205" i="4"/>
  <c r="I199" i="4"/>
  <c r="H199" i="4"/>
  <c r="I193" i="4"/>
  <c r="H193" i="4"/>
  <c r="I187" i="4"/>
  <c r="H187" i="4"/>
  <c r="I183" i="4"/>
  <c r="H183" i="4"/>
  <c r="I177" i="4"/>
  <c r="H177" i="4"/>
  <c r="I169" i="4"/>
  <c r="H169" i="4"/>
  <c r="I161" i="4"/>
  <c r="H161" i="4"/>
  <c r="I153" i="4"/>
  <c r="H153" i="4"/>
  <c r="I147" i="4"/>
  <c r="H147" i="4"/>
  <c r="I143" i="4"/>
  <c r="H143" i="4"/>
  <c r="I135" i="4"/>
  <c r="H135" i="4"/>
  <c r="I127" i="4"/>
  <c r="H127" i="4"/>
  <c r="I121" i="4"/>
  <c r="H121" i="4"/>
  <c r="I115" i="4"/>
  <c r="H115" i="4"/>
  <c r="I109" i="4"/>
  <c r="H109" i="4"/>
  <c r="I103" i="4"/>
  <c r="H103" i="4"/>
  <c r="I97" i="4"/>
  <c r="H97" i="4"/>
  <c r="I91" i="4"/>
  <c r="H91" i="4"/>
  <c r="I85" i="4"/>
  <c r="H85" i="4"/>
  <c r="I79" i="4"/>
  <c r="H79" i="4"/>
  <c r="I73" i="4"/>
  <c r="H73" i="4"/>
  <c r="I67" i="4"/>
  <c r="H67" i="4"/>
  <c r="I61" i="4"/>
  <c r="H61" i="4"/>
  <c r="I57" i="4"/>
  <c r="H57" i="4"/>
  <c r="I55" i="4"/>
  <c r="H55" i="4"/>
  <c r="I53" i="4"/>
  <c r="H53" i="4"/>
  <c r="I51" i="4"/>
  <c r="H51" i="4"/>
  <c r="I49" i="4"/>
  <c r="H49" i="4"/>
  <c r="I47" i="4"/>
  <c r="H47" i="4"/>
  <c r="I43" i="4"/>
  <c r="H43" i="4"/>
  <c r="I215" i="4"/>
  <c r="H215" i="4"/>
  <c r="I209" i="4"/>
  <c r="H209" i="4"/>
  <c r="I203" i="4"/>
  <c r="H203" i="4"/>
  <c r="I197" i="4"/>
  <c r="H197" i="4"/>
  <c r="I191" i="4"/>
  <c r="H191" i="4"/>
  <c r="I185" i="4"/>
  <c r="H185" i="4"/>
  <c r="I179" i="4"/>
  <c r="H179" i="4"/>
  <c r="I173" i="4"/>
  <c r="H173" i="4"/>
  <c r="I167" i="4"/>
  <c r="H167" i="4"/>
  <c r="I163" i="4"/>
  <c r="H163" i="4"/>
  <c r="I157" i="4"/>
  <c r="H157" i="4"/>
  <c r="I151" i="4"/>
  <c r="H151" i="4"/>
  <c r="I145" i="4"/>
  <c r="H145" i="4"/>
  <c r="I141" i="4"/>
  <c r="H141" i="4"/>
  <c r="I137" i="4"/>
  <c r="H137" i="4"/>
  <c r="I131" i="4"/>
  <c r="H131" i="4"/>
  <c r="I125" i="4"/>
  <c r="H125" i="4"/>
  <c r="I119" i="4"/>
  <c r="H119" i="4"/>
  <c r="I113" i="4"/>
  <c r="H113" i="4"/>
  <c r="I107" i="4"/>
  <c r="H107" i="4"/>
  <c r="I101" i="4"/>
  <c r="H101" i="4"/>
  <c r="I93" i="4"/>
  <c r="H93" i="4"/>
  <c r="I87" i="4"/>
  <c r="H87" i="4"/>
  <c r="I83" i="4"/>
  <c r="H83" i="4"/>
  <c r="I77" i="4"/>
  <c r="H77" i="4"/>
  <c r="I71" i="4"/>
  <c r="H71" i="4"/>
  <c r="I65" i="4"/>
  <c r="H65" i="4"/>
  <c r="I59" i="4"/>
  <c r="H59" i="4"/>
  <c r="I45" i="4"/>
  <c r="H45" i="4"/>
  <c r="I213" i="4"/>
  <c r="H213" i="4"/>
  <c r="I207" i="4"/>
  <c r="H207" i="4"/>
  <c r="I201" i="4"/>
  <c r="H201" i="4"/>
  <c r="I195" i="4"/>
  <c r="H195" i="4"/>
  <c r="I189" i="4"/>
  <c r="H189" i="4"/>
  <c r="I181" i="4"/>
  <c r="H181" i="4"/>
  <c r="I175" i="4"/>
  <c r="H175" i="4"/>
  <c r="I171" i="4"/>
  <c r="H171" i="4"/>
  <c r="I165" i="4"/>
  <c r="H165" i="4"/>
  <c r="I159" i="4"/>
  <c r="H159" i="4"/>
  <c r="I155" i="4"/>
  <c r="H155" i="4"/>
  <c r="I149" i="4"/>
  <c r="H149" i="4"/>
  <c r="I139" i="4"/>
  <c r="H139" i="4"/>
  <c r="I133" i="4"/>
  <c r="H133" i="4"/>
  <c r="I129" i="4"/>
  <c r="H129" i="4"/>
  <c r="I123" i="4"/>
  <c r="H123" i="4"/>
  <c r="I117" i="4"/>
  <c r="H117" i="4"/>
  <c r="I111" i="4"/>
  <c r="H111" i="4"/>
  <c r="I105" i="4"/>
  <c r="H105" i="4"/>
  <c r="I99" i="4"/>
  <c r="H99" i="4"/>
  <c r="I95" i="4"/>
  <c r="H95" i="4"/>
  <c r="I89" i="4"/>
  <c r="H89" i="4"/>
  <c r="I81" i="4"/>
  <c r="H81" i="4"/>
  <c r="I75" i="4"/>
  <c r="H75" i="4"/>
  <c r="I69" i="4"/>
  <c r="H69" i="4"/>
  <c r="I63" i="4"/>
  <c r="H63" i="4"/>
  <c r="I212" i="4"/>
  <c r="H212" i="4"/>
  <c r="I206" i="4"/>
  <c r="H206" i="4"/>
  <c r="I200" i="4"/>
  <c r="H200" i="4"/>
  <c r="I194" i="4"/>
  <c r="H194" i="4"/>
  <c r="I186" i="4"/>
  <c r="H186" i="4"/>
  <c r="I180" i="4"/>
  <c r="H180" i="4"/>
  <c r="I172" i="4"/>
  <c r="H172" i="4"/>
  <c r="I164" i="4"/>
  <c r="H164" i="4"/>
  <c r="I154" i="4"/>
  <c r="H154" i="4"/>
  <c r="I148" i="4"/>
  <c r="H148" i="4"/>
  <c r="I142" i="4"/>
  <c r="H142" i="4"/>
  <c r="I136" i="4"/>
  <c r="H136" i="4"/>
  <c r="I130" i="4"/>
  <c r="H130" i="4"/>
  <c r="I124" i="4"/>
  <c r="H124" i="4"/>
  <c r="I118" i="4"/>
  <c r="H118" i="4"/>
  <c r="I114" i="4"/>
  <c r="H114" i="4"/>
  <c r="I108" i="4"/>
  <c r="H108" i="4"/>
  <c r="I106" i="4"/>
  <c r="H106" i="4"/>
  <c r="I100" i="4"/>
  <c r="H100" i="4"/>
  <c r="I94" i="4"/>
  <c r="H94" i="4"/>
  <c r="I86" i="4"/>
  <c r="H86" i="4"/>
  <c r="I80" i="4"/>
  <c r="H80" i="4"/>
  <c r="I74" i="4"/>
  <c r="H74" i="4"/>
  <c r="I70" i="4"/>
  <c r="H70" i="4"/>
  <c r="I66" i="4"/>
  <c r="H66" i="4"/>
  <c r="I64" i="4"/>
  <c r="H64" i="4"/>
  <c r="I62" i="4"/>
  <c r="H62" i="4"/>
  <c r="I60" i="4"/>
  <c r="H60" i="4"/>
  <c r="I56" i="4"/>
  <c r="H56" i="4"/>
  <c r="I54" i="4"/>
  <c r="H54" i="4"/>
  <c r="I50" i="4"/>
  <c r="H50" i="4"/>
  <c r="I48" i="4"/>
  <c r="H48" i="4"/>
  <c r="I46" i="4"/>
  <c r="H46" i="4"/>
  <c r="I44" i="4"/>
  <c r="H44" i="4"/>
  <c r="I216" i="4"/>
  <c r="H216" i="4"/>
  <c r="I210" i="4"/>
  <c r="H210" i="4"/>
  <c r="I204" i="4"/>
  <c r="H204" i="4"/>
  <c r="I198" i="4"/>
  <c r="H198" i="4"/>
  <c r="I192" i="4"/>
  <c r="H192" i="4"/>
  <c r="I188" i="4"/>
  <c r="H188" i="4"/>
  <c r="I182" i="4"/>
  <c r="H182" i="4"/>
  <c r="I176" i="4"/>
  <c r="H176" i="4"/>
  <c r="I168" i="4"/>
  <c r="H168" i="4"/>
  <c r="I162" i="4"/>
  <c r="H162" i="4"/>
  <c r="I158" i="4"/>
  <c r="H158" i="4"/>
  <c r="I152" i="4"/>
  <c r="H152" i="4"/>
  <c r="I146" i="4"/>
  <c r="H146" i="4"/>
  <c r="I140" i="4"/>
  <c r="H140" i="4"/>
  <c r="I134" i="4"/>
  <c r="H134" i="4"/>
  <c r="I128" i="4"/>
  <c r="H128" i="4"/>
  <c r="I120" i="4"/>
  <c r="H120" i="4"/>
  <c r="I112" i="4"/>
  <c r="H112" i="4"/>
  <c r="I102" i="4"/>
  <c r="H102" i="4"/>
  <c r="I96" i="4"/>
  <c r="H96" i="4"/>
  <c r="I90" i="4"/>
  <c r="H90" i="4"/>
  <c r="I82" i="4"/>
  <c r="H82" i="4"/>
  <c r="I76" i="4"/>
  <c r="H76" i="4"/>
  <c r="I68" i="4"/>
  <c r="H68" i="4"/>
  <c r="I58" i="4"/>
  <c r="H58" i="4"/>
  <c r="I42" i="4"/>
  <c r="H42" i="4"/>
  <c r="I26" i="4"/>
  <c r="I30" i="4"/>
  <c r="I34" i="4"/>
  <c r="H26" i="4"/>
  <c r="I38" i="4"/>
  <c r="H34" i="4"/>
  <c r="I29" i="4"/>
  <c r="I31" i="4"/>
  <c r="H38" i="4"/>
  <c r="I36" i="4"/>
  <c r="I37" i="4"/>
  <c r="I39" i="4"/>
  <c r="H30" i="4"/>
  <c r="I28" i="4"/>
  <c r="H27" i="4"/>
  <c r="H40" i="4"/>
  <c r="I27" i="4"/>
  <c r="I40" i="4"/>
  <c r="H35" i="4"/>
  <c r="I35" i="4"/>
  <c r="H32" i="4"/>
  <c r="I41" i="4"/>
  <c r="I33" i="4"/>
  <c r="H39" i="4"/>
  <c r="H31" i="4"/>
  <c r="H14" i="4" l="1"/>
  <c r="I14" i="4"/>
  <c r="A19" i="4" l="1"/>
  <c r="I19" i="4" s="1"/>
  <c r="B19" i="4"/>
  <c r="C19" i="4"/>
  <c r="D19" i="4"/>
  <c r="E19" i="4"/>
  <c r="A20" i="4"/>
  <c r="H20" i="4" s="1"/>
  <c r="B20" i="4"/>
  <c r="C20" i="4"/>
  <c r="D20" i="4"/>
  <c r="E20" i="4"/>
  <c r="A21" i="4"/>
  <c r="B21" i="4"/>
  <c r="C21" i="4"/>
  <c r="D21" i="4"/>
  <c r="E21" i="4"/>
  <c r="A22" i="4"/>
  <c r="B22" i="4"/>
  <c r="C22" i="4"/>
  <c r="D22" i="4"/>
  <c r="E22" i="4"/>
  <c r="A23" i="4"/>
  <c r="H23" i="4" s="1"/>
  <c r="B23" i="4"/>
  <c r="C23" i="4"/>
  <c r="D23" i="4"/>
  <c r="E23" i="4"/>
  <c r="A24" i="4"/>
  <c r="B24" i="4"/>
  <c r="C24" i="4"/>
  <c r="D24" i="4"/>
  <c r="E24" i="4"/>
  <c r="A25" i="4"/>
  <c r="H25" i="4" s="1"/>
  <c r="D25" i="4"/>
  <c r="E25" i="4"/>
  <c r="E18" i="4"/>
  <c r="C18" i="4"/>
  <c r="B18" i="4"/>
  <c r="D18" i="4"/>
  <c r="G18" i="4"/>
  <c r="F18" i="4"/>
  <c r="A18" i="4"/>
  <c r="H18" i="4" s="1"/>
  <c r="C25" i="4"/>
  <c r="I3" i="4"/>
  <c r="M2" i="9" l="1"/>
  <c r="I22" i="4"/>
  <c r="H22" i="4"/>
  <c r="I23" i="4"/>
  <c r="H21" i="4"/>
  <c r="I24" i="4"/>
  <c r="I20" i="4"/>
  <c r="B25" i="4"/>
  <c r="H24" i="4"/>
  <c r="I18" i="4"/>
  <c r="H19" i="4"/>
  <c r="I25" i="4"/>
  <c r="I21" i="4"/>
  <c r="I7" i="4" l="1"/>
  <c r="H7" i="4"/>
  <c r="Q4" i="1"/>
  <c r="I9" i="4" l="1"/>
  <c r="H9" i="4"/>
  <c r="I8" i="4"/>
  <c r="H8" i="4"/>
  <c r="I11" i="4"/>
  <c r="H11" i="4"/>
  <c r="I6" i="4"/>
  <c r="H6" i="4"/>
  <c r="I10" i="4"/>
  <c r="H10" i="4"/>
  <c r="H12" i="4"/>
  <c r="I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Katie Mulholland</author>
  </authors>
  <commentList>
    <comment ref="A21" authorId="0" shapeId="0" xr:uid="{62D22A16-3937-4507-9018-95BB9188DDCF}">
      <text>
        <r>
          <rPr>
            <sz val="9"/>
            <color indexed="81"/>
            <rFont val="Tahoma"/>
            <family val="2"/>
          </rPr>
          <t>Write this number in the page of evidence that corresponds with this line.</t>
        </r>
      </text>
    </comment>
    <comment ref="C21" authorId="0" shapeId="0" xr:uid="{AA4D877B-4F5F-4A18-B085-9E201FB430E4}">
      <text>
        <r>
          <rPr>
            <sz val="9"/>
            <color indexed="81"/>
            <rFont val="Tahoma"/>
            <family val="2"/>
          </rPr>
          <t>Cell automatically populates once your school is selected in "School Profit Centre SAP"</t>
        </r>
      </text>
    </comment>
    <comment ref="F21" authorId="0" shapeId="0" xr:uid="{F0783858-0832-4EFD-895D-049352752924}">
      <text>
        <r>
          <rPr>
            <sz val="9"/>
            <color indexed="81"/>
            <rFont val="Tahoma"/>
            <family val="2"/>
          </rPr>
          <t>Enter the five digit account code here</t>
        </r>
      </text>
    </comment>
    <comment ref="H21" authorId="0" shapeId="0" xr:uid="{95093ACB-438E-43D9-B828-78BC61FFBF89}">
      <text>
        <r>
          <rPr>
            <sz val="9"/>
            <color indexed="81"/>
            <rFont val="Tahoma"/>
            <family val="2"/>
          </rPr>
          <t>Enter the value of the debtor here.</t>
        </r>
      </text>
    </comment>
    <comment ref="J21" authorId="0" shapeId="0" xr:uid="{1107D35C-A578-43D2-85DB-F404BA23265F}">
      <text>
        <r>
          <rPr>
            <sz val="9"/>
            <color indexed="81"/>
            <rFont val="Tahoma"/>
            <family val="2"/>
          </rPr>
          <t>Enter the description. 
This will appear in your BMS reports for both financial years.</t>
        </r>
      </text>
    </comment>
    <comment ref="L21" authorId="0" shapeId="0" xr:uid="{CD69D149-3C1F-4E3A-8121-F066326CCF99}">
      <text>
        <r>
          <rPr>
            <sz val="9"/>
            <color indexed="81"/>
            <rFont val="Tahoma"/>
            <family val="2"/>
          </rPr>
          <t xml:space="preserve">Select the type of body from the drop down list. 
</t>
        </r>
        <r>
          <rPr>
            <b/>
            <sz val="9"/>
            <color indexed="81"/>
            <rFont val="Tahoma"/>
            <family val="2"/>
          </rPr>
          <t>DO NOT LEAVE BLANK</t>
        </r>
      </text>
    </comment>
    <comment ref="M21" authorId="0" shapeId="0" xr:uid="{B621746F-986D-4D66-9ECF-3A0DDB595CBF}">
      <text>
        <r>
          <rPr>
            <sz val="9"/>
            <color indexed="81"/>
            <rFont val="Tahoma"/>
            <family val="2"/>
          </rPr>
          <t xml:space="preserve">Enter the name of the body.
</t>
        </r>
        <r>
          <rPr>
            <b/>
            <sz val="9"/>
            <color indexed="81"/>
            <rFont val="Tahoma"/>
            <family val="2"/>
          </rPr>
          <t>DO NOT LEAVE BLANK</t>
        </r>
      </text>
    </comment>
    <comment ref="N21" authorId="0" shapeId="0" xr:uid="{D38E1B6C-BD00-4CB5-B3F5-5702299A7860}">
      <text>
        <r>
          <rPr>
            <sz val="9"/>
            <color indexed="81"/>
            <rFont val="Tahoma"/>
            <family val="2"/>
          </rPr>
          <t>Enter the contact details of the person dealing with the billing.</t>
        </r>
      </text>
    </comment>
  </commentList>
</comments>
</file>

<file path=xl/sharedStrings.xml><?xml version="1.0" encoding="utf-8"?>
<sst xmlns="http://schemas.openxmlformats.org/spreadsheetml/2006/main" count="28367" uniqueCount="24965">
  <si>
    <t>NOTES FOR COMPLETION</t>
  </si>
  <si>
    <t xml:space="preserve">General </t>
  </si>
  <si>
    <t>=</t>
  </si>
  <si>
    <t>Telephone Number</t>
  </si>
  <si>
    <t>contact number for any queries</t>
  </si>
  <si>
    <t>Prepared By</t>
  </si>
  <si>
    <t>contact name for any queries</t>
  </si>
  <si>
    <t>Debit/Credit Value</t>
  </si>
  <si>
    <t>Help</t>
  </si>
  <si>
    <t xml:space="preserve">Complete the spreadsheet as follows: </t>
  </si>
  <si>
    <t xml:space="preserve">PREPARED BY = </t>
  </si>
  <si>
    <t>Cost Centre</t>
  </si>
  <si>
    <t>Account</t>
  </si>
  <si>
    <t>Description</t>
  </si>
  <si>
    <t>ACCOUNT</t>
  </si>
  <si>
    <t>VALUE</t>
  </si>
  <si>
    <t>D/C</t>
  </si>
  <si>
    <t>DESCRIPTION</t>
  </si>
  <si>
    <t>D</t>
  </si>
  <si>
    <t>Please do not use any formulas in the body of the form.</t>
  </si>
  <si>
    <t>amount excluding VAT - no commas, formulas or minus signs please.</t>
  </si>
  <si>
    <t>C</t>
  </si>
  <si>
    <t xml:space="preserve">TELEPHONE NUMBER = </t>
  </si>
  <si>
    <t xml:space="preserve">Do not alter any of the formatting on the spreadsheet as it will be used as an electronic input document. </t>
  </si>
  <si>
    <t>AC</t>
  </si>
  <si>
    <t>NOTTINGHAMSHIRE COUNTY COUNCIL UPLOAD PROGRAM</t>
  </si>
  <si>
    <t>Company Code</t>
  </si>
  <si>
    <t>Document Date</t>
  </si>
  <si>
    <t>Posting Date</t>
  </si>
  <si>
    <t>Period</t>
  </si>
  <si>
    <t>Document Type</t>
  </si>
  <si>
    <t>Currency</t>
  </si>
  <si>
    <t>Exchange Rate</t>
  </si>
  <si>
    <t>Reference</t>
  </si>
  <si>
    <t>Header Text</t>
  </si>
  <si>
    <t>GBP</t>
  </si>
  <si>
    <t>Profit Centre</t>
  </si>
  <si>
    <t>Internal Order</t>
  </si>
  <si>
    <t>WBS Element</t>
  </si>
  <si>
    <t>Debit Amount</t>
  </si>
  <si>
    <t>Credit Amount</t>
  </si>
  <si>
    <t>Tax Code</t>
  </si>
  <si>
    <t>Assignment</t>
  </si>
  <si>
    <t>Line Text</t>
  </si>
  <si>
    <t>Total</t>
  </si>
  <si>
    <t>Internal - Biller Direct</t>
  </si>
  <si>
    <t>Contact Details (If Internal)</t>
  </si>
  <si>
    <t>5 digits</t>
  </si>
  <si>
    <t>External - Other</t>
  </si>
  <si>
    <t>External - Central Government (Including Academies)</t>
  </si>
  <si>
    <t>External - Other Local Authority</t>
  </si>
  <si>
    <t>External - NHS Bodies</t>
  </si>
  <si>
    <t>External - Other Public Body</t>
  </si>
  <si>
    <t>Short text</t>
  </si>
  <si>
    <t>TEACHERS BASIC PAY</t>
  </si>
  <si>
    <t>TEACHERS OVERTIME</t>
  </si>
  <si>
    <t>NJE BACK PAY</t>
  </si>
  <si>
    <t>SUPPLY STAFF</t>
  </si>
  <si>
    <t>PREMISES STAFF</t>
  </si>
  <si>
    <t>PREMISES STAFF - NI</t>
  </si>
  <si>
    <t>CATERING STAFF</t>
  </si>
  <si>
    <t>CATERING STAFF - NI</t>
  </si>
  <si>
    <t>OTHER STAFF</t>
  </si>
  <si>
    <t>OTHER STAFF - NI</t>
  </si>
  <si>
    <t>OTHER STAFF - SUPN</t>
  </si>
  <si>
    <t>AGENCY STAFF</t>
  </si>
  <si>
    <t>PENSION STRAIN</t>
  </si>
  <si>
    <t>STAFF TRAINING</t>
  </si>
  <si>
    <t>INTERVIEW EXPENSES</t>
  </si>
  <si>
    <t>FIRST AID ALLOWANCE</t>
  </si>
  <si>
    <t>REDUNDANCY PAYMENT</t>
  </si>
  <si>
    <t>BUILDING MAINTENANCE</t>
  </si>
  <si>
    <t>GROUNDS MAINTENANCE</t>
  </si>
  <si>
    <t>ELECTRICITY</t>
  </si>
  <si>
    <t>GAS</t>
  </si>
  <si>
    <t>COAL</t>
  </si>
  <si>
    <t>OTHER FUEL</t>
  </si>
  <si>
    <t>RENT / HIRE ROOMS</t>
  </si>
  <si>
    <t>FIXTURES &amp; FITTINGS</t>
  </si>
  <si>
    <t>HEALTH &amp; SAFETY</t>
  </si>
  <si>
    <t>CLEANING MATERIALS</t>
  </si>
  <si>
    <t>CONTRACT CLEANING</t>
  </si>
  <si>
    <t>WINDOW CLEANING</t>
  </si>
  <si>
    <t>PROPERTY INSURANCE</t>
  </si>
  <si>
    <t>TRAM CONCESSIONS</t>
  </si>
  <si>
    <t>MILEAGE</t>
  </si>
  <si>
    <t>FURNITURE</t>
  </si>
  <si>
    <t>TEACHING EQUIPMENT</t>
  </si>
  <si>
    <t>CATERING EQUIPMENT</t>
  </si>
  <si>
    <t>STOCK</t>
  </si>
  <si>
    <t>TRAFFIC SIGNALS</t>
  </si>
  <si>
    <t>PROVISIONS</t>
  </si>
  <si>
    <t>CONTRACT CATERING</t>
  </si>
  <si>
    <t>STATIONERY</t>
  </si>
  <si>
    <t>EXAM FEES</t>
  </si>
  <si>
    <t>CONSULTANTS</t>
  </si>
  <si>
    <t>LINK COURSES</t>
  </si>
  <si>
    <t>POSTAGES</t>
  </si>
  <si>
    <t>COMPUTER EQUIPMENT</t>
  </si>
  <si>
    <t>SOFTWARE PURCHASES</t>
  </si>
  <si>
    <t>INTERNET CHARGES</t>
  </si>
  <si>
    <t>HOSPITALITY</t>
  </si>
  <si>
    <t>TV LICENCES</t>
  </si>
  <si>
    <t>INTEREST PAYABLE</t>
  </si>
  <si>
    <t>INSURANCE - OTHER</t>
  </si>
  <si>
    <t>ABANDONED VEHICLES</t>
  </si>
  <si>
    <t>TECHNICAL SURVEYS</t>
  </si>
  <si>
    <t>CARRIAGEWAY PATCHING</t>
  </si>
  <si>
    <t>FOOTWAY PATCHING</t>
  </si>
  <si>
    <t>DRAIN CLEANING</t>
  </si>
  <si>
    <t>WINTER MAINTENANCE</t>
  </si>
  <si>
    <t>RIGHTS OF WAY</t>
  </si>
  <si>
    <t>MAJOR AWARDS</t>
  </si>
  <si>
    <t>PROPERTY MANAGEMENT</t>
  </si>
  <si>
    <t>LEGAL SERVICES</t>
  </si>
  <si>
    <t>CURRICULUM SERVICES</t>
  </si>
  <si>
    <t>RCCO</t>
  </si>
  <si>
    <t>DONATIONS</t>
  </si>
  <si>
    <t>INSURANCE INCOME</t>
  </si>
  <si>
    <t>INCOME FROM CATERING</t>
  </si>
  <si>
    <t>EXTERNAL SALES (VAT)</t>
  </si>
  <si>
    <t>FEES &amp; INCOME</t>
  </si>
  <si>
    <t>TELEPHONE INCOME</t>
  </si>
  <si>
    <t>STUDENT TEACHERS</t>
  </si>
  <si>
    <t>LAND SEARCHES</t>
  </si>
  <si>
    <t>LANDFILL ROYALTIES</t>
  </si>
  <si>
    <t>INTEREST RECEIVED</t>
  </si>
  <si>
    <t>P002008</t>
  </si>
  <si>
    <t>COUNTER PARTY TYPE</t>
  </si>
  <si>
    <t>COUNTER PARTY NAME</t>
  </si>
  <si>
    <t>Counter Party Type</t>
  </si>
  <si>
    <t>Counter Party Name</t>
  </si>
  <si>
    <t>SUNDRY DEBTOR- CENTRAL GOVERNMENT</t>
  </si>
  <si>
    <t>SUNDRY DEBTOR- OTHER LOCAL AUTHORITIES</t>
  </si>
  <si>
    <t>SUNDRY DEBTOR- NHS BODIES</t>
  </si>
  <si>
    <t>SUNDRY DEBTOR- OTHER PUBLIC BODIES</t>
  </si>
  <si>
    <t>PREPAYMENT</t>
  </si>
  <si>
    <t>Pre</t>
  </si>
  <si>
    <t>Sundry Debtor</t>
  </si>
  <si>
    <t>Total Debtor</t>
  </si>
  <si>
    <r>
      <t xml:space="preserve">Name of external supplier of the goods or service OR contact name and  Department/School if within the County Council. </t>
    </r>
    <r>
      <rPr>
        <b/>
        <u/>
        <sz val="10"/>
        <rFont val="Arial"/>
        <family val="2"/>
      </rPr>
      <t>This column must be completed.</t>
    </r>
  </si>
  <si>
    <r>
      <rPr>
        <sz val="10"/>
        <rFont val="Arial"/>
        <family val="2"/>
      </rPr>
      <t>Select from drop list.</t>
    </r>
    <r>
      <rPr>
        <b/>
        <sz val="10"/>
        <rFont val="Arial"/>
        <family val="2"/>
      </rPr>
      <t xml:space="preserve"> </t>
    </r>
    <r>
      <rPr>
        <b/>
        <u/>
        <sz val="10"/>
        <rFont val="Arial"/>
        <family val="2"/>
      </rPr>
      <t>This column must be completed.</t>
    </r>
  </si>
  <si>
    <t xml:space="preserve">BUDGET HOLDER = </t>
  </si>
  <si>
    <t>Name of person within the Counter body who will be responsible for raising the actual charges</t>
  </si>
  <si>
    <t>If you need any help with completing the spreadsheet please contact your finance team.</t>
  </si>
  <si>
    <t>WBS</t>
  </si>
  <si>
    <t>Internal - Non Biller Direct</t>
  </si>
  <si>
    <t>SETTLEMENTS</t>
  </si>
  <si>
    <t>ADULT MEAL CHARGES</t>
  </si>
  <si>
    <t>PUPIL PAID MEALS</t>
  </si>
  <si>
    <t>TUCK SHOP EXP</t>
  </si>
  <si>
    <t>STREET CLEANSING</t>
  </si>
  <si>
    <t>Heritage Lottery Fund</t>
  </si>
  <si>
    <t>Rural Payments Agency</t>
  </si>
  <si>
    <t>Arnbrook Primary</t>
  </si>
  <si>
    <t>Barnby Road Academy</t>
  </si>
  <si>
    <t>Bilsthorpe Flying High Academy</t>
  </si>
  <si>
    <t>Birklands Primary</t>
  </si>
  <si>
    <t>Bramcote Park School</t>
  </si>
  <si>
    <t>Brunts Academy</t>
  </si>
  <si>
    <t>Carlton le Willows Academy</t>
  </si>
  <si>
    <t>Chetwynd Primary Academy</t>
  </si>
  <si>
    <t>Daneswood Junior</t>
  </si>
  <si>
    <t>Ernehale Junior</t>
  </si>
  <si>
    <t>Fairfield Primary</t>
  </si>
  <si>
    <t>Foxwood Academy</t>
  </si>
  <si>
    <t>George Spencer Academy</t>
  </si>
  <si>
    <t>Greythorn Primary</t>
  </si>
  <si>
    <t>Hall Park Academy</t>
  </si>
  <si>
    <t>Hillside Primary</t>
  </si>
  <si>
    <t>Kimberley School</t>
  </si>
  <si>
    <t>Kirkby College</t>
  </si>
  <si>
    <t>Leamington Primary</t>
  </si>
  <si>
    <t>Norbridge Academy</t>
  </si>
  <si>
    <t>Quarrydale School</t>
  </si>
  <si>
    <t>Queen Elizabeth Academy</t>
  </si>
  <si>
    <t>Retford Oaks Academy</t>
  </si>
  <si>
    <t>Rosebrook Primary</t>
  </si>
  <si>
    <t>Serlby Park Academy</t>
  </si>
  <si>
    <t>Sutton Centre</t>
  </si>
  <si>
    <t>The Bramble Academy</t>
  </si>
  <si>
    <t>Toothill School</t>
  </si>
  <si>
    <t>Tuxford Academy</t>
  </si>
  <si>
    <t>Tuxford Primary</t>
  </si>
  <si>
    <t>West Bridgford School</t>
  </si>
  <si>
    <t>Peafield Lane Academy</t>
  </si>
  <si>
    <t>Cost centre list</t>
  </si>
  <si>
    <t>G000001</t>
  </si>
  <si>
    <t>G000002</t>
  </si>
  <si>
    <t>G000003</t>
  </si>
  <si>
    <t>G000004</t>
  </si>
  <si>
    <t>G000005</t>
  </si>
  <si>
    <t>G000006</t>
  </si>
  <si>
    <t>G000007</t>
  </si>
  <si>
    <t>G000008</t>
  </si>
  <si>
    <t>G000009</t>
  </si>
  <si>
    <t>G000010</t>
  </si>
  <si>
    <t>G000011</t>
  </si>
  <si>
    <t>G000012</t>
  </si>
  <si>
    <t>G000013</t>
  </si>
  <si>
    <t>G000014</t>
  </si>
  <si>
    <t>G000015</t>
  </si>
  <si>
    <t>G000016</t>
  </si>
  <si>
    <t>G000017</t>
  </si>
  <si>
    <t>G000018</t>
  </si>
  <si>
    <t>G000019</t>
  </si>
  <si>
    <t>G000020</t>
  </si>
  <si>
    <t>PPF OT START M A</t>
  </si>
  <si>
    <t>G000021</t>
  </si>
  <si>
    <t>G000022</t>
  </si>
  <si>
    <t>G000023</t>
  </si>
  <si>
    <t>G000024</t>
  </si>
  <si>
    <t>G000025</t>
  </si>
  <si>
    <t>G000026</t>
  </si>
  <si>
    <t>G000027</t>
  </si>
  <si>
    <t>G000028</t>
  </si>
  <si>
    <t>G000029</t>
  </si>
  <si>
    <t>G000030</t>
  </si>
  <si>
    <t>G000031</t>
  </si>
  <si>
    <t>G000032</t>
  </si>
  <si>
    <t>G000033</t>
  </si>
  <si>
    <t>G000034</t>
  </si>
  <si>
    <t>G000035</t>
  </si>
  <si>
    <t>G000036</t>
  </si>
  <si>
    <t>G000037</t>
  </si>
  <si>
    <t>G000038</t>
  </si>
  <si>
    <t>G000039</t>
  </si>
  <si>
    <t>G000040</t>
  </si>
  <si>
    <t>G000041</t>
  </si>
  <si>
    <t>G000042</t>
  </si>
  <si>
    <t>G000043</t>
  </si>
  <si>
    <t>G000044</t>
  </si>
  <si>
    <t>HIV&amp;AIDS QMC CCO CTY</t>
  </si>
  <si>
    <t>G000045</t>
  </si>
  <si>
    <t>M A 151093</t>
  </si>
  <si>
    <t>G000046</t>
  </si>
  <si>
    <t>M Z A 010694</t>
  </si>
  <si>
    <t>G000047</t>
  </si>
  <si>
    <t>Z A 061293</t>
  </si>
  <si>
    <t>G000048</t>
  </si>
  <si>
    <t>G S 010194</t>
  </si>
  <si>
    <t>G000049</t>
  </si>
  <si>
    <t>A A 010195</t>
  </si>
  <si>
    <t>G000050</t>
  </si>
  <si>
    <t>M H 201093</t>
  </si>
  <si>
    <t>G000051</t>
  </si>
  <si>
    <t>N H 010198</t>
  </si>
  <si>
    <t>G000052</t>
  </si>
  <si>
    <t>H M 210493</t>
  </si>
  <si>
    <t>G000053</t>
  </si>
  <si>
    <t>A N 010295</t>
  </si>
  <si>
    <t>G000054</t>
  </si>
  <si>
    <t>F N 050396</t>
  </si>
  <si>
    <t>G000055</t>
  </si>
  <si>
    <t>H H 011094</t>
  </si>
  <si>
    <t>G000056</t>
  </si>
  <si>
    <t>T F 131194</t>
  </si>
  <si>
    <t>G000057</t>
  </si>
  <si>
    <t>K S 010195</t>
  </si>
  <si>
    <t>BOOK SERV&amp;SUPS</t>
  </si>
  <si>
    <t>G000058</t>
  </si>
  <si>
    <t>M M 010294</t>
  </si>
  <si>
    <t>G000059</t>
  </si>
  <si>
    <t>A V 010101</t>
  </si>
  <si>
    <t>G000060</t>
  </si>
  <si>
    <t>V H 010296</t>
  </si>
  <si>
    <t>G000061</t>
  </si>
  <si>
    <t>Z N 161094</t>
  </si>
  <si>
    <t>G000062</t>
  </si>
  <si>
    <t>F K 150593</t>
  </si>
  <si>
    <t>G000063</t>
  </si>
  <si>
    <t>A M 130994</t>
  </si>
  <si>
    <t>G000064</t>
  </si>
  <si>
    <t>JH 020194</t>
  </si>
  <si>
    <t>G000065</t>
  </si>
  <si>
    <t>G000066</t>
  </si>
  <si>
    <t>G000067</t>
  </si>
  <si>
    <t>G000068</t>
  </si>
  <si>
    <t>CATERING -SHERWOOD</t>
  </si>
  <si>
    <t>G000069</t>
  </si>
  <si>
    <t>G000070</t>
  </si>
  <si>
    <t>G000071</t>
  </si>
  <si>
    <t>G000072</t>
  </si>
  <si>
    <t>ACLS WFL 2011</t>
  </si>
  <si>
    <t>G000073</t>
  </si>
  <si>
    <t>ACLS FLLN 2011</t>
  </si>
  <si>
    <t>G000074</t>
  </si>
  <si>
    <t>SHERWOOD HLS</t>
  </si>
  <si>
    <t>G000075</t>
  </si>
  <si>
    <t>G000076</t>
  </si>
  <si>
    <t>G000077</t>
  </si>
  <si>
    <t>G000078</t>
  </si>
  <si>
    <t>G000079</t>
  </si>
  <si>
    <t>G000080</t>
  </si>
  <si>
    <t>G000081</t>
  </si>
  <si>
    <t>G000082</t>
  </si>
  <si>
    <t>G000083</t>
  </si>
  <si>
    <t>G000084</t>
  </si>
  <si>
    <t>G000085</t>
  </si>
  <si>
    <t>G000086</t>
  </si>
  <si>
    <t>G000087</t>
  </si>
  <si>
    <t>G000088</t>
  </si>
  <si>
    <t>ACLS WFL 2012</t>
  </si>
  <si>
    <t>G000089</t>
  </si>
  <si>
    <t>ACLS FLLN 2012</t>
  </si>
  <si>
    <t>G000090</t>
  </si>
  <si>
    <t>G000091</t>
  </si>
  <si>
    <t>DAAT</t>
  </si>
  <si>
    <t>G000092</t>
  </si>
  <si>
    <t>G000093</t>
  </si>
  <si>
    <t>G000095</t>
  </si>
  <si>
    <t>G000096</t>
  </si>
  <si>
    <t>G000097</t>
  </si>
  <si>
    <t>G000098</t>
  </si>
  <si>
    <t>G000099</t>
  </si>
  <si>
    <t>G000100</t>
  </si>
  <si>
    <t>G000101</t>
  </si>
  <si>
    <t>G000102</t>
  </si>
  <si>
    <t>G000103</t>
  </si>
  <si>
    <t>G000104</t>
  </si>
  <si>
    <t>G000105</t>
  </si>
  <si>
    <t>G000106</t>
  </si>
  <si>
    <t>G000107</t>
  </si>
  <si>
    <t>G000108</t>
  </si>
  <si>
    <t>G000109</t>
  </si>
  <si>
    <t>G000110</t>
  </si>
  <si>
    <t>G000111</t>
  </si>
  <si>
    <t>G000112</t>
  </si>
  <si>
    <t>G000113</t>
  </si>
  <si>
    <t>G000114</t>
  </si>
  <si>
    <t>G000115</t>
  </si>
  <si>
    <t>G000116</t>
  </si>
  <si>
    <t>G000117</t>
  </si>
  <si>
    <t>ACLS FLIF 2011</t>
  </si>
  <si>
    <t>G000118</t>
  </si>
  <si>
    <t>G000119</t>
  </si>
  <si>
    <t>G000120</t>
  </si>
  <si>
    <t>G000121</t>
  </si>
  <si>
    <t>G000122</t>
  </si>
  <si>
    <t>G000123</t>
  </si>
  <si>
    <t>G000124</t>
  </si>
  <si>
    <t>G000125</t>
  </si>
  <si>
    <t>G000126</t>
  </si>
  <si>
    <t>G000127</t>
  </si>
  <si>
    <t>G000128</t>
  </si>
  <si>
    <t>G000129</t>
  </si>
  <si>
    <t>G000130</t>
  </si>
  <si>
    <t>G000132</t>
  </si>
  <si>
    <t>G000133</t>
  </si>
  <si>
    <t>G000134</t>
  </si>
  <si>
    <t>G000135</t>
  </si>
  <si>
    <t>G000136</t>
  </si>
  <si>
    <t>G000137</t>
  </si>
  <si>
    <t>G000138</t>
  </si>
  <si>
    <t>G000139</t>
  </si>
  <si>
    <t>G000140</t>
  </si>
  <si>
    <t>G000141</t>
  </si>
  <si>
    <t>G000142</t>
  </si>
  <si>
    <t>G000143</t>
  </si>
  <si>
    <t>G000144</t>
  </si>
  <si>
    <t>G000145</t>
  </si>
  <si>
    <t>G000146</t>
  </si>
  <si>
    <t>G000147</t>
  </si>
  <si>
    <t>G000148</t>
  </si>
  <si>
    <t>G000149</t>
  </si>
  <si>
    <t>G000150</t>
  </si>
  <si>
    <t>G000151</t>
  </si>
  <si>
    <t>G000152</t>
  </si>
  <si>
    <t>G000153</t>
  </si>
  <si>
    <t>G000154</t>
  </si>
  <si>
    <t>G000155</t>
  </si>
  <si>
    <t>G000156</t>
  </si>
  <si>
    <t>G000157</t>
  </si>
  <si>
    <t>CAP CHARGES - YFC</t>
  </si>
  <si>
    <t>G000158</t>
  </si>
  <si>
    <t>G000159</t>
  </si>
  <si>
    <t>EDT</t>
  </si>
  <si>
    <t>G000160</t>
  </si>
  <si>
    <t>G000161</t>
  </si>
  <si>
    <t>G000162</t>
  </si>
  <si>
    <t>G000163</t>
  </si>
  <si>
    <t>G000164</t>
  </si>
  <si>
    <t>G000165</t>
  </si>
  <si>
    <t>G000166</t>
  </si>
  <si>
    <t>G000167</t>
  </si>
  <si>
    <t>G000168</t>
  </si>
  <si>
    <t>G000169</t>
  </si>
  <si>
    <t>G000170</t>
  </si>
  <si>
    <t>G000171</t>
  </si>
  <si>
    <t>G000172</t>
  </si>
  <si>
    <t>G000173</t>
  </si>
  <si>
    <t>G000174</t>
  </si>
  <si>
    <t>G000175</t>
  </si>
  <si>
    <t>G000176</t>
  </si>
  <si>
    <t>G000177</t>
  </si>
  <si>
    <t>G000178</t>
  </si>
  <si>
    <t>G000179</t>
  </si>
  <si>
    <t>G000180</t>
  </si>
  <si>
    <t>G000181</t>
  </si>
  <si>
    <t>G000182</t>
  </si>
  <si>
    <t>G000183</t>
  </si>
  <si>
    <t>G000184</t>
  </si>
  <si>
    <t>G000185</t>
  </si>
  <si>
    <t>G000186</t>
  </si>
  <si>
    <t>G000187</t>
  </si>
  <si>
    <t>G000188</t>
  </si>
  <si>
    <t>G000189</t>
  </si>
  <si>
    <t>G000190</t>
  </si>
  <si>
    <t>G000191</t>
  </si>
  <si>
    <t>G000192</t>
  </si>
  <si>
    <t>G000193</t>
  </si>
  <si>
    <t>G000194</t>
  </si>
  <si>
    <t>G000195</t>
  </si>
  <si>
    <t>G000196</t>
  </si>
  <si>
    <t>G000197</t>
  </si>
  <si>
    <t>G000198</t>
  </si>
  <si>
    <t>G000199</t>
  </si>
  <si>
    <t>G000200</t>
  </si>
  <si>
    <t>G000201</t>
  </si>
  <si>
    <t>G000202</t>
  </si>
  <si>
    <t>G000204</t>
  </si>
  <si>
    <t>G000205</t>
  </si>
  <si>
    <t>G000206</t>
  </si>
  <si>
    <t>G000208</t>
  </si>
  <si>
    <t>G000209</t>
  </si>
  <si>
    <t>G000210</t>
  </si>
  <si>
    <t>G000213</t>
  </si>
  <si>
    <t>G000214</t>
  </si>
  <si>
    <t>G000215</t>
  </si>
  <si>
    <t>G000216</t>
  </si>
  <si>
    <t>G000217</t>
  </si>
  <si>
    <t>G000218</t>
  </si>
  <si>
    <t>G000219</t>
  </si>
  <si>
    <t>G000220</t>
  </si>
  <si>
    <t>G000221</t>
  </si>
  <si>
    <t>G000222</t>
  </si>
  <si>
    <t>G000223</t>
  </si>
  <si>
    <t>G000224</t>
  </si>
  <si>
    <t>G000225</t>
  </si>
  <si>
    <t>G000226</t>
  </si>
  <si>
    <t>G000228</t>
  </si>
  <si>
    <t>G000229</t>
  </si>
  <si>
    <t>G000232</t>
  </si>
  <si>
    <t>G000233</t>
  </si>
  <si>
    <t>G000234</t>
  </si>
  <si>
    <t>G000235</t>
  </si>
  <si>
    <t>ACFS</t>
  </si>
  <si>
    <t>G000237</t>
  </si>
  <si>
    <t>G000238</t>
  </si>
  <si>
    <t>G000239</t>
  </si>
  <si>
    <t>G000240</t>
  </si>
  <si>
    <t>G000241</t>
  </si>
  <si>
    <t>G000242</t>
  </si>
  <si>
    <t>G000243</t>
  </si>
  <si>
    <t>G000244</t>
  </si>
  <si>
    <t>G000246</t>
  </si>
  <si>
    <t>G000247</t>
  </si>
  <si>
    <t>G000248</t>
  </si>
  <si>
    <t>G000249</t>
  </si>
  <si>
    <t>G000250</t>
  </si>
  <si>
    <t>G000251</t>
  </si>
  <si>
    <t>G000252</t>
  </si>
  <si>
    <t>DN 240993</t>
  </si>
  <si>
    <t>G000253</t>
  </si>
  <si>
    <t>AO 160594</t>
  </si>
  <si>
    <t>G000254</t>
  </si>
  <si>
    <t>AHA 260594</t>
  </si>
  <si>
    <t>G000255</t>
  </si>
  <si>
    <t>JO 110893</t>
  </si>
  <si>
    <t>G000256</t>
  </si>
  <si>
    <t>KPD 011194</t>
  </si>
  <si>
    <t>G000257</t>
  </si>
  <si>
    <t>AJ 010199</t>
  </si>
  <si>
    <t>G000258</t>
  </si>
  <si>
    <t>G000259</t>
  </si>
  <si>
    <t>G000260</t>
  </si>
  <si>
    <t>G000261</t>
  </si>
  <si>
    <t>G000262</t>
  </si>
  <si>
    <t>G000263</t>
  </si>
  <si>
    <t>TM VISITORS</t>
  </si>
  <si>
    <t>G000264</t>
  </si>
  <si>
    <t>G000265</t>
  </si>
  <si>
    <t>LSD DL READING</t>
  </si>
  <si>
    <t>G000266</t>
  </si>
  <si>
    <t>MAK 171295</t>
  </si>
  <si>
    <t>G000267</t>
  </si>
  <si>
    <t>D K 100641219</t>
  </si>
  <si>
    <t>G000268</t>
  </si>
  <si>
    <t>G000269</t>
  </si>
  <si>
    <t>16-18 ALS</t>
  </si>
  <si>
    <t>G000270</t>
  </si>
  <si>
    <t>G000271</t>
  </si>
  <si>
    <t>G000272</t>
  </si>
  <si>
    <t>G000273</t>
  </si>
  <si>
    <t>G000274</t>
  </si>
  <si>
    <t>YPLA</t>
  </si>
  <si>
    <t>G000275</t>
  </si>
  <si>
    <t>G000276</t>
  </si>
  <si>
    <t>G000277</t>
  </si>
  <si>
    <t>G000278</t>
  </si>
  <si>
    <t>G000279</t>
  </si>
  <si>
    <t>G000280</t>
  </si>
  <si>
    <t>G000281</t>
  </si>
  <si>
    <t>G000282</t>
  </si>
  <si>
    <t>G000283</t>
  </si>
  <si>
    <t>G000284</t>
  </si>
  <si>
    <t>G000285</t>
  </si>
  <si>
    <t>ACLS WFL 2013</t>
  </si>
  <si>
    <t>G000286</t>
  </si>
  <si>
    <t>ACLS FEML 2013</t>
  </si>
  <si>
    <t>G000287</t>
  </si>
  <si>
    <t>G000288</t>
  </si>
  <si>
    <t>G000289</t>
  </si>
  <si>
    <t>G000290</t>
  </si>
  <si>
    <t>G000291</t>
  </si>
  <si>
    <t>G000292</t>
  </si>
  <si>
    <t>G000293</t>
  </si>
  <si>
    <t>G000294</t>
  </si>
  <si>
    <t>G000295</t>
  </si>
  <si>
    <t>G000296</t>
  </si>
  <si>
    <t>EH H &amp; SC</t>
  </si>
  <si>
    <t>G000297</t>
  </si>
  <si>
    <t>G000298</t>
  </si>
  <si>
    <t>G000299</t>
  </si>
  <si>
    <t>EH P &amp; D</t>
  </si>
  <si>
    <t>G000300</t>
  </si>
  <si>
    <t>WFH PSD</t>
  </si>
  <si>
    <t>G000301</t>
  </si>
  <si>
    <t>G000302</t>
  </si>
  <si>
    <t>WFH AAA</t>
  </si>
  <si>
    <t>G000303</t>
  </si>
  <si>
    <t>G000304</t>
  </si>
  <si>
    <t>G000305</t>
  </si>
  <si>
    <t>G000306</t>
  </si>
  <si>
    <t>G000307</t>
  </si>
  <si>
    <t>G000308</t>
  </si>
  <si>
    <t>G000309</t>
  </si>
  <si>
    <t>G000310</t>
  </si>
  <si>
    <t>G000311</t>
  </si>
  <si>
    <t>G000312</t>
  </si>
  <si>
    <t>HN 130495</t>
  </si>
  <si>
    <t>G000313</t>
  </si>
  <si>
    <t>G000314</t>
  </si>
  <si>
    <t>PPF OT START GBR</t>
  </si>
  <si>
    <t>G000315</t>
  </si>
  <si>
    <t>PPF OT START NB</t>
  </si>
  <si>
    <t>G000316</t>
  </si>
  <si>
    <t>AH 17.07.1998</t>
  </si>
  <si>
    <t>G000317</t>
  </si>
  <si>
    <t>A F 16</t>
  </si>
  <si>
    <t>G000318</t>
  </si>
  <si>
    <t>G000319</t>
  </si>
  <si>
    <t>G000320</t>
  </si>
  <si>
    <t>G000321</t>
  </si>
  <si>
    <t>VT 201295</t>
  </si>
  <si>
    <t>G000322</t>
  </si>
  <si>
    <t>ARTS RUFFORD GALLERY</t>
  </si>
  <si>
    <t>G000323</t>
  </si>
  <si>
    <t>G000324</t>
  </si>
  <si>
    <t>T A 100996</t>
  </si>
  <si>
    <t>G000325</t>
  </si>
  <si>
    <t>UASC M A 151093</t>
  </si>
  <si>
    <t>G000326</t>
  </si>
  <si>
    <t>UASC Z A 061293</t>
  </si>
  <si>
    <t>G000327</t>
  </si>
  <si>
    <t>UASC H M 210493</t>
  </si>
  <si>
    <t>G000328</t>
  </si>
  <si>
    <t>UASC G M 010194</t>
  </si>
  <si>
    <t>G000329</t>
  </si>
  <si>
    <t>UASC M M 010294</t>
  </si>
  <si>
    <t>G000330</t>
  </si>
  <si>
    <t>UASC F K 150593</t>
  </si>
  <si>
    <t>G000331</t>
  </si>
  <si>
    <t>UASC D N 240993</t>
  </si>
  <si>
    <t>G000332</t>
  </si>
  <si>
    <t>UASC J O 110893</t>
  </si>
  <si>
    <t>G000333</t>
  </si>
  <si>
    <t>G000334</t>
  </si>
  <si>
    <t>G000335</t>
  </si>
  <si>
    <t>UASC - T K 01/04/1999</t>
  </si>
  <si>
    <t>G000336</t>
  </si>
  <si>
    <t>UASC - A R 060598</t>
  </si>
  <si>
    <t>G000337</t>
  </si>
  <si>
    <t>UASC - K H 010297</t>
  </si>
  <si>
    <t>G000338</t>
  </si>
  <si>
    <t>G000339</t>
  </si>
  <si>
    <t>G000340</t>
  </si>
  <si>
    <t>G000341</t>
  </si>
  <si>
    <t>G000342</t>
  </si>
  <si>
    <t>G000343</t>
  </si>
  <si>
    <t>G000344</t>
  </si>
  <si>
    <t>G000345</t>
  </si>
  <si>
    <t>G000346</t>
  </si>
  <si>
    <t>ACLS WFL 2014</t>
  </si>
  <si>
    <t>G000347</t>
  </si>
  <si>
    <t>ACLS FEML 2014</t>
  </si>
  <si>
    <t>G000348</t>
  </si>
  <si>
    <t>G000349</t>
  </si>
  <si>
    <t>G000350</t>
  </si>
  <si>
    <t>G000351</t>
  </si>
  <si>
    <t>G000352</t>
  </si>
  <si>
    <t>G000353</t>
  </si>
  <si>
    <t>G000354</t>
  </si>
  <si>
    <t>G000355</t>
  </si>
  <si>
    <t>UASC - HK</t>
  </si>
  <si>
    <t>G000356</t>
  </si>
  <si>
    <t>UASC - GA</t>
  </si>
  <si>
    <t>G000357</t>
  </si>
  <si>
    <t>G000358</t>
  </si>
  <si>
    <t>G000359</t>
  </si>
  <si>
    <t>G000360</t>
  </si>
  <si>
    <t>G000361</t>
  </si>
  <si>
    <t>G000362</t>
  </si>
  <si>
    <t>G000363</t>
  </si>
  <si>
    <t>UASC S M 010197</t>
  </si>
  <si>
    <t>G000364</t>
  </si>
  <si>
    <t>UASC S M 031098</t>
  </si>
  <si>
    <t>G000367</t>
  </si>
  <si>
    <t>UASC - M E 200397</t>
  </si>
  <si>
    <t>G000368</t>
  </si>
  <si>
    <t>UASC A Y 081298</t>
  </si>
  <si>
    <t>G000369</t>
  </si>
  <si>
    <t>UASC J M 260498</t>
  </si>
  <si>
    <t>G000370</t>
  </si>
  <si>
    <t>G000371</t>
  </si>
  <si>
    <t>G000372</t>
  </si>
  <si>
    <t>G000373</t>
  </si>
  <si>
    <t>NOTTS ARTS FUND</t>
  </si>
  <si>
    <t>G000374</t>
  </si>
  <si>
    <t>G000375</t>
  </si>
  <si>
    <t>UASC DA 201097</t>
  </si>
  <si>
    <t>G000376</t>
  </si>
  <si>
    <t>G000377</t>
  </si>
  <si>
    <t>G000378</t>
  </si>
  <si>
    <t>G000379</t>
  </si>
  <si>
    <t>G000380</t>
  </si>
  <si>
    <t>G000381</t>
  </si>
  <si>
    <t>G000382</t>
  </si>
  <si>
    <t>G000383</t>
  </si>
  <si>
    <t>UASC - H U 050800</t>
  </si>
  <si>
    <t>G000384</t>
  </si>
  <si>
    <t>G000385</t>
  </si>
  <si>
    <t>G000386</t>
  </si>
  <si>
    <t>G000387</t>
  </si>
  <si>
    <t>G000388</t>
  </si>
  <si>
    <t>G000389</t>
  </si>
  <si>
    <t>G000390</t>
  </si>
  <si>
    <t>ITM LSTF</t>
  </si>
  <si>
    <t>G000391</t>
  </si>
  <si>
    <t>G000392</t>
  </si>
  <si>
    <t>ITM ERDF</t>
  </si>
  <si>
    <t>G000393</t>
  </si>
  <si>
    <t>G000394</t>
  </si>
  <si>
    <t>G000395</t>
  </si>
  <si>
    <t>G000396</t>
  </si>
  <si>
    <t>G000398</t>
  </si>
  <si>
    <t>UASC I Y 020597</t>
  </si>
  <si>
    <t>G000399</t>
  </si>
  <si>
    <t>UASC SGA 05082000</t>
  </si>
  <si>
    <t>EARTH &amp; FIRE</t>
  </si>
  <si>
    <t>G000400</t>
  </si>
  <si>
    <t>UASC L T 080900</t>
  </si>
  <si>
    <t>G000401</t>
  </si>
  <si>
    <t>UASC A T 061098</t>
  </si>
  <si>
    <t>G000402</t>
  </si>
  <si>
    <t>UASC B S 0</t>
  </si>
  <si>
    <t>G000403</t>
  </si>
  <si>
    <t>UASC I A 160602</t>
  </si>
  <si>
    <t>G000404</t>
  </si>
  <si>
    <t>COMMUNITY COHESION FUND</t>
  </si>
  <si>
    <t>G000405</t>
  </si>
  <si>
    <t>UASC OM 1990</t>
  </si>
  <si>
    <t>G000406</t>
  </si>
  <si>
    <t>UASC - TQP 140299</t>
  </si>
  <si>
    <t>G000407</t>
  </si>
  <si>
    <t>UASC M G 140199</t>
  </si>
  <si>
    <t>G000408</t>
  </si>
  <si>
    <t>UASC M G 291202</t>
  </si>
  <si>
    <t>G000409</t>
  </si>
  <si>
    <t>UASC O G 290103</t>
  </si>
  <si>
    <t>G000410</t>
  </si>
  <si>
    <t>UASC S R 120200</t>
  </si>
  <si>
    <t>G000411</t>
  </si>
  <si>
    <t>G000412</t>
  </si>
  <si>
    <t>G000413</t>
  </si>
  <si>
    <t>G000414</t>
  </si>
  <si>
    <t>G000415</t>
  </si>
  <si>
    <t>G000416</t>
  </si>
  <si>
    <t>UASC D C 121097</t>
  </si>
  <si>
    <t>G000417</t>
  </si>
  <si>
    <t>UASC M R 280898</t>
  </si>
  <si>
    <t>G000418</t>
  </si>
  <si>
    <t>UASC D S 06082000</t>
  </si>
  <si>
    <t>G000419</t>
  </si>
  <si>
    <t>UASC M K20042000</t>
  </si>
  <si>
    <t>G000420</t>
  </si>
  <si>
    <t>UASC T N 03062000</t>
  </si>
  <si>
    <t>G000421</t>
  </si>
  <si>
    <t>UASC A H 01051999</t>
  </si>
  <si>
    <t>G000422</t>
  </si>
  <si>
    <t>UASC F H 01022000</t>
  </si>
  <si>
    <t>G000423</t>
  </si>
  <si>
    <t>UASC S H 01082000</t>
  </si>
  <si>
    <t>G000424</t>
  </si>
  <si>
    <t>UASC E A 01052000</t>
  </si>
  <si>
    <t>G000425</t>
  </si>
  <si>
    <t>UASC A M 11061998</t>
  </si>
  <si>
    <t>G000426</t>
  </si>
  <si>
    <t>G000427</t>
  </si>
  <si>
    <t>UASC M A 01092000</t>
  </si>
  <si>
    <t>G000428</t>
  </si>
  <si>
    <t>UASC H K 01012000</t>
  </si>
  <si>
    <t>G000429</t>
  </si>
  <si>
    <t>UASC S AHAMDZAI 2000</t>
  </si>
  <si>
    <t>GREEN SPACES</t>
  </si>
  <si>
    <t>G000430</t>
  </si>
  <si>
    <t>UASC I MIAKHEL 13052002</t>
  </si>
  <si>
    <t>G000431</t>
  </si>
  <si>
    <t>UASC S JALAL 26102000</t>
  </si>
  <si>
    <t>G000432</t>
  </si>
  <si>
    <t>UASC J MOHAMMAD 10071999</t>
  </si>
  <si>
    <t>G000433</t>
  </si>
  <si>
    <t>UASC S HUSSAIN 01051998</t>
  </si>
  <si>
    <t>G000434</t>
  </si>
  <si>
    <t>G00276</t>
  </si>
  <si>
    <t>GCWE000</t>
  </si>
  <si>
    <t>GCWP088</t>
  </si>
  <si>
    <t>GCWT001</t>
  </si>
  <si>
    <t>GCYA549</t>
  </si>
  <si>
    <t>RETAIL - CORP</t>
  </si>
  <si>
    <t>GCYA551</t>
  </si>
  <si>
    <t>GCYA879</t>
  </si>
  <si>
    <t>GCYS000</t>
  </si>
  <si>
    <t>GCYS003</t>
  </si>
  <si>
    <t>GCYS004</t>
  </si>
  <si>
    <t>SHERWOOD -CAR PARKIN</t>
  </si>
  <si>
    <t>GCZA000</t>
  </si>
  <si>
    <t>MISCELLANEOUS</t>
  </si>
  <si>
    <t>GCZA001</t>
  </si>
  <si>
    <t>DFT - TSG</t>
  </si>
  <si>
    <t>GCZA012</t>
  </si>
  <si>
    <t>SUSTRANS</t>
  </si>
  <si>
    <t>GCZA016</t>
  </si>
  <si>
    <t>FREE TO USE</t>
  </si>
  <si>
    <t>GCZA018</t>
  </si>
  <si>
    <t>RUSHCLIFFE BOROUGH COUNCI</t>
  </si>
  <si>
    <t>GCZA021</t>
  </si>
  <si>
    <t>GEDLING BOROUGH COUNCIL</t>
  </si>
  <si>
    <t>GCZA023</t>
  </si>
  <si>
    <t>MANSFIELD DISTRICT COUNCIL</t>
  </si>
  <si>
    <t>GCZA024</t>
  </si>
  <si>
    <t>GCZA026</t>
  </si>
  <si>
    <t>RURAL TOURING LIECS</t>
  </si>
  <si>
    <t>GCZA029</t>
  </si>
  <si>
    <t>BASSETLAW DIST COUNCIL</t>
  </si>
  <si>
    <t>GCZA030</t>
  </si>
  <si>
    <t>PARISH COUNCIL CONTRIBUTIONS</t>
  </si>
  <si>
    <t>GCZA031</t>
  </si>
  <si>
    <t>NOTTINGHAM CITY COUNCIL (NON GP)</t>
  </si>
  <si>
    <t>GCZA034</t>
  </si>
  <si>
    <t>BROXTOWE BOROUGH COUNCIL</t>
  </si>
  <si>
    <t>GCZA036</t>
  </si>
  <si>
    <t>ASHFIELD DISTRICT COUNCIL</t>
  </si>
  <si>
    <t>GCZA037</t>
  </si>
  <si>
    <t>GCZA038</t>
  </si>
  <si>
    <t>BRITISH WATERWAYS</t>
  </si>
  <si>
    <t>GCZA039</t>
  </si>
  <si>
    <t>NEWARK &amp; SHERWOOD DC</t>
  </si>
  <si>
    <t>GCZA040</t>
  </si>
  <si>
    <t>HIGHWAYS AGENCY</t>
  </si>
  <si>
    <t>GCZA041</t>
  </si>
  <si>
    <t>ERDF BUS CLAIMS</t>
  </si>
  <si>
    <t>GCZA044</t>
  </si>
  <si>
    <t>DEFRA</t>
  </si>
  <si>
    <t>LSD DL CY</t>
  </si>
  <si>
    <t>GCZA046</t>
  </si>
  <si>
    <t>LIS COMMUNITY CONTRIBUTIONS</t>
  </si>
  <si>
    <t>GCZA047</t>
  </si>
  <si>
    <t>GROWTH POINT (LTP)</t>
  </si>
  <si>
    <t>GCZA048</t>
  </si>
  <si>
    <t>LTP SOUTH</t>
  </si>
  <si>
    <t>GCZA049</t>
  </si>
  <si>
    <t>LTP NORTH</t>
  </si>
  <si>
    <t>GCZA051</t>
  </si>
  <si>
    <t>LAND RECLAMATION MISC</t>
  </si>
  <si>
    <t>GCZA052</t>
  </si>
  <si>
    <t>BRITISH COAL</t>
  </si>
  <si>
    <t>GCZA053</t>
  </si>
  <si>
    <t>FORESTRY COMMISION</t>
  </si>
  <si>
    <t>GCZA054</t>
  </si>
  <si>
    <t>ERDF ASHFIELD TRAILS</t>
  </si>
  <si>
    <t>GCZA055</t>
  </si>
  <si>
    <t>ERDF RIVER LEEN</t>
  </si>
  <si>
    <t>GCZA056</t>
  </si>
  <si>
    <t>ERDF MANTON GATEWAY</t>
  </si>
  <si>
    <t>GCZA099</t>
  </si>
  <si>
    <t>CAPITAL INCOME RECEIVED</t>
  </si>
  <si>
    <t>GCZA101</t>
  </si>
  <si>
    <t>GRITTERS R &amp; R FUND</t>
  </si>
  <si>
    <t>GCZB010</t>
  </si>
  <si>
    <t>GCZC071</t>
  </si>
  <si>
    <t>GCZC077</t>
  </si>
  <si>
    <t>GCZC097</t>
  </si>
  <si>
    <t>GCZC103</t>
  </si>
  <si>
    <t>RUFFORD - CARPARKING</t>
  </si>
  <si>
    <t>GCZC104</t>
  </si>
  <si>
    <t>SHERWOOD -RANGERS</t>
  </si>
  <si>
    <t>GCZC107</t>
  </si>
  <si>
    <t>GCZC111</t>
  </si>
  <si>
    <t>GCZC125</t>
  </si>
  <si>
    <t>GCZC129</t>
  </si>
  <si>
    <t>GCZD042</t>
  </si>
  <si>
    <t>GCZD071</t>
  </si>
  <si>
    <t>GCZD077</t>
  </si>
  <si>
    <t>GCZD097</t>
  </si>
  <si>
    <t>GCZD103</t>
  </si>
  <si>
    <t>GCZD104</t>
  </si>
  <si>
    <t>GCZD107</t>
  </si>
  <si>
    <t>GCZD111</t>
  </si>
  <si>
    <t>GCZD125</t>
  </si>
  <si>
    <t>GCZE501</t>
  </si>
  <si>
    <t>GCZE505</t>
  </si>
  <si>
    <t>GCZE507</t>
  </si>
  <si>
    <t>GCZE513</t>
  </si>
  <si>
    <t>RUFFORD - RANGERS</t>
  </si>
  <si>
    <t>GCZE529</t>
  </si>
  <si>
    <t>GCZE534</t>
  </si>
  <si>
    <t>GCZE535</t>
  </si>
  <si>
    <t>GCZE541</t>
  </si>
  <si>
    <t>GCZE554</t>
  </si>
  <si>
    <t>GCZE567</t>
  </si>
  <si>
    <t>GCZE568</t>
  </si>
  <si>
    <t>GCZE570</t>
  </si>
  <si>
    <t>GCZE572</t>
  </si>
  <si>
    <t>GCZE576</t>
  </si>
  <si>
    <t>GCZE578</t>
  </si>
  <si>
    <t>GCZE581</t>
  </si>
  <si>
    <t>GCZE585</t>
  </si>
  <si>
    <t>GCZE592</t>
  </si>
  <si>
    <t>GCZE593</t>
  </si>
  <si>
    <t>GCZE594</t>
  </si>
  <si>
    <t>GCZE595</t>
  </si>
  <si>
    <t>GCZE601</t>
  </si>
  <si>
    <t>GCZE604</t>
  </si>
  <si>
    <t>GCZE605</t>
  </si>
  <si>
    <t>GCZE607</t>
  </si>
  <si>
    <t>GCZE609</t>
  </si>
  <si>
    <t>GCZE610</t>
  </si>
  <si>
    <t>GCZE611</t>
  </si>
  <si>
    <t>GCZE612</t>
  </si>
  <si>
    <t>GCZE613</t>
  </si>
  <si>
    <t>GCZE614</t>
  </si>
  <si>
    <t>GCZE615</t>
  </si>
  <si>
    <t>GCZE616</t>
  </si>
  <si>
    <t>GCZE617</t>
  </si>
  <si>
    <t>GCZE618</t>
  </si>
  <si>
    <t>GCZE619</t>
  </si>
  <si>
    <t>GCZE620</t>
  </si>
  <si>
    <t>GCZE621</t>
  </si>
  <si>
    <t>TSB</t>
  </si>
  <si>
    <t>GCZE622</t>
  </si>
  <si>
    <t>GCZE623</t>
  </si>
  <si>
    <t>GCZE624</t>
  </si>
  <si>
    <t>GCZE625</t>
  </si>
  <si>
    <t>GCZE626</t>
  </si>
  <si>
    <t>GCZE627</t>
  </si>
  <si>
    <t>GCZE628</t>
  </si>
  <si>
    <t>GCZE629</t>
  </si>
  <si>
    <t>STOKE BARDOLPH SUB STATION</t>
  </si>
  <si>
    <t>GCZE630</t>
  </si>
  <si>
    <t>HIGH BRECKS FARM</t>
  </si>
  <si>
    <t>GCZE631</t>
  </si>
  <si>
    <t>GREEN MILE BARNS</t>
  </si>
  <si>
    <t>GCZE632</t>
  </si>
  <si>
    <t>STAFFORD AVENUE, NEWARK</t>
  </si>
  <si>
    <t>GCZE633</t>
  </si>
  <si>
    <t>SYCAMORE CLOSE, NEWARK</t>
  </si>
  <si>
    <t>GCZE634</t>
  </si>
  <si>
    <t>S278 LAND AT WESTGATE STATION RD BECKING</t>
  </si>
  <si>
    <t>GCZE635</t>
  </si>
  <si>
    <t>S278 CARLTON ON TRENT WIND TURBINE</t>
  </si>
  <si>
    <t>GCZE636</t>
  </si>
  <si>
    <t>GCZE637</t>
  </si>
  <si>
    <t>GCZE638</t>
  </si>
  <si>
    <t>GCZE639</t>
  </si>
  <si>
    <t>GCZE640</t>
  </si>
  <si>
    <t>GCZE641</t>
  </si>
  <si>
    <t>CHASE FARM, MAPPERLEY</t>
  </si>
  <si>
    <t>GCZE642</t>
  </si>
  <si>
    <t>PODDER LANE, MAPPERLEY</t>
  </si>
  <si>
    <t>GCZE643</t>
  </si>
  <si>
    <t>LAND AT 102-104 ROLLESTON DRIVE ARNOLD</t>
  </si>
  <si>
    <t>GCZE644</t>
  </si>
  <si>
    <t>IGAS OILFIELD SITE  BOTHAMSALL</t>
  </si>
  <si>
    <t>GCZE645</t>
  </si>
  <si>
    <t>CAR PARK ACCESS, 11 NOTTM RD, MANSFIELD</t>
  </si>
  <si>
    <t>GCZE646</t>
  </si>
  <si>
    <t>S278 BARCHESTER CARE HOME, CROSS LANE</t>
  </si>
  <si>
    <t>GCZE647</t>
  </si>
  <si>
    <t>OLD SHERWOOD INN, CHAPLE ST, K-IN-ASH</t>
  </si>
  <si>
    <t>GCZE648</t>
  </si>
  <si>
    <t>CEDARS FARM, BUTT LN, NORMANTON ON SOAR</t>
  </si>
  <si>
    <t>GCZE649</t>
  </si>
  <si>
    <t>LARWOOD PARK, SOUTH RD, K-IN-ASH</t>
  </si>
  <si>
    <t>GCZE650</t>
  </si>
  <si>
    <t>GCZE651</t>
  </si>
  <si>
    <t>GCZE652</t>
  </si>
  <si>
    <t>GCZE653</t>
  </si>
  <si>
    <t>S278 LAND AT MOOR LANE, EAST STOKE</t>
  </si>
  <si>
    <t>RURAL TOURING NOTTS</t>
  </si>
  <si>
    <t>GCZE654</t>
  </si>
  <si>
    <t>GCZE655</t>
  </si>
  <si>
    <t>GCZE656</t>
  </si>
  <si>
    <t>GCZE657</t>
  </si>
  <si>
    <t>DENTONS S278 AGREEMENT</t>
  </si>
  <si>
    <t>GCZE658</t>
  </si>
  <si>
    <t>GCZE659</t>
  </si>
  <si>
    <t>GCZE660</t>
  </si>
  <si>
    <t>CATERING -RUFFORD</t>
  </si>
  <si>
    <t>GCZE661</t>
  </si>
  <si>
    <t>GCZE662</t>
  </si>
  <si>
    <t>GCZE663</t>
  </si>
  <si>
    <t>GCZE664</t>
  </si>
  <si>
    <t>GCZE665</t>
  </si>
  <si>
    <t>RURAL TOURING BM</t>
  </si>
  <si>
    <t>GCZE666</t>
  </si>
  <si>
    <t>GCZE667</t>
  </si>
  <si>
    <t>GCZE668</t>
  </si>
  <si>
    <t>GCZE669</t>
  </si>
  <si>
    <t>GCZE670</t>
  </si>
  <si>
    <t>GCZE671</t>
  </si>
  <si>
    <t>GCZE672</t>
  </si>
  <si>
    <t>GCZE673</t>
  </si>
  <si>
    <t>GCZE674</t>
  </si>
  <si>
    <t>GCZE675</t>
  </si>
  <si>
    <t>GCZE676</t>
  </si>
  <si>
    <t>GCZE677</t>
  </si>
  <si>
    <t>GCZE678</t>
  </si>
  <si>
    <t>GCZE679</t>
  </si>
  <si>
    <t>GCZE680</t>
  </si>
  <si>
    <t>GCZE681</t>
  </si>
  <si>
    <t>GCZE682</t>
  </si>
  <si>
    <t>GCZE683</t>
  </si>
  <si>
    <t>GCZE684</t>
  </si>
  <si>
    <t>UASC</t>
  </si>
  <si>
    <t>GCZE685</t>
  </si>
  <si>
    <t>GCZE686</t>
  </si>
  <si>
    <t>GCZE687</t>
  </si>
  <si>
    <t>GCZE688</t>
  </si>
  <si>
    <t>GCZE689</t>
  </si>
  <si>
    <t>GCZE690</t>
  </si>
  <si>
    <t>GCZE691</t>
  </si>
  <si>
    <t>GCZE692</t>
  </si>
  <si>
    <t>GCZE693</t>
  </si>
  <si>
    <t>GCZE694</t>
  </si>
  <si>
    <t>GCZE695</t>
  </si>
  <si>
    <t>GCZF505</t>
  </si>
  <si>
    <t>GCZF507</t>
  </si>
  <si>
    <t>CAMHS</t>
  </si>
  <si>
    <t>GCZF529</t>
  </si>
  <si>
    <t>CAP CHARGES-PRIMARY</t>
  </si>
  <si>
    <t>GCZF534</t>
  </si>
  <si>
    <t>GCZF535</t>
  </si>
  <si>
    <t>GCZF541</t>
  </si>
  <si>
    <t>GCZF554</t>
  </si>
  <si>
    <t>GCZF567</t>
  </si>
  <si>
    <t>GCZF568</t>
  </si>
  <si>
    <t>GCZF570</t>
  </si>
  <si>
    <t>GCZF572</t>
  </si>
  <si>
    <t>GCZF576</t>
  </si>
  <si>
    <t>CAMPUS LOCAL FUND</t>
  </si>
  <si>
    <t>GCZF578</t>
  </si>
  <si>
    <t>SHERWOOD GENERAL</t>
  </si>
  <si>
    <t>GCZF581</t>
  </si>
  <si>
    <t>GCZF585</t>
  </si>
  <si>
    <t>GCZF589</t>
  </si>
  <si>
    <t>GCZF591</t>
  </si>
  <si>
    <t>GCZF592</t>
  </si>
  <si>
    <t>GCZF593</t>
  </si>
  <si>
    <t>GCZF594</t>
  </si>
  <si>
    <t>GCZF595</t>
  </si>
  <si>
    <t>GCZF601</t>
  </si>
  <si>
    <t>GCZF604</t>
  </si>
  <si>
    <t>GCZF605</t>
  </si>
  <si>
    <t>GCZF607</t>
  </si>
  <si>
    <t>GCZF609</t>
  </si>
  <si>
    <t>GCZF611</t>
  </si>
  <si>
    <t>GCZF612</t>
  </si>
  <si>
    <t>GCZF613</t>
  </si>
  <si>
    <t>GCZF614</t>
  </si>
  <si>
    <t>GCZF615</t>
  </si>
  <si>
    <t>GCZF616</t>
  </si>
  <si>
    <t>GCZF617</t>
  </si>
  <si>
    <t>GCZF618</t>
  </si>
  <si>
    <t>GCZF619</t>
  </si>
  <si>
    <t>GCZF620</t>
  </si>
  <si>
    <t>GCZF621</t>
  </si>
  <si>
    <t>GCZF622</t>
  </si>
  <si>
    <t>GCZF623</t>
  </si>
  <si>
    <t>GCZF624</t>
  </si>
  <si>
    <t>GCZF625</t>
  </si>
  <si>
    <t>GCZF626</t>
  </si>
  <si>
    <t>GCZF627</t>
  </si>
  <si>
    <t>GFRM121</t>
  </si>
  <si>
    <t>GFRM725</t>
  </si>
  <si>
    <t>GGZE589</t>
  </si>
  <si>
    <t>HCEL000</t>
  </si>
  <si>
    <t>HCFE000</t>
  </si>
  <si>
    <t>HCMV000</t>
  </si>
  <si>
    <t>HCOT000</t>
  </si>
  <si>
    <t>HCPL000</t>
  </si>
  <si>
    <t>HCSC000</t>
  </si>
  <si>
    <t>HFEL000</t>
  </si>
  <si>
    <t>HFFE000</t>
  </si>
  <si>
    <t>HFMC001</t>
  </si>
  <si>
    <t>HFMV000</t>
  </si>
  <si>
    <t>HFOT000</t>
  </si>
  <si>
    <t>HFPL000</t>
  </si>
  <si>
    <t>HFRM000</t>
  </si>
  <si>
    <t>HFSC000</t>
  </si>
  <si>
    <t>HNFE000</t>
  </si>
  <si>
    <t>HNSC000</t>
  </si>
  <si>
    <t>LFXE012</t>
  </si>
  <si>
    <t>LFXE013</t>
  </si>
  <si>
    <t>LFXE014</t>
  </si>
  <si>
    <t>CAR BIKE LOAN FIRE SERVICE</t>
  </si>
  <si>
    <t>LFXE015</t>
  </si>
  <si>
    <t>LFXE016</t>
  </si>
  <si>
    <t>LFXE017</t>
  </si>
  <si>
    <t>P000001</t>
  </si>
  <si>
    <t>P000002</t>
  </si>
  <si>
    <t>P000003</t>
  </si>
  <si>
    <t>P000004</t>
  </si>
  <si>
    <t>P000005</t>
  </si>
  <si>
    <t>P000006</t>
  </si>
  <si>
    <t>P000007</t>
  </si>
  <si>
    <t>P000008</t>
  </si>
  <si>
    <t>P000009</t>
  </si>
  <si>
    <t>P000010</t>
  </si>
  <si>
    <t>P000011</t>
  </si>
  <si>
    <t>P000012</t>
  </si>
  <si>
    <t>P000013</t>
  </si>
  <si>
    <t>P000014</t>
  </si>
  <si>
    <t>P000015</t>
  </si>
  <si>
    <t>P000016</t>
  </si>
  <si>
    <t>P000017</t>
  </si>
  <si>
    <t>P000018</t>
  </si>
  <si>
    <t>P000019</t>
  </si>
  <si>
    <t>P000020</t>
  </si>
  <si>
    <t>P000021</t>
  </si>
  <si>
    <t>P000022</t>
  </si>
  <si>
    <t>P000023</t>
  </si>
  <si>
    <t>P000024</t>
  </si>
  <si>
    <t>P000025</t>
  </si>
  <si>
    <t>P000026</t>
  </si>
  <si>
    <t>P000027</t>
  </si>
  <si>
    <t>P000028</t>
  </si>
  <si>
    <t>P000029</t>
  </si>
  <si>
    <t>P000030</t>
  </si>
  <si>
    <t>P000031</t>
  </si>
  <si>
    <t>P000032</t>
  </si>
  <si>
    <t>P000033</t>
  </si>
  <si>
    <t>P000034</t>
  </si>
  <si>
    <t>P000035</t>
  </si>
  <si>
    <t>P000036</t>
  </si>
  <si>
    <t>P000037</t>
  </si>
  <si>
    <t>P000038</t>
  </si>
  <si>
    <t>P000039</t>
  </si>
  <si>
    <t>P000040</t>
  </si>
  <si>
    <t>P000041</t>
  </si>
  <si>
    <t>P000042</t>
  </si>
  <si>
    <t>P000043</t>
  </si>
  <si>
    <t>P000044</t>
  </si>
  <si>
    <t>P000045</t>
  </si>
  <si>
    <t>P000046</t>
  </si>
  <si>
    <t>P000047</t>
  </si>
  <si>
    <t>P000048</t>
  </si>
  <si>
    <t>P000049</t>
  </si>
  <si>
    <t>P000050</t>
  </si>
  <si>
    <t>P000051</t>
  </si>
  <si>
    <t>P000052</t>
  </si>
  <si>
    <t>P000053</t>
  </si>
  <si>
    <t>P000054</t>
  </si>
  <si>
    <t>P000055</t>
  </si>
  <si>
    <t>P000056</t>
  </si>
  <si>
    <t>P000057</t>
  </si>
  <si>
    <t>P000058</t>
  </si>
  <si>
    <t>P000059</t>
  </si>
  <si>
    <t>P000060</t>
  </si>
  <si>
    <t>P000061</t>
  </si>
  <si>
    <t>SIRP</t>
  </si>
  <si>
    <t>P000062</t>
  </si>
  <si>
    <t>P000063</t>
  </si>
  <si>
    <t>P000064</t>
  </si>
  <si>
    <t>P000065</t>
  </si>
  <si>
    <t>P000066</t>
  </si>
  <si>
    <t>P000067</t>
  </si>
  <si>
    <t>P000068</t>
  </si>
  <si>
    <t>P000069</t>
  </si>
  <si>
    <t>P000070</t>
  </si>
  <si>
    <t>P000071</t>
  </si>
  <si>
    <t>P000072</t>
  </si>
  <si>
    <t>P000073</t>
  </si>
  <si>
    <t>P000074</t>
  </si>
  <si>
    <t>P000075</t>
  </si>
  <si>
    <t>P000076</t>
  </si>
  <si>
    <t>P000077</t>
  </si>
  <si>
    <t>P000078</t>
  </si>
  <si>
    <t>P000079</t>
  </si>
  <si>
    <t>P000080</t>
  </si>
  <si>
    <t>P000081</t>
  </si>
  <si>
    <t>P000082</t>
  </si>
  <si>
    <t>P000083</t>
  </si>
  <si>
    <t>P000084</t>
  </si>
  <si>
    <t>P000085</t>
  </si>
  <si>
    <t>P000086</t>
  </si>
  <si>
    <t>P000087</t>
  </si>
  <si>
    <t>P000088</t>
  </si>
  <si>
    <t>P000089</t>
  </si>
  <si>
    <t>P000090</t>
  </si>
  <si>
    <t>CATERING -CORP</t>
  </si>
  <si>
    <t>P000091</t>
  </si>
  <si>
    <t>P000092</t>
  </si>
  <si>
    <t>P000093</t>
  </si>
  <si>
    <t>P000094</t>
  </si>
  <si>
    <t>RUFFORD GENERAL</t>
  </si>
  <si>
    <t>P000095</t>
  </si>
  <si>
    <t>P000096</t>
  </si>
  <si>
    <t>P000097</t>
  </si>
  <si>
    <t>P000098</t>
  </si>
  <si>
    <t>P000099</t>
  </si>
  <si>
    <t>P000100</t>
  </si>
  <si>
    <t>P000101</t>
  </si>
  <si>
    <t>P000102</t>
  </si>
  <si>
    <t>P000103</t>
  </si>
  <si>
    <t>P000104</t>
  </si>
  <si>
    <t>P000105</t>
  </si>
  <si>
    <t>P000106</t>
  </si>
  <si>
    <t>P000107</t>
  </si>
  <si>
    <t>P000108</t>
  </si>
  <si>
    <t>P000109</t>
  </si>
  <si>
    <t>P000110</t>
  </si>
  <si>
    <t>P000111</t>
  </si>
  <si>
    <t>P000112</t>
  </si>
  <si>
    <t>P000113</t>
  </si>
  <si>
    <t>P000114</t>
  </si>
  <si>
    <t>P000115</t>
  </si>
  <si>
    <t>P000116</t>
  </si>
  <si>
    <t>P000117</t>
  </si>
  <si>
    <t>P000118</t>
  </si>
  <si>
    <t>P000119</t>
  </si>
  <si>
    <t>P000120</t>
  </si>
  <si>
    <t>P000121</t>
  </si>
  <si>
    <t>P000122</t>
  </si>
  <si>
    <t>P000123</t>
  </si>
  <si>
    <t>P000124</t>
  </si>
  <si>
    <t>P000125</t>
  </si>
  <si>
    <t>P000126</t>
  </si>
  <si>
    <t>P000127</t>
  </si>
  <si>
    <t>P000128</t>
  </si>
  <si>
    <t>P000129</t>
  </si>
  <si>
    <t>P000130</t>
  </si>
  <si>
    <t>P000131</t>
  </si>
  <si>
    <t>P000132</t>
  </si>
  <si>
    <t>P000133</t>
  </si>
  <si>
    <t>P000134</t>
  </si>
  <si>
    <t>Bilsthorpe Library</t>
  </si>
  <si>
    <t>P000135</t>
  </si>
  <si>
    <t>POD</t>
  </si>
  <si>
    <t>P000136</t>
  </si>
  <si>
    <t>P000137</t>
  </si>
  <si>
    <t>P000138</t>
  </si>
  <si>
    <t>P000139</t>
  </si>
  <si>
    <t>P000140</t>
  </si>
  <si>
    <t>P000141</t>
  </si>
  <si>
    <t>P000142</t>
  </si>
  <si>
    <t>P000143</t>
  </si>
  <si>
    <t>P000144</t>
  </si>
  <si>
    <t>P000145</t>
  </si>
  <si>
    <t>P000146</t>
  </si>
  <si>
    <t>P000147</t>
  </si>
  <si>
    <t>P000148</t>
  </si>
  <si>
    <t>P000149</t>
  </si>
  <si>
    <t>P000150</t>
  </si>
  <si>
    <t>P000151</t>
  </si>
  <si>
    <t>P000152</t>
  </si>
  <si>
    <t>P000153</t>
  </si>
  <si>
    <t>P000154</t>
  </si>
  <si>
    <t>P000155</t>
  </si>
  <si>
    <t>P000156</t>
  </si>
  <si>
    <t>TPE LGR WIDOWS</t>
  </si>
  <si>
    <t>P000157</t>
  </si>
  <si>
    <t>P000158</t>
  </si>
  <si>
    <t>P000159</t>
  </si>
  <si>
    <t>P000160</t>
  </si>
  <si>
    <t>HPAS</t>
  </si>
  <si>
    <t>P000161</t>
  </si>
  <si>
    <t>P000162</t>
  </si>
  <si>
    <t>P000163</t>
  </si>
  <si>
    <t>PCT SC DS CTY PCT</t>
  </si>
  <si>
    <t>P000164</t>
  </si>
  <si>
    <t>P000165</t>
  </si>
  <si>
    <t>P000166</t>
  </si>
  <si>
    <t>P000167</t>
  </si>
  <si>
    <t>P000168</t>
  </si>
  <si>
    <t>P000169</t>
  </si>
  <si>
    <t>P000170</t>
  </si>
  <si>
    <t>P000171</t>
  </si>
  <si>
    <t>P000172</t>
  </si>
  <si>
    <t>P000173</t>
  </si>
  <si>
    <t>P000174</t>
  </si>
  <si>
    <t>4756 ALL SAINTS R.C. COMP RATES</t>
  </si>
  <si>
    <t>P000175</t>
  </si>
  <si>
    <t>4091 ARNOLD HILL COMPREHENSIVE RATES</t>
  </si>
  <si>
    <t>P000176</t>
  </si>
  <si>
    <t>4009 ASHFIELD SCHOOL RATES</t>
  </si>
  <si>
    <t>P000177</t>
  </si>
  <si>
    <t>4617 BECKET R.C. COMPREHENSIVE RATES</t>
  </si>
  <si>
    <t>P000178</t>
  </si>
  <si>
    <t>4119 BRAMCOTE PARK COMPREHENSIVE RATES</t>
  </si>
  <si>
    <t>P000179</t>
  </si>
  <si>
    <t>4463 BRUNTS COMPREHENSIVE RATES</t>
  </si>
  <si>
    <t>P000180</t>
  </si>
  <si>
    <t>4107 CARLTON-LE-WILLOWS RATES</t>
  </si>
  <si>
    <t>P000181</t>
  </si>
  <si>
    <t>4121 CHILWELL SCHOOL RATES</t>
  </si>
  <si>
    <t>P000182</t>
  </si>
  <si>
    <t>4700 CHRIST THE KING COMPREHENSIVE RATES</t>
  </si>
  <si>
    <t>P000183</t>
  </si>
  <si>
    <t>4409 COLONEL FRANK SEELY RATES</t>
  </si>
  <si>
    <t>FIP</t>
  </si>
  <si>
    <t>P000184</t>
  </si>
  <si>
    <t>4449 DAYNCOURT COMPREHENSIVE RATES</t>
  </si>
  <si>
    <t>P000185</t>
  </si>
  <si>
    <t>4444 DUKERIES COMMUNITY COLLEGE RATES</t>
  </si>
  <si>
    <t>P000186</t>
  </si>
  <si>
    <t>4201 EASTWOOD COMPREHENSIVE RATES</t>
  </si>
  <si>
    <t>P000187</t>
  </si>
  <si>
    <t>4456 ELIZABETHAN HIGH COMP RATES</t>
  </si>
  <si>
    <t>P000188</t>
  </si>
  <si>
    <t>4041 GARIBALDI COMPREHENSIVE RATES</t>
  </si>
  <si>
    <t>P000189</t>
  </si>
  <si>
    <t>4100 GEDLING COMPREHENSIVE RATES</t>
  </si>
  <si>
    <t>P000190</t>
  </si>
  <si>
    <t>4400 GROVE COMPREHENSIVE RATES</t>
  </si>
  <si>
    <t>P000191</t>
  </si>
  <si>
    <t>4413 HARRY CARLTON COMPREHENSIVE RATES</t>
  </si>
  <si>
    <t>P000192</t>
  </si>
  <si>
    <t>4429 HOLGATE COMPREHENSIVE RATES</t>
  </si>
  <si>
    <t>P000193</t>
  </si>
  <si>
    <t>4408 JOSEPH WHITAKER COMPREHENSIVE RATES</t>
  </si>
  <si>
    <t>P000194</t>
  </si>
  <si>
    <t>4226 KIMBERLEY COMPREHENSIVE RATES</t>
  </si>
  <si>
    <t>P000195</t>
  </si>
  <si>
    <t>4008 KIRKBY COLLEGE RATES</t>
  </si>
  <si>
    <t>P000196</t>
  </si>
  <si>
    <t>4583 MAGNUS C. OF E. COMPREHENSIVE RATES</t>
  </si>
  <si>
    <t>P000197</t>
  </si>
  <si>
    <t>4032 MANOR COMPREHENSIVE RATES</t>
  </si>
  <si>
    <t>P000198</t>
  </si>
  <si>
    <t>4075 MEDEN SCHOOL RATES</t>
  </si>
  <si>
    <t>P000199</t>
  </si>
  <si>
    <t>4669 MINSTER COMPREHENSIVE RATES</t>
  </si>
  <si>
    <t>LAC</t>
  </si>
  <si>
    <t>P000200</t>
  </si>
  <si>
    <t>4635 NATIONAL CE TECH COLLEGE RATES</t>
  </si>
  <si>
    <t>P000201</t>
  </si>
  <si>
    <t>4374 PORTLAND COMPREHENSIVE RATES</t>
  </si>
  <si>
    <t>P000202</t>
  </si>
  <si>
    <t>4068 QUARRYDALE COMPREHENSIVE RATES</t>
  </si>
  <si>
    <t>P000203</t>
  </si>
  <si>
    <t>4464 QUEEN ELIZABETH'S ENDOWED COMPREHEN</t>
  </si>
  <si>
    <t>P000204</t>
  </si>
  <si>
    <t>4465 RETFORD OAKS HIGH RATES</t>
  </si>
  <si>
    <t>P000205</t>
  </si>
  <si>
    <t>4329 RUSHCLIFFE COMPREHENSIVE RATES</t>
  </si>
  <si>
    <t>P000206</t>
  </si>
  <si>
    <t>4230 SELSTON ARTS COLLEGE RATES</t>
  </si>
  <si>
    <t>P000207</t>
  </si>
  <si>
    <t>4420 SERLBY PARK SCHOOL RATES</t>
  </si>
  <si>
    <t>P000208</t>
  </si>
  <si>
    <t>4454 SOUTH WOLDS COMPREHENSIVE RATES</t>
  </si>
  <si>
    <t>P000209</t>
  </si>
  <si>
    <t>4069 SUTTON CENTRE COLLEGE RATES</t>
  </si>
  <si>
    <t>P000210</t>
  </si>
  <si>
    <t>4404 TOOT HILL COMPREHENSIVE RATES</t>
  </si>
  <si>
    <t>P000211</t>
  </si>
  <si>
    <t>4452 TUXFORD COMPREHENSIVE RATES</t>
  </si>
  <si>
    <t>P000212</t>
  </si>
  <si>
    <t>4364 VALLEY COMPREHENSIVE RATES</t>
  </si>
  <si>
    <t>P000213</t>
  </si>
  <si>
    <t>4328 WEST BRIDGFORD COMPREHENSIVE RATES</t>
  </si>
  <si>
    <t>P000214</t>
  </si>
  <si>
    <t>4106 WHELDON SPORTS COLLEGE RATES</t>
  </si>
  <si>
    <t>P000215</t>
  </si>
  <si>
    <t>2788 ABBEY GATES PRIMARY RATES</t>
  </si>
  <si>
    <t>P000216</t>
  </si>
  <si>
    <t>3797 ABBEY HILL PRIMARY RATES</t>
  </si>
  <si>
    <t>ACLS NCC</t>
  </si>
  <si>
    <t>P000217</t>
  </si>
  <si>
    <t>3297 ABBEY PRIMARY RATES</t>
  </si>
  <si>
    <t>P000218</t>
  </si>
  <si>
    <t>2571 ABBEY ROAD PRIMARY RATES</t>
  </si>
  <si>
    <t>P000219</t>
  </si>
  <si>
    <t>2301 ALBANY INFANT RATES</t>
  </si>
  <si>
    <t>P000220</t>
  </si>
  <si>
    <t>2300 ALBANY JUNIOR RATES</t>
  </si>
  <si>
    <t>P000221</t>
  </si>
  <si>
    <t>2302 ALDERMAN POUNDER INFANT RATES</t>
  </si>
  <si>
    <t>P000222</t>
  </si>
  <si>
    <t>4117 ALDERMAN WHITE RATES</t>
  </si>
  <si>
    <t>P0002222</t>
  </si>
  <si>
    <t>P000223</t>
  </si>
  <si>
    <t>3018 ALL HALLOWS C. OF E. PRIMARY RATES</t>
  </si>
  <si>
    <t>P000224</t>
  </si>
  <si>
    <t>3774 ALL SAINTS C. OF E. INFANT RATES</t>
  </si>
  <si>
    <t>P000225</t>
  </si>
  <si>
    <t>3539 ALL SAINTS C. OF E. PRIMARY RATES</t>
  </si>
  <si>
    <t>P000226</t>
  </si>
  <si>
    <t>2010 ANNESLEY PRIMARY RATES</t>
  </si>
  <si>
    <t>P000227</t>
  </si>
  <si>
    <t>2461 ANNIE HOLGATE INFANT RATES</t>
  </si>
  <si>
    <t>P000228</t>
  </si>
  <si>
    <t>2460 ANNIE HOLGATE JUNIOR RATES</t>
  </si>
  <si>
    <t>P000229</t>
  </si>
  <si>
    <t>3511 ARCHBISHOP CRANMER PRIMARY RATES</t>
  </si>
  <si>
    <t>P000230</t>
  </si>
  <si>
    <t>3787 ARNBROOK PRIMARY RATES</t>
  </si>
  <si>
    <t>P000231</t>
  </si>
  <si>
    <t>2200 ARNO VALE JUNIOR RATES</t>
  </si>
  <si>
    <t>P000232</t>
  </si>
  <si>
    <t>2916 ARNOLD MILL PRIMARY RATES</t>
  </si>
  <si>
    <t>P000233</t>
  </si>
  <si>
    <t>2942 ARNOLD VIEW PRIMARY RATES</t>
  </si>
  <si>
    <t>P000234</t>
  </si>
  <si>
    <t>3782 ASQUITH PRIMARY &amp; NURSERY RATES</t>
  </si>
  <si>
    <t>P000235</t>
  </si>
  <si>
    <t>3783 AWSWORTH PRIMARY RATES</t>
  </si>
  <si>
    <t>P000236</t>
  </si>
  <si>
    <t>2436 BAGTHORPE PRIMARY RATES</t>
  </si>
  <si>
    <t>P000237</t>
  </si>
  <si>
    <t>2317 BANKS ROAD INFANT RATES</t>
  </si>
  <si>
    <t>P000238</t>
  </si>
  <si>
    <t>YPSS</t>
  </si>
  <si>
    <t>P000239</t>
  </si>
  <si>
    <t>2679 BECKINGHAM PRIMARY RATES</t>
  </si>
  <si>
    <t>P000240</t>
  </si>
  <si>
    <t>2944 BEESTON FIELDS PRIMARY RATES</t>
  </si>
  <si>
    <t>P000241</t>
  </si>
  <si>
    <t>2947 BERRY HILL PRIMARY &amp; NURSERY RATES</t>
  </si>
  <si>
    <t>P000242</t>
  </si>
  <si>
    <t>2173 BIRKLANDS PRIMARY RATES</t>
  </si>
  <si>
    <t>P000243</t>
  </si>
  <si>
    <t>2520 BISHOP ALEXANDER PRIMARY RATES</t>
  </si>
  <si>
    <t>P000244</t>
  </si>
  <si>
    <t>2316 BISPHAM DRIVE JUNIOR RATES</t>
  </si>
  <si>
    <t>P000245</t>
  </si>
  <si>
    <t>3065 BLEASBY C. OF E. PRIMARY RATES</t>
  </si>
  <si>
    <t>P000246</t>
  </si>
  <si>
    <t>3793 BLIDWORTH OAKS RATES</t>
  </si>
  <si>
    <t>P000247</t>
  </si>
  <si>
    <t>3292 BOWBRIDGE PRIMARY RATES</t>
  </si>
  <si>
    <t>P000248</t>
  </si>
  <si>
    <t>2353 BRACKEN LANE PRIMARY RATES</t>
  </si>
  <si>
    <t>P000249</t>
  </si>
  <si>
    <t>3370 BRAMCOTE C. OF E. PRIMARY RATES</t>
  </si>
  <si>
    <t>P000250</t>
  </si>
  <si>
    <t>2271 BRAMCOTE HILLS PRIMARY RATES</t>
  </si>
  <si>
    <t>P000251</t>
  </si>
  <si>
    <t>2395 BRINSLEY PRIMARY RATES</t>
  </si>
  <si>
    <t>P000252</t>
  </si>
  <si>
    <t>3789 BROOKHILL LEYS PRIMARY RATES</t>
  </si>
  <si>
    <t>TM PARKS</t>
  </si>
  <si>
    <t>P000253</t>
  </si>
  <si>
    <t>2732 BROOKSIDE PRIMARY RATES</t>
  </si>
  <si>
    <t>RURAL TOURING LINCS</t>
  </si>
  <si>
    <t>P000254</t>
  </si>
  <si>
    <t>2466 BROOMHILL JUNIOR RATES</t>
  </si>
  <si>
    <t>P000255</t>
  </si>
  <si>
    <t>3072 BUNNY C. OF E. PRIMARY RATES</t>
  </si>
  <si>
    <t>P000256</t>
  </si>
  <si>
    <t>2699 BURTON JOYCE PRIMARY RATES</t>
  </si>
  <si>
    <t>P000257</t>
  </si>
  <si>
    <t>2470 BUTLERS HILL INFANT RATES</t>
  </si>
  <si>
    <t>P000258</t>
  </si>
  <si>
    <t>2693 CARNARVON PRIMARY RATES</t>
  </si>
  <si>
    <t>P000259</t>
  </si>
  <si>
    <t>2928 CARR HILL PRIMARY RATES</t>
  </si>
  <si>
    <t>P000260</t>
  </si>
  <si>
    <t>2007 CARSIC PRIMARY RATES</t>
  </si>
  <si>
    <t>P000261</t>
  </si>
  <si>
    <t>2227 CENTRAL INFANT RATES</t>
  </si>
  <si>
    <t>P000262</t>
  </si>
  <si>
    <t>2226 CENTRAL JUNIOR RATES</t>
  </si>
  <si>
    <t>P000263</t>
  </si>
  <si>
    <t>2315 CHETWYND ROAD PRIMARY RATES</t>
  </si>
  <si>
    <t>P000264</t>
  </si>
  <si>
    <t>3450 CHRIST CHURCH INFANT RATES</t>
  </si>
  <si>
    <t>P000265</t>
  </si>
  <si>
    <t>2927 CHURCH VALE PRIMARY RATES</t>
  </si>
  <si>
    <t>P000266</t>
  </si>
  <si>
    <t>2674 CHUTER EDE PRIMARY RATES</t>
  </si>
  <si>
    <t>P000267</t>
  </si>
  <si>
    <t>2705 CLARBOROUGH PRIMARY RATES</t>
  </si>
  <si>
    <t>P000268</t>
  </si>
  <si>
    <t>3081 CODDINGTON C. OF E. PRIMARY RATES</t>
  </si>
  <si>
    <t>P000269</t>
  </si>
  <si>
    <t>2294 COLLEGE HOUSE JUNIOR RATES</t>
  </si>
  <si>
    <t>P000270</t>
  </si>
  <si>
    <t>2213 COPPICE FARM PRIMARY RATES</t>
  </si>
  <si>
    <t>P000271</t>
  </si>
  <si>
    <t>3084 COSTOCK C. OF E. PRIMARY RATES</t>
  </si>
  <si>
    <t>P000272</t>
  </si>
  <si>
    <t>3530 COTGRAVE C. OF E. PRIMARY RATES</t>
  </si>
  <si>
    <t>P000273</t>
  </si>
  <si>
    <t>3790 COTGRAVE CANDLEBY LANE RATES</t>
  </si>
  <si>
    <t>P000274</t>
  </si>
  <si>
    <t>2948 CRESCENT PRIMARY RATES</t>
  </si>
  <si>
    <t>P000275</t>
  </si>
  <si>
    <t>2126 CROFT PRIMARY RATES</t>
  </si>
  <si>
    <t>P000276</t>
  </si>
  <si>
    <t>2940 CROMPTON VIEW PRIMARY RATES</t>
  </si>
  <si>
    <t>P000277</t>
  </si>
  <si>
    <t>2723 CROPWELL BISHOP PRIMARY RATES</t>
  </si>
  <si>
    <t>P000278</t>
  </si>
  <si>
    <t>2770 CROSSDALE DRIVE PRIMARY RATES</t>
  </si>
  <si>
    <t>P000279</t>
  </si>
  <si>
    <t>3087 CUCKNEY C. OF E. PRIMARY RATES</t>
  </si>
  <si>
    <t>P000280</t>
  </si>
  <si>
    <t>2167 DALESTORTH PRIMARY RATES</t>
  </si>
  <si>
    <t>P000281</t>
  </si>
  <si>
    <t>2164 DANESWOOD JUNIOR RATES</t>
  </si>
  <si>
    <t>P000282</t>
  </si>
  <si>
    <t>3076 DEAN HOLE PRIMARY RATES</t>
  </si>
  <si>
    <t>P000283</t>
  </si>
  <si>
    <t>3088 DUNHAM C. OF E. PRIMARY RATES</t>
  </si>
  <si>
    <t>P000284</t>
  </si>
  <si>
    <t>3294 DYSCARR PRIMARY RATES</t>
  </si>
  <si>
    <t>P000285</t>
  </si>
  <si>
    <t>2734 EAST MARKHAM PRIMARY RATES</t>
  </si>
  <si>
    <t>P000286</t>
  </si>
  <si>
    <t>2175 EASTLANDS JUNIOR RATES</t>
  </si>
  <si>
    <t>P000287</t>
  </si>
  <si>
    <t>2471 EDGEWOOD PRIMARY RATES</t>
  </si>
  <si>
    <t>P000288</t>
  </si>
  <si>
    <t>2585 EDWALTON PRIMARY RATES</t>
  </si>
  <si>
    <t>P000289</t>
  </si>
  <si>
    <t>2741 ELKESLEY PRIMARY RATES</t>
  </si>
  <si>
    <t>P000290</t>
  </si>
  <si>
    <t>2206 ERNEHALE INFANT RATES</t>
  </si>
  <si>
    <t>P000291</t>
  </si>
  <si>
    <t>2201 ERNEHALE JUNIOR RATES</t>
  </si>
  <si>
    <t>FSBS</t>
  </si>
  <si>
    <t>P000292</t>
  </si>
  <si>
    <t>2299 ESKDALE JUNIOR RATES</t>
  </si>
  <si>
    <t>P000293</t>
  </si>
  <si>
    <t>3291 ETHEL WAINWRIGHT PRIMARY RATES</t>
  </si>
  <si>
    <t>P000294</t>
  </si>
  <si>
    <t>2742 EVERTON PRIMARY RATES</t>
  </si>
  <si>
    <t>P000295</t>
  </si>
  <si>
    <t>2310 FAIRFIELD PRIMARY RATES</t>
  </si>
  <si>
    <t>P000296</t>
  </si>
  <si>
    <t>3781 FARMILO PRIMARY &amp; NURSERY RATES</t>
  </si>
  <si>
    <t>P000297</t>
  </si>
  <si>
    <t>2006 ST MICHAEL'S PRIMARY RATES</t>
  </si>
  <si>
    <t>P000298</t>
  </si>
  <si>
    <t>2745 FLINTHAM PRIMARY RATES</t>
  </si>
  <si>
    <t>P000299</t>
  </si>
  <si>
    <t>2361 FOREST GLADE PRIMARY RATES</t>
  </si>
  <si>
    <t>P000300</t>
  </si>
  <si>
    <t>2937 FOREST TOWN PRIMARY RATES</t>
  </si>
  <si>
    <t>P000301</t>
  </si>
  <si>
    <t>2801 FOREST VIEW JUNIOR RATES</t>
  </si>
  <si>
    <t>P000302</t>
  </si>
  <si>
    <t>3546 GAMSTON C. OF E. PRIMARY RATES</t>
  </si>
  <si>
    <t>P000303</t>
  </si>
  <si>
    <t>2941 GATEFORD PARK PRIMARY RATES</t>
  </si>
  <si>
    <t>P000304</t>
  </si>
  <si>
    <t>2414 GILTHILL PRIMARY RATES</t>
  </si>
  <si>
    <t>P000305</t>
  </si>
  <si>
    <t>3696 GOOD SHEPHERD R.C. PRIMARY RATES</t>
  </si>
  <si>
    <t>P000306</t>
  </si>
  <si>
    <t>2748 GOTHAM PRIMARY RATES</t>
  </si>
  <si>
    <t>P000307</t>
  </si>
  <si>
    <t>3795 GREASLEY BEAUVALE PRIMARY RATES</t>
  </si>
  <si>
    <t>P000308</t>
  </si>
  <si>
    <t>2919 GREENWOOD PRIMARY RATES</t>
  </si>
  <si>
    <t>P000309</t>
  </si>
  <si>
    <t>2931 GREYTHORN PRIMARY RATES</t>
  </si>
  <si>
    <t>P000310</t>
  </si>
  <si>
    <t>3550 GUNTHORPE C. OF E. PRIMARY RATES</t>
  </si>
  <si>
    <t>P000311</t>
  </si>
  <si>
    <t>2225 HADDON PRIMARY RATES</t>
  </si>
  <si>
    <t>ACLS SFA WFL</t>
  </si>
  <si>
    <t>P000312</t>
  </si>
  <si>
    <t>2614 HAGGONFIELDS PRIMARY RATES</t>
  </si>
  <si>
    <t>P000313</t>
  </si>
  <si>
    <t>3104 HALAM C. OF E. PRIMARY RATES</t>
  </si>
  <si>
    <t>P000314</t>
  </si>
  <si>
    <t>2346 HALLCROFT INFANT RATES</t>
  </si>
  <si>
    <t>P000315</t>
  </si>
  <si>
    <t>3552 HARWORTH C. OF E. PRIMARY RATES</t>
  </si>
  <si>
    <t>P000316</t>
  </si>
  <si>
    <t>2685 HAWTHORNE PRIMARY RATES</t>
  </si>
  <si>
    <t>P000317</t>
  </si>
  <si>
    <t>2526 HAWTONVILLE JUNIOR RATES</t>
  </si>
  <si>
    <t>SFA PCDL</t>
  </si>
  <si>
    <t>P000318</t>
  </si>
  <si>
    <t>2165 HEALDSWOOD INFANT RATES</t>
  </si>
  <si>
    <t>P000319</t>
  </si>
  <si>
    <t>2930 HEATHERLEY PRIMARY RATES</t>
  </si>
  <si>
    <t>ECAR</t>
  </si>
  <si>
    <t>P000320</t>
  </si>
  <si>
    <t>3295 HEATHLANDS PRIMARY RATES</t>
  </si>
  <si>
    <t>P000321</t>
  </si>
  <si>
    <t>2174 HETTS LANE INFANT RATES</t>
  </si>
  <si>
    <t>P000322</t>
  </si>
  <si>
    <t>2590 HEYMANN PRIMARY RATES</t>
  </si>
  <si>
    <t>P000323</t>
  </si>
  <si>
    <t>3776 HIGH OAKHAM PRIMARY RATES</t>
  </si>
  <si>
    <t>P000324</t>
  </si>
  <si>
    <t>2362 HILLOCKS PRIMARY RATES</t>
  </si>
  <si>
    <t>P000325</t>
  </si>
  <si>
    <t>3792 HILLSIDE PRIMARY SCHOOL RATES</t>
  </si>
  <si>
    <t>P000326</t>
  </si>
  <si>
    <t>2440 HOLLY HILL PRIMARY RATES</t>
  </si>
  <si>
    <t>P000327</t>
  </si>
  <si>
    <t>2923 HOLLY PRIMARY RATES</t>
  </si>
  <si>
    <t>P000328</t>
  </si>
  <si>
    <t>2910 HOLLYWELL PRIMARY RATES</t>
  </si>
  <si>
    <t>P000329</t>
  </si>
  <si>
    <t>3730 HOLY CROSS R.C. PRIMARY RATES</t>
  </si>
  <si>
    <t>P000330</t>
  </si>
  <si>
    <t>3768 HOLY FAMILY PRIMARY RATES</t>
  </si>
  <si>
    <t>P000331</t>
  </si>
  <si>
    <t>3132 HOLY TRINITY C. OF E. INFANT RATES</t>
  </si>
  <si>
    <t>P000332</t>
  </si>
  <si>
    <t>3766 HOLY TRINITY R.C. PRIMARY RATES</t>
  </si>
  <si>
    <t>P000333</t>
  </si>
  <si>
    <t>2417 HORSENDALE PRIMARY RATES</t>
  </si>
  <si>
    <t>P000334</t>
  </si>
  <si>
    <t>3780 INTAKE FARM PRIMARY &amp; NURSERY RATES</t>
  </si>
  <si>
    <t>P000335</t>
  </si>
  <si>
    <t>2444 JACKSDALE PRIMARY RATES</t>
  </si>
  <si>
    <t>P000336</t>
  </si>
  <si>
    <t>2822 JAMES PEACOCK INFANT RATES</t>
  </si>
  <si>
    <t>P000337</t>
  </si>
  <si>
    <t>2920 JEFFRIES PRIMARY RATES</t>
  </si>
  <si>
    <t>P000338</t>
  </si>
  <si>
    <t>2565 JESSE GRAY PRIMARY RATES</t>
  </si>
  <si>
    <t>P000339</t>
  </si>
  <si>
    <t>2718 JOHN BLOW PRIMARY RATES</t>
  </si>
  <si>
    <t>P000340</t>
  </si>
  <si>
    <t>2274 JOHN CLIFFORD PRIMARY RATES</t>
  </si>
  <si>
    <t>P000341</t>
  </si>
  <si>
    <t>P000342</t>
  </si>
  <si>
    <t>2678 JOHN HUNT PRIMARY RATES</t>
  </si>
  <si>
    <t>P000343</t>
  </si>
  <si>
    <t>2107 JOHN T RICE INFANT RATES</t>
  </si>
  <si>
    <t>P000344</t>
  </si>
  <si>
    <t>2924 KEYWORTH PRIMARY RATES</t>
  </si>
  <si>
    <t>P000345</t>
  </si>
  <si>
    <t>2222 KILLISICK JUNIOR RATES</t>
  </si>
  <si>
    <t>ACLS SFA FLLN</t>
  </si>
  <si>
    <t>P000346</t>
  </si>
  <si>
    <t>2900 KIMBERLEY PRIMARY RATES</t>
  </si>
  <si>
    <t>P000347</t>
  </si>
  <si>
    <t>3779 KING EDWARD PRIMARY RATES</t>
  </si>
  <si>
    <t>P000348</t>
  </si>
  <si>
    <t>2737 KING EDWIN PRIMARY RATES</t>
  </si>
  <si>
    <t>P000349</t>
  </si>
  <si>
    <t>3785 KINGSTON PARK PRIMARY RATES</t>
  </si>
  <si>
    <t>P000350</t>
  </si>
  <si>
    <t>2912 KINGSWAY PRIMARY RATES</t>
  </si>
  <si>
    <t>P000351</t>
  </si>
  <si>
    <t>2769 KINOULTON PRIMARY RATES</t>
  </si>
  <si>
    <t>P000352</t>
  </si>
  <si>
    <t>2009 KIRKBY WOODHOUSE PRIMARY RATES</t>
  </si>
  <si>
    <t>P000353</t>
  </si>
  <si>
    <t>2772 KIRKLINGTON PRIMARY RATES</t>
  </si>
  <si>
    <t>P000354</t>
  </si>
  <si>
    <t>3112 KNEESALL C. OF E. PRIMARY RATES</t>
  </si>
  <si>
    <t>P000355</t>
  </si>
  <si>
    <t>2560 LADY BAY PRIMARY RATES</t>
  </si>
  <si>
    <t>P000356</t>
  </si>
  <si>
    <t>2821 LAKE VIEW PRIMARY RATES</t>
  </si>
  <si>
    <t>P000357</t>
  </si>
  <si>
    <t>2775 LAMBLEY PRIMARY RATES</t>
  </si>
  <si>
    <t>P000358</t>
  </si>
  <si>
    <t>3113 LANGAR C. OF E. PRIMARY RATES</t>
  </si>
  <si>
    <t>P000359</t>
  </si>
  <si>
    <t>2731 LANTERN LANE PRIMARY RATES</t>
  </si>
  <si>
    <t>P000360</t>
  </si>
  <si>
    <t>2418 LARKFIELDS INFANT RATES</t>
  </si>
  <si>
    <t>P000361</t>
  </si>
  <si>
    <t>2416 LARKFIELDS JUNIOR RATES</t>
  </si>
  <si>
    <t>P000362</t>
  </si>
  <si>
    <t>2134 LEAMINGTON PRIMARY RATES</t>
  </si>
  <si>
    <t>P000363</t>
  </si>
  <si>
    <t>2094 LEAS PARK JUNIOR RATES</t>
  </si>
  <si>
    <t>P000364</t>
  </si>
  <si>
    <t>2490 LEEN MILLS PRIMARY RATES</t>
  </si>
  <si>
    <t>P000365</t>
  </si>
  <si>
    <t>3568 LINBY-CUM-PAPPLEWICK  PRIMARY RATES</t>
  </si>
  <si>
    <t>P000366</t>
  </si>
  <si>
    <t>2532 LOVERS LANE PRIMARY RATES</t>
  </si>
  <si>
    <t>P000367</t>
  </si>
  <si>
    <t>3566 LOWDHAM C. OF E. PRIMARY RATES</t>
  </si>
  <si>
    <t>P000368</t>
  </si>
  <si>
    <t>2824 LOWES WONG INFANT RATES</t>
  </si>
  <si>
    <t>P000369</t>
  </si>
  <si>
    <t>3133 LOWES WONG JUNIOR RATES</t>
  </si>
  <si>
    <t>P000370</t>
  </si>
  <si>
    <t>P000371</t>
  </si>
  <si>
    <t>2673 MANNERS SUTTON PRIMARY RATES</t>
  </si>
  <si>
    <t>P000372</t>
  </si>
  <si>
    <t>2700 MANOR PARK INFANT &amp; NURSERY RATES</t>
  </si>
  <si>
    <t>P000373</t>
  </si>
  <si>
    <t>2228 MAPPERLEY PLAINS PRIMARY RATES</t>
  </si>
  <si>
    <t>P000374</t>
  </si>
  <si>
    <t>2120 MAPPLEWELLS PRIMARY RATES</t>
  </si>
  <si>
    <t>P000375</t>
  </si>
  <si>
    <t>2779 MATTERSEY PRIMARY RATES</t>
  </si>
  <si>
    <t>P000376</t>
  </si>
  <si>
    <t>2802 MAUN INFANT RATES</t>
  </si>
  <si>
    <t>P000377</t>
  </si>
  <si>
    <t>2298 MEADOW LANE INFANT RATES</t>
  </si>
  <si>
    <t>P000378</t>
  </si>
  <si>
    <t>2781 MISSON PRIMARY RATES</t>
  </si>
  <si>
    <t>P000379</t>
  </si>
  <si>
    <t>2784 MISTERTON PRIMARY RATES</t>
  </si>
  <si>
    <t>P000380</t>
  </si>
  <si>
    <t>2934 MORNINGTON PRIMARY RATES</t>
  </si>
  <si>
    <t>P000381</t>
  </si>
  <si>
    <t>2913 MORVEN PARK PRIMARY RATES</t>
  </si>
  <si>
    <t>P000382</t>
  </si>
  <si>
    <t>3040 MOUNT C. OF E. PRIMARY RATES</t>
  </si>
  <si>
    <t>P000383</t>
  </si>
  <si>
    <t>2796 MUSKHAM PRIMARY RATES</t>
  </si>
  <si>
    <t>P000384</t>
  </si>
  <si>
    <t>3791 NATIONAL C. OF E. PRIMARY RATES</t>
  </si>
  <si>
    <t>P000385</t>
  </si>
  <si>
    <t>2176 NETHERFIELD INFANT &amp; NURSERY RATES</t>
  </si>
  <si>
    <t>P000386</t>
  </si>
  <si>
    <t>3788 NETHERFIELD PRIMARY RATES</t>
  </si>
  <si>
    <t>P000387</t>
  </si>
  <si>
    <t>2093 NETTLEWORTH INFANT RATES</t>
  </si>
  <si>
    <t>P000388</t>
  </si>
  <si>
    <t>3778 NEWGATE LANE PRIMARY RATES</t>
  </si>
  <si>
    <t>P000389</t>
  </si>
  <si>
    <t>2108 NEWLANDS JUNIOR RATES</t>
  </si>
  <si>
    <t>P000390</t>
  </si>
  <si>
    <t>2787 NEWSTEAD PRIMARY RATES</t>
  </si>
  <si>
    <t>P000391</t>
  </si>
  <si>
    <t>2634 NORBRIDGE PRIMARY RATES</t>
  </si>
  <si>
    <t>P000392</t>
  </si>
  <si>
    <t>2790 NORMANTON-ON-SOAR PRIMARY RATES</t>
  </si>
  <si>
    <t>P000393</t>
  </si>
  <si>
    <t>2793 NORTH CLIFTON PRIMARY RATES</t>
  </si>
  <si>
    <t>POCA LEDGER</t>
  </si>
  <si>
    <t>P000394</t>
  </si>
  <si>
    <t>3118 NORTH LEVERTON PRIMARY RATES</t>
  </si>
  <si>
    <t>P000395</t>
  </si>
  <si>
    <t>3287 NORTH WHEATLEY PRIMARY RATES</t>
  </si>
  <si>
    <t>P000396</t>
  </si>
  <si>
    <t>3293 NORTHFIELD PRIMARY RATES</t>
  </si>
  <si>
    <t>P000397</t>
  </si>
  <si>
    <t>3119 NORWELL C. OF E. PRIMARY RATES</t>
  </si>
  <si>
    <t>P000398</t>
  </si>
  <si>
    <t>3777 OAK TREE LANE PRIMARY RATES</t>
  </si>
  <si>
    <t>P000399</t>
  </si>
  <si>
    <t>2527 OLIVER QUIBELL INFANT RATES</t>
  </si>
  <si>
    <t>P000400</t>
  </si>
  <si>
    <t>2800 OLLERTON PRIMARY RATES</t>
  </si>
  <si>
    <t>P000401</t>
  </si>
  <si>
    <t>2918 ORCHARD PRIMARY RATES</t>
  </si>
  <si>
    <t>P000402</t>
  </si>
  <si>
    <t>3772 ORDSALL PRIMARY RATES</t>
  </si>
  <si>
    <t>P000403</t>
  </si>
  <si>
    <t>2806 ORSTON PRIMARY RATES</t>
  </si>
  <si>
    <t>P000404</t>
  </si>
  <si>
    <t>2234 PARKDALE PRIMARY RATES</t>
  </si>
  <si>
    <t>P000405</t>
  </si>
  <si>
    <t>2087 PEAFIELD LANE PRIMARY RATES</t>
  </si>
  <si>
    <t>P000406</t>
  </si>
  <si>
    <t>2239 PHOENIX INFANT RATES</t>
  </si>
  <si>
    <t>P000407</t>
  </si>
  <si>
    <t>2946 PIERREPONT GAMSTON PRIMARY RATES</t>
  </si>
  <si>
    <t>P000408</t>
  </si>
  <si>
    <t>2223 PINEWOOD INFANT RATES</t>
  </si>
  <si>
    <t>P000409</t>
  </si>
  <si>
    <t>2236 PORCHESTER JUNIOR RATES</t>
  </si>
  <si>
    <t>P000410</t>
  </si>
  <si>
    <t>2140 PRIESTSIC PRIMARY RATES</t>
  </si>
  <si>
    <t>P000411</t>
  </si>
  <si>
    <t>3771 PRIORY C. OF E. PRIMARY RATES</t>
  </si>
  <si>
    <t>P000412</t>
  </si>
  <si>
    <t>2238 PRIORY JUNIOR RATES</t>
  </si>
  <si>
    <t>S28A LD</t>
  </si>
  <si>
    <t>P000413</t>
  </si>
  <si>
    <t>3763 PRIORY R.C. PRIMARY (EASTWOOD) RATE</t>
  </si>
  <si>
    <t>P000414</t>
  </si>
  <si>
    <t>2925 PROSPECT HILL INFANT RATES</t>
  </si>
  <si>
    <t>P000415</t>
  </si>
  <si>
    <t>2926 PROSPECT HILL JUNIOR RATES</t>
  </si>
  <si>
    <t>P000416</t>
  </si>
  <si>
    <t>3784 PYTHON HILL PRIMARY RATES</t>
  </si>
  <si>
    <t>P000417</t>
  </si>
  <si>
    <t>2751 QUEEN ELEANOR PRIMARY RATES</t>
  </si>
  <si>
    <t>P000418</t>
  </si>
  <si>
    <t>2810 RADCLIFFE-ON-TRENT INFANT RATES</t>
  </si>
  <si>
    <t>P000419</t>
  </si>
  <si>
    <t>2812 RADCLIFFE-ON-TRENT JUNIOR RATES</t>
  </si>
  <si>
    <t>P000420</t>
  </si>
  <si>
    <t>2813 RAMPTON PRIMARY RATES</t>
  </si>
  <si>
    <t>P000421</t>
  </si>
  <si>
    <t>2704 RAMSDEN PRIMARY RATES</t>
  </si>
  <si>
    <t>P000422</t>
  </si>
  <si>
    <t>3061 RANBY C. OF E. PRIMARY RATES</t>
  </si>
  <si>
    <t>P000423</t>
  </si>
  <si>
    <t>2876 RANSKILL PRIMARY RATES</t>
  </si>
  <si>
    <t>P000424</t>
  </si>
  <si>
    <t>3290 RAVENSHEAD C. OF E. PRIMARY RATES</t>
  </si>
  <si>
    <t>CDS OT</t>
  </si>
  <si>
    <t>P000425</t>
  </si>
  <si>
    <t>2611 REDLANDS PRIMARY RATES</t>
  </si>
  <si>
    <t>P000426</t>
  </si>
  <si>
    <t>2203 RICHARD BONINGTON PRIMARY RATES</t>
  </si>
  <si>
    <t>P000427</t>
  </si>
  <si>
    <t>2224 ROBERT MELLORS PRIMARY RATES</t>
  </si>
  <si>
    <t>P000428</t>
  </si>
  <si>
    <t>2692 ROBERT MILES INFANT RATES</t>
  </si>
  <si>
    <t>P000429</t>
  </si>
  <si>
    <t>2865 ROBERT MILES JUNIOR RATES</t>
  </si>
  <si>
    <t>P000430</t>
  </si>
  <si>
    <t>2945 ROBIN HOOD PRIMARY RATES</t>
  </si>
  <si>
    <t>P000431</t>
  </si>
  <si>
    <t>3794 ROSEBROOK PRIMARY RATES</t>
  </si>
  <si>
    <t>P000432</t>
  </si>
  <si>
    <t>2901 ROUND HILL PRIMARY RATES</t>
  </si>
  <si>
    <t>P000433</t>
  </si>
  <si>
    <t>2282 RYLANDS JUNIOR RATES</t>
  </si>
  <si>
    <t>P000434</t>
  </si>
  <si>
    <t>2933 RYTON PARK PRIMARY RATES</t>
  </si>
  <si>
    <t>P000435</t>
  </si>
  <si>
    <t>3690 SACRED HEART R.C. PRIMARY RATES</t>
  </si>
  <si>
    <t>P000436</t>
  </si>
  <si>
    <t>2711 SAMUEL BARLOW PRIMARY RATES</t>
  </si>
  <si>
    <t>P000437</t>
  </si>
  <si>
    <t>3350 SEELY C. OF E. PRIMARY RATES</t>
  </si>
  <si>
    <t>P000438</t>
  </si>
  <si>
    <t>3031 SELSTON C. OF E. INFANT RATES</t>
  </si>
  <si>
    <t>P000439</t>
  </si>
  <si>
    <t>2180 SHERWOOD JUNIOR RATES</t>
  </si>
  <si>
    <t>P000440</t>
  </si>
  <si>
    <t>2616 SIR EDMUND HILLARY PRIMARY RATES</t>
  </si>
  <si>
    <t>P000441</t>
  </si>
  <si>
    <t>2860 SIR JOHN SHERBROOKE JUNIOR RATES</t>
  </si>
  <si>
    <t>P000442</t>
  </si>
  <si>
    <t>3331 SPRINGBANK PRIMARY RATES</t>
  </si>
  <si>
    <t>P000443</t>
  </si>
  <si>
    <t>3008 ST. ANDREW'S C. OF E. PRIMARY RATES</t>
  </si>
  <si>
    <t>P000444</t>
  </si>
  <si>
    <t>3496 ST. ANNE'S C. OF E. PRIMARY RATES</t>
  </si>
  <si>
    <t>P000445</t>
  </si>
  <si>
    <t>2002 ST. AUGUSTINE'S PRIMARY</t>
  </si>
  <si>
    <t>P000446</t>
  </si>
  <si>
    <t>2620 ST. AUGUSTINE'S JUNIOR RATES</t>
  </si>
  <si>
    <t>P000447</t>
  </si>
  <si>
    <t>3765 ST. EDMUND CAMPION PRIMARY RATES</t>
  </si>
  <si>
    <t>P000448</t>
  </si>
  <si>
    <t>3004 ST. EDMUND'S PRIMARY RATES</t>
  </si>
  <si>
    <t>P000449</t>
  </si>
  <si>
    <t>3352 ST. JOHN THE BAPTIST PRIMARY RATES</t>
  </si>
  <si>
    <t>P000450</t>
  </si>
  <si>
    <t>3021 ST. JOHN'S PRIMARY RATES</t>
  </si>
  <si>
    <t>P000451</t>
  </si>
  <si>
    <t>3055 ST. JOHN'S PRIMARY RATES</t>
  </si>
  <si>
    <t>BSS CSC TEAM 1</t>
  </si>
  <si>
    <t>P000452</t>
  </si>
  <si>
    <t>3770 ST. JOSEPH'S R.C. PRIMARY RATES</t>
  </si>
  <si>
    <t>BSS CSC TEAM 2</t>
  </si>
  <si>
    <t>P000453</t>
  </si>
  <si>
    <t>3710 ST. JOSEPH'S R.C. PRIMARY RATES</t>
  </si>
  <si>
    <t>BSS CSC TEAM 3</t>
  </si>
  <si>
    <t>P000454</t>
  </si>
  <si>
    <t>3494 ST. LUKE'S C. OF E. PRIMARY RATES</t>
  </si>
  <si>
    <t>P000455</t>
  </si>
  <si>
    <t>3514 ST. MARY AND ST MARTIN BLYTH  PRIMA</t>
  </si>
  <si>
    <t>BSS CSC TEAM 5</t>
  </si>
  <si>
    <t>P000456</t>
  </si>
  <si>
    <t>3534 ST. MARY'S C. OF E. PRIMARY RATES</t>
  </si>
  <si>
    <t>BSS CSC TEAM 6</t>
  </si>
  <si>
    <t>P000457</t>
  </si>
  <si>
    <t>3310 ST. MARY'S C. OF E. PRIMARY RATES</t>
  </si>
  <si>
    <t>BSS CSC TEAM 7</t>
  </si>
  <si>
    <t>P000458</t>
  </si>
  <si>
    <t>3117 ST. MATTHEW'S C. OF E. PRIMARY RATE</t>
  </si>
  <si>
    <t>BSS CSC TEAM 8</t>
  </si>
  <si>
    <t>P000459</t>
  </si>
  <si>
    <t>3764 ST. PATRICK'S R.C. PRIMARY RATES</t>
  </si>
  <si>
    <t>BSS CSC TEAM 9</t>
  </si>
  <si>
    <t>P000460</t>
  </si>
  <si>
    <t>3767 ST. PATRICK'S R.C. PRIMARY RATES</t>
  </si>
  <si>
    <t>BSS CSC TEAM 10</t>
  </si>
  <si>
    <t>P000461</t>
  </si>
  <si>
    <t>3126 ST. PETER'S C. OF E. JUNIOR RATES</t>
  </si>
  <si>
    <t>BSS CSC TEAM 11</t>
  </si>
  <si>
    <t>P000462</t>
  </si>
  <si>
    <t>3296 ST. PETER'S C. OF E. PRIMARY RATES</t>
  </si>
  <si>
    <t>BSS CSC TEAM 12</t>
  </si>
  <si>
    <t>P000463</t>
  </si>
  <si>
    <t>3089 ST. PETER'S C. OF E. PRIMARY RATES</t>
  </si>
  <si>
    <t>BSS CSC MANAGERS</t>
  </si>
  <si>
    <t>P000464</t>
  </si>
  <si>
    <t>3097 ST. PETER'S C. OF E. PRIMARY RATES</t>
  </si>
  <si>
    <t>P000465</t>
  </si>
  <si>
    <t>3548 ST. PETER'S C. OF E. PRIMARY RATES</t>
  </si>
  <si>
    <t>CAP CHARGE-SECONDARY</t>
  </si>
  <si>
    <t>P000466</t>
  </si>
  <si>
    <t>3769 ST. PHILIP NERI WITH ST BEDE R.C. P</t>
  </si>
  <si>
    <t>CAP CHARGES -SPECIAL</t>
  </si>
  <si>
    <t>P000467</t>
  </si>
  <si>
    <t>3390 ST. SWITHUN'S C. OF E. PRIMARY RATE</t>
  </si>
  <si>
    <t>CAP CHARGES - LA-CSC</t>
  </si>
  <si>
    <t>P000468</t>
  </si>
  <si>
    <t>3073 ST. WILFRID'S C. OF E. PRIMARY RATE</t>
  </si>
  <si>
    <t>P000469</t>
  </si>
  <si>
    <t>2237 STANDHILL INFANT RATES</t>
  </si>
  <si>
    <t>P000470</t>
  </si>
  <si>
    <t>2911 STANHOPE PRIMARY RATES</t>
  </si>
  <si>
    <t>P000471</t>
  </si>
  <si>
    <t>3586 STURTON-LE-STEEPLE C. OF E. PRIMARY</t>
  </si>
  <si>
    <t>P000472</t>
  </si>
  <si>
    <t>2292 SUNNYSIDE PRIMARY &amp; NURSERY RATES</t>
  </si>
  <si>
    <t>P000473</t>
  </si>
  <si>
    <t>2826 SUTTON BONINGTON PRIMARY RATES</t>
  </si>
  <si>
    <t>P000474</t>
  </si>
  <si>
    <t>3775 SUTTON ROAD PRIMARY &amp; NURSERY RATES</t>
  </si>
  <si>
    <t>P000475</t>
  </si>
  <si>
    <t>3592 SUTTON-CUM-LOUND PRIMARY RATES</t>
  </si>
  <si>
    <t>P000476</t>
  </si>
  <si>
    <t>2829 SUTTON-ON-TRENT PRIMARY RATES</t>
  </si>
  <si>
    <t>P000477</t>
  </si>
  <si>
    <t>2352 THRUMPTON PRIMARY RATES</t>
  </si>
  <si>
    <t>P000478</t>
  </si>
  <si>
    <t>2858 TOLLERTON PRIMARY RATES</t>
  </si>
  <si>
    <t>P000479</t>
  </si>
  <si>
    <t>2286 TRENT VALE INFANT RATES</t>
  </si>
  <si>
    <t>P000480</t>
  </si>
  <si>
    <t>3143 TROWELL C. OF E. PRIMARY RATES</t>
  </si>
  <si>
    <t>P000481</t>
  </si>
  <si>
    <t>2838 TUXFORD PRIMARY RATES</t>
  </si>
  <si>
    <t>P000482</t>
  </si>
  <si>
    <t>3032 UNDERWOOD C. OF E. PRIMARY RATES</t>
  </si>
  <si>
    <t>P000483</t>
  </si>
  <si>
    <t>3796 WADSWORTH FIELDS PRIMARY RATES</t>
  </si>
  <si>
    <t>P000484</t>
  </si>
  <si>
    <t>3145 WALESBY C. OF E. PRIMARY RATES</t>
  </si>
  <si>
    <t>P000485</t>
  </si>
  <si>
    <t>2844 WALKERINGHAM PRIMARY RATES</t>
  </si>
  <si>
    <t>P000486</t>
  </si>
  <si>
    <t>2568 WEST BRIDGFORD INFANT RATES</t>
  </si>
  <si>
    <t>P000487</t>
  </si>
  <si>
    <t>2574 WEST BRIDGFORD JUNIOR RATES</t>
  </si>
  <si>
    <t>P000488</t>
  </si>
  <si>
    <t>2248 WESTDALE INFANT RATES</t>
  </si>
  <si>
    <t>P000489</t>
  </si>
  <si>
    <t>2247 WESTDALE JUNIOR RATES</t>
  </si>
  <si>
    <t>P000490</t>
  </si>
  <si>
    <t>2450 WESTWOOD INFANT RATES</t>
  </si>
  <si>
    <t>P000491</t>
  </si>
  <si>
    <t>2308 WILLIAM LILLEY INFANT RATES</t>
  </si>
  <si>
    <t>P000492</t>
  </si>
  <si>
    <t>2850 WILLOUGHBY PRIMARY RATES</t>
  </si>
  <si>
    <t>P000493</t>
  </si>
  <si>
    <t>2768 WILLOW BROOK PRIMARY RATES</t>
  </si>
  <si>
    <t>P000494</t>
  </si>
  <si>
    <t>2244 WILLOW FARM PRIMARY RATES</t>
  </si>
  <si>
    <t>P000495</t>
  </si>
  <si>
    <t>2853 WINTHORPE PRIMARY RATES</t>
  </si>
  <si>
    <t>P000496</t>
  </si>
  <si>
    <t>3606 WOODBOROUGH WOODS PRIMARY RATES</t>
  </si>
  <si>
    <t>P000497</t>
  </si>
  <si>
    <t>2202 WOODTHORPE INFANT RATES</t>
  </si>
  <si>
    <t>P000498</t>
  </si>
  <si>
    <t>3298 WYNNDALE PRIMARY RATES</t>
  </si>
  <si>
    <t>P000499</t>
  </si>
  <si>
    <t>7023 ASHLEA SPECIAL RATES</t>
  </si>
  <si>
    <t>P000500</t>
  </si>
  <si>
    <t>7011 BEECH HILL SPECIAL RATES</t>
  </si>
  <si>
    <t>P000501</t>
  </si>
  <si>
    <t>7032 BRACKEN HILL SPECIAL RATES</t>
  </si>
  <si>
    <t>P000502</t>
  </si>
  <si>
    <t>7012 DERRYMOUNT SPECIAL RATES</t>
  </si>
  <si>
    <t>P000503</t>
  </si>
  <si>
    <t>7019 DIGBY SPECIAL RATES</t>
  </si>
  <si>
    <t>P000504</t>
  </si>
  <si>
    <t>7009 FOUNTAINDALE SPECIAL RATES</t>
  </si>
  <si>
    <t>P000505</t>
  </si>
  <si>
    <t>7041 ORCHARD SPECIAL RATES</t>
  </si>
  <si>
    <t>P000506</t>
  </si>
  <si>
    <t>7014 REDGATE SPECIAL RATES</t>
  </si>
  <si>
    <t>P000507</t>
  </si>
  <si>
    <t>7021 ST. GILES SPECIAL RATES</t>
  </si>
  <si>
    <t>P000508</t>
  </si>
  <si>
    <t>7018 YEOMAN PARK SPECIAL RATES</t>
  </si>
  <si>
    <t>P000509</t>
  </si>
  <si>
    <t>1006 KIRKBY NURSERY CENTRE RATES</t>
  </si>
  <si>
    <t>P000510</t>
  </si>
  <si>
    <t>1004 SUTTON NURSERY CENTRE RATES</t>
  </si>
  <si>
    <t>P000511</t>
  </si>
  <si>
    <t>START 2</t>
  </si>
  <si>
    <t>P000512</t>
  </si>
  <si>
    <t>P000513</t>
  </si>
  <si>
    <t>P000514</t>
  </si>
  <si>
    <t>P000515</t>
  </si>
  <si>
    <t>P000516</t>
  </si>
  <si>
    <t>P000517</t>
  </si>
  <si>
    <t>P000518</t>
  </si>
  <si>
    <t>P000519</t>
  </si>
  <si>
    <t>P000520</t>
  </si>
  <si>
    <t>P000521</t>
  </si>
  <si>
    <t>P000522</t>
  </si>
  <si>
    <t>P000523</t>
  </si>
  <si>
    <t>P000524</t>
  </si>
  <si>
    <t>P000525</t>
  </si>
  <si>
    <t>P000526</t>
  </si>
  <si>
    <t>P000527</t>
  </si>
  <si>
    <t>P000528</t>
  </si>
  <si>
    <t>P000529</t>
  </si>
  <si>
    <t>P000530</t>
  </si>
  <si>
    <t>P000531</t>
  </si>
  <si>
    <t>P000532</t>
  </si>
  <si>
    <t>P000533</t>
  </si>
  <si>
    <t>P000534</t>
  </si>
  <si>
    <t>P000535</t>
  </si>
  <si>
    <t>P000536</t>
  </si>
  <si>
    <t>P000537</t>
  </si>
  <si>
    <t>P000538</t>
  </si>
  <si>
    <t>P000539</t>
  </si>
  <si>
    <t>P000540</t>
  </si>
  <si>
    <t>P000541</t>
  </si>
  <si>
    <t>P000542</t>
  </si>
  <si>
    <t>P000543</t>
  </si>
  <si>
    <t>P000544</t>
  </si>
  <si>
    <t>P000545</t>
  </si>
  <si>
    <t>P000546</t>
  </si>
  <si>
    <t>P000547</t>
  </si>
  <si>
    <t>P000548</t>
  </si>
  <si>
    <t>P000549</t>
  </si>
  <si>
    <t>P000550</t>
  </si>
  <si>
    <t>P000551</t>
  </si>
  <si>
    <t>P000552</t>
  </si>
  <si>
    <t>P000553</t>
  </si>
  <si>
    <t>P000554</t>
  </si>
  <si>
    <t>P000555</t>
  </si>
  <si>
    <t>P000556</t>
  </si>
  <si>
    <t>P000557</t>
  </si>
  <si>
    <t>P000558</t>
  </si>
  <si>
    <t>P000559</t>
  </si>
  <si>
    <t>P000560</t>
  </si>
  <si>
    <t>TF JW</t>
  </si>
  <si>
    <t>P000561</t>
  </si>
  <si>
    <t>P000562</t>
  </si>
  <si>
    <t>TF ML</t>
  </si>
  <si>
    <t>P000563</t>
  </si>
  <si>
    <t>TF AEF</t>
  </si>
  <si>
    <t>P000564</t>
  </si>
  <si>
    <t>TF EG</t>
  </si>
  <si>
    <t>P000565</t>
  </si>
  <si>
    <t>TF HMG</t>
  </si>
  <si>
    <t>P000566</t>
  </si>
  <si>
    <t>P000567</t>
  </si>
  <si>
    <t>P000568</t>
  </si>
  <si>
    <t>P000569</t>
  </si>
  <si>
    <t>P000570</t>
  </si>
  <si>
    <t>P000571</t>
  </si>
  <si>
    <t>TF MM</t>
  </si>
  <si>
    <t>P000572</t>
  </si>
  <si>
    <t>TF RAB</t>
  </si>
  <si>
    <t>P000573</t>
  </si>
  <si>
    <t>TF TP</t>
  </si>
  <si>
    <t>P000574</t>
  </si>
  <si>
    <t>P000575</t>
  </si>
  <si>
    <t>TF DMGW</t>
  </si>
  <si>
    <t>P000576</t>
  </si>
  <si>
    <t>P000577</t>
  </si>
  <si>
    <t>P000578</t>
  </si>
  <si>
    <t>ASYE 2013-14</t>
  </si>
  <si>
    <t>P000579</t>
  </si>
  <si>
    <t>P000580</t>
  </si>
  <si>
    <t>ASD</t>
  </si>
  <si>
    <t>P000581</t>
  </si>
  <si>
    <t>P000582</t>
  </si>
  <si>
    <t>P000583</t>
  </si>
  <si>
    <t>P000584</t>
  </si>
  <si>
    <t>P000585</t>
  </si>
  <si>
    <t>P000586</t>
  </si>
  <si>
    <t>P000587</t>
  </si>
  <si>
    <t>P000588</t>
  </si>
  <si>
    <t>P000589</t>
  </si>
  <si>
    <t>P000590</t>
  </si>
  <si>
    <t>P000591</t>
  </si>
  <si>
    <t>P000592</t>
  </si>
  <si>
    <t>P000593</t>
  </si>
  <si>
    <t>P000594</t>
  </si>
  <si>
    <t>P000595</t>
  </si>
  <si>
    <t>P000596</t>
  </si>
  <si>
    <t>P000597</t>
  </si>
  <si>
    <t>P000598</t>
  </si>
  <si>
    <t>P000599</t>
  </si>
  <si>
    <t>P000600</t>
  </si>
  <si>
    <t>P000601</t>
  </si>
  <si>
    <t>P000602</t>
  </si>
  <si>
    <t>P000603</t>
  </si>
  <si>
    <t>P000604</t>
  </si>
  <si>
    <t>P000605</t>
  </si>
  <si>
    <t>P000606</t>
  </si>
  <si>
    <t>P000607</t>
  </si>
  <si>
    <t>P000608</t>
  </si>
  <si>
    <t>P000609</t>
  </si>
  <si>
    <t>P000610</t>
  </si>
  <si>
    <t>P000611</t>
  </si>
  <si>
    <t>P000612</t>
  </si>
  <si>
    <t>P000613</t>
  </si>
  <si>
    <t>P000614</t>
  </si>
  <si>
    <t>ASH MH UR 25-64</t>
  </si>
  <si>
    <t>P000615</t>
  </si>
  <si>
    <t>P000616</t>
  </si>
  <si>
    <t>P000617</t>
  </si>
  <si>
    <t>P000618</t>
  </si>
  <si>
    <t>P000619</t>
  </si>
  <si>
    <t>P000620</t>
  </si>
  <si>
    <t>P000621</t>
  </si>
  <si>
    <t>P000622</t>
  </si>
  <si>
    <t>P000623</t>
  </si>
  <si>
    <t>P000624</t>
  </si>
  <si>
    <t>P000625</t>
  </si>
  <si>
    <t>P000626</t>
  </si>
  <si>
    <t>P000627</t>
  </si>
  <si>
    <t>P000628</t>
  </si>
  <si>
    <t>P000629</t>
  </si>
  <si>
    <t>P000630</t>
  </si>
  <si>
    <t>P000631</t>
  </si>
  <si>
    <t>P000632</t>
  </si>
  <si>
    <t>P000633</t>
  </si>
  <si>
    <t>P000634</t>
  </si>
  <si>
    <t>P000635</t>
  </si>
  <si>
    <t>P000636</t>
  </si>
  <si>
    <t>P000637</t>
  </si>
  <si>
    <t>P000638</t>
  </si>
  <si>
    <t>P000639</t>
  </si>
  <si>
    <t>P000640</t>
  </si>
  <si>
    <t>P000641</t>
  </si>
  <si>
    <t>P000642</t>
  </si>
  <si>
    <t>P000643</t>
  </si>
  <si>
    <t>P000644</t>
  </si>
  <si>
    <t>P000645</t>
  </si>
  <si>
    <t>P000646</t>
  </si>
  <si>
    <t>P000647</t>
  </si>
  <si>
    <t>P000648</t>
  </si>
  <si>
    <t>P000649</t>
  </si>
  <si>
    <t>P000650</t>
  </si>
  <si>
    <t>P000651</t>
  </si>
  <si>
    <t>P000652</t>
  </si>
  <si>
    <t>P000653</t>
  </si>
  <si>
    <t>P000654</t>
  </si>
  <si>
    <t>P000655</t>
  </si>
  <si>
    <t>P000656</t>
  </si>
  <si>
    <t>P000657</t>
  </si>
  <si>
    <t>P000658</t>
  </si>
  <si>
    <t>P000659</t>
  </si>
  <si>
    <t>P000660</t>
  </si>
  <si>
    <t>P000661</t>
  </si>
  <si>
    <t>P000662</t>
  </si>
  <si>
    <t>P000663</t>
  </si>
  <si>
    <t>P000664</t>
  </si>
  <si>
    <t>P000665</t>
  </si>
  <si>
    <t>P000666</t>
  </si>
  <si>
    <t>P000667</t>
  </si>
  <si>
    <t>P000668</t>
  </si>
  <si>
    <t>P000669</t>
  </si>
  <si>
    <t>BASS MH UR 18-24</t>
  </si>
  <si>
    <t>P000670</t>
  </si>
  <si>
    <t>BASS MH UR 25-64</t>
  </si>
  <si>
    <t>P000671</t>
  </si>
  <si>
    <t>P000672</t>
  </si>
  <si>
    <t>P000673</t>
  </si>
  <si>
    <t>P000674</t>
  </si>
  <si>
    <t>P000675</t>
  </si>
  <si>
    <t>P000676</t>
  </si>
  <si>
    <t>P000677</t>
  </si>
  <si>
    <t>P000678</t>
  </si>
  <si>
    <t>P000679</t>
  </si>
  <si>
    <t>P000680</t>
  </si>
  <si>
    <t>P000681</t>
  </si>
  <si>
    <t>P000682</t>
  </si>
  <si>
    <t>P000683</t>
  </si>
  <si>
    <t>P000684</t>
  </si>
  <si>
    <t>P000685</t>
  </si>
  <si>
    <t>P000686</t>
  </si>
  <si>
    <t>P000687</t>
  </si>
  <si>
    <t>P000688</t>
  </si>
  <si>
    <t>P000689</t>
  </si>
  <si>
    <t>P000690</t>
  </si>
  <si>
    <t>P000691</t>
  </si>
  <si>
    <t>P000692</t>
  </si>
  <si>
    <t>P000693</t>
  </si>
  <si>
    <t>P000694</t>
  </si>
  <si>
    <t>P000695</t>
  </si>
  <si>
    <t>P000696</t>
  </si>
  <si>
    <t>P000697</t>
  </si>
  <si>
    <t>P000698</t>
  </si>
  <si>
    <t>P000699</t>
  </si>
  <si>
    <t>P000700</t>
  </si>
  <si>
    <t>P000701</t>
  </si>
  <si>
    <t>P000702</t>
  </si>
  <si>
    <t>P000703</t>
  </si>
  <si>
    <t>P000704</t>
  </si>
  <si>
    <t>P000705</t>
  </si>
  <si>
    <t>P000706</t>
  </si>
  <si>
    <t>P000707</t>
  </si>
  <si>
    <t>P000708</t>
  </si>
  <si>
    <t>P000709</t>
  </si>
  <si>
    <t>P000710</t>
  </si>
  <si>
    <t>P000711</t>
  </si>
  <si>
    <t>P000712</t>
  </si>
  <si>
    <t>P000713</t>
  </si>
  <si>
    <t>P000714</t>
  </si>
  <si>
    <t>P000715</t>
  </si>
  <si>
    <t>P000716</t>
  </si>
  <si>
    <t>P000717</t>
  </si>
  <si>
    <t>P000718</t>
  </si>
  <si>
    <t>P000719</t>
  </si>
  <si>
    <t>P000720</t>
  </si>
  <si>
    <t>P000721</t>
  </si>
  <si>
    <t>P000722</t>
  </si>
  <si>
    <t>P000723</t>
  </si>
  <si>
    <t>P000724</t>
  </si>
  <si>
    <t>P000725</t>
  </si>
  <si>
    <t>P000726</t>
  </si>
  <si>
    <t>P000727</t>
  </si>
  <si>
    <t>BROX MH UR 18-24</t>
  </si>
  <si>
    <t>P000728</t>
  </si>
  <si>
    <t>BROX MH UR 25-64</t>
  </si>
  <si>
    <t>P000729</t>
  </si>
  <si>
    <t>BROX MH UR 65-74</t>
  </si>
  <si>
    <t>P000730</t>
  </si>
  <si>
    <t>P000731</t>
  </si>
  <si>
    <t>P000732</t>
  </si>
  <si>
    <t>P000733</t>
  </si>
  <si>
    <t>P000734</t>
  </si>
  <si>
    <t>P000735</t>
  </si>
  <si>
    <t>P000736</t>
  </si>
  <si>
    <t>P000737</t>
  </si>
  <si>
    <t>P000738</t>
  </si>
  <si>
    <t>P000739</t>
  </si>
  <si>
    <t>P000740</t>
  </si>
  <si>
    <t>P000741</t>
  </si>
  <si>
    <t>P000742</t>
  </si>
  <si>
    <t>P000743</t>
  </si>
  <si>
    <t>P000744</t>
  </si>
  <si>
    <t>P000745</t>
  </si>
  <si>
    <t>P000746</t>
  </si>
  <si>
    <t>P000747</t>
  </si>
  <si>
    <t>P000748</t>
  </si>
  <si>
    <t>P000749</t>
  </si>
  <si>
    <t>P000750</t>
  </si>
  <si>
    <t>P000751</t>
  </si>
  <si>
    <t>P000752</t>
  </si>
  <si>
    <t>P000753</t>
  </si>
  <si>
    <t>P000754</t>
  </si>
  <si>
    <t>P000755</t>
  </si>
  <si>
    <t>P000756</t>
  </si>
  <si>
    <t>P000757</t>
  </si>
  <si>
    <t>P000758</t>
  </si>
  <si>
    <t>P000759</t>
  </si>
  <si>
    <t>P000760</t>
  </si>
  <si>
    <t>P000761</t>
  </si>
  <si>
    <t>P000762</t>
  </si>
  <si>
    <t>P000763</t>
  </si>
  <si>
    <t>P000764</t>
  </si>
  <si>
    <t>P000765</t>
  </si>
  <si>
    <t>P000766</t>
  </si>
  <si>
    <t>P000767</t>
  </si>
  <si>
    <t>P000768</t>
  </si>
  <si>
    <t>P000769</t>
  </si>
  <si>
    <t>P000770</t>
  </si>
  <si>
    <t>P000771</t>
  </si>
  <si>
    <t>P000772</t>
  </si>
  <si>
    <t>P000773</t>
  </si>
  <si>
    <t>P000774</t>
  </si>
  <si>
    <t>P000775</t>
  </si>
  <si>
    <t>P000776</t>
  </si>
  <si>
    <t>P000777</t>
  </si>
  <si>
    <t>P000778</t>
  </si>
  <si>
    <t>P000779</t>
  </si>
  <si>
    <t>P000780</t>
  </si>
  <si>
    <t>P000781</t>
  </si>
  <si>
    <t>GED MH UR 25-64</t>
  </si>
  <si>
    <t>P000782</t>
  </si>
  <si>
    <t>P000783</t>
  </si>
  <si>
    <t>P000784</t>
  </si>
  <si>
    <t>P000785</t>
  </si>
  <si>
    <t>P000786</t>
  </si>
  <si>
    <t>P000787</t>
  </si>
  <si>
    <t>P000788</t>
  </si>
  <si>
    <t>P000789</t>
  </si>
  <si>
    <t>P000790</t>
  </si>
  <si>
    <t>P000791</t>
  </si>
  <si>
    <t>P000792</t>
  </si>
  <si>
    <t>P000793</t>
  </si>
  <si>
    <t>P000794</t>
  </si>
  <si>
    <t>P000795</t>
  </si>
  <si>
    <t>P000796</t>
  </si>
  <si>
    <t>P000797</t>
  </si>
  <si>
    <t>P000798</t>
  </si>
  <si>
    <t>P000799</t>
  </si>
  <si>
    <t>P000800</t>
  </si>
  <si>
    <t>P000801</t>
  </si>
  <si>
    <t>P000802</t>
  </si>
  <si>
    <t>P000803</t>
  </si>
  <si>
    <t>P000804</t>
  </si>
  <si>
    <t>P000805</t>
  </si>
  <si>
    <t>P000806</t>
  </si>
  <si>
    <t>P000807</t>
  </si>
  <si>
    <t>P000808</t>
  </si>
  <si>
    <t>P000809</t>
  </si>
  <si>
    <t>P000810</t>
  </si>
  <si>
    <t>P000811</t>
  </si>
  <si>
    <t>P000812</t>
  </si>
  <si>
    <t>P000813</t>
  </si>
  <si>
    <t>P000814</t>
  </si>
  <si>
    <t>P000815</t>
  </si>
  <si>
    <t>P000816</t>
  </si>
  <si>
    <t>P000817</t>
  </si>
  <si>
    <t>P000818</t>
  </si>
  <si>
    <t>P000819</t>
  </si>
  <si>
    <t>P000820</t>
  </si>
  <si>
    <t>P000821</t>
  </si>
  <si>
    <t>P000822</t>
  </si>
  <si>
    <t>P000823</t>
  </si>
  <si>
    <t>P000824</t>
  </si>
  <si>
    <t>P000825</t>
  </si>
  <si>
    <t>P000826</t>
  </si>
  <si>
    <t>P000848</t>
  </si>
  <si>
    <t>BUM 010192</t>
  </si>
  <si>
    <t>P000849</t>
  </si>
  <si>
    <t>IM 010193</t>
  </si>
  <si>
    <t>P000850</t>
  </si>
  <si>
    <t>AA 050293</t>
  </si>
  <si>
    <t>P000851</t>
  </si>
  <si>
    <t>WY 261292</t>
  </si>
  <si>
    <t>P000852</t>
  </si>
  <si>
    <t>AR 010192</t>
  </si>
  <si>
    <t>P000853</t>
  </si>
  <si>
    <t>2300 ALBANY JUNIOR MINOR WORKS</t>
  </si>
  <si>
    <t>P000854</t>
  </si>
  <si>
    <t>2302 ALDERMAN POUNDER INFANT MINOR WORKS</t>
  </si>
  <si>
    <t>P000855</t>
  </si>
  <si>
    <t>4117 ALDERMAN WHITE SCHOOL &amp; LANGUAGE CO</t>
  </si>
  <si>
    <t>P000856</t>
  </si>
  <si>
    <t>3018 ALL HALLOWS C. OF E. PRIMARY MINOR</t>
  </si>
  <si>
    <t>P000857</t>
  </si>
  <si>
    <t>AD 200193</t>
  </si>
  <si>
    <t>P000858</t>
  </si>
  <si>
    <t>SH 110891</t>
  </si>
  <si>
    <t>P000859</t>
  </si>
  <si>
    <t>4756 ALL SAINTS R.C. COMPREHENSIVE MINOR</t>
  </si>
  <si>
    <t>MANS MH UR 18-24</t>
  </si>
  <si>
    <t>P000860</t>
  </si>
  <si>
    <t>MT 210292</t>
  </si>
  <si>
    <t>MANS MH UR 25-64</t>
  </si>
  <si>
    <t>P000861</t>
  </si>
  <si>
    <t>2461 ANNIE HOLGATE INFANT MINOR WORKS</t>
  </si>
  <si>
    <t>P000862</t>
  </si>
  <si>
    <t>AD 010193</t>
  </si>
  <si>
    <t>P000863</t>
  </si>
  <si>
    <t>MAS 010193</t>
  </si>
  <si>
    <t>P000864</t>
  </si>
  <si>
    <t>3787 ARNBROOK PRIMARY MINOR WORKS</t>
  </si>
  <si>
    <t>P000865</t>
  </si>
  <si>
    <t>AP 271192</t>
  </si>
  <si>
    <t>P000866</t>
  </si>
  <si>
    <t>4091 ARNOLD HILL COMPREHENSIVE MINOR WOR</t>
  </si>
  <si>
    <t>P000867</t>
  </si>
  <si>
    <t>2916 ARNOLD MILL PRIMARY MINOR WORKS</t>
  </si>
  <si>
    <t>P000868</t>
  </si>
  <si>
    <t>2942 ARNOLD VIEW PRIMARY MINOR WORKS</t>
  </si>
  <si>
    <t>P000869</t>
  </si>
  <si>
    <t>4009 ASHFIELD SCHOOL &amp; TECHNOLOGY COLLEG</t>
  </si>
  <si>
    <t>P000870</t>
  </si>
  <si>
    <t>7023 ASHLEA SPECIAL MINOR WORKS</t>
  </si>
  <si>
    <t>P000871</t>
  </si>
  <si>
    <t>ITG 070992</t>
  </si>
  <si>
    <t>P000872</t>
  </si>
  <si>
    <t>UR 010193</t>
  </si>
  <si>
    <t>P000873</t>
  </si>
  <si>
    <t>2436 BAGTHORPE PRIMARY MINOR WORKS</t>
  </si>
  <si>
    <t>P000874</t>
  </si>
  <si>
    <t>MAF 260193</t>
  </si>
  <si>
    <t>P000875</t>
  </si>
  <si>
    <t>2464 BEARDALL STREET PRIMARY MINOR WORKS</t>
  </si>
  <si>
    <t>P000876</t>
  </si>
  <si>
    <t>MMK 110691</t>
  </si>
  <si>
    <t>P000877</t>
  </si>
  <si>
    <t>HA 031192</t>
  </si>
  <si>
    <t>P000878</t>
  </si>
  <si>
    <t>7011 BEECH HILL SPECIAL MINOR WORKS</t>
  </si>
  <si>
    <t>P000879</t>
  </si>
  <si>
    <t>2944 BEESTON FIELDS PRIMARY MINOR WORKS</t>
  </si>
  <si>
    <t>P000880</t>
  </si>
  <si>
    <t>2947 BERRY HILL PRIMARY &amp; NURSERY MINOR</t>
  </si>
  <si>
    <t>P000881</t>
  </si>
  <si>
    <t>AL 101192</t>
  </si>
  <si>
    <t>P000882</t>
  </si>
  <si>
    <t>2520 BISHOP ALEXANDER PRIMARY MINOR WORK</t>
  </si>
  <si>
    <t>P000883</t>
  </si>
  <si>
    <t>2316 BISPHAM DRIVE JUNIOR MINOR WORKS</t>
  </si>
  <si>
    <t>P000884</t>
  </si>
  <si>
    <t>3065 BLEASBY C. OF E. PRIMARY MINOR WORK</t>
  </si>
  <si>
    <t>P000885</t>
  </si>
  <si>
    <t>3793 BLIDWORTH OAKS MINOR WORKS</t>
  </si>
  <si>
    <t>P000886</t>
  </si>
  <si>
    <t>3292 BOWBRIDGE PRIMARY MINOR WORKS</t>
  </si>
  <si>
    <t>P000887</t>
  </si>
  <si>
    <t>7032 BRACKEN HILL SPECIAL MINOR WORKS</t>
  </si>
  <si>
    <t>P000888</t>
  </si>
  <si>
    <t>AM 030293</t>
  </si>
  <si>
    <t>P000889</t>
  </si>
  <si>
    <t>UASC AFTERCARE</t>
  </si>
  <si>
    <t>P000890</t>
  </si>
  <si>
    <t>2271 BRAMCOTE HILLS PRIMARY MINOR WORKS</t>
  </si>
  <si>
    <t>P000891</t>
  </si>
  <si>
    <t>4119 BRAMCOTE PARK COMPREHENSIVE MINOR W</t>
  </si>
  <si>
    <t>P000892</t>
  </si>
  <si>
    <t>2395 BRINSLEY PRIMARY MINOR WORKS</t>
  </si>
  <si>
    <t>P000893</t>
  </si>
  <si>
    <t>3789 BROOKHILL LEYS PRIMARY MINOR WORKS</t>
  </si>
  <si>
    <t>P000894</t>
  </si>
  <si>
    <t>2732 BROOKSIDE PRIMARY MINOR WORKS</t>
  </si>
  <si>
    <t>P000895</t>
  </si>
  <si>
    <t>2466 BROOMHILL JUNIOR MINOR WORKS</t>
  </si>
  <si>
    <t>P000896</t>
  </si>
  <si>
    <t>4463 BRUNTS COMPREHENSIVE MINOR WORKS</t>
  </si>
  <si>
    <t>P000897</t>
  </si>
  <si>
    <t>3072 BUNNY C. OF E. PRIMARY MINOR WORKS</t>
  </si>
  <si>
    <t>P000898</t>
  </si>
  <si>
    <t>2699 BURTON JOYCE PRIMARY MINOR WORKS</t>
  </si>
  <si>
    <t>P000899</t>
  </si>
  <si>
    <t>2470 BUTLERS HILL INFANT MINOR WORKS</t>
  </si>
  <si>
    <t>P000900</t>
  </si>
  <si>
    <t>P000901</t>
  </si>
  <si>
    <t>2693 CARNARVON PRIMARY MINOR WORKS</t>
  </si>
  <si>
    <t>P000902</t>
  </si>
  <si>
    <t>2928 CARR HILL PRIMARY MINOR WORKS</t>
  </si>
  <si>
    <t>P000903</t>
  </si>
  <si>
    <t>2007 CARSIC PRIMARY MINOR WORKS</t>
  </si>
  <si>
    <t>P000904</t>
  </si>
  <si>
    <t>2227 CENTRAL INFANT MINOR WORKS</t>
  </si>
  <si>
    <t>P000905</t>
  </si>
  <si>
    <t>2226 CENTRAL JUNIOR MINOR WORKS</t>
  </si>
  <si>
    <t>P000906</t>
  </si>
  <si>
    <t>2315 CHETWYND ROAD PRIMARY MINOR WORKS</t>
  </si>
  <si>
    <t>P000907</t>
  </si>
  <si>
    <t>4121 CHILWELL SCHOOL MINOR WORKS</t>
  </si>
  <si>
    <t>P000908</t>
  </si>
  <si>
    <t>3450 CHRIST CHURCH C. OF E. INFANT MINOR</t>
  </si>
  <si>
    <t>P000909</t>
  </si>
  <si>
    <t>4700 CHRIST THE KING R.C. COMPREHENSIVE</t>
  </si>
  <si>
    <t>P000910</t>
  </si>
  <si>
    <t>2927 CHURCH VALE PRIMARY &amp; NURSERY MINOR</t>
  </si>
  <si>
    <t>P000911</t>
  </si>
  <si>
    <t>2674 CHUTER EDE PRIMARY MINOR WORKS</t>
  </si>
  <si>
    <t>P000912</t>
  </si>
  <si>
    <t>2705 CLARBOROUGH PRIMARY MINOR WORKS</t>
  </si>
  <si>
    <t>P000913</t>
  </si>
  <si>
    <t>3081 CODDINGTON C. OF E. PRIMARY MINOR W</t>
  </si>
  <si>
    <t>P000914</t>
  </si>
  <si>
    <t>2294 COLLEGE HOUSE JUNIOR MINOR WORKS</t>
  </si>
  <si>
    <t>P000915</t>
  </si>
  <si>
    <t>4409 COLONEL FRANK SEELY COMPREHENSIVE M</t>
  </si>
  <si>
    <t>P000916</t>
  </si>
  <si>
    <t>2213 COPPICE FARM PRIMARY MINOR WORKS</t>
  </si>
  <si>
    <t>NEW MH UR 25-64</t>
  </si>
  <si>
    <t>P000917</t>
  </si>
  <si>
    <t>3084 COSTOCK C. OF E. PRIMARY MINOR WORK</t>
  </si>
  <si>
    <t>NEW MH UR 65-74</t>
  </si>
  <si>
    <t>P000918</t>
  </si>
  <si>
    <t>3530 COTGRAVE C. OF E. PRIMARY MINOR WOR</t>
  </si>
  <si>
    <t>P000919</t>
  </si>
  <si>
    <t>3790 COTGRAVE CANDLEBY LANE PRIMARY MINO</t>
  </si>
  <si>
    <t>P000920</t>
  </si>
  <si>
    <t>2948 CRESCENT PRIMARY MINOR WORKS</t>
  </si>
  <si>
    <t>P000921</t>
  </si>
  <si>
    <t>2126 CROFT PRIMARY MINOR WORKS</t>
  </si>
  <si>
    <t>P000922</t>
  </si>
  <si>
    <t>2940 CROMPTON VIEW PRIMARY MINOR WORKS</t>
  </si>
  <si>
    <t>P000923</t>
  </si>
  <si>
    <t>2723 CROPWELL BISHOP PRIMARY MINOR WORKS</t>
  </si>
  <si>
    <t>P000924</t>
  </si>
  <si>
    <t>2770 CROSSDALE DRIVE PRIMARY MINOR WORKS</t>
  </si>
  <si>
    <t>P000925</t>
  </si>
  <si>
    <t>3087 CUCKNEY C. OF E. PRIMARY MINOR WORK</t>
  </si>
  <si>
    <t>P000926</t>
  </si>
  <si>
    <t>2167 DALESTORTH PRIMARY &amp; NURSERY MINOR</t>
  </si>
  <si>
    <t>P000927</t>
  </si>
  <si>
    <t>2164 DANESWOOD JUNIOR MINOR WORKS</t>
  </si>
  <si>
    <t>P000928</t>
  </si>
  <si>
    <t>MH 081192</t>
  </si>
  <si>
    <t>P000929</t>
  </si>
  <si>
    <t>3076 DEAN HOLE C. OF E. PRIMARY MINOR WO</t>
  </si>
  <si>
    <t>P000930</t>
  </si>
  <si>
    <t>7012 DERRYMOUNT SPECIAL MINOR WORKS</t>
  </si>
  <si>
    <t>P000931</t>
  </si>
  <si>
    <t>7019 DIGBY SPECIAL MINOR WORKS</t>
  </si>
  <si>
    <t>P000932</t>
  </si>
  <si>
    <t>4444 DUKERIES COMMUNITY COLLEGE MINOR WO</t>
  </si>
  <si>
    <t>P000933</t>
  </si>
  <si>
    <t>3088 DUNHAM C. OF E. PRIMARY MINOR WORKS</t>
  </si>
  <si>
    <t>P000934</t>
  </si>
  <si>
    <t>3294 DYSCARR PRIMARY MINOR WORKS</t>
  </si>
  <si>
    <t>P000935</t>
  </si>
  <si>
    <t>2734 EAST MARKHAM PRIMARY MINOR WORKS</t>
  </si>
  <si>
    <t>P000936</t>
  </si>
  <si>
    <t>2175 EASTLANDS JUNIOR MINOR WORKS</t>
  </si>
  <si>
    <t>P000937</t>
  </si>
  <si>
    <t>4201 EASTWOOD COMPREHENSIVE MINOR WORKS</t>
  </si>
  <si>
    <t>P000938</t>
  </si>
  <si>
    <t>2471 EDGEWOOD PRIMARY MINOR WORKS</t>
  </si>
  <si>
    <t>P000939</t>
  </si>
  <si>
    <t>2585 EDWALTON PRIMARY MINOR WORKS</t>
  </si>
  <si>
    <t>P000940</t>
  </si>
  <si>
    <t>4456 ELIZABETHAN HIGH COMPREHENSIVE MINO</t>
  </si>
  <si>
    <t>P000941</t>
  </si>
  <si>
    <t>2741 ELKESLEY PRIMARY MINOR WORKS</t>
  </si>
  <si>
    <t>P000942</t>
  </si>
  <si>
    <t>2206 ERNEHALE INFANT MINOR WORKS</t>
  </si>
  <si>
    <t>P000943</t>
  </si>
  <si>
    <t>2201 ERNEHALE JUNIOR MINOR WORKS</t>
  </si>
  <si>
    <t>P000944</t>
  </si>
  <si>
    <t>2299 ESKDALE JUNIOR MINOR WORKS</t>
  </si>
  <si>
    <t>P000945</t>
  </si>
  <si>
    <t>3291 ETHEL WAINWRIGHT PRIMARY &amp; NURSERY</t>
  </si>
  <si>
    <t>P000946</t>
  </si>
  <si>
    <t>2742 EVERTON PRIMARY MINOR WORKS</t>
  </si>
  <si>
    <t>P000947</t>
  </si>
  <si>
    <t>2310 FAIRFIELD PRIMARY MINOR WORKS</t>
  </si>
  <si>
    <t>P000948</t>
  </si>
  <si>
    <t>3781 FARMILO PRIMARY &amp; NURSERY MINOR WOR</t>
  </si>
  <si>
    <t>P000949</t>
  </si>
  <si>
    <t>2006 FARNSFIELD ST MICHAEL'S CE PRIMARY</t>
  </si>
  <si>
    <t>P000950</t>
  </si>
  <si>
    <t>2745 FLINTHAM PRIMARY MINOR WORKS</t>
  </si>
  <si>
    <t>P000951</t>
  </si>
  <si>
    <t>2361 FOREST GLADE PRIMARY MINOR WORKS</t>
  </si>
  <si>
    <t>P000952</t>
  </si>
  <si>
    <t>2937 FOREST TOWN PRIMARY MINOR WORKS</t>
  </si>
  <si>
    <t>P000953</t>
  </si>
  <si>
    <t>2801 FOREST VIEW JUNIOR MINOR WORKS</t>
  </si>
  <si>
    <t>P000954</t>
  </si>
  <si>
    <t>7009 FOUNTAINDALE SPECIAL MINOR WORKS</t>
  </si>
  <si>
    <t>P000955</t>
  </si>
  <si>
    <t>3546 GAMSTON C. OF E. PRIMARY MINOR WORK</t>
  </si>
  <si>
    <t>P000956</t>
  </si>
  <si>
    <t>4041 GARIBALDI COMPREHENSIVE MINOR WORKS</t>
  </si>
  <si>
    <t>P000957</t>
  </si>
  <si>
    <t>2941 GATEFORD PARK PRIMARY MINOR WORKS</t>
  </si>
  <si>
    <t>P000958</t>
  </si>
  <si>
    <t>4100 GEDLING COMPREHENSIVE MINOR WORKS</t>
  </si>
  <si>
    <t>P000959</t>
  </si>
  <si>
    <t>2414 GILTHILL PRIMARY MINOR WORKS</t>
  </si>
  <si>
    <t>P000960</t>
  </si>
  <si>
    <t>3696 GOOD SHEPHERD R.C. PRIMARY MINOR WO</t>
  </si>
  <si>
    <t>P000961</t>
  </si>
  <si>
    <t>2748 GOTHAM PRIMARY MINOR WORKS</t>
  </si>
  <si>
    <t>P000962</t>
  </si>
  <si>
    <t>3795 GREASLEY BEAUVALE PRIMARY MINOR WOR</t>
  </si>
  <si>
    <t>P000963</t>
  </si>
  <si>
    <t>2919 GREENWOOD PRIMARY AND NURSERY MINOR</t>
  </si>
  <si>
    <t>P000964</t>
  </si>
  <si>
    <t>2931 GREYTHORN PRIMARY MINOR WORKS</t>
  </si>
  <si>
    <t>P000965</t>
  </si>
  <si>
    <t>4400 GROVE COMPREHENSIVE MINOR WORKS</t>
  </si>
  <si>
    <t>P000966</t>
  </si>
  <si>
    <t>3550 GUNTHORPE C. OF E. PRIMARY MINOR WO</t>
  </si>
  <si>
    <t>P000967</t>
  </si>
  <si>
    <t>2225 HADDON PRIMARY MINOR WORKS</t>
  </si>
  <si>
    <t>P000968</t>
  </si>
  <si>
    <t>2614 HAGGONFIELDS PRIMARY MINOR WORKS</t>
  </si>
  <si>
    <t>RUSH MH UR 25-64</t>
  </si>
  <si>
    <t>P000969</t>
  </si>
  <si>
    <t>3104 HALAM C. OF E. PRIMARY MINOR WORKS</t>
  </si>
  <si>
    <t>P000970</t>
  </si>
  <si>
    <t>2346 HALLCROFT INFANT MINOR WORKS</t>
  </si>
  <si>
    <t>P000971</t>
  </si>
  <si>
    <t>4413 HARRY CARLTON COMPREHENSIVE MINOR W</t>
  </si>
  <si>
    <t>P000972</t>
  </si>
  <si>
    <t>3552 HARWORTH C. OF E. PRIMARY MINOR WOR</t>
  </si>
  <si>
    <t>P000973</t>
  </si>
  <si>
    <t>2685 HAWTHORNE PRIMARY MINOR WORKS</t>
  </si>
  <si>
    <t>P000974</t>
  </si>
  <si>
    <t>2526 HAWTONVILLE JUNIOR MINOR WORKS</t>
  </si>
  <si>
    <t>P000975</t>
  </si>
  <si>
    <t>2165 HEALDSWOOD INFANT &amp; NURSERY MINOR W</t>
  </si>
  <si>
    <t>P000976</t>
  </si>
  <si>
    <t>2930 HEATHERLEY PRIMARY MINOR WORKS</t>
  </si>
  <si>
    <t>P000977</t>
  </si>
  <si>
    <t>3295 HEATHLANDS PRIMARY &amp; NURSERY MINOR</t>
  </si>
  <si>
    <t>P000978</t>
  </si>
  <si>
    <t>2174 HETTS LANE INFANT MINOR WORKS</t>
  </si>
  <si>
    <t>P000979</t>
  </si>
  <si>
    <t>2590 HEYMANN PRIMARY MINOR WORKS</t>
  </si>
  <si>
    <t>P000980</t>
  </si>
  <si>
    <t>3776 HIGH OAKHAM PRIMARY MINOR WORKS</t>
  </si>
  <si>
    <t>P000981</t>
  </si>
  <si>
    <t>2362 HILLOCKS PRIMARY MINOR WORKS</t>
  </si>
  <si>
    <t>P000982</t>
  </si>
  <si>
    <t>3792 HILLSIDE PRIMARY SCHOOL MINOR WORKS</t>
  </si>
  <si>
    <t>P000983</t>
  </si>
  <si>
    <t>4429 HOLGATE COMPREHENSIVE MINOR WORKS</t>
  </si>
  <si>
    <t>P000984</t>
  </si>
  <si>
    <t>2440 HOLLY HILL PRIMARY MINOR WORKS</t>
  </si>
  <si>
    <t>P000985</t>
  </si>
  <si>
    <t>2923 HOLLY PRIMARY MINOR WORKS</t>
  </si>
  <si>
    <t>P000986</t>
  </si>
  <si>
    <t>2910 HOLLYWELL PRIMARY MINOR WORKS</t>
  </si>
  <si>
    <t>P000987</t>
  </si>
  <si>
    <t>3730 HOLY CROSS R.C. PRIMARY MINOR WORKS</t>
  </si>
  <si>
    <t>P000988</t>
  </si>
  <si>
    <t>3768 HOLY FAMILY PRIMARY MINOR WORKS</t>
  </si>
  <si>
    <t>P000989</t>
  </si>
  <si>
    <t>3132 HOLY TRINITY C. OF E. INFANT MINOR</t>
  </si>
  <si>
    <t>P000990</t>
  </si>
  <si>
    <t>3766 HOLY TRINITY R.C. PRIMARY MINOR WOR</t>
  </si>
  <si>
    <t>P000991</t>
  </si>
  <si>
    <t>2417 HORSENDALE PRIMARY MINOR WORKS</t>
  </si>
  <si>
    <t>P000992</t>
  </si>
  <si>
    <t>3780 INTAKE FARM PRIMARY &amp; NURSERY MINOR</t>
  </si>
  <si>
    <t>P000993</t>
  </si>
  <si>
    <t>2444 JACKSDALE PRIMARY MINOR WORKS</t>
  </si>
  <si>
    <t>P000994</t>
  </si>
  <si>
    <t>2822 JAMES PEACOCK INFANT MINOR WORKS</t>
  </si>
  <si>
    <t>P000995</t>
  </si>
  <si>
    <t>2920 JEFFRIES PRIMARY MINOR WORKS</t>
  </si>
  <si>
    <t>P000996</t>
  </si>
  <si>
    <t>2565 JESSE GRAY PRIMARY MINOR WORKS</t>
  </si>
  <si>
    <t>P000997</t>
  </si>
  <si>
    <t>2718 JOHN BLOW PRIMARY MINOR WORKS</t>
  </si>
  <si>
    <t>P000998</t>
  </si>
  <si>
    <t>2274 JOHN CLIFFORD PRIMARY &amp; NURSERY MIN</t>
  </si>
  <si>
    <t>P000999</t>
  </si>
  <si>
    <t>2150 JOHN DAVIES PRIMARY MINOR WORKS</t>
  </si>
  <si>
    <t>P001000</t>
  </si>
  <si>
    <t>2678 JOHN HUNT PRIMARY MINOR WORKS</t>
  </si>
  <si>
    <t>P001001</t>
  </si>
  <si>
    <t>2107 JOHN T RICE INFANT MINOR WORKS</t>
  </si>
  <si>
    <t>P001002</t>
  </si>
  <si>
    <t>4408 JOSEPH WHITAKER COMPREHENSIVE MINOR</t>
  </si>
  <si>
    <t>P001003</t>
  </si>
  <si>
    <t>2924 KEYWORTH PRIMARY MINOR WORKS</t>
  </si>
  <si>
    <t>P001004</t>
  </si>
  <si>
    <t>2222 KILLISICK JUNIOR MINOR WORKS</t>
  </si>
  <si>
    <t>P001005</t>
  </si>
  <si>
    <t>4226 KIMBERLEY COMPREHENSIVE MINOR WORKS</t>
  </si>
  <si>
    <t>P001006</t>
  </si>
  <si>
    <t>2900 KIMBERLEY PRIMARY MINOR WORKS</t>
  </si>
  <si>
    <t>P001007</t>
  </si>
  <si>
    <t>3779 KING EDWARD PRIMARY &amp; NURSERY MINOR</t>
  </si>
  <si>
    <t>ASYE 2014-15</t>
  </si>
  <si>
    <t>P001008</t>
  </si>
  <si>
    <t>2737 KING EDWIN PRIMARY MINOR WORKS</t>
  </si>
  <si>
    <t>P001009</t>
  </si>
  <si>
    <t>3785 KINGSTON PARK PRIMARY MINOR WORKS</t>
  </si>
  <si>
    <t>P001010</t>
  </si>
  <si>
    <t>2912 KINGSWAY PRIMARY MINOR WORKS</t>
  </si>
  <si>
    <t>P001011</t>
  </si>
  <si>
    <t>2769 KINOULTON PRIMARY MINOR WORKS</t>
  </si>
  <si>
    <t>P001012</t>
  </si>
  <si>
    <t>4008 KIRKBY COLLEGE MINOR WORKS</t>
  </si>
  <si>
    <t>P001013</t>
  </si>
  <si>
    <t>1006 KIRKBY NURSERY CENTRE MINOR WORKS</t>
  </si>
  <si>
    <t>P001014</t>
  </si>
  <si>
    <t>2009 KIRKBY WOODHOUSE PRIMARY MINOR WORK</t>
  </si>
  <si>
    <t>P001015</t>
  </si>
  <si>
    <t>2772 KIRKLINGTON PRIMARY MINOR WORKS</t>
  </si>
  <si>
    <t>P001016</t>
  </si>
  <si>
    <t>3112 KNEESALL C. OF E. PRIMARY MINOR WOR</t>
  </si>
  <si>
    <t>P001017</t>
  </si>
  <si>
    <t>2560 LADY BAY PRIMARY MINOR WORKS</t>
  </si>
  <si>
    <t>P001018</t>
  </si>
  <si>
    <t>2821 LAKE VIEW PRIMARY MINOR WORKS</t>
  </si>
  <si>
    <t>P001019</t>
  </si>
  <si>
    <t>2775 LAMBLEY PRIMARY MINOR WORKS</t>
  </si>
  <si>
    <t>P001020</t>
  </si>
  <si>
    <t>3113 LANGAR C. OF E. PRIMARY MINOR WORKS</t>
  </si>
  <si>
    <t>P001021</t>
  </si>
  <si>
    <t>2731 LANTERN LANE PRIMARY MINOR WORKS</t>
  </si>
  <si>
    <t>P001022</t>
  </si>
  <si>
    <t>2418 LARKFIELDS INFANT MINOR WORKS</t>
  </si>
  <si>
    <t>P001023</t>
  </si>
  <si>
    <t>2416 LARKFIELDS JUNIOR MINOR WORKS</t>
  </si>
  <si>
    <t>P001024</t>
  </si>
  <si>
    <t>2134 LEAMINGTON PRIMARY MINOR WORKS</t>
  </si>
  <si>
    <t>P001025</t>
  </si>
  <si>
    <t>2094 LEAS PARK JUNIOR MINOR WORKS</t>
  </si>
  <si>
    <t>P001026</t>
  </si>
  <si>
    <t>2490 LEEN MILLS PRIMARY MINOR WORKS</t>
  </si>
  <si>
    <t>P001027</t>
  </si>
  <si>
    <t>3568 LINBY-CUM-PAPPLEWICK C. OF E. PRIMA</t>
  </si>
  <si>
    <t>P001028</t>
  </si>
  <si>
    <t>2532 LOVERS LANE PRIMARY &amp; NURSERY MINOR</t>
  </si>
  <si>
    <t>P001029</t>
  </si>
  <si>
    <t>3566 LOWDHAM C. OF E. PRIMARY MINOR WORK</t>
  </si>
  <si>
    <t>P001030</t>
  </si>
  <si>
    <t>2824 LOWES WONG INFANT MINOR WORKS</t>
  </si>
  <si>
    <t>P001031</t>
  </si>
  <si>
    <t>3133 LOWES WONG JUNIOR MINOR WORKS</t>
  </si>
  <si>
    <t>P001032</t>
  </si>
  <si>
    <t>2406 LYNNCROFT PRIMARY MINOR WORKS</t>
  </si>
  <si>
    <t>UFSM</t>
  </si>
  <si>
    <t>P001033</t>
  </si>
  <si>
    <t>4583 MAGNUS C. OF E. COMPREHENSIVE MINOR</t>
  </si>
  <si>
    <t>P001034</t>
  </si>
  <si>
    <t>2673 MANNERS SUTTON PRIMARY MINOR WORKS</t>
  </si>
  <si>
    <t>P001035</t>
  </si>
  <si>
    <t>SM 010292</t>
  </si>
  <si>
    <t>P001036</t>
  </si>
  <si>
    <t>2700 MANOR PARK INFANT &amp; NURSERY MINOR W</t>
  </si>
  <si>
    <t>P001037</t>
  </si>
  <si>
    <t>2228 MAPPERLEY PLAINS PRIMARY &amp; NURSERY</t>
  </si>
  <si>
    <t>P001038</t>
  </si>
  <si>
    <t>2120 MAPPLEWELLS PRIMARY MINOR WORKS</t>
  </si>
  <si>
    <t>P001039</t>
  </si>
  <si>
    <t>2779 MATTERSEY PRIMARY MINOR WORKS</t>
  </si>
  <si>
    <t>P001040</t>
  </si>
  <si>
    <t>2802 MAUN INFANT MINOR WORKS</t>
  </si>
  <si>
    <t>P001041</t>
  </si>
  <si>
    <t>2298 MEADOW LANE INFANT MINOR WORKS</t>
  </si>
  <si>
    <t>ASYE 2015-16</t>
  </si>
  <si>
    <t>P001042</t>
  </si>
  <si>
    <t>4075 MEDEN SCHOOL &amp; TECHNOLOGY COLLEGE M</t>
  </si>
  <si>
    <t>P001043</t>
  </si>
  <si>
    <t>4669 MINSTER COMPREHENSIVE MINOR WORKS</t>
  </si>
  <si>
    <t>P001044</t>
  </si>
  <si>
    <t>2781 MISSON PRIMARY MINOR WORKS</t>
  </si>
  <si>
    <t>P001045</t>
  </si>
  <si>
    <t>2784 MISTERTON PRIMARY MINOR WORKS</t>
  </si>
  <si>
    <t>P001046</t>
  </si>
  <si>
    <t>2934 MORNINGTON PRIMARY MINOR WORKS</t>
  </si>
  <si>
    <t>P001047</t>
  </si>
  <si>
    <t>2913 MORVEN PARK PRIMARY MINOR WORKS</t>
  </si>
  <si>
    <t>P001048</t>
  </si>
  <si>
    <t>3040 MOUNT C. OF E. PRIMARY MINOR WORKS</t>
  </si>
  <si>
    <t>P001049</t>
  </si>
  <si>
    <t>2796 MUSKHAM PRIMARY MINOR WORKS</t>
  </si>
  <si>
    <t>P001050</t>
  </si>
  <si>
    <t>3791 NATIONAL C. OF E. PRIMARY MINOR WOR</t>
  </si>
  <si>
    <t>P001051</t>
  </si>
  <si>
    <t>4635 NATIONAL CE TECHNOLOGY COLLEGE MINO</t>
  </si>
  <si>
    <t>P001052</t>
  </si>
  <si>
    <t>2176 NETHERFIELD INFANT &amp; NURSERY MINOR</t>
  </si>
  <si>
    <t>P001053</t>
  </si>
  <si>
    <t>3788 NETHERFIELD PRIMARY (CARLTON) MINOR</t>
  </si>
  <si>
    <t>P001054</t>
  </si>
  <si>
    <t>2093 NETTLEWORTH INFANT MINOR WORKS</t>
  </si>
  <si>
    <t>P001055</t>
  </si>
  <si>
    <t>3778 NEWGATE LANE PRIMARY &amp; NURSERY MINO</t>
  </si>
  <si>
    <t>E2E</t>
  </si>
  <si>
    <t>P001056</t>
  </si>
  <si>
    <t>2108 NEWLANDS JUNIOR MINOR WORKS</t>
  </si>
  <si>
    <t>P001057</t>
  </si>
  <si>
    <t>2787 NEWSTEAD PRIMARY MINOR WORKS</t>
  </si>
  <si>
    <t>P001058</t>
  </si>
  <si>
    <t>2634 NORBRIDGE PRIMARY MINOR WORKS</t>
  </si>
  <si>
    <t>CYP ASSIST</t>
  </si>
  <si>
    <t>P001059</t>
  </si>
  <si>
    <t>2790 NORMANTON-ON-SOAR PRIMARY MINOR WOR</t>
  </si>
  <si>
    <t>P001060</t>
  </si>
  <si>
    <t>2793 NORTH CLIFTON PRIMARY MINOR WORKS</t>
  </si>
  <si>
    <t>P001061</t>
  </si>
  <si>
    <t>3118 NORTH LEVERTON C. OF E. PRIMARY MIN</t>
  </si>
  <si>
    <t>P001062</t>
  </si>
  <si>
    <t>3287 NORTH WHEATLEY C. OF E. PRIMARY MIN</t>
  </si>
  <si>
    <t>P001063</t>
  </si>
  <si>
    <t>3293 NORTHFIELD PRIMARY MINOR WORKS</t>
  </si>
  <si>
    <t>P001064</t>
  </si>
  <si>
    <t>3119 NORWELL C. OF E. PRIMARY MINOR WORK</t>
  </si>
  <si>
    <t>P001065</t>
  </si>
  <si>
    <t>3777 OAK TREE LANE PRIMARY &amp; NURSERY MIN</t>
  </si>
  <si>
    <t>P001066</t>
  </si>
  <si>
    <t>2527 OLIVER QUIBELL INFANT MINOR WORKS</t>
  </si>
  <si>
    <t>P001067</t>
  </si>
  <si>
    <t>2800 OLLERTON PRIMARY MINOR WORKS</t>
  </si>
  <si>
    <t>P001068</t>
  </si>
  <si>
    <t>2918 ORCHARD PRIMARY MINOR WORKS</t>
  </si>
  <si>
    <t>P001069</t>
  </si>
  <si>
    <t>7041 ORCHARD SPECIAL MINOR WORKS</t>
  </si>
  <si>
    <t>P001070</t>
  </si>
  <si>
    <t>3772 ORDSALL PRIMARY MINOR WORKS</t>
  </si>
  <si>
    <t>P001071</t>
  </si>
  <si>
    <t>2806 ORSTON PRIMARY MINOR WORKS</t>
  </si>
  <si>
    <t>P001072</t>
  </si>
  <si>
    <t>2234 PARKDALE PRIMARY MINOR WORKS</t>
  </si>
  <si>
    <t>P001073</t>
  </si>
  <si>
    <t>2087 PEAFIELD LANE PRIMARY MINOR WORKS</t>
  </si>
  <si>
    <t>P001074</t>
  </si>
  <si>
    <t>2239 PHOENIX INFANT MINOR WORKS</t>
  </si>
  <si>
    <t>P001075</t>
  </si>
  <si>
    <t>2946 PIERREPONT GAMSTON C. OF E. PRIMARY</t>
  </si>
  <si>
    <t>P001076</t>
  </si>
  <si>
    <t>2223 PINEWOOD INFANT &amp; NURSERY MINOR WOR</t>
  </si>
  <si>
    <t>P001077</t>
  </si>
  <si>
    <t>2236 PORCHESTER JUNIOR MINOR WORKS</t>
  </si>
  <si>
    <t>P001078</t>
  </si>
  <si>
    <t>4374 PORTLAND COMPREHENSIVE MINOR WORKS</t>
  </si>
  <si>
    <t>P001079</t>
  </si>
  <si>
    <t>2140 PRIESTSIC PRIMARY MINOR WORKS</t>
  </si>
  <si>
    <t>P001080</t>
  </si>
  <si>
    <t>3771 PRIORY C. OF E. PRIMARY &amp; NURSERY M</t>
  </si>
  <si>
    <t>P001081</t>
  </si>
  <si>
    <t>2238 PRIORY JUNIOR MINOR WORKS</t>
  </si>
  <si>
    <t>P001082</t>
  </si>
  <si>
    <t>3763 PRIORY R.C. PRIMARY (EASTWOOD) MINO</t>
  </si>
  <si>
    <t>P001083</t>
  </si>
  <si>
    <t>2925 PROSPECT HILL INFANT MINOR WORKS</t>
  </si>
  <si>
    <t>P001084</t>
  </si>
  <si>
    <t>2926 PROSPECT HILL JUNIOR MINOR WORKS</t>
  </si>
  <si>
    <t>P001085</t>
  </si>
  <si>
    <t>3784 PYTHON HILL PRIMARY MINOR WORKS</t>
  </si>
  <si>
    <t>P001086</t>
  </si>
  <si>
    <t>4068 QUARRYDALE COMPREHENSIVE MINOR WORK</t>
  </si>
  <si>
    <t>P001087</t>
  </si>
  <si>
    <t>2751 QUEEN ELEANOR PRIMARY MINOR WORKS</t>
  </si>
  <si>
    <t>P001088</t>
  </si>
  <si>
    <t>P001089</t>
  </si>
  <si>
    <t>2810 RADCLIFFE-ON-TRENT INFANT MINOR WOR</t>
  </si>
  <si>
    <t>P001090</t>
  </si>
  <si>
    <t>2812 RADCLIFFE-ON-TRENT JUNIOR MINOR WOR</t>
  </si>
  <si>
    <t>P001091</t>
  </si>
  <si>
    <t>2813 RAMPTON PRIMARY MINOR WORKS</t>
  </si>
  <si>
    <t>P001092</t>
  </si>
  <si>
    <t>2704 RAMSDEN PRIMARY MINOR WORKS</t>
  </si>
  <si>
    <t>P001093</t>
  </si>
  <si>
    <t>3061 RANBY C. OF E. PRIMARY MINOR WORKS</t>
  </si>
  <si>
    <t>P001094</t>
  </si>
  <si>
    <t>2876 RANSKILL PRIMARY MINOR WORKS</t>
  </si>
  <si>
    <t>P001095</t>
  </si>
  <si>
    <t>3290 RAVENSHEAD C. OF E. PRIMARY MINOR W</t>
  </si>
  <si>
    <t>P001096</t>
  </si>
  <si>
    <t>7014 REDGATE SPECIAL MINOR WORKS</t>
  </si>
  <si>
    <t>P001097</t>
  </si>
  <si>
    <t>2611 REDLANDS PRIMARY MINOR WORKS</t>
  </si>
  <si>
    <t>P001098</t>
  </si>
  <si>
    <t>4465 RETFORD OAKS HIGH MINOR WORKS</t>
  </si>
  <si>
    <t>P001099</t>
  </si>
  <si>
    <t>2203 RICHARD BONINGTON PRIMARY MINOR WOR</t>
  </si>
  <si>
    <t>P001100</t>
  </si>
  <si>
    <t>2224 ROBERT MELLORS PRIMARY MINOR WORKS</t>
  </si>
  <si>
    <t>P001101</t>
  </si>
  <si>
    <t>2692 ROBERT MILES INFANT MINOR WORKS</t>
  </si>
  <si>
    <t>P001102</t>
  </si>
  <si>
    <t>2865 ROBERT MILES JUNIOR MINOR WORKS</t>
  </si>
  <si>
    <t>P001103</t>
  </si>
  <si>
    <t>2945 ROBIN HOOD PRIMARY MINOR WORKS</t>
  </si>
  <si>
    <t>P001104</t>
  </si>
  <si>
    <t>3794 ROSEBROOK PRIMARY MINOR WORKS</t>
  </si>
  <si>
    <t>P001105</t>
  </si>
  <si>
    <t>2901 ROUND HILL PRIMARY MINOR WORKS</t>
  </si>
  <si>
    <t>P001106</t>
  </si>
  <si>
    <t>4329 RUSHCLIFFE COMPREHENSIVE MINOR WORK</t>
  </si>
  <si>
    <t>P001107</t>
  </si>
  <si>
    <t>2282 RYLANDS JUNIOR MINOR WORKS</t>
  </si>
  <si>
    <t>P001108</t>
  </si>
  <si>
    <t>2933 RYTON PARK PRIMARY &amp; NURSERY MINOR</t>
  </si>
  <si>
    <t>P001109</t>
  </si>
  <si>
    <t>3690 SACRED HEART R.C. PRIMARY MINOR WOR</t>
  </si>
  <si>
    <t>P001110</t>
  </si>
  <si>
    <t>2711 SAMUEL BARLOW PRIMARY MINOR WORKS</t>
  </si>
  <si>
    <t>P001111</t>
  </si>
  <si>
    <t>3350 SEELY C. OF E. PRIMARY MINOR WORKS</t>
  </si>
  <si>
    <t>P001112</t>
  </si>
  <si>
    <t>4230 SELSTON ARTS AND COMMUNITY COLLEGE</t>
  </si>
  <si>
    <t>P001113</t>
  </si>
  <si>
    <t>3031 SELSTON C. OF E. INFANT MINOR WORKS</t>
  </si>
  <si>
    <t>P001114</t>
  </si>
  <si>
    <t>4420 SERLBY PARK SCHOOL MINOR WORKS</t>
  </si>
  <si>
    <t>P001115</t>
  </si>
  <si>
    <t>2180 SHERWOOD JUNIOR MINOR WORKS</t>
  </si>
  <si>
    <t>P001116</t>
  </si>
  <si>
    <t>2616 SIR EDMUND HILLARY PRIMARY MINOR WO</t>
  </si>
  <si>
    <t>P001117</t>
  </si>
  <si>
    <t>2860 SIR JOHN SHERBROOKE JUNIOR MINOR WO</t>
  </si>
  <si>
    <t>P001118</t>
  </si>
  <si>
    <t>4454 SOUTH WOLDS COMPREHENSIVE MINOR WOR</t>
  </si>
  <si>
    <t>P001119</t>
  </si>
  <si>
    <t>3331 SPRINGBANK PRIMARY MINOR WORKS</t>
  </si>
  <si>
    <t>P001120</t>
  </si>
  <si>
    <t>3008 ST. ANDREW'S C. OF E. PRIMARY MINOR</t>
  </si>
  <si>
    <t>P001121</t>
  </si>
  <si>
    <t>3496 ST. ANNE'S C. OF E. PRIMARY MINOR W</t>
  </si>
  <si>
    <t>P001122</t>
  </si>
  <si>
    <t>2621 ST. AUGUSTINE'S INFANT MINOR WORKS</t>
  </si>
  <si>
    <t>P001123</t>
  </si>
  <si>
    <t>2620 ST. AUGUSTINE'S JUNIOR MINOR WORKS</t>
  </si>
  <si>
    <t>P001124</t>
  </si>
  <si>
    <t>AKI 100590</t>
  </si>
  <si>
    <t>P001125</t>
  </si>
  <si>
    <t>3004 ST. EDMUND'S C. OF E.  PRIMARY MINO</t>
  </si>
  <si>
    <t>P001126</t>
  </si>
  <si>
    <t>7021 ST. GILES SPECIAL MINOR WORKS</t>
  </si>
  <si>
    <t>P001127</t>
  </si>
  <si>
    <t>3352 ST. JOHN THE BAPTIST C. OF E. PRIMA</t>
  </si>
  <si>
    <t>P001128</t>
  </si>
  <si>
    <t>3021 ST. JOHN'S C. OF E. PRIMARY (STAPLE</t>
  </si>
  <si>
    <t>P001129</t>
  </si>
  <si>
    <t>3055 ST. JOHN'S C. OF E. PRIMARY (WORKSO</t>
  </si>
  <si>
    <t>P001130</t>
  </si>
  <si>
    <t>3770 ST. JOSEPH'S R.C. PRIMARY &amp; NURSERY</t>
  </si>
  <si>
    <t>P001131</t>
  </si>
  <si>
    <t>3710 ST. JOSEPH'S R.C. PRIMARY (RETFORD)</t>
  </si>
  <si>
    <t>P001132</t>
  </si>
  <si>
    <t>3494 ST. LUKE'S C. OF E. PRIMARY MINOR W</t>
  </si>
  <si>
    <t>P001133</t>
  </si>
  <si>
    <t>3514 ST. MARY AND ST MARTIN BLYTH C. OF</t>
  </si>
  <si>
    <t>P001134</t>
  </si>
  <si>
    <t>3534 ST. MARY'S C. OF E. PRIMARY (EDWINS</t>
  </si>
  <si>
    <t>P001135</t>
  </si>
  <si>
    <t>3310 ST. MARY'S C. OF E. PRIMARY (SUTTON</t>
  </si>
  <si>
    <t>P001136</t>
  </si>
  <si>
    <t>3117 ST. MATTHEW'S C. OF E. PRIMARY MINO</t>
  </si>
  <si>
    <t>P001137</t>
  </si>
  <si>
    <t>3764 ST. PATRICK'S R.C. PRIMARY (HARWORT</t>
  </si>
  <si>
    <t>P001138</t>
  </si>
  <si>
    <t>3767 ST. PATRICK'S R.C. PRIMARY AND NURS</t>
  </si>
  <si>
    <t>P001139</t>
  </si>
  <si>
    <t>3126 ST. PETER'S C. OF E. JUNIOR (RUDDIN</t>
  </si>
  <si>
    <t>P001140</t>
  </si>
  <si>
    <t>3296 ST. PETER'S C. OF E. PRIMARY &amp; NURS</t>
  </si>
  <si>
    <t>P001141</t>
  </si>
  <si>
    <t>3089 ST. PETER'S C. OF E. PRIMARY (EAST</t>
  </si>
  <si>
    <t>P001142</t>
  </si>
  <si>
    <t>3097 ST. PETER'S C. OF E. PRIMARY (FARND</t>
  </si>
  <si>
    <t>P001143</t>
  </si>
  <si>
    <t>3548 ST. PETER'S C. OF E. PRIMARY (GRING</t>
  </si>
  <si>
    <t>P001144</t>
  </si>
  <si>
    <t>P001145</t>
  </si>
  <si>
    <t>3390 ST. SWITHUN'S C. OF E. PRIMARY &amp; NU</t>
  </si>
  <si>
    <t>P001146</t>
  </si>
  <si>
    <t>3073 ST. WILFRID'S C. OF E. PRIMARY MINO</t>
  </si>
  <si>
    <t>P001147</t>
  </si>
  <si>
    <t>2237 STANDHILL INFANT MINOR WORKS</t>
  </si>
  <si>
    <t>P001148</t>
  </si>
  <si>
    <t>2911 STANHOPE PRIMARY MINOR WORKS</t>
  </si>
  <si>
    <t>P001149</t>
  </si>
  <si>
    <t>P001150</t>
  </si>
  <si>
    <t>2292 SUNNYSIDE PRIMARY &amp; NURSERY MINOR W</t>
  </si>
  <si>
    <t>P001151</t>
  </si>
  <si>
    <t>2826 SUTTON BONINGTON PRIMARY MINOR WORK</t>
  </si>
  <si>
    <t>P001152</t>
  </si>
  <si>
    <t>4069 SUTTON CENTRE COMMUNITY COLLEGE MIN</t>
  </si>
  <si>
    <t>P001153</t>
  </si>
  <si>
    <t>1004 SUTTON NURSERY CENTRE MINOR WORKS</t>
  </si>
  <si>
    <t>P001154</t>
  </si>
  <si>
    <t>3775 SUTTON ROAD PRIMARY &amp; NURSERY MINOR</t>
  </si>
  <si>
    <t>P001155</t>
  </si>
  <si>
    <t>3592 SUTTON-CUM-LOUND C. OF E. PRIMARY M</t>
  </si>
  <si>
    <t>P001156</t>
  </si>
  <si>
    <t>2829 SUTTON-ON-TRENT PRIMARY MINOR WORKS</t>
  </si>
  <si>
    <t>P001157</t>
  </si>
  <si>
    <t>2352 THRUMPTON PRIMARY MINOR WORKS</t>
  </si>
  <si>
    <t>P001158</t>
  </si>
  <si>
    <t>2858 TOLLERTON PRIMARY MINOR WORKS</t>
  </si>
  <si>
    <t>P001159</t>
  </si>
  <si>
    <t>P001160</t>
  </si>
  <si>
    <t>2286 TRENT VALE INFANT MINOR WORKS</t>
  </si>
  <si>
    <t>P001161</t>
  </si>
  <si>
    <t>3143 TROWELL C. OF E. PRIMARY MINOR WORK</t>
  </si>
  <si>
    <t>P001162</t>
  </si>
  <si>
    <t>4452 TUXFORD COMPREHENSIVE MINOR WORKS</t>
  </si>
  <si>
    <t>P001163</t>
  </si>
  <si>
    <t>P001164</t>
  </si>
  <si>
    <t>3032 UNDERWOOD C. OF E. PRIMARY MINOR WO</t>
  </si>
  <si>
    <t>P001165</t>
  </si>
  <si>
    <t>4364 VALLEY COMPREHENSIVE MINOR WORKS</t>
  </si>
  <si>
    <t>P001166</t>
  </si>
  <si>
    <t>3796 WADSWORTH FIELDS PRIMARY MINOR WORK</t>
  </si>
  <si>
    <t>P001167</t>
  </si>
  <si>
    <t>3145 WALESBY C. OF E. PRIMARY MINOR WORK</t>
  </si>
  <si>
    <t>P001168</t>
  </si>
  <si>
    <t>2844 WALKERINGHAM PRIMARY MINOR WORKS</t>
  </si>
  <si>
    <t>P001169</t>
  </si>
  <si>
    <t>4328 WEST BRIDGFORD COMPREHENSIVE MINOR</t>
  </si>
  <si>
    <t>P001170</t>
  </si>
  <si>
    <t>2568 WEST BRIDGFORD INFANT MINOR WORKS</t>
  </si>
  <si>
    <t>P001171</t>
  </si>
  <si>
    <t>2574 WEST BRIDGFORD JUNIOR MINOR WORKS</t>
  </si>
  <si>
    <t>P001172</t>
  </si>
  <si>
    <t>2248 WESTDALE INFANT MINOR WORKS</t>
  </si>
  <si>
    <t>P001173</t>
  </si>
  <si>
    <t>2247 WESTDALE JUNIOR MINOR WORKS</t>
  </si>
  <si>
    <t>P001174</t>
  </si>
  <si>
    <t>2450 WESTWOOD INFANT MINOR WORKS</t>
  </si>
  <si>
    <t>P001175</t>
  </si>
  <si>
    <t>4106 WHELDON SPORTS COLLEGE MINOR WORKS</t>
  </si>
  <si>
    <t>P001176</t>
  </si>
  <si>
    <t>2308 WILLIAM LILLEY INFANT MINOR WORKS</t>
  </si>
  <si>
    <t>P001177</t>
  </si>
  <si>
    <t>2850 WILLOUGHBY PRIMARY MINOR WORKS</t>
  </si>
  <si>
    <t>P001178</t>
  </si>
  <si>
    <t>2768 WILLOW BROOK PRIMARY MINOR WORKS</t>
  </si>
  <si>
    <t>P001179</t>
  </si>
  <si>
    <t>2244 WILLOW FARM PRIMARY MINOR WORKS</t>
  </si>
  <si>
    <t>P001180</t>
  </si>
  <si>
    <t>2853 WINTHORPE PRIMARY MINOR WORKS</t>
  </si>
  <si>
    <t>P001181</t>
  </si>
  <si>
    <t>3606 WOODBOROUGH WOODS FOUNDATION PRIMAR</t>
  </si>
  <si>
    <t>P001182</t>
  </si>
  <si>
    <t>2202 WOODTHORPE INFANT MINOR WORKS</t>
  </si>
  <si>
    <t>P001183</t>
  </si>
  <si>
    <t>3298 WYNNDALE PRIMARY MINOR WORKS</t>
  </si>
  <si>
    <t>P001184</t>
  </si>
  <si>
    <t>7018 YEOMAN PARK SPECIAL MINOR WORKS</t>
  </si>
  <si>
    <t>P001185</t>
  </si>
  <si>
    <t>P001186</t>
  </si>
  <si>
    <t>P001187</t>
  </si>
  <si>
    <t>P001188</t>
  </si>
  <si>
    <t>P001189</t>
  </si>
  <si>
    <t>P001190</t>
  </si>
  <si>
    <t>P001191</t>
  </si>
  <si>
    <t>P001192</t>
  </si>
  <si>
    <t>P001193</t>
  </si>
  <si>
    <t>P001194</t>
  </si>
  <si>
    <t>P001195</t>
  </si>
  <si>
    <t>P001196</t>
  </si>
  <si>
    <t>P001197</t>
  </si>
  <si>
    <t>P001198</t>
  </si>
  <si>
    <t>P001199</t>
  </si>
  <si>
    <t>P001200</t>
  </si>
  <si>
    <t>P001201</t>
  </si>
  <si>
    <t>P001202</t>
  </si>
  <si>
    <t>P001203</t>
  </si>
  <si>
    <t>P001204</t>
  </si>
  <si>
    <t>P001205</t>
  </si>
  <si>
    <t>P001206</t>
  </si>
  <si>
    <t>P001207</t>
  </si>
  <si>
    <t>P001208</t>
  </si>
  <si>
    <t>P001209</t>
  </si>
  <si>
    <t>P001210</t>
  </si>
  <si>
    <t>P001211</t>
  </si>
  <si>
    <t>P001212</t>
  </si>
  <si>
    <t>P001213</t>
  </si>
  <si>
    <t>P001214</t>
  </si>
  <si>
    <t>P001215</t>
  </si>
  <si>
    <t>IRIS</t>
  </si>
  <si>
    <t>P001216</t>
  </si>
  <si>
    <t>P001217</t>
  </si>
  <si>
    <t>MENCAP</t>
  </si>
  <si>
    <t>P001218</t>
  </si>
  <si>
    <t>NORSACA</t>
  </si>
  <si>
    <t>P001219</t>
  </si>
  <si>
    <t>P001220</t>
  </si>
  <si>
    <t>P001221</t>
  </si>
  <si>
    <t>P001222</t>
  </si>
  <si>
    <t>P001223</t>
  </si>
  <si>
    <t>P001224</t>
  </si>
  <si>
    <t>P001225</t>
  </si>
  <si>
    <t>P001226</t>
  </si>
  <si>
    <t>P001227</t>
  </si>
  <si>
    <t>P001228</t>
  </si>
  <si>
    <t>P001229</t>
  </si>
  <si>
    <t>P001230</t>
  </si>
  <si>
    <t>P001231</t>
  </si>
  <si>
    <t>P001232</t>
  </si>
  <si>
    <t>P001233</t>
  </si>
  <si>
    <t>P001234</t>
  </si>
  <si>
    <t>P001235</t>
  </si>
  <si>
    <t>P001236</t>
  </si>
  <si>
    <t>P001237</t>
  </si>
  <si>
    <t>P001238</t>
  </si>
  <si>
    <t>P001239</t>
  </si>
  <si>
    <t>P001240</t>
  </si>
  <si>
    <t>P001241</t>
  </si>
  <si>
    <t>P001242</t>
  </si>
  <si>
    <t>P001243</t>
  </si>
  <si>
    <t>P001244</t>
  </si>
  <si>
    <t>P001245</t>
  </si>
  <si>
    <t>P001246</t>
  </si>
  <si>
    <t>P001247</t>
  </si>
  <si>
    <t>P001248</t>
  </si>
  <si>
    <t>P001250</t>
  </si>
  <si>
    <t>P001251</t>
  </si>
  <si>
    <t>P001252</t>
  </si>
  <si>
    <t>P001253</t>
  </si>
  <si>
    <t>P001254</t>
  </si>
  <si>
    <t>P001255</t>
  </si>
  <si>
    <t>P001256</t>
  </si>
  <si>
    <t>P001257</t>
  </si>
  <si>
    <t>P001258</t>
  </si>
  <si>
    <t>P001259</t>
  </si>
  <si>
    <t>P001260</t>
  </si>
  <si>
    <t>P001261</t>
  </si>
  <si>
    <t>P001262</t>
  </si>
  <si>
    <t>P001263</t>
  </si>
  <si>
    <t>P001264</t>
  </si>
  <si>
    <t>P001265</t>
  </si>
  <si>
    <t>P001266</t>
  </si>
  <si>
    <t>P001267</t>
  </si>
  <si>
    <t>P001268</t>
  </si>
  <si>
    <t>P001269</t>
  </si>
  <si>
    <t>P001270</t>
  </si>
  <si>
    <t>P001271</t>
  </si>
  <si>
    <t>P001272</t>
  </si>
  <si>
    <t>P001273</t>
  </si>
  <si>
    <t>P001274</t>
  </si>
  <si>
    <t>P001275</t>
  </si>
  <si>
    <t>P001276</t>
  </si>
  <si>
    <t>P001277</t>
  </si>
  <si>
    <t>P001278</t>
  </si>
  <si>
    <t>P001279</t>
  </si>
  <si>
    <t>P001280</t>
  </si>
  <si>
    <t>P001281</t>
  </si>
  <si>
    <t>P001282</t>
  </si>
  <si>
    <t>P001283</t>
  </si>
  <si>
    <t>P001284</t>
  </si>
  <si>
    <t>P001285</t>
  </si>
  <si>
    <t>P001286</t>
  </si>
  <si>
    <t>P001287</t>
  </si>
  <si>
    <t>P001288</t>
  </si>
  <si>
    <t>P001289</t>
  </si>
  <si>
    <t>P001290</t>
  </si>
  <si>
    <t>P001291</t>
  </si>
  <si>
    <t>P001292</t>
  </si>
  <si>
    <t>P001293</t>
  </si>
  <si>
    <t>P001294</t>
  </si>
  <si>
    <t>P001295</t>
  </si>
  <si>
    <t>P001296</t>
  </si>
  <si>
    <t>P001297</t>
  </si>
  <si>
    <t>P001298</t>
  </si>
  <si>
    <t>P001299</t>
  </si>
  <si>
    <t>P001300</t>
  </si>
  <si>
    <t>P001301</t>
  </si>
  <si>
    <t>P001302</t>
  </si>
  <si>
    <t>P001303</t>
  </si>
  <si>
    <t>P001304</t>
  </si>
  <si>
    <t>P001305</t>
  </si>
  <si>
    <t>P001306</t>
  </si>
  <si>
    <t>ALLIANCE SSP</t>
  </si>
  <si>
    <t>P001307</t>
  </si>
  <si>
    <t>ASDA</t>
  </si>
  <si>
    <t>P001308</t>
  </si>
  <si>
    <t>P001309</t>
  </si>
  <si>
    <t>BRITISH RAILWAY INCOME ETC</t>
  </si>
  <si>
    <t>P001310</t>
  </si>
  <si>
    <t>P001311</t>
  </si>
  <si>
    <t>P001312</t>
  </si>
  <si>
    <t>P001313</t>
  </si>
  <si>
    <t>P001314</t>
  </si>
  <si>
    <t>P001315</t>
  </si>
  <si>
    <t>P001316</t>
  </si>
  <si>
    <t>P001317</t>
  </si>
  <si>
    <t>P001318</t>
  </si>
  <si>
    <t>P001319</t>
  </si>
  <si>
    <t>P001320</t>
  </si>
  <si>
    <t>P001321</t>
  </si>
  <si>
    <t>P001322</t>
  </si>
  <si>
    <t>P001323</t>
  </si>
  <si>
    <t>P001324</t>
  </si>
  <si>
    <t>P001325</t>
  </si>
  <si>
    <t>P001326</t>
  </si>
  <si>
    <t>P001327</t>
  </si>
  <si>
    <t>P001328</t>
  </si>
  <si>
    <t>P001329</t>
  </si>
  <si>
    <t>P001335</t>
  </si>
  <si>
    <t>P001336</t>
  </si>
  <si>
    <t>P001337</t>
  </si>
  <si>
    <t>P001338</t>
  </si>
  <si>
    <t>P001339</t>
  </si>
  <si>
    <t>P001340</t>
  </si>
  <si>
    <t>ECAR MP40</t>
  </si>
  <si>
    <t>P001341</t>
  </si>
  <si>
    <t>P001342</t>
  </si>
  <si>
    <t>P001343</t>
  </si>
  <si>
    <t>P001344</t>
  </si>
  <si>
    <t>P001345</t>
  </si>
  <si>
    <t>P001346</t>
  </si>
  <si>
    <t>P001347</t>
  </si>
  <si>
    <t>P001348</t>
  </si>
  <si>
    <t>P001349</t>
  </si>
  <si>
    <t>P001350</t>
  </si>
  <si>
    <t>P001351</t>
  </si>
  <si>
    <t>P001352</t>
  </si>
  <si>
    <t>P001353</t>
  </si>
  <si>
    <t>P001354</t>
  </si>
  <si>
    <t>P001355</t>
  </si>
  <si>
    <t>P001356</t>
  </si>
  <si>
    <t>P001357</t>
  </si>
  <si>
    <t>P001358</t>
  </si>
  <si>
    <t>P001359</t>
  </si>
  <si>
    <t>P001360</t>
  </si>
  <si>
    <t>P001361</t>
  </si>
  <si>
    <t>P001362</t>
  </si>
  <si>
    <t>P001363</t>
  </si>
  <si>
    <t>P001364</t>
  </si>
  <si>
    <t>P001365</t>
  </si>
  <si>
    <t>P001366</t>
  </si>
  <si>
    <t>P001367</t>
  </si>
  <si>
    <t>P001368</t>
  </si>
  <si>
    <t>P001369</t>
  </si>
  <si>
    <t>P001370</t>
  </si>
  <si>
    <t>P001371</t>
  </si>
  <si>
    <t>P001372</t>
  </si>
  <si>
    <t>P001373</t>
  </si>
  <si>
    <t>P001374</t>
  </si>
  <si>
    <t>P001375</t>
  </si>
  <si>
    <t>P001376</t>
  </si>
  <si>
    <t>P001377</t>
  </si>
  <si>
    <t>P001378</t>
  </si>
  <si>
    <t>P001379</t>
  </si>
  <si>
    <t>P001380</t>
  </si>
  <si>
    <t>P001381</t>
  </si>
  <si>
    <t>P001382</t>
  </si>
  <si>
    <t>P001383</t>
  </si>
  <si>
    <t>P001384</t>
  </si>
  <si>
    <t>P001385</t>
  </si>
  <si>
    <t>P001386</t>
  </si>
  <si>
    <t>P001387</t>
  </si>
  <si>
    <t>P001388</t>
  </si>
  <si>
    <t>P001389</t>
  </si>
  <si>
    <t>P001390</t>
  </si>
  <si>
    <t>P001391</t>
  </si>
  <si>
    <t>P001392</t>
  </si>
  <si>
    <t>P001393</t>
  </si>
  <si>
    <t>P001394</t>
  </si>
  <si>
    <t>P001395</t>
  </si>
  <si>
    <t>P001396</t>
  </si>
  <si>
    <t>P001397</t>
  </si>
  <si>
    <t>P001398</t>
  </si>
  <si>
    <t>P001399</t>
  </si>
  <si>
    <t>P001400</t>
  </si>
  <si>
    <t>P001401</t>
  </si>
  <si>
    <t>P001402</t>
  </si>
  <si>
    <t>P001403</t>
  </si>
  <si>
    <t>P001404</t>
  </si>
  <si>
    <t>P001405</t>
  </si>
  <si>
    <t>P001406</t>
  </si>
  <si>
    <t>P001407</t>
  </si>
  <si>
    <t>P001408</t>
  </si>
  <si>
    <t>P001409</t>
  </si>
  <si>
    <t>P001410</t>
  </si>
  <si>
    <t>P001411</t>
  </si>
  <si>
    <t>P001412</t>
  </si>
  <si>
    <t>P001413</t>
  </si>
  <si>
    <t>P001414</t>
  </si>
  <si>
    <t>P001415</t>
  </si>
  <si>
    <t>P001416</t>
  </si>
  <si>
    <t>P001417</t>
  </si>
  <si>
    <t>P001418</t>
  </si>
  <si>
    <t>P001419</t>
  </si>
  <si>
    <t>P001420</t>
  </si>
  <si>
    <t>P001421</t>
  </si>
  <si>
    <t>P001422</t>
  </si>
  <si>
    <t>P001423</t>
  </si>
  <si>
    <t>P001424</t>
  </si>
  <si>
    <t>P001425</t>
  </si>
  <si>
    <t>P001426</t>
  </si>
  <si>
    <t>P001427</t>
  </si>
  <si>
    <t>P001428</t>
  </si>
  <si>
    <t>P001429</t>
  </si>
  <si>
    <t>P001430</t>
  </si>
  <si>
    <t>P001431</t>
  </si>
  <si>
    <t>P001432</t>
  </si>
  <si>
    <t>P001433</t>
  </si>
  <si>
    <t>P001434</t>
  </si>
  <si>
    <t>P001435</t>
  </si>
  <si>
    <t>P001436</t>
  </si>
  <si>
    <t>P001437</t>
  </si>
  <si>
    <t>P001438</t>
  </si>
  <si>
    <t>P001439</t>
  </si>
  <si>
    <t>P001440</t>
  </si>
  <si>
    <t>P001441</t>
  </si>
  <si>
    <t>P001442</t>
  </si>
  <si>
    <t>P001443</t>
  </si>
  <si>
    <t>P001444</t>
  </si>
  <si>
    <t>P001445</t>
  </si>
  <si>
    <t>P001446</t>
  </si>
  <si>
    <t>P001447</t>
  </si>
  <si>
    <t>P001448</t>
  </si>
  <si>
    <t>P001449</t>
  </si>
  <si>
    <t>P001450</t>
  </si>
  <si>
    <t>P001451</t>
  </si>
  <si>
    <t>P001452</t>
  </si>
  <si>
    <t>P001453</t>
  </si>
  <si>
    <t>P001454</t>
  </si>
  <si>
    <t>P001455</t>
  </si>
  <si>
    <t>P001456</t>
  </si>
  <si>
    <t>P001457</t>
  </si>
  <si>
    <t>P001458</t>
  </si>
  <si>
    <t>P001459</t>
  </si>
  <si>
    <t>P001460</t>
  </si>
  <si>
    <t>P001461</t>
  </si>
  <si>
    <t>P001462</t>
  </si>
  <si>
    <t>P001463</t>
  </si>
  <si>
    <t>P001464</t>
  </si>
  <si>
    <t>P001465</t>
  </si>
  <si>
    <t>P001466</t>
  </si>
  <si>
    <t>P001467</t>
  </si>
  <si>
    <t>P001468</t>
  </si>
  <si>
    <t>P001469</t>
  </si>
  <si>
    <t>P001470</t>
  </si>
  <si>
    <t>P001471</t>
  </si>
  <si>
    <t>P001472</t>
  </si>
  <si>
    <t>P001473</t>
  </si>
  <si>
    <t>P001474</t>
  </si>
  <si>
    <t>P001475</t>
  </si>
  <si>
    <t>P001476</t>
  </si>
  <si>
    <t>P001477</t>
  </si>
  <si>
    <t>P001478</t>
  </si>
  <si>
    <t>P001479</t>
  </si>
  <si>
    <t>P001480</t>
  </si>
  <si>
    <t>P001481</t>
  </si>
  <si>
    <t>P001482</t>
  </si>
  <si>
    <t>P001483</t>
  </si>
  <si>
    <t>P001484</t>
  </si>
  <si>
    <t>P001485</t>
  </si>
  <si>
    <t>P001486</t>
  </si>
  <si>
    <t>P001487</t>
  </si>
  <si>
    <t>P001488</t>
  </si>
  <si>
    <t>P001489</t>
  </si>
  <si>
    <t>P001490</t>
  </si>
  <si>
    <t>P001491</t>
  </si>
  <si>
    <t>P001492</t>
  </si>
  <si>
    <t>P001493</t>
  </si>
  <si>
    <t>P001494</t>
  </si>
  <si>
    <t>P001495</t>
  </si>
  <si>
    <t>P001496</t>
  </si>
  <si>
    <t>P001497</t>
  </si>
  <si>
    <t>P001498</t>
  </si>
  <si>
    <t>P001499</t>
  </si>
  <si>
    <t>P001500</t>
  </si>
  <si>
    <t>P001501</t>
  </si>
  <si>
    <t>P001502</t>
  </si>
  <si>
    <t>P001503</t>
  </si>
  <si>
    <t>P001504</t>
  </si>
  <si>
    <t>P001505</t>
  </si>
  <si>
    <t>P001506</t>
  </si>
  <si>
    <t>P001507</t>
  </si>
  <si>
    <t>P001508</t>
  </si>
  <si>
    <t>P001509</t>
  </si>
  <si>
    <t>P001510</t>
  </si>
  <si>
    <t>P001511</t>
  </si>
  <si>
    <t>P001512</t>
  </si>
  <si>
    <t>P001513</t>
  </si>
  <si>
    <t>P001514</t>
  </si>
  <si>
    <t>P001515</t>
  </si>
  <si>
    <t>P001516</t>
  </si>
  <si>
    <t>P001517</t>
  </si>
  <si>
    <t>P001518</t>
  </si>
  <si>
    <t>P001519</t>
  </si>
  <si>
    <t>P001520</t>
  </si>
  <si>
    <t>P001521</t>
  </si>
  <si>
    <t>P001522</t>
  </si>
  <si>
    <t>P001523</t>
  </si>
  <si>
    <t>P001524</t>
  </si>
  <si>
    <t>P001525</t>
  </si>
  <si>
    <t>P001526</t>
  </si>
  <si>
    <t>P001527</t>
  </si>
  <si>
    <t>P001528</t>
  </si>
  <si>
    <t>P001529</t>
  </si>
  <si>
    <t>P001530</t>
  </si>
  <si>
    <t>P001531</t>
  </si>
  <si>
    <t>P001532</t>
  </si>
  <si>
    <t>P001533</t>
  </si>
  <si>
    <t>P001534</t>
  </si>
  <si>
    <t>P001535</t>
  </si>
  <si>
    <t>P001536</t>
  </si>
  <si>
    <t>P001537</t>
  </si>
  <si>
    <t>P001538</t>
  </si>
  <si>
    <t>P001539</t>
  </si>
  <si>
    <t>P001540</t>
  </si>
  <si>
    <t>P001541</t>
  </si>
  <si>
    <t>P001542</t>
  </si>
  <si>
    <t>P001543</t>
  </si>
  <si>
    <t>P001544</t>
  </si>
  <si>
    <t>P001545</t>
  </si>
  <si>
    <t>P001546</t>
  </si>
  <si>
    <t>P001547</t>
  </si>
  <si>
    <t>P001548</t>
  </si>
  <si>
    <t>P001549</t>
  </si>
  <si>
    <t>P001550</t>
  </si>
  <si>
    <t>P001551</t>
  </si>
  <si>
    <t>P001552</t>
  </si>
  <si>
    <t>P001553</t>
  </si>
  <si>
    <t>P001554</t>
  </si>
  <si>
    <t>P001555</t>
  </si>
  <si>
    <t>P001556</t>
  </si>
  <si>
    <t>P001557</t>
  </si>
  <si>
    <t>P001558</t>
  </si>
  <si>
    <t>P001559</t>
  </si>
  <si>
    <t>P001560</t>
  </si>
  <si>
    <t>P001561</t>
  </si>
  <si>
    <t>P001562</t>
  </si>
  <si>
    <t>P001563</t>
  </si>
  <si>
    <t>P001564</t>
  </si>
  <si>
    <t>P001565</t>
  </si>
  <si>
    <t>P001566</t>
  </si>
  <si>
    <t>P001567</t>
  </si>
  <si>
    <t>P001568</t>
  </si>
  <si>
    <t>P001569</t>
  </si>
  <si>
    <t>P001570</t>
  </si>
  <si>
    <t>P001571</t>
  </si>
  <si>
    <t>P001572</t>
  </si>
  <si>
    <t>P001573</t>
  </si>
  <si>
    <t>P001574</t>
  </si>
  <si>
    <t>P001575</t>
  </si>
  <si>
    <t>P001576</t>
  </si>
  <si>
    <t>P001577</t>
  </si>
  <si>
    <t>P001578</t>
  </si>
  <si>
    <t>P001579</t>
  </si>
  <si>
    <t>P001580</t>
  </si>
  <si>
    <t>P001581</t>
  </si>
  <si>
    <t>P001582</t>
  </si>
  <si>
    <t>P001583</t>
  </si>
  <si>
    <t>P001584</t>
  </si>
  <si>
    <t>P001585</t>
  </si>
  <si>
    <t>P001586</t>
  </si>
  <si>
    <t>P001587</t>
  </si>
  <si>
    <t>P001588</t>
  </si>
  <si>
    <t>P001589</t>
  </si>
  <si>
    <t>P001590</t>
  </si>
  <si>
    <t>P001591</t>
  </si>
  <si>
    <t>P001592</t>
  </si>
  <si>
    <t>P001593</t>
  </si>
  <si>
    <t>P001594</t>
  </si>
  <si>
    <t>P001595</t>
  </si>
  <si>
    <t>P001596</t>
  </si>
  <si>
    <t>P001597</t>
  </si>
  <si>
    <t>P001598</t>
  </si>
  <si>
    <t>P001599</t>
  </si>
  <si>
    <t>P001600</t>
  </si>
  <si>
    <t>P001601</t>
  </si>
  <si>
    <t>P001602</t>
  </si>
  <si>
    <t>P001603</t>
  </si>
  <si>
    <t>P001604</t>
  </si>
  <si>
    <t>P001605</t>
  </si>
  <si>
    <t>P001606</t>
  </si>
  <si>
    <t>P001607</t>
  </si>
  <si>
    <t>P001608</t>
  </si>
  <si>
    <t>P001609</t>
  </si>
  <si>
    <t>P001610</t>
  </si>
  <si>
    <t>P001611</t>
  </si>
  <si>
    <t>P001612</t>
  </si>
  <si>
    <t>P001613</t>
  </si>
  <si>
    <t>P001614</t>
  </si>
  <si>
    <t>P001615</t>
  </si>
  <si>
    <t>P001616</t>
  </si>
  <si>
    <t>P001617</t>
  </si>
  <si>
    <t>P001618</t>
  </si>
  <si>
    <t>P001619</t>
  </si>
  <si>
    <t>P001620</t>
  </si>
  <si>
    <t>P001621</t>
  </si>
  <si>
    <t>P001622</t>
  </si>
  <si>
    <t>P001623</t>
  </si>
  <si>
    <t>P001624</t>
  </si>
  <si>
    <t>P001625</t>
  </si>
  <si>
    <t>P001626</t>
  </si>
  <si>
    <t>P001627</t>
  </si>
  <si>
    <t>P001628</t>
  </si>
  <si>
    <t>P001629</t>
  </si>
  <si>
    <t>P001630</t>
  </si>
  <si>
    <t>P001631</t>
  </si>
  <si>
    <t>P001632</t>
  </si>
  <si>
    <t>P001633</t>
  </si>
  <si>
    <t>P001634</t>
  </si>
  <si>
    <t>P001635</t>
  </si>
  <si>
    <t>P001636</t>
  </si>
  <si>
    <t>P001637</t>
  </si>
  <si>
    <t>P001638</t>
  </si>
  <si>
    <t>P001639</t>
  </si>
  <si>
    <t>P001640</t>
  </si>
  <si>
    <t>P001641</t>
  </si>
  <si>
    <t>P001642</t>
  </si>
  <si>
    <t>P001643</t>
  </si>
  <si>
    <t>P001644</t>
  </si>
  <si>
    <t>P001645</t>
  </si>
  <si>
    <t>P001646</t>
  </si>
  <si>
    <t>P001647</t>
  </si>
  <si>
    <t>P001648</t>
  </si>
  <si>
    <t>P001649</t>
  </si>
  <si>
    <t>P001650</t>
  </si>
  <si>
    <t>P001651</t>
  </si>
  <si>
    <t>P001652</t>
  </si>
  <si>
    <t>P001653</t>
  </si>
  <si>
    <t>P001654</t>
  </si>
  <si>
    <t>P001655</t>
  </si>
  <si>
    <t>P001656</t>
  </si>
  <si>
    <t>P001657</t>
  </si>
  <si>
    <t>P001658</t>
  </si>
  <si>
    <t>P001660</t>
  </si>
  <si>
    <t>P001661</t>
  </si>
  <si>
    <t>P001662</t>
  </si>
  <si>
    <t>P001663</t>
  </si>
  <si>
    <t>P001664</t>
  </si>
  <si>
    <t>P001665</t>
  </si>
  <si>
    <t>P001666</t>
  </si>
  <si>
    <t>P001667</t>
  </si>
  <si>
    <t>P001668</t>
  </si>
  <si>
    <t>P001669</t>
  </si>
  <si>
    <t>P001670</t>
  </si>
  <si>
    <t>P001671</t>
  </si>
  <si>
    <t>P001672</t>
  </si>
  <si>
    <t>P001673</t>
  </si>
  <si>
    <t>P001674</t>
  </si>
  <si>
    <t>P001675</t>
  </si>
  <si>
    <t>P001676</t>
  </si>
  <si>
    <t>P001677</t>
  </si>
  <si>
    <t>P001678</t>
  </si>
  <si>
    <t>P001679</t>
  </si>
  <si>
    <t>P001680</t>
  </si>
  <si>
    <t>P001681</t>
  </si>
  <si>
    <t>P001682</t>
  </si>
  <si>
    <t>P001683</t>
  </si>
  <si>
    <t>P001684</t>
  </si>
  <si>
    <t>P001685</t>
  </si>
  <si>
    <t>P001686</t>
  </si>
  <si>
    <t>P001687</t>
  </si>
  <si>
    <t>P001688</t>
  </si>
  <si>
    <t>P001689</t>
  </si>
  <si>
    <t>P001690</t>
  </si>
  <si>
    <t>P001691</t>
  </si>
  <si>
    <t>P001692</t>
  </si>
  <si>
    <t>P001693</t>
  </si>
  <si>
    <t>P001694</t>
  </si>
  <si>
    <t>P001695</t>
  </si>
  <si>
    <t>P001696</t>
  </si>
  <si>
    <t>P001697</t>
  </si>
  <si>
    <t>P001698</t>
  </si>
  <si>
    <t>P001699</t>
  </si>
  <si>
    <t>P001770</t>
  </si>
  <si>
    <t>P001771</t>
  </si>
  <si>
    <t>P001772</t>
  </si>
  <si>
    <t>P001773</t>
  </si>
  <si>
    <t>LDDF PERCURRA</t>
  </si>
  <si>
    <t>P001775</t>
  </si>
  <si>
    <t>P001776</t>
  </si>
  <si>
    <t>P001777</t>
  </si>
  <si>
    <t>P001778</t>
  </si>
  <si>
    <t>P001779</t>
  </si>
  <si>
    <t>P001780</t>
  </si>
  <si>
    <t>P001781</t>
  </si>
  <si>
    <t>P001782</t>
  </si>
  <si>
    <t>P001783</t>
  </si>
  <si>
    <t>P001784</t>
  </si>
  <si>
    <t>P001785</t>
  </si>
  <si>
    <t>P001786</t>
  </si>
  <si>
    <t>P001787</t>
  </si>
  <si>
    <t>P001788</t>
  </si>
  <si>
    <t>P001789</t>
  </si>
  <si>
    <t>P001790</t>
  </si>
  <si>
    <t>P001791</t>
  </si>
  <si>
    <t>P001792</t>
  </si>
  <si>
    <t>P001793</t>
  </si>
  <si>
    <t>P001794</t>
  </si>
  <si>
    <t>P001795</t>
  </si>
  <si>
    <t>P001796</t>
  </si>
  <si>
    <t>P001797</t>
  </si>
  <si>
    <t>P001798</t>
  </si>
  <si>
    <t>P001800</t>
  </si>
  <si>
    <t>P001801</t>
  </si>
  <si>
    <t>P001802</t>
  </si>
  <si>
    <t>P001803</t>
  </si>
  <si>
    <t>KAZ 010195</t>
  </si>
  <si>
    <t>P001804</t>
  </si>
  <si>
    <t>MH010199</t>
  </si>
  <si>
    <t>P001805</t>
  </si>
  <si>
    <t>MA010197</t>
  </si>
  <si>
    <t>P001806</t>
  </si>
  <si>
    <t>P001807</t>
  </si>
  <si>
    <t>P001808</t>
  </si>
  <si>
    <t>P001809</t>
  </si>
  <si>
    <t>P001810</t>
  </si>
  <si>
    <t>P001811</t>
  </si>
  <si>
    <t>P001812</t>
  </si>
  <si>
    <t>P001813</t>
  </si>
  <si>
    <t>P001814</t>
  </si>
  <si>
    <t>P001815</t>
  </si>
  <si>
    <t>P001817</t>
  </si>
  <si>
    <t>P001818</t>
  </si>
  <si>
    <t>P001819</t>
  </si>
  <si>
    <t>P001820</t>
  </si>
  <si>
    <t>P001821</t>
  </si>
  <si>
    <t>P001822</t>
  </si>
  <si>
    <t>P001823</t>
  </si>
  <si>
    <t>P001824</t>
  </si>
  <si>
    <t>P001825</t>
  </si>
  <si>
    <t>P001826</t>
  </si>
  <si>
    <t>P001827</t>
  </si>
  <si>
    <t>P001828</t>
  </si>
  <si>
    <t>P001829</t>
  </si>
  <si>
    <t>P001830</t>
  </si>
  <si>
    <t>P001831</t>
  </si>
  <si>
    <t>P001832</t>
  </si>
  <si>
    <t>P001833</t>
  </si>
  <si>
    <t>P001835</t>
  </si>
  <si>
    <t>P001836</t>
  </si>
  <si>
    <t>P001837</t>
  </si>
  <si>
    <t>P001838</t>
  </si>
  <si>
    <t>P001839</t>
  </si>
  <si>
    <t>P001840</t>
  </si>
  <si>
    <t>P001841</t>
  </si>
  <si>
    <t>P001842</t>
  </si>
  <si>
    <t>P001843</t>
  </si>
  <si>
    <t>P001844</t>
  </si>
  <si>
    <t>P001845</t>
  </si>
  <si>
    <t>P001846</t>
  </si>
  <si>
    <t>P001847</t>
  </si>
  <si>
    <t>P001848</t>
  </si>
  <si>
    <t>P001849</t>
  </si>
  <si>
    <t>P001850</t>
  </si>
  <si>
    <t>P001851</t>
  </si>
  <si>
    <t>P001852</t>
  </si>
  <si>
    <t>P001853</t>
  </si>
  <si>
    <t>P001854</t>
  </si>
  <si>
    <t>P001855</t>
  </si>
  <si>
    <t>P001856</t>
  </si>
  <si>
    <t>P001857</t>
  </si>
  <si>
    <t>P001858</t>
  </si>
  <si>
    <t>P001859</t>
  </si>
  <si>
    <t>P001860</t>
  </si>
  <si>
    <t>P001861</t>
  </si>
  <si>
    <t>P001862</t>
  </si>
  <si>
    <t>P001863</t>
  </si>
  <si>
    <t>P001864</t>
  </si>
  <si>
    <t>P001865</t>
  </si>
  <si>
    <t>P001866</t>
  </si>
  <si>
    <t>P001867</t>
  </si>
  <si>
    <t>P001868</t>
  </si>
  <si>
    <t>P001869</t>
  </si>
  <si>
    <t>P001870</t>
  </si>
  <si>
    <t>P001871</t>
  </si>
  <si>
    <t>P001872</t>
  </si>
  <si>
    <t>P001873</t>
  </si>
  <si>
    <t>P001874</t>
  </si>
  <si>
    <t>P001875</t>
  </si>
  <si>
    <t>P001876</t>
  </si>
  <si>
    <t>P001877</t>
  </si>
  <si>
    <t>P001878</t>
  </si>
  <si>
    <t>P001879</t>
  </si>
  <si>
    <t>P001880</t>
  </si>
  <si>
    <t>P001881</t>
  </si>
  <si>
    <t>P001882</t>
  </si>
  <si>
    <t>P001883</t>
  </si>
  <si>
    <t>P001884</t>
  </si>
  <si>
    <t>P001885</t>
  </si>
  <si>
    <t>P001886</t>
  </si>
  <si>
    <t>P001889</t>
  </si>
  <si>
    <t>P001890</t>
  </si>
  <si>
    <t>P001891</t>
  </si>
  <si>
    <t>P001892</t>
  </si>
  <si>
    <t>P001893</t>
  </si>
  <si>
    <t>P001894</t>
  </si>
  <si>
    <t>P001895</t>
  </si>
  <si>
    <t>P001896</t>
  </si>
  <si>
    <t>P001898</t>
  </si>
  <si>
    <t>P001899</t>
  </si>
  <si>
    <t>P001900</t>
  </si>
  <si>
    <t>P001901</t>
  </si>
  <si>
    <t>P001902</t>
  </si>
  <si>
    <t>P001903</t>
  </si>
  <si>
    <t>P001904</t>
  </si>
  <si>
    <t>P001905</t>
  </si>
  <si>
    <t>P001906</t>
  </si>
  <si>
    <t>P001907</t>
  </si>
  <si>
    <t>P001908</t>
  </si>
  <si>
    <t>P001909</t>
  </si>
  <si>
    <t>P001910</t>
  </si>
  <si>
    <t>P001911</t>
  </si>
  <si>
    <t>P001912</t>
  </si>
  <si>
    <t>P001913</t>
  </si>
  <si>
    <t>P001914</t>
  </si>
  <si>
    <t>P001915</t>
  </si>
  <si>
    <t>P001916</t>
  </si>
  <si>
    <t>P001917</t>
  </si>
  <si>
    <t>P001918</t>
  </si>
  <si>
    <t>P001919</t>
  </si>
  <si>
    <t>P001920</t>
  </si>
  <si>
    <t>P001921</t>
  </si>
  <si>
    <t>P001922</t>
  </si>
  <si>
    <t>P001923</t>
  </si>
  <si>
    <t>P001924</t>
  </si>
  <si>
    <t>P001925</t>
  </si>
  <si>
    <t>P001926</t>
  </si>
  <si>
    <t>P001927</t>
  </si>
  <si>
    <t>P001928</t>
  </si>
  <si>
    <t>P001929</t>
  </si>
  <si>
    <t>P001930</t>
  </si>
  <si>
    <t>P001931</t>
  </si>
  <si>
    <t>P001932</t>
  </si>
  <si>
    <t>P001933</t>
  </si>
  <si>
    <t>P001934</t>
  </si>
  <si>
    <t>P001935</t>
  </si>
  <si>
    <t>P001936</t>
  </si>
  <si>
    <t>P001937</t>
  </si>
  <si>
    <t>P001938</t>
  </si>
  <si>
    <t>P001939</t>
  </si>
  <si>
    <t>P001940</t>
  </si>
  <si>
    <t>P001941</t>
  </si>
  <si>
    <t>P001942</t>
  </si>
  <si>
    <t>P001943</t>
  </si>
  <si>
    <t>P001944</t>
  </si>
  <si>
    <t>P001945</t>
  </si>
  <si>
    <t>P001946</t>
  </si>
  <si>
    <t>P001947</t>
  </si>
  <si>
    <t>P001948</t>
  </si>
  <si>
    <t>P001949</t>
  </si>
  <si>
    <t>P001950</t>
  </si>
  <si>
    <t>P001951</t>
  </si>
  <si>
    <t>P001952</t>
  </si>
  <si>
    <t>P001953</t>
  </si>
  <si>
    <t>P001954</t>
  </si>
  <si>
    <t>P001955</t>
  </si>
  <si>
    <t>P001956</t>
  </si>
  <si>
    <t>P001957</t>
  </si>
  <si>
    <t>P001958</t>
  </si>
  <si>
    <t>P001959</t>
  </si>
  <si>
    <t>P001960</t>
  </si>
  <si>
    <t>P001961</t>
  </si>
  <si>
    <t>P001962</t>
  </si>
  <si>
    <t>P001963</t>
  </si>
  <si>
    <t>P001964</t>
  </si>
  <si>
    <t>P001965</t>
  </si>
  <si>
    <t>P001966</t>
  </si>
  <si>
    <t>P001967</t>
  </si>
  <si>
    <t>P001968</t>
  </si>
  <si>
    <t>P001969</t>
  </si>
  <si>
    <t>P001970</t>
  </si>
  <si>
    <t>P001971</t>
  </si>
  <si>
    <t>P001972</t>
  </si>
  <si>
    <t>P001973</t>
  </si>
  <si>
    <t>P001974</t>
  </si>
  <si>
    <t>P001975</t>
  </si>
  <si>
    <t>P001976</t>
  </si>
  <si>
    <t>P001977</t>
  </si>
  <si>
    <t>P001978</t>
  </si>
  <si>
    <t>P001979</t>
  </si>
  <si>
    <t>P001980</t>
  </si>
  <si>
    <t>P001981</t>
  </si>
  <si>
    <t>P001982</t>
  </si>
  <si>
    <t>P001983</t>
  </si>
  <si>
    <t>P001984</t>
  </si>
  <si>
    <t>P001985</t>
  </si>
  <si>
    <t>P001986</t>
  </si>
  <si>
    <t>P001987</t>
  </si>
  <si>
    <t>P001988</t>
  </si>
  <si>
    <t>P001989</t>
  </si>
  <si>
    <t>P001990</t>
  </si>
  <si>
    <t>P001991</t>
  </si>
  <si>
    <t>P001992</t>
  </si>
  <si>
    <t>P001993</t>
  </si>
  <si>
    <t>P001994</t>
  </si>
  <si>
    <t>P001995</t>
  </si>
  <si>
    <t>P001996</t>
  </si>
  <si>
    <t>QVL 170695</t>
  </si>
  <si>
    <t>P001997</t>
  </si>
  <si>
    <t>P001998</t>
  </si>
  <si>
    <t>P001999</t>
  </si>
  <si>
    <t>P002000</t>
  </si>
  <si>
    <t>P002001</t>
  </si>
  <si>
    <t>P002002</t>
  </si>
  <si>
    <t>P002003</t>
  </si>
  <si>
    <t>P002004</t>
  </si>
  <si>
    <t>P002005</t>
  </si>
  <si>
    <t>P002006</t>
  </si>
  <si>
    <t>P002007</t>
  </si>
  <si>
    <t>HPAS Rushcliffe</t>
  </si>
  <si>
    <t>P002009</t>
  </si>
  <si>
    <t>P002010</t>
  </si>
  <si>
    <t>P002011</t>
  </si>
  <si>
    <t>P002012</t>
  </si>
  <si>
    <t>P002013</t>
  </si>
  <si>
    <t>P002014</t>
  </si>
  <si>
    <t>P002015</t>
  </si>
  <si>
    <t>P002016</t>
  </si>
  <si>
    <t>P002017</t>
  </si>
  <si>
    <t>P002018</t>
  </si>
  <si>
    <t>P002019</t>
  </si>
  <si>
    <t>P002020</t>
  </si>
  <si>
    <t>P002021</t>
  </si>
  <si>
    <t>P002022</t>
  </si>
  <si>
    <t>P002023</t>
  </si>
  <si>
    <t>P002024</t>
  </si>
  <si>
    <t>P002025</t>
  </si>
  <si>
    <t>P002026</t>
  </si>
  <si>
    <t>P002027</t>
  </si>
  <si>
    <t>P002028</t>
  </si>
  <si>
    <t>P002029</t>
  </si>
  <si>
    <t>P002030</t>
  </si>
  <si>
    <t>P002031</t>
  </si>
  <si>
    <t>P002032</t>
  </si>
  <si>
    <t>P002033</t>
  </si>
  <si>
    <t>P002034</t>
  </si>
  <si>
    <t>P002035</t>
  </si>
  <si>
    <t>P002036</t>
  </si>
  <si>
    <t>P002037</t>
  </si>
  <si>
    <t>P002038</t>
  </si>
  <si>
    <t>P002039</t>
  </si>
  <si>
    <t>P002040</t>
  </si>
  <si>
    <t>P002041</t>
  </si>
  <si>
    <t>P002042</t>
  </si>
  <si>
    <t>P002043</t>
  </si>
  <si>
    <t>P002044</t>
  </si>
  <si>
    <t>P002045</t>
  </si>
  <si>
    <t>P002046</t>
  </si>
  <si>
    <t>P002047</t>
  </si>
  <si>
    <t>P002048</t>
  </si>
  <si>
    <t>P002049</t>
  </si>
  <si>
    <t>P002050</t>
  </si>
  <si>
    <t>P002051</t>
  </si>
  <si>
    <t>P002052</t>
  </si>
  <si>
    <t>P002053</t>
  </si>
  <si>
    <t>P002054</t>
  </si>
  <si>
    <t>P002055</t>
  </si>
  <si>
    <t>P002056</t>
  </si>
  <si>
    <t>P002057</t>
  </si>
  <si>
    <t>P002058</t>
  </si>
  <si>
    <t>P002059</t>
  </si>
  <si>
    <t>P002060</t>
  </si>
  <si>
    <t>P002061</t>
  </si>
  <si>
    <t>P002062</t>
  </si>
  <si>
    <t>P002063</t>
  </si>
  <si>
    <t>RA 010391</t>
  </si>
  <si>
    <t>P002064</t>
  </si>
  <si>
    <t>HM 190890</t>
  </si>
  <si>
    <t>P002065</t>
  </si>
  <si>
    <t>SSS 020391</t>
  </si>
  <si>
    <t>P002066</t>
  </si>
  <si>
    <t>EB 090790</t>
  </si>
  <si>
    <t>P002067</t>
  </si>
  <si>
    <t>P002068</t>
  </si>
  <si>
    <t>P002069</t>
  </si>
  <si>
    <t>P002070</t>
  </si>
  <si>
    <t>P002071</t>
  </si>
  <si>
    <t>P002072</t>
  </si>
  <si>
    <t>P002073</t>
  </si>
  <si>
    <t>P002074</t>
  </si>
  <si>
    <t>P002075</t>
  </si>
  <si>
    <t>P002076</t>
  </si>
  <si>
    <t>P002077</t>
  </si>
  <si>
    <t>P002078</t>
  </si>
  <si>
    <t>P002079</t>
  </si>
  <si>
    <t>P002080</t>
  </si>
  <si>
    <t>P002081</t>
  </si>
  <si>
    <t>P002082</t>
  </si>
  <si>
    <t>P002083</t>
  </si>
  <si>
    <t>P002084</t>
  </si>
  <si>
    <t>P002085</t>
  </si>
  <si>
    <t>P002086</t>
  </si>
  <si>
    <t>P002087</t>
  </si>
  <si>
    <t>P002088</t>
  </si>
  <si>
    <t>P002089</t>
  </si>
  <si>
    <t>P002090</t>
  </si>
  <si>
    <t>P002091</t>
  </si>
  <si>
    <t>P002092</t>
  </si>
  <si>
    <t>P002093</t>
  </si>
  <si>
    <t>P002094</t>
  </si>
  <si>
    <t>P002095</t>
  </si>
  <si>
    <t>P002096</t>
  </si>
  <si>
    <t>P002097</t>
  </si>
  <si>
    <t>P002098</t>
  </si>
  <si>
    <t>P002099</t>
  </si>
  <si>
    <t>P002100</t>
  </si>
  <si>
    <t>P002101</t>
  </si>
  <si>
    <t>P002102</t>
  </si>
  <si>
    <t>P002103</t>
  </si>
  <si>
    <t>P002104</t>
  </si>
  <si>
    <t>P002105</t>
  </si>
  <si>
    <t>P002106</t>
  </si>
  <si>
    <t>P002107</t>
  </si>
  <si>
    <t>P002108</t>
  </si>
  <si>
    <t>P002109</t>
  </si>
  <si>
    <t>P002110</t>
  </si>
  <si>
    <t>P002111</t>
  </si>
  <si>
    <t>P002112</t>
  </si>
  <si>
    <t>P002114</t>
  </si>
  <si>
    <t>P002115</t>
  </si>
  <si>
    <t>P002116</t>
  </si>
  <si>
    <t>P002117</t>
  </si>
  <si>
    <t>P002118</t>
  </si>
  <si>
    <t>P002119</t>
  </si>
  <si>
    <t>P002120</t>
  </si>
  <si>
    <t>P002133</t>
  </si>
  <si>
    <t>P002134</t>
  </si>
  <si>
    <t>P002135</t>
  </si>
  <si>
    <t>P002136</t>
  </si>
  <si>
    <t>ACLS NON SFA PCDL 2012</t>
  </si>
  <si>
    <t>P002138</t>
  </si>
  <si>
    <t>P002139</t>
  </si>
  <si>
    <t>P002140</t>
  </si>
  <si>
    <t>P002141</t>
  </si>
  <si>
    <t>P002142</t>
  </si>
  <si>
    <t>P002143</t>
  </si>
  <si>
    <t>P002144</t>
  </si>
  <si>
    <t>P002145</t>
  </si>
  <si>
    <t>P002146</t>
  </si>
  <si>
    <t>P002147</t>
  </si>
  <si>
    <t>P002148</t>
  </si>
  <si>
    <t>P002149</t>
  </si>
  <si>
    <t>P002150</t>
  </si>
  <si>
    <t>P002151</t>
  </si>
  <si>
    <t>P002152</t>
  </si>
  <si>
    <t>P002153</t>
  </si>
  <si>
    <t>P002154</t>
  </si>
  <si>
    <t>P002155</t>
  </si>
  <si>
    <t>P002156</t>
  </si>
  <si>
    <t>P002157</t>
  </si>
  <si>
    <t>P002158</t>
  </si>
  <si>
    <t>P002159</t>
  </si>
  <si>
    <t>P002160</t>
  </si>
  <si>
    <t>P002161</t>
  </si>
  <si>
    <t>P002162</t>
  </si>
  <si>
    <t>P002163</t>
  </si>
  <si>
    <t>P002164</t>
  </si>
  <si>
    <t>P002165</t>
  </si>
  <si>
    <t>P002166</t>
  </si>
  <si>
    <t>P002167</t>
  </si>
  <si>
    <t>P002168</t>
  </si>
  <si>
    <t>P002169</t>
  </si>
  <si>
    <t>P002170</t>
  </si>
  <si>
    <t>P002171</t>
  </si>
  <si>
    <t>P002172</t>
  </si>
  <si>
    <t>P002174</t>
  </si>
  <si>
    <t>P002175</t>
  </si>
  <si>
    <t>P002176</t>
  </si>
  <si>
    <t>P002177</t>
  </si>
  <si>
    <t>P002178</t>
  </si>
  <si>
    <t>P002179</t>
  </si>
  <si>
    <t>P002180</t>
  </si>
  <si>
    <t>P002181</t>
  </si>
  <si>
    <t>P002182</t>
  </si>
  <si>
    <t>P002183</t>
  </si>
  <si>
    <t>P002184</t>
  </si>
  <si>
    <t>P002185</t>
  </si>
  <si>
    <t>P002186</t>
  </si>
  <si>
    <t>P002187</t>
  </si>
  <si>
    <t>P002188</t>
  </si>
  <si>
    <t>DS HOME CARE BEQUESTS/DONAT'NS</t>
  </si>
  <si>
    <t>P002189</t>
  </si>
  <si>
    <t>P002190</t>
  </si>
  <si>
    <t>P002191</t>
  </si>
  <si>
    <t>P002192</t>
  </si>
  <si>
    <t>P002193</t>
  </si>
  <si>
    <t>H H A 210492</t>
  </si>
  <si>
    <t>P002194</t>
  </si>
  <si>
    <t>P002195</t>
  </si>
  <si>
    <t>P002196</t>
  </si>
  <si>
    <t>P002197</t>
  </si>
  <si>
    <t>P002198</t>
  </si>
  <si>
    <t>P002199</t>
  </si>
  <si>
    <t>P002200</t>
  </si>
  <si>
    <t>P002201</t>
  </si>
  <si>
    <t>P002202</t>
  </si>
  <si>
    <t>P002204</t>
  </si>
  <si>
    <t>P002205</t>
  </si>
  <si>
    <t>P002206</t>
  </si>
  <si>
    <t>P002207</t>
  </si>
  <si>
    <t>P002208</t>
  </si>
  <si>
    <t>P002209</t>
  </si>
  <si>
    <t>P002210</t>
  </si>
  <si>
    <t>P002211</t>
  </si>
  <si>
    <t>P002212</t>
  </si>
  <si>
    <t>P002213</t>
  </si>
  <si>
    <t>P002214</t>
  </si>
  <si>
    <t>P002215</t>
  </si>
  <si>
    <t>P002216</t>
  </si>
  <si>
    <t>P002217</t>
  </si>
  <si>
    <t>P002218</t>
  </si>
  <si>
    <t>P002219</t>
  </si>
  <si>
    <t>P002220</t>
  </si>
  <si>
    <t>P002221</t>
  </si>
  <si>
    <t>P002222</t>
  </si>
  <si>
    <t>P002223</t>
  </si>
  <si>
    <t>P002224</t>
  </si>
  <si>
    <t>P002225</t>
  </si>
  <si>
    <t>P002226</t>
  </si>
  <si>
    <t>P002227</t>
  </si>
  <si>
    <t>P002229</t>
  </si>
  <si>
    <t>P002230</t>
  </si>
  <si>
    <t>P002231</t>
  </si>
  <si>
    <t>P002232</t>
  </si>
  <si>
    <t>P002233</t>
  </si>
  <si>
    <t>P002234</t>
  </si>
  <si>
    <t>P002235</t>
  </si>
  <si>
    <t>P002236</t>
  </si>
  <si>
    <t>P002237</t>
  </si>
  <si>
    <t>P002238</t>
  </si>
  <si>
    <t>P002239</t>
  </si>
  <si>
    <t>P002240</t>
  </si>
  <si>
    <t>P002241</t>
  </si>
  <si>
    <t>P002242</t>
  </si>
  <si>
    <t>P002243</t>
  </si>
  <si>
    <t>P002244</t>
  </si>
  <si>
    <t>P002246</t>
  </si>
  <si>
    <t>P002247</t>
  </si>
  <si>
    <t>P002248</t>
  </si>
  <si>
    <t>MD 101292</t>
  </si>
  <si>
    <t>P002249</t>
  </si>
  <si>
    <t>HOMELESSNESS PREVT</t>
  </si>
  <si>
    <t>P002250</t>
  </si>
  <si>
    <t>P002251</t>
  </si>
  <si>
    <t>P002252</t>
  </si>
  <si>
    <t>P002253</t>
  </si>
  <si>
    <t>P002254</t>
  </si>
  <si>
    <t>P002255</t>
  </si>
  <si>
    <t>P002256</t>
  </si>
  <si>
    <t>P002257</t>
  </si>
  <si>
    <t>P002258</t>
  </si>
  <si>
    <t>P002259</t>
  </si>
  <si>
    <t>P002260</t>
  </si>
  <si>
    <t>P002261</t>
  </si>
  <si>
    <t>P002262</t>
  </si>
  <si>
    <t>P002263</t>
  </si>
  <si>
    <t>P002264</t>
  </si>
  <si>
    <t>P002265</t>
  </si>
  <si>
    <t>P002266</t>
  </si>
  <si>
    <t>P002267</t>
  </si>
  <si>
    <t>P002268</t>
  </si>
  <si>
    <t>P002269</t>
  </si>
  <si>
    <t>P002270</t>
  </si>
  <si>
    <t>P002500</t>
  </si>
  <si>
    <t>P002501</t>
  </si>
  <si>
    <t>P002502</t>
  </si>
  <si>
    <t>A H 010191</t>
  </si>
  <si>
    <t>P002503</t>
  </si>
  <si>
    <t>P002504</t>
  </si>
  <si>
    <t>P002505</t>
  </si>
  <si>
    <t>P002506</t>
  </si>
  <si>
    <t>P002507</t>
  </si>
  <si>
    <t>P002508</t>
  </si>
  <si>
    <t>P002509</t>
  </si>
  <si>
    <t>P002510</t>
  </si>
  <si>
    <t>P002511</t>
  </si>
  <si>
    <t>P002512</t>
  </si>
  <si>
    <t>P002513</t>
  </si>
  <si>
    <t>P002514</t>
  </si>
  <si>
    <t>P002515</t>
  </si>
  <si>
    <t>P002516</t>
  </si>
  <si>
    <t>P002517</t>
  </si>
  <si>
    <t>P002519</t>
  </si>
  <si>
    <t>P002520</t>
  </si>
  <si>
    <t>P002521</t>
  </si>
  <si>
    <t>P002522</t>
  </si>
  <si>
    <t>P002523</t>
  </si>
  <si>
    <t>P002524</t>
  </si>
  <si>
    <t>P002525</t>
  </si>
  <si>
    <t>P002526</t>
  </si>
  <si>
    <t>P002527</t>
  </si>
  <si>
    <t>P002528</t>
  </si>
  <si>
    <t>P002529</t>
  </si>
  <si>
    <t>P002530</t>
  </si>
  <si>
    <t>P002531</t>
  </si>
  <si>
    <t>P002532</t>
  </si>
  <si>
    <t>P002533</t>
  </si>
  <si>
    <t>P002534</t>
  </si>
  <si>
    <t>P002535</t>
  </si>
  <si>
    <t>P002536</t>
  </si>
  <si>
    <t>P002537</t>
  </si>
  <si>
    <t>P002538</t>
  </si>
  <si>
    <t>P002539</t>
  </si>
  <si>
    <t>P002540</t>
  </si>
  <si>
    <t>P002541</t>
  </si>
  <si>
    <t>P002542</t>
  </si>
  <si>
    <t>P002543</t>
  </si>
  <si>
    <t>P002544</t>
  </si>
  <si>
    <t>P002545</t>
  </si>
  <si>
    <t>P002546</t>
  </si>
  <si>
    <t>P002547</t>
  </si>
  <si>
    <t>P002548</t>
  </si>
  <si>
    <t>P002549</t>
  </si>
  <si>
    <t>P002550</t>
  </si>
  <si>
    <t>P002551</t>
  </si>
  <si>
    <t>P002552</t>
  </si>
  <si>
    <t>P002553</t>
  </si>
  <si>
    <t>F UASC A H A 260594</t>
  </si>
  <si>
    <t>P002554</t>
  </si>
  <si>
    <t>F UASC A O 160594</t>
  </si>
  <si>
    <t>P002555</t>
  </si>
  <si>
    <t>F UASC A M 130994</t>
  </si>
  <si>
    <t>P002556</t>
  </si>
  <si>
    <t>F UASC Z N 161094</t>
  </si>
  <si>
    <t>P002557</t>
  </si>
  <si>
    <t>F UASC K S 010195</t>
  </si>
  <si>
    <t>P002558</t>
  </si>
  <si>
    <t>F UASC T F 131194</t>
  </si>
  <si>
    <t>P002559</t>
  </si>
  <si>
    <t>F UASC K P D 011194</t>
  </si>
  <si>
    <t>P002560</t>
  </si>
  <si>
    <t>F UASC H H 011094</t>
  </si>
  <si>
    <t>P002561</t>
  </si>
  <si>
    <t>F UASC F N 050396</t>
  </si>
  <si>
    <t>P002562</t>
  </si>
  <si>
    <t>F UASC A N 010295</t>
  </si>
  <si>
    <t>P002563</t>
  </si>
  <si>
    <t>F UASC A A 010195</t>
  </si>
  <si>
    <t>P002564</t>
  </si>
  <si>
    <t>F UASC M Z A 010694</t>
  </si>
  <si>
    <t>P002565</t>
  </si>
  <si>
    <t>P002566</t>
  </si>
  <si>
    <t>P002567</t>
  </si>
  <si>
    <t>P002568</t>
  </si>
  <si>
    <t>P002569</t>
  </si>
  <si>
    <t>P002570</t>
  </si>
  <si>
    <t>P002572</t>
  </si>
  <si>
    <t>P002573</t>
  </si>
  <si>
    <t>P002574</t>
  </si>
  <si>
    <t>P002575</t>
  </si>
  <si>
    <t>P002576</t>
  </si>
  <si>
    <t>P002577</t>
  </si>
  <si>
    <t>P002578</t>
  </si>
  <si>
    <t>P002579</t>
  </si>
  <si>
    <t>P002580</t>
  </si>
  <si>
    <t>BIP FSBS/TSB</t>
  </si>
  <si>
    <t>P002581</t>
  </si>
  <si>
    <t>P002582</t>
  </si>
  <si>
    <t>2000 BRIERLEY FOREST RATES</t>
  </si>
  <si>
    <t>P002583</t>
  </si>
  <si>
    <t>2001 WILLIAM GLADSTONE RATES</t>
  </si>
  <si>
    <t>P002584</t>
  </si>
  <si>
    <t>REIP</t>
  </si>
  <si>
    <t>P002585</t>
  </si>
  <si>
    <t>P002586</t>
  </si>
  <si>
    <t>P002587</t>
  </si>
  <si>
    <t>P002588</t>
  </si>
  <si>
    <t>P002589</t>
  </si>
  <si>
    <t>ERDS</t>
  </si>
  <si>
    <t>P002590</t>
  </si>
  <si>
    <t>P002591</t>
  </si>
  <si>
    <t>P002592</t>
  </si>
  <si>
    <t>P002593</t>
  </si>
  <si>
    <t>P002594</t>
  </si>
  <si>
    <t>P002595</t>
  </si>
  <si>
    <t>P002596</t>
  </si>
  <si>
    <t>P002597</t>
  </si>
  <si>
    <t>P002598</t>
  </si>
  <si>
    <t>P002599</t>
  </si>
  <si>
    <t>P002600</t>
  </si>
  <si>
    <t>P002601</t>
  </si>
  <si>
    <t>P002602</t>
  </si>
  <si>
    <t>P002603</t>
  </si>
  <si>
    <t>P002604</t>
  </si>
  <si>
    <t>P002605</t>
  </si>
  <si>
    <t>P002606</t>
  </si>
  <si>
    <t>P002607</t>
  </si>
  <si>
    <t>P002608</t>
  </si>
  <si>
    <t>P002609</t>
  </si>
  <si>
    <t>P002610</t>
  </si>
  <si>
    <t>P002611</t>
  </si>
  <si>
    <t>P002612</t>
  </si>
  <si>
    <t>P002613</t>
  </si>
  <si>
    <t>DIP</t>
  </si>
  <si>
    <t>P002614</t>
  </si>
  <si>
    <t>P002615</t>
  </si>
  <si>
    <t>P002616</t>
  </si>
  <si>
    <t>P002617</t>
  </si>
  <si>
    <t>P002618</t>
  </si>
  <si>
    <t>P002619</t>
  </si>
  <si>
    <t>P002620</t>
  </si>
  <si>
    <t>P002621</t>
  </si>
  <si>
    <t>P002622</t>
  </si>
  <si>
    <t>P002623</t>
  </si>
  <si>
    <t>100248071 STEPHENSON EM</t>
  </si>
  <si>
    <t>P002624</t>
  </si>
  <si>
    <t>100238912 SEARLE J</t>
  </si>
  <si>
    <t>P002625</t>
  </si>
  <si>
    <t>100556368 WEBB R</t>
  </si>
  <si>
    <t>P002626</t>
  </si>
  <si>
    <t>100054721 BRADLEY E</t>
  </si>
  <si>
    <t>P002627</t>
  </si>
  <si>
    <t>100086536 WALKER A</t>
  </si>
  <si>
    <t>P002628</t>
  </si>
  <si>
    <t>04035414 SULLIVAN M</t>
  </si>
  <si>
    <t>P002629</t>
  </si>
  <si>
    <t>100493503 GODBER KW</t>
  </si>
  <si>
    <t>P002630</t>
  </si>
  <si>
    <t>100679775 CHURCHARD W</t>
  </si>
  <si>
    <t>P002631</t>
  </si>
  <si>
    <t>100761699 TAYLOR D</t>
  </si>
  <si>
    <t>P002632</t>
  </si>
  <si>
    <t>02040157 GIBSON J</t>
  </si>
  <si>
    <t>P002633</t>
  </si>
  <si>
    <t>100495104 RICHARDSON M</t>
  </si>
  <si>
    <t>P002634</t>
  </si>
  <si>
    <t>100083814 EASTER ME</t>
  </si>
  <si>
    <t>P002635</t>
  </si>
  <si>
    <t>100262717 PEARCE H</t>
  </si>
  <si>
    <t>P002636</t>
  </si>
  <si>
    <t>100373898 HUGHES M</t>
  </si>
  <si>
    <t>P002637</t>
  </si>
  <si>
    <t>100084530 JENKINS DI</t>
  </si>
  <si>
    <t>P002638</t>
  </si>
  <si>
    <t>100075677 FREEMAN D</t>
  </si>
  <si>
    <t>P002639</t>
  </si>
  <si>
    <t>04037413 WHITE RG</t>
  </si>
  <si>
    <t>P002640</t>
  </si>
  <si>
    <t>100091457 WATTS R</t>
  </si>
  <si>
    <t>P002641</t>
  </si>
  <si>
    <t>100745560 JOHNSON T</t>
  </si>
  <si>
    <t>P002642</t>
  </si>
  <si>
    <t>100057725 ALLFREE GJ</t>
  </si>
  <si>
    <t>P002643</t>
  </si>
  <si>
    <t>02038210 SMITH JR</t>
  </si>
  <si>
    <t>P002644</t>
  </si>
  <si>
    <t>100093136 LAWSON D</t>
  </si>
  <si>
    <t>P002645</t>
  </si>
  <si>
    <t>05042674 DANIELS B</t>
  </si>
  <si>
    <t>P002646</t>
  </si>
  <si>
    <t>100546958 JEFFERSON S</t>
  </si>
  <si>
    <t>P002647</t>
  </si>
  <si>
    <t>100638042 BAKER AH</t>
  </si>
  <si>
    <t>P002648</t>
  </si>
  <si>
    <t>02032983 HOUSE N</t>
  </si>
  <si>
    <t>P002649</t>
  </si>
  <si>
    <t>03030619 WRIGHT BI</t>
  </si>
  <si>
    <t>P002650</t>
  </si>
  <si>
    <t>100315878 SMITH RW</t>
  </si>
  <si>
    <t>P002651</t>
  </si>
  <si>
    <t>100107297 MOUNT ER</t>
  </si>
  <si>
    <t>P002652</t>
  </si>
  <si>
    <t>100089619 BAILEY R</t>
  </si>
  <si>
    <t>P002653</t>
  </si>
  <si>
    <t>100099136 CLEAVER M</t>
  </si>
  <si>
    <t>P002654</t>
  </si>
  <si>
    <t>100656800 STOKES E</t>
  </si>
  <si>
    <t>P002655</t>
  </si>
  <si>
    <t>03032593 BURTON HJ</t>
  </si>
  <si>
    <t>P002656</t>
  </si>
  <si>
    <t>100170610 WILLSHEE J</t>
  </si>
  <si>
    <t>P002657</t>
  </si>
  <si>
    <t>100502605 CASE E</t>
  </si>
  <si>
    <t>P002658</t>
  </si>
  <si>
    <t>100711679 GASCOIGNE B</t>
  </si>
  <si>
    <t>P002659</t>
  </si>
  <si>
    <t>02038682 JEFFERSON JE</t>
  </si>
  <si>
    <t>P002660</t>
  </si>
  <si>
    <t>100087358 LEWIS H</t>
  </si>
  <si>
    <t>P002661</t>
  </si>
  <si>
    <t>100267598 DENT J</t>
  </si>
  <si>
    <t>P002662</t>
  </si>
  <si>
    <t>04039531 FISHLOCK W</t>
  </si>
  <si>
    <t>P002663</t>
  </si>
  <si>
    <t>100129392 HILL ME</t>
  </si>
  <si>
    <t>P002664</t>
  </si>
  <si>
    <t>100466392 HARDING S</t>
  </si>
  <si>
    <t>P002665</t>
  </si>
  <si>
    <t>07021038 FREEMAN M</t>
  </si>
  <si>
    <t>P002666</t>
  </si>
  <si>
    <t>100090197 FARQUHAR RMA</t>
  </si>
  <si>
    <t>P002667</t>
  </si>
  <si>
    <t>100055109 SMITH H</t>
  </si>
  <si>
    <t>P002668</t>
  </si>
  <si>
    <t>02039506 WALKER D</t>
  </si>
  <si>
    <t>P002669</t>
  </si>
  <si>
    <t>01021528 BENTLEY BE</t>
  </si>
  <si>
    <t>P002670</t>
  </si>
  <si>
    <t>100637619 DUCKERING M</t>
  </si>
  <si>
    <t>P002671</t>
  </si>
  <si>
    <t>100085695 LOUNT FE</t>
  </si>
  <si>
    <t>P002672</t>
  </si>
  <si>
    <t>100070114 HINITT D</t>
  </si>
  <si>
    <t>P002673</t>
  </si>
  <si>
    <t>100089893 BLOOM H</t>
  </si>
  <si>
    <t>P002674</t>
  </si>
  <si>
    <t>100100454 GRAVES N</t>
  </si>
  <si>
    <t>P002675</t>
  </si>
  <si>
    <t>02030013 CHISHOLM TM</t>
  </si>
  <si>
    <t>P002676</t>
  </si>
  <si>
    <t>100123003 BEDFORD E</t>
  </si>
  <si>
    <t>P002677</t>
  </si>
  <si>
    <t>100618859 BONSALL W</t>
  </si>
  <si>
    <t>P002678</t>
  </si>
  <si>
    <t>100120963 NELSON RB</t>
  </si>
  <si>
    <t>P002679</t>
  </si>
  <si>
    <t>100242852 JONES D</t>
  </si>
  <si>
    <t>P002680</t>
  </si>
  <si>
    <t>100676279 TAYLOR V</t>
  </si>
  <si>
    <t>P002681</t>
  </si>
  <si>
    <t>03034618 MORELAND P</t>
  </si>
  <si>
    <t>P002682</t>
  </si>
  <si>
    <t>100062996 HALLAM M</t>
  </si>
  <si>
    <t>P002683</t>
  </si>
  <si>
    <t>100132729 ROZENFELD K</t>
  </si>
  <si>
    <t>P002684</t>
  </si>
  <si>
    <t>100597698 MARTIN E</t>
  </si>
  <si>
    <t>P002685</t>
  </si>
  <si>
    <t>100165788 JACKSON VJ</t>
  </si>
  <si>
    <t>P002686</t>
  </si>
  <si>
    <t>15023779 KITCHEN M</t>
  </si>
  <si>
    <t>P002687</t>
  </si>
  <si>
    <t>01042872 SUNDERLAND W</t>
  </si>
  <si>
    <t>P002688</t>
  </si>
  <si>
    <t>100343318 DAWSON SM</t>
  </si>
  <si>
    <t>P002689</t>
  </si>
  <si>
    <t>06001055 CAMPBELL A</t>
  </si>
  <si>
    <t>P002690</t>
  </si>
  <si>
    <t>01042865 SUNDERLAND EY</t>
  </si>
  <si>
    <t>P002691</t>
  </si>
  <si>
    <t>100243357 JONES JE</t>
  </si>
  <si>
    <t>P002692</t>
  </si>
  <si>
    <t>100092611 GREEN AJ</t>
  </si>
  <si>
    <t>P002693</t>
  </si>
  <si>
    <t>100696139 NEEDHAM E</t>
  </si>
  <si>
    <t>P002694</t>
  </si>
  <si>
    <t>100132774 PEERS G</t>
  </si>
  <si>
    <t>P002695</t>
  </si>
  <si>
    <t>100031021 WILLSON-GREEN M</t>
  </si>
  <si>
    <t>P002696</t>
  </si>
  <si>
    <t>100100606 REDFERN J</t>
  </si>
  <si>
    <t>P002697</t>
  </si>
  <si>
    <t>01048492 PEARCE H</t>
  </si>
  <si>
    <t>P002698</t>
  </si>
  <si>
    <t>100237277 SILVERS D</t>
  </si>
  <si>
    <t>P002699</t>
  </si>
  <si>
    <t>100536620 CAMPBELL D</t>
  </si>
  <si>
    <t>P002700</t>
  </si>
  <si>
    <t>100210345 GROVES KA</t>
  </si>
  <si>
    <t>P002701</t>
  </si>
  <si>
    <t>100665301 BRITTON M</t>
  </si>
  <si>
    <t>P002702</t>
  </si>
  <si>
    <t>03017030 SMITH MJ</t>
  </si>
  <si>
    <t>P002703</t>
  </si>
  <si>
    <t>03030886 BARNETT CM</t>
  </si>
  <si>
    <t>P002704</t>
  </si>
  <si>
    <t>100073254 OSBORNE F</t>
  </si>
  <si>
    <t>P002705</t>
  </si>
  <si>
    <t>04038401 DETHERIDGE M</t>
  </si>
  <si>
    <t>P002706</t>
  </si>
  <si>
    <t>100104856 HOGG M</t>
  </si>
  <si>
    <t>P002707</t>
  </si>
  <si>
    <t>04035296 PHILLIPS M</t>
  </si>
  <si>
    <t>P002708</t>
  </si>
  <si>
    <t>100090767 CHAMBERS P</t>
  </si>
  <si>
    <t>P002709</t>
  </si>
  <si>
    <t>100223324 WOODWARD R</t>
  </si>
  <si>
    <t>P002710</t>
  </si>
  <si>
    <t>100098262 TOMKINSON R</t>
  </si>
  <si>
    <t>P002711</t>
  </si>
  <si>
    <t>100103438 RILEY M</t>
  </si>
  <si>
    <t>P002712</t>
  </si>
  <si>
    <t>100097978 BUCKLEY L</t>
  </si>
  <si>
    <t>P002713</t>
  </si>
  <si>
    <t>02032275 BLOOM A</t>
  </si>
  <si>
    <t>P002714</t>
  </si>
  <si>
    <t>07034222 ELDRIDGE J</t>
  </si>
  <si>
    <t>P002715</t>
  </si>
  <si>
    <t>100107548 TAYLOR MJ</t>
  </si>
  <si>
    <t>P002716</t>
  </si>
  <si>
    <t>100470619 YARWOOD AM</t>
  </si>
  <si>
    <t>P002717</t>
  </si>
  <si>
    <t>100473951 RICHARDSON M</t>
  </si>
  <si>
    <t>P002718</t>
  </si>
  <si>
    <t>06031696 CONDON EC</t>
  </si>
  <si>
    <t>P002719</t>
  </si>
  <si>
    <t>100084454 DAKIN S</t>
  </si>
  <si>
    <t>P002720</t>
  </si>
  <si>
    <t>100072251 BLAGG GE</t>
  </si>
  <si>
    <t>P002721</t>
  </si>
  <si>
    <t>100612893 HOLLINGWORTH R</t>
  </si>
  <si>
    <t>P002722</t>
  </si>
  <si>
    <t>100608259 LEVERTON R</t>
  </si>
  <si>
    <t>P002723</t>
  </si>
  <si>
    <t>100130747 HELLIWELL JR</t>
  </si>
  <si>
    <t>P002724</t>
  </si>
  <si>
    <t>100106265 EVANS D</t>
  </si>
  <si>
    <t>P002725</t>
  </si>
  <si>
    <t>100512152 LOUNDS I</t>
  </si>
  <si>
    <t>P002726</t>
  </si>
  <si>
    <t>01048645 SMITH D</t>
  </si>
  <si>
    <t>P002727</t>
  </si>
  <si>
    <t>03030170 STAFFORD MR</t>
  </si>
  <si>
    <t>P002728</t>
  </si>
  <si>
    <t>02033807 PARR DM</t>
  </si>
  <si>
    <t>P002729</t>
  </si>
  <si>
    <t>100058811 SMITH O</t>
  </si>
  <si>
    <t>P002730</t>
  </si>
  <si>
    <t>100208887 REVILL K</t>
  </si>
  <si>
    <t>P002731</t>
  </si>
  <si>
    <t>100064779 WILLIAMS E</t>
  </si>
  <si>
    <t>P002732</t>
  </si>
  <si>
    <t>100387179 SAVIDGE AC</t>
  </si>
  <si>
    <t>P002733</t>
  </si>
  <si>
    <t>100151424 RILEY J</t>
  </si>
  <si>
    <t>P002734</t>
  </si>
  <si>
    <t>100479239 BROWN DE</t>
  </si>
  <si>
    <t>P002735</t>
  </si>
  <si>
    <t>100414718 DAGGETT J</t>
  </si>
  <si>
    <t>P002736</t>
  </si>
  <si>
    <t>100081899 DAKIN J</t>
  </si>
  <si>
    <t>P002737</t>
  </si>
  <si>
    <t>01051446 PEACOCK H</t>
  </si>
  <si>
    <t>P002738</t>
  </si>
  <si>
    <t>100048664 RADFORD A</t>
  </si>
  <si>
    <t>P002739</t>
  </si>
  <si>
    <t>100107610 ROBINSON M</t>
  </si>
  <si>
    <t>P002740</t>
  </si>
  <si>
    <t>100126586 ROBINSON E</t>
  </si>
  <si>
    <t>P002741</t>
  </si>
  <si>
    <t>03030679 BARNETT DM</t>
  </si>
  <si>
    <t>P002742</t>
  </si>
  <si>
    <t>01046094 TETLEY AP</t>
  </si>
  <si>
    <t>P002743</t>
  </si>
  <si>
    <t>07033925 INGAMELLS BH</t>
  </si>
  <si>
    <t>P002744</t>
  </si>
  <si>
    <t>100117994 WOOD E</t>
  </si>
  <si>
    <t>P002745</t>
  </si>
  <si>
    <t>100022300 YOUNGER J</t>
  </si>
  <si>
    <t>P002746</t>
  </si>
  <si>
    <t>100247100 ORRIDGE L</t>
  </si>
  <si>
    <t>P002747</t>
  </si>
  <si>
    <t>100261461 SPENCER B</t>
  </si>
  <si>
    <t>P002748</t>
  </si>
  <si>
    <t>100132825 NEWTON WA</t>
  </si>
  <si>
    <t>P002749</t>
  </si>
  <si>
    <t>01042028 WHITTAKER FG</t>
  </si>
  <si>
    <t>P002750</t>
  </si>
  <si>
    <t>06038774 WHITNEY D</t>
  </si>
  <si>
    <t>P002751</t>
  </si>
  <si>
    <t>07033921 BILKHU B</t>
  </si>
  <si>
    <t>P002752</t>
  </si>
  <si>
    <t>100001122 MOORE MA</t>
  </si>
  <si>
    <t>P002753</t>
  </si>
  <si>
    <t>100100570 ANNABLE PH</t>
  </si>
  <si>
    <t>P002754</t>
  </si>
  <si>
    <t>100407379 NICHOLSON S</t>
  </si>
  <si>
    <t>P002755</t>
  </si>
  <si>
    <t>100374658 WARD CM</t>
  </si>
  <si>
    <t>P002756</t>
  </si>
  <si>
    <t>100262642 WITHERS MC</t>
  </si>
  <si>
    <t>P002757</t>
  </si>
  <si>
    <t>06040996 JONES DI</t>
  </si>
  <si>
    <t>P002758</t>
  </si>
  <si>
    <t>100086085 TOMASEVIC M</t>
  </si>
  <si>
    <t>P002759</t>
  </si>
  <si>
    <t>100362038 SHELTON J</t>
  </si>
  <si>
    <t>P002760</t>
  </si>
  <si>
    <t>100116818 BIRD RH</t>
  </si>
  <si>
    <t>P002761</t>
  </si>
  <si>
    <t>100103091 CROSS JM</t>
  </si>
  <si>
    <t>P002762</t>
  </si>
  <si>
    <t>100023342 BAKER AN</t>
  </si>
  <si>
    <t>P002763</t>
  </si>
  <si>
    <t>100132523 GREENWOOD F</t>
  </si>
  <si>
    <t>P002764</t>
  </si>
  <si>
    <t>100112954 BALL JM</t>
  </si>
  <si>
    <t>P002765</t>
  </si>
  <si>
    <t>100089590 BOBRYK EM</t>
  </si>
  <si>
    <t>P002766</t>
  </si>
  <si>
    <t>100247102 ORRIDGE E</t>
  </si>
  <si>
    <t>P002767</t>
  </si>
  <si>
    <t>100118544 PEARCE J</t>
  </si>
  <si>
    <t>P002768</t>
  </si>
  <si>
    <t>100079203 WILSON MJ</t>
  </si>
  <si>
    <t>P002769</t>
  </si>
  <si>
    <t>01050395 WOODHOUSE E</t>
  </si>
  <si>
    <t>P002770</t>
  </si>
  <si>
    <t>100152027 BLACK A</t>
  </si>
  <si>
    <t>P002771</t>
  </si>
  <si>
    <t>05014581 MOSLEY DL</t>
  </si>
  <si>
    <t>P002772</t>
  </si>
  <si>
    <t>100205779 CARELESS FA</t>
  </si>
  <si>
    <t>P002773</t>
  </si>
  <si>
    <t>100254530 HACKETT-ADAMS M</t>
  </si>
  <si>
    <t>P002774</t>
  </si>
  <si>
    <t>100146326 WILSON EM</t>
  </si>
  <si>
    <t>P002775</t>
  </si>
  <si>
    <t>100160086 KINGSWOOD RS</t>
  </si>
  <si>
    <t>P002776</t>
  </si>
  <si>
    <t>100101223 JEFFREY IV</t>
  </si>
  <si>
    <t>P002777</t>
  </si>
  <si>
    <t>100112816 NEWTON DP</t>
  </si>
  <si>
    <t>P002778</t>
  </si>
  <si>
    <t>100055208 LONG BR</t>
  </si>
  <si>
    <t>P002779</t>
  </si>
  <si>
    <t>100102976 JOHNSON M</t>
  </si>
  <si>
    <t>P002780</t>
  </si>
  <si>
    <t>02037115 BIRD E</t>
  </si>
  <si>
    <t>P002781</t>
  </si>
  <si>
    <t>06027848 ELLISON M</t>
  </si>
  <si>
    <t>P002782</t>
  </si>
  <si>
    <t>100042613 CHETTLE M</t>
  </si>
  <si>
    <t>P002783</t>
  </si>
  <si>
    <t>100131962 INGAMELLS WR</t>
  </si>
  <si>
    <t>P002784</t>
  </si>
  <si>
    <t>100130878 FLETCHER R</t>
  </si>
  <si>
    <t>P002785</t>
  </si>
  <si>
    <t>05040914 WATSON TE</t>
  </si>
  <si>
    <t>P002786</t>
  </si>
  <si>
    <t>100066780 HODGKINSON M</t>
  </si>
  <si>
    <t>P002787</t>
  </si>
  <si>
    <t>100084695 ATHERTON MW</t>
  </si>
  <si>
    <t>P002788</t>
  </si>
  <si>
    <t>100059676 TATHAM J</t>
  </si>
  <si>
    <t>P002789</t>
  </si>
  <si>
    <t>100262441 CHAUNTRY AW</t>
  </si>
  <si>
    <t>P002790</t>
  </si>
  <si>
    <t>01046570 STRAW G</t>
  </si>
  <si>
    <t>P002791</t>
  </si>
  <si>
    <t>05038833 REID H</t>
  </si>
  <si>
    <t>P002792</t>
  </si>
  <si>
    <t>100195788 EDSON BA</t>
  </si>
  <si>
    <t>P002793</t>
  </si>
  <si>
    <t>100117742 SMITH GN</t>
  </si>
  <si>
    <t>P002794</t>
  </si>
  <si>
    <t>100074195 BILKHU A</t>
  </si>
  <si>
    <t>P002795</t>
  </si>
  <si>
    <t>03037096 HENDY P</t>
  </si>
  <si>
    <t>P002796</t>
  </si>
  <si>
    <t>03011081 HODSON C</t>
  </si>
  <si>
    <t>P002797</t>
  </si>
  <si>
    <t>01042969 STEVENS B</t>
  </si>
  <si>
    <t>P002798</t>
  </si>
  <si>
    <t>02044706 BEARDSALL E</t>
  </si>
  <si>
    <t>P002799</t>
  </si>
  <si>
    <t>05022810 WALKER SM</t>
  </si>
  <si>
    <t>P002800</t>
  </si>
  <si>
    <t>100056508 REVILL M</t>
  </si>
  <si>
    <t>P002801</t>
  </si>
  <si>
    <t>100103641 SHORT K</t>
  </si>
  <si>
    <t>P002802</t>
  </si>
  <si>
    <t>05044050 VAUGHAN C</t>
  </si>
  <si>
    <t>P002803</t>
  </si>
  <si>
    <t>02042085 KEETON PM</t>
  </si>
  <si>
    <t>P002804</t>
  </si>
  <si>
    <t>100136124 BARTLE MM</t>
  </si>
  <si>
    <t>P002805</t>
  </si>
  <si>
    <t>100062402 MARRIOTT JM</t>
  </si>
  <si>
    <t>P002806</t>
  </si>
  <si>
    <t>07028055 LYNCH B</t>
  </si>
  <si>
    <t>P002807</t>
  </si>
  <si>
    <t>100109916 PIKETT PM</t>
  </si>
  <si>
    <t>P002808</t>
  </si>
  <si>
    <t>02044086 LEECH P</t>
  </si>
  <si>
    <t>P002809</t>
  </si>
  <si>
    <t>01035110 TOWNSEND E</t>
  </si>
  <si>
    <t>P002810</t>
  </si>
  <si>
    <t>02007037 HEWGILL DM</t>
  </si>
  <si>
    <t>P002811</t>
  </si>
  <si>
    <t>02024307 WHITE M</t>
  </si>
  <si>
    <t>P002812</t>
  </si>
  <si>
    <t>100103184 ROSS JD</t>
  </si>
  <si>
    <t>P002813</t>
  </si>
  <si>
    <t>100248452 BULLOCK DM</t>
  </si>
  <si>
    <t>P002814</t>
  </si>
  <si>
    <t>100177857 PARKES CM</t>
  </si>
  <si>
    <t>P002815</t>
  </si>
  <si>
    <t>100260473 GREEN P</t>
  </si>
  <si>
    <t>P002816</t>
  </si>
  <si>
    <t>100267038 PRICE EW</t>
  </si>
  <si>
    <t>P002817</t>
  </si>
  <si>
    <t>100091307 FARNSWORTH DE</t>
  </si>
  <si>
    <t>P002818</t>
  </si>
  <si>
    <t>100385784 WHITLAM M</t>
  </si>
  <si>
    <t>P002819</t>
  </si>
  <si>
    <t>05008905 SPENCER C</t>
  </si>
  <si>
    <t>P002820</t>
  </si>
  <si>
    <t>03028923 MARTIN E</t>
  </si>
  <si>
    <t>P002821</t>
  </si>
  <si>
    <t>100117799 WHITTINGTON W</t>
  </si>
  <si>
    <t>P002822</t>
  </si>
  <si>
    <t>100125420 JEYNES S</t>
  </si>
  <si>
    <t>P002823</t>
  </si>
  <si>
    <t>04036330 CHAMBERS I</t>
  </si>
  <si>
    <t>P002824</t>
  </si>
  <si>
    <t>02044747 PARKER D</t>
  </si>
  <si>
    <t>P002825</t>
  </si>
  <si>
    <t>100254525 LINDLEY E</t>
  </si>
  <si>
    <t>P002826</t>
  </si>
  <si>
    <t>04034068 SCULLY MV</t>
  </si>
  <si>
    <t>P002827</t>
  </si>
  <si>
    <t>100481554 HILL EL</t>
  </si>
  <si>
    <t>P002828</t>
  </si>
  <si>
    <t>100149825 BURTON R</t>
  </si>
  <si>
    <t>P002829</t>
  </si>
  <si>
    <t>100117695 BARRETT JM</t>
  </si>
  <si>
    <t>P002830</t>
  </si>
  <si>
    <t>07022163 HOLT K</t>
  </si>
  <si>
    <t>P002831</t>
  </si>
  <si>
    <t>07010571 TSCHERAPACHO I</t>
  </si>
  <si>
    <t>P002832</t>
  </si>
  <si>
    <t>100238005 HUNTER G</t>
  </si>
  <si>
    <t>P002833</t>
  </si>
  <si>
    <t>06035339 LAMBERT E</t>
  </si>
  <si>
    <t>P002834</t>
  </si>
  <si>
    <t>100516217 TAYLOR BM</t>
  </si>
  <si>
    <t>P002835</t>
  </si>
  <si>
    <t>100653203 WALKER DJE</t>
  </si>
  <si>
    <t>P002836</t>
  </si>
  <si>
    <t>100350218 LEWIS SA</t>
  </si>
  <si>
    <t>P002837</t>
  </si>
  <si>
    <t>100039001 SALMON JB</t>
  </si>
  <si>
    <t>P002838</t>
  </si>
  <si>
    <t>100127372 GNANDT J</t>
  </si>
  <si>
    <t>P002839</t>
  </si>
  <si>
    <t>07030685 SHEPHERD L</t>
  </si>
  <si>
    <t>P002840</t>
  </si>
  <si>
    <t>100106559 SHONE J</t>
  </si>
  <si>
    <t>P002841</t>
  </si>
  <si>
    <t>100090050 BRIDGWOOD T</t>
  </si>
  <si>
    <t>P002842</t>
  </si>
  <si>
    <t>04034591 FIRMAGE H</t>
  </si>
  <si>
    <t>P002843</t>
  </si>
  <si>
    <t>100137390 DANE I</t>
  </si>
  <si>
    <t>P002844</t>
  </si>
  <si>
    <t>100383398 THOMPSON FA</t>
  </si>
  <si>
    <t>P002845</t>
  </si>
  <si>
    <t>100515482 ROBERTS IK</t>
  </si>
  <si>
    <t>P002846</t>
  </si>
  <si>
    <t>100346643 WAIN DE</t>
  </si>
  <si>
    <t>P002847</t>
  </si>
  <si>
    <t>05035254 WRIGHT R</t>
  </si>
  <si>
    <t>P002848</t>
  </si>
  <si>
    <t>100090130 TOWNROW TH</t>
  </si>
  <si>
    <t>P002849</t>
  </si>
  <si>
    <t>100754899 YEOMANS RJ</t>
  </si>
  <si>
    <t>P002850</t>
  </si>
  <si>
    <t>F UASC G A 310196</t>
  </si>
  <si>
    <t>P002851</t>
  </si>
  <si>
    <t>F UASC Q V L 170695</t>
  </si>
  <si>
    <t>P002852</t>
  </si>
  <si>
    <t>F UASC V H 010296</t>
  </si>
  <si>
    <t>P002853</t>
  </si>
  <si>
    <t>F UASC M A A K 171295</t>
  </si>
  <si>
    <t>P002854</t>
  </si>
  <si>
    <t>F UASC H N 130495</t>
  </si>
  <si>
    <t>P002855</t>
  </si>
  <si>
    <t>100180872 WORDSWORTH AE</t>
  </si>
  <si>
    <t>P002856</t>
  </si>
  <si>
    <t>7025857 BAILEY DM</t>
  </si>
  <si>
    <t>P002857</t>
  </si>
  <si>
    <t>100078873 FALLOWS MM</t>
  </si>
  <si>
    <t>P002858</t>
  </si>
  <si>
    <t>100236867 CARNEY L</t>
  </si>
  <si>
    <t>P002859</t>
  </si>
  <si>
    <t>5030917 ASTLE DJ</t>
  </si>
  <si>
    <t>P002860</t>
  </si>
  <si>
    <t>100106365 BURN A</t>
  </si>
  <si>
    <t>P002861</t>
  </si>
  <si>
    <t>4033218 HUNTER H</t>
  </si>
  <si>
    <t>P002862</t>
  </si>
  <si>
    <t>100127495 READING D</t>
  </si>
  <si>
    <t>P002863</t>
  </si>
  <si>
    <t>4037459 WAITT H</t>
  </si>
  <si>
    <t>P002864</t>
  </si>
  <si>
    <t>5040950 FOSTER I</t>
  </si>
  <si>
    <t>P002865</t>
  </si>
  <si>
    <t>2043720 CASBON E</t>
  </si>
  <si>
    <t>P002866</t>
  </si>
  <si>
    <t>100151726 WRIGHT ME</t>
  </si>
  <si>
    <t>P002867</t>
  </si>
  <si>
    <t>100099794 DRURY D</t>
  </si>
  <si>
    <t>P002868</t>
  </si>
  <si>
    <t>100249411 HARVEY R</t>
  </si>
  <si>
    <t>P002869</t>
  </si>
  <si>
    <t>100252913 WINDSOR A</t>
  </si>
  <si>
    <t>P002870</t>
  </si>
  <si>
    <t>100790499 MCDONALD DG</t>
  </si>
  <si>
    <t>P002871</t>
  </si>
  <si>
    <t>6005412 HARRIS EA</t>
  </si>
  <si>
    <t>P002872</t>
  </si>
  <si>
    <t>1051031 COLLEY D</t>
  </si>
  <si>
    <t>P002873</t>
  </si>
  <si>
    <t>100094914 STRAY JJ</t>
  </si>
  <si>
    <t>P002874</t>
  </si>
  <si>
    <t>100105719 SHAW MA</t>
  </si>
  <si>
    <t>P002875</t>
  </si>
  <si>
    <t>4037305 PILSWORTH DE</t>
  </si>
  <si>
    <t>P002876</t>
  </si>
  <si>
    <t>2032348 O`CONNELL JJ</t>
  </si>
  <si>
    <t>P002877</t>
  </si>
  <si>
    <t>100131145 PITCHFORK J</t>
  </si>
  <si>
    <t>P002878</t>
  </si>
  <si>
    <t>3014156 TINSLEY M</t>
  </si>
  <si>
    <t>P002879</t>
  </si>
  <si>
    <t>100247140 KIRK R</t>
  </si>
  <si>
    <t>P002880</t>
  </si>
  <si>
    <t>100053755 SMITH M</t>
  </si>
  <si>
    <t>P002881</t>
  </si>
  <si>
    <t>100064127 SISSON ME</t>
  </si>
  <si>
    <t>P002882</t>
  </si>
  <si>
    <t>100766244 WRENCH J</t>
  </si>
  <si>
    <t>P002883</t>
  </si>
  <si>
    <t>100516189 HARVEY CJ</t>
  </si>
  <si>
    <t>P002884</t>
  </si>
  <si>
    <t>100197707 HIND VM</t>
  </si>
  <si>
    <t>P002885</t>
  </si>
  <si>
    <t>100159695 WILLSHEE DG</t>
  </si>
  <si>
    <t>P002886</t>
  </si>
  <si>
    <t>5015066 BURTON-COOPER J</t>
  </si>
  <si>
    <t>P002887</t>
  </si>
  <si>
    <t>6031716 CAMPBELL S</t>
  </si>
  <si>
    <t>P002888</t>
  </si>
  <si>
    <t>2033309 WILLIMOTT M</t>
  </si>
  <si>
    <t>P002889</t>
  </si>
  <si>
    <t>100107845 BRECKNELL K</t>
  </si>
  <si>
    <t>P002890</t>
  </si>
  <si>
    <t>100573298 PIERREPONT JL</t>
  </si>
  <si>
    <t>P002891</t>
  </si>
  <si>
    <t>100546350 WALKER E</t>
  </si>
  <si>
    <t>P002892</t>
  </si>
  <si>
    <t>100066451 WOOD R</t>
  </si>
  <si>
    <t>P002893</t>
  </si>
  <si>
    <t>100950919 BOOTT M</t>
  </si>
  <si>
    <t>P002894</t>
  </si>
  <si>
    <t>5024834 CHESTER MF</t>
  </si>
  <si>
    <t>P002895</t>
  </si>
  <si>
    <t>100443028 FOREMAN M</t>
  </si>
  <si>
    <t>P002896</t>
  </si>
  <si>
    <t>1050568 KEMP EM</t>
  </si>
  <si>
    <t>P002897</t>
  </si>
  <si>
    <t>100259441 JOHNSON P</t>
  </si>
  <si>
    <t>P002898</t>
  </si>
  <si>
    <t>4029369 SHEIRCLIFFE L</t>
  </si>
  <si>
    <t>P002899</t>
  </si>
  <si>
    <t>100031002 GIBBS G</t>
  </si>
  <si>
    <t>P002900</t>
  </si>
  <si>
    <t>100203689 PUGH DA</t>
  </si>
  <si>
    <t>P002901</t>
  </si>
  <si>
    <t>100667599 CUNNINGTON M</t>
  </si>
  <si>
    <t>P002902</t>
  </si>
  <si>
    <t>5032749 OTCZYK A</t>
  </si>
  <si>
    <t>P002903</t>
  </si>
  <si>
    <t>100022380 CLARKE B</t>
  </si>
  <si>
    <t>P002904</t>
  </si>
  <si>
    <t>100082845 STEVENTON A</t>
  </si>
  <si>
    <t>P002905</t>
  </si>
  <si>
    <t>100110472 LESTER LM</t>
  </si>
  <si>
    <t>P002906</t>
  </si>
  <si>
    <t>100231744 PEARSON D</t>
  </si>
  <si>
    <t>P002907</t>
  </si>
  <si>
    <t>100074189 WEBB L</t>
  </si>
  <si>
    <t>P002908</t>
  </si>
  <si>
    <t>100159208 PALETHORPE E</t>
  </si>
  <si>
    <t>P002909</t>
  </si>
  <si>
    <t>2032209 FOWLER K</t>
  </si>
  <si>
    <t>P002910</t>
  </si>
  <si>
    <t>5042562 ARAM H</t>
  </si>
  <si>
    <t>P002911</t>
  </si>
  <si>
    <t>4041042 SHELTON RA</t>
  </si>
  <si>
    <t>P002912</t>
  </si>
  <si>
    <t>100772619 SANDERS DM</t>
  </si>
  <si>
    <t>P002913</t>
  </si>
  <si>
    <t>100998426 FAZACKERLEY J</t>
  </si>
  <si>
    <t>P002914</t>
  </si>
  <si>
    <t>100655987 GODFREY RB</t>
  </si>
  <si>
    <t>P002915</t>
  </si>
  <si>
    <t>100215485 MARSH M</t>
  </si>
  <si>
    <t>P002916</t>
  </si>
  <si>
    <t>100514633 HENDERSON B</t>
  </si>
  <si>
    <t>P002917</t>
  </si>
  <si>
    <t>100137373 GUTMAN F</t>
  </si>
  <si>
    <t>P002918</t>
  </si>
  <si>
    <t>3032238 WALKER D</t>
  </si>
  <si>
    <t>P002919</t>
  </si>
  <si>
    <t>3032955 EVANS P</t>
  </si>
  <si>
    <t>P002920</t>
  </si>
  <si>
    <t>100512089 REAY E</t>
  </si>
  <si>
    <t>P002921</t>
  </si>
  <si>
    <t>100052639 JONES LA</t>
  </si>
  <si>
    <t>P002922</t>
  </si>
  <si>
    <t>100091242 PYLE C</t>
  </si>
  <si>
    <t>P002923</t>
  </si>
  <si>
    <t>100280898 FARRELL DC</t>
  </si>
  <si>
    <t>P002924</t>
  </si>
  <si>
    <t>100974519 RUMLEY B</t>
  </si>
  <si>
    <t>P002925</t>
  </si>
  <si>
    <t>100772879 TUCKER B</t>
  </si>
  <si>
    <t>P002926</t>
  </si>
  <si>
    <t>100115805 YOUNG M</t>
  </si>
  <si>
    <t>P002927</t>
  </si>
  <si>
    <t>100528224 WHITTAKER E</t>
  </si>
  <si>
    <t>P002928</t>
  </si>
  <si>
    <t>100128174 RICE ME</t>
  </si>
  <si>
    <t>P002929</t>
  </si>
  <si>
    <t>3037619 EADSON M</t>
  </si>
  <si>
    <t>P002930</t>
  </si>
  <si>
    <t>2031736 PEACH MP</t>
  </si>
  <si>
    <t>P002931</t>
  </si>
  <si>
    <t>100117178 AYNSLEY I</t>
  </si>
  <si>
    <t>P002932</t>
  </si>
  <si>
    <t>100093569 CLEAVER G</t>
  </si>
  <si>
    <t>P002933</t>
  </si>
  <si>
    <t>100069104 DRURY C</t>
  </si>
  <si>
    <t>P002934</t>
  </si>
  <si>
    <t>100262624 MAXWELL CJ</t>
  </si>
  <si>
    <t>P002935</t>
  </si>
  <si>
    <t>5038665 SANDERS M</t>
  </si>
  <si>
    <t>P002936</t>
  </si>
  <si>
    <t>7035404 MARSH E</t>
  </si>
  <si>
    <t>P002937</t>
  </si>
  <si>
    <t>100079069 HYMAN H</t>
  </si>
  <si>
    <t>P002938</t>
  </si>
  <si>
    <t>100458812 SHOOTER J</t>
  </si>
  <si>
    <t>P002939</t>
  </si>
  <si>
    <t>100073437 MCQUIN DD</t>
  </si>
  <si>
    <t>P002940</t>
  </si>
  <si>
    <t>100106952 HARVEY M</t>
  </si>
  <si>
    <t>P002941</t>
  </si>
  <si>
    <t>100064464 CARDWELL A</t>
  </si>
  <si>
    <t>P002942</t>
  </si>
  <si>
    <t>100131491 BROMWICH CC</t>
  </si>
  <si>
    <t>P002943</t>
  </si>
  <si>
    <t>3037268 COOPER L</t>
  </si>
  <si>
    <t>P002944</t>
  </si>
  <si>
    <t>100452488 HANNAM DJ</t>
  </si>
  <si>
    <t>P002945</t>
  </si>
  <si>
    <t>100815419 BROWN M</t>
  </si>
  <si>
    <t>P002946</t>
  </si>
  <si>
    <t>100452430 HOLMES LG</t>
  </si>
  <si>
    <t>P002947</t>
  </si>
  <si>
    <t>5028252 HOLLIDAY E</t>
  </si>
  <si>
    <t>P002948</t>
  </si>
  <si>
    <t>100342279 STASIW K</t>
  </si>
  <si>
    <t>P002949</t>
  </si>
  <si>
    <t>100067882 GREGORY F</t>
  </si>
  <si>
    <t>P002950</t>
  </si>
  <si>
    <t>100075351 WARD DJ</t>
  </si>
  <si>
    <t>P002951</t>
  </si>
  <si>
    <t>100253920 REDFERN LF</t>
  </si>
  <si>
    <t>P002952</t>
  </si>
  <si>
    <t>100246982 FORREST T</t>
  </si>
  <si>
    <t>P002953</t>
  </si>
  <si>
    <t>100799859 HOPKINSON E</t>
  </si>
  <si>
    <t>P002954</t>
  </si>
  <si>
    <t>4039168 FENTON VL</t>
  </si>
  <si>
    <t>P002955</t>
  </si>
  <si>
    <t>1047645 PETCHER D</t>
  </si>
  <si>
    <t>P002956</t>
  </si>
  <si>
    <t>4030899 WADE M</t>
  </si>
  <si>
    <t>P002957</t>
  </si>
  <si>
    <t>3035970 BRADY J</t>
  </si>
  <si>
    <t>P002958</t>
  </si>
  <si>
    <t>3028416 GOUGH E</t>
  </si>
  <si>
    <t>P002959</t>
  </si>
  <si>
    <t>100441942 WAITT H</t>
  </si>
  <si>
    <t>P002960</t>
  </si>
  <si>
    <t>100279538 IRONS DW</t>
  </si>
  <si>
    <t>P002961</t>
  </si>
  <si>
    <t>100867439 GIBBS M</t>
  </si>
  <si>
    <t>P002962</t>
  </si>
  <si>
    <t>100246793 SMALLEY I</t>
  </si>
  <si>
    <t>P002963</t>
  </si>
  <si>
    <t>100101218 ANDREWS A</t>
  </si>
  <si>
    <t>P002964</t>
  </si>
  <si>
    <t>6040035 BATES M</t>
  </si>
  <si>
    <t>P002965</t>
  </si>
  <si>
    <t>100755419 ELDERFIELD B</t>
  </si>
  <si>
    <t>P002966</t>
  </si>
  <si>
    <t>P002967</t>
  </si>
  <si>
    <t>P002968</t>
  </si>
  <si>
    <t>YOUTH EMPLOYMENT STRATEGY</t>
  </si>
  <si>
    <t>P002969</t>
  </si>
  <si>
    <t>P002970</t>
  </si>
  <si>
    <t>P002971</t>
  </si>
  <si>
    <t>P002972</t>
  </si>
  <si>
    <t>P002973</t>
  </si>
  <si>
    <t>P002974</t>
  </si>
  <si>
    <t>P002975</t>
  </si>
  <si>
    <t>P002976</t>
  </si>
  <si>
    <t>P002977</t>
  </si>
  <si>
    <t>P002978</t>
  </si>
  <si>
    <t>100098362 RUTHERFORD ANTHONY</t>
  </si>
  <si>
    <t>P002979</t>
  </si>
  <si>
    <t>100037904 YOUNG MARGARET</t>
  </si>
  <si>
    <t>P002980</t>
  </si>
  <si>
    <t>4035414 SULLIVAN MELINDA EVA</t>
  </si>
  <si>
    <t>P002981</t>
  </si>
  <si>
    <t>100145185 ALLINGTON ALICE</t>
  </si>
  <si>
    <t>P002982</t>
  </si>
  <si>
    <t>100083814 EASTER MURIEL ELLEN</t>
  </si>
  <si>
    <t>P002983</t>
  </si>
  <si>
    <t>6037845 RICKARD EVELYN</t>
  </si>
  <si>
    <t>P002984</t>
  </si>
  <si>
    <t>101004459 LEWIS JUNE</t>
  </si>
  <si>
    <t>P002985</t>
  </si>
  <si>
    <t>100086536 WALKER ARTHUR</t>
  </si>
  <si>
    <t>P002986</t>
  </si>
  <si>
    <t>100054721 BRADLEY EUNICE</t>
  </si>
  <si>
    <t>P002987</t>
  </si>
  <si>
    <t>100238366 BERRY BERYL</t>
  </si>
  <si>
    <t>P002988</t>
  </si>
  <si>
    <t>100100454 GRAVES NORMAN FRANCIS</t>
  </si>
  <si>
    <t>P002989</t>
  </si>
  <si>
    <t>100157233 PATCHETT EILEEN</t>
  </si>
  <si>
    <t>P002990</t>
  </si>
  <si>
    <t>100388258 CALLICOTT BARBARA</t>
  </si>
  <si>
    <t>P002991</t>
  </si>
  <si>
    <t>100237082 RYAN LILY DOREEN</t>
  </si>
  <si>
    <t>P002992</t>
  </si>
  <si>
    <t>100242852 JONES DANIEL</t>
  </si>
  <si>
    <t>P002993</t>
  </si>
  <si>
    <t>100082217 BONDAR LEILA</t>
  </si>
  <si>
    <t>P002994</t>
  </si>
  <si>
    <t>2038682 JEFFERSON JOYCE ELEANOR</t>
  </si>
  <si>
    <t>P002995</t>
  </si>
  <si>
    <t>100107548 TAYLOR MARY JOAN</t>
  </si>
  <si>
    <t>P002996</t>
  </si>
  <si>
    <t>100103739 BIRD STANLEY</t>
  </si>
  <si>
    <t>P002997</t>
  </si>
  <si>
    <t>1042865 SUNDERLAND EUNICE YVONNE</t>
  </si>
  <si>
    <t>P002998</t>
  </si>
  <si>
    <t>2039506 WALKER DOREEN</t>
  </si>
  <si>
    <t>P002999</t>
  </si>
  <si>
    <t>100519125 PARR ARTHUR GORDON</t>
  </si>
  <si>
    <t>P003000</t>
  </si>
  <si>
    <t>1021528 BENTLEY BEATRICE EILEEN</t>
  </si>
  <si>
    <t>P003001</t>
  </si>
  <si>
    <t>100087358 LEWIS HENRY</t>
  </si>
  <si>
    <t>P003002</t>
  </si>
  <si>
    <t>3017030 SMITH MARGARET JANE</t>
  </si>
  <si>
    <t>P003003</t>
  </si>
  <si>
    <t>100120963 NELSON RUPERT BARRINGTON</t>
  </si>
  <si>
    <t>P003004</t>
  </si>
  <si>
    <t>100098262 TOMKINSON RITA</t>
  </si>
  <si>
    <t>P003005</t>
  </si>
  <si>
    <t>100089619 BAILEY RUBY ELISABETH</t>
  </si>
  <si>
    <t>P003006</t>
  </si>
  <si>
    <t>1048492 PEARCE HILDA</t>
  </si>
  <si>
    <t>P003007</t>
  </si>
  <si>
    <t>100473951 RICHARDSON MAUREEN</t>
  </si>
  <si>
    <t>P003008</t>
  </si>
  <si>
    <t>100005684 PEERS OLIVE</t>
  </si>
  <si>
    <t>P003009</t>
  </si>
  <si>
    <t>100259770 SMITH JOHN ERIC</t>
  </si>
  <si>
    <t>P003010</t>
  </si>
  <si>
    <t>100084698 SMITH FRANCES DOREEN</t>
  </si>
  <si>
    <t>P003011</t>
  </si>
  <si>
    <t>100165788 JACKSON VERONICA JANE SIMPSO</t>
  </si>
  <si>
    <t>P003012</t>
  </si>
  <si>
    <t>100072251 BLAGG GLADYS EDNA</t>
  </si>
  <si>
    <t>P003013</t>
  </si>
  <si>
    <t>100262717 PEARCE HILDA</t>
  </si>
  <si>
    <t>P003014</t>
  </si>
  <si>
    <t>100255370 WARD DORA</t>
  </si>
  <si>
    <t>P003015</t>
  </si>
  <si>
    <t>100119298 FARMER JOY</t>
  </si>
  <si>
    <t>P003016</t>
  </si>
  <si>
    <t>100466392 HARDING SHEILA MARY</t>
  </si>
  <si>
    <t>P003017</t>
  </si>
  <si>
    <t>100343318 DAWSON SHEILA MARY</t>
  </si>
  <si>
    <t>P003018</t>
  </si>
  <si>
    <t>100908039 TRISTRAM MARGARET FLORENCE</t>
  </si>
  <si>
    <t>P003019</t>
  </si>
  <si>
    <t>100240777 HODDER JOHN</t>
  </si>
  <si>
    <t>P003020</t>
  </si>
  <si>
    <t>100362038 SHELTON JOYCE</t>
  </si>
  <si>
    <t>P003021</t>
  </si>
  <si>
    <t>100102976 JOHNSON MARY</t>
  </si>
  <si>
    <t>P003022</t>
  </si>
  <si>
    <t>100155851 PAYNE KENNETH WILLIAM</t>
  </si>
  <si>
    <t>P003023</t>
  </si>
  <si>
    <t>100091457 WATTS RONALD</t>
  </si>
  <si>
    <t>P003024</t>
  </si>
  <si>
    <t>1048645 SMITH DOUGLAS</t>
  </si>
  <si>
    <t>P003025</t>
  </si>
  <si>
    <t>100124469 HOGGARD HENRY NORTH</t>
  </si>
  <si>
    <t>P003026</t>
  </si>
  <si>
    <t>100488579 COUPE HENRY</t>
  </si>
  <si>
    <t>P003027</t>
  </si>
  <si>
    <t>1042872 SUNDERLAND WILLIAM</t>
  </si>
  <si>
    <t>P003028</t>
  </si>
  <si>
    <t>7030812 ROBINSON KATHLEEN</t>
  </si>
  <si>
    <t>P003029</t>
  </si>
  <si>
    <t>4031191 SMITH STANLEY</t>
  </si>
  <si>
    <t>P003030</t>
  </si>
  <si>
    <t>100254669 ROYS MARGARET ANNICE</t>
  </si>
  <si>
    <t>P003031</t>
  </si>
  <si>
    <t>100270698 KIELY THOMAS FRANCIS</t>
  </si>
  <si>
    <t>P003032</t>
  </si>
  <si>
    <t>100465174 HOPKIN ALEXANDER</t>
  </si>
  <si>
    <t>P003033</t>
  </si>
  <si>
    <t>100819599 HOMER MARY ESTHER</t>
  </si>
  <si>
    <t>P003034</t>
  </si>
  <si>
    <t>100458633 MCAULEY MONICA</t>
  </si>
  <si>
    <t>P003035</t>
  </si>
  <si>
    <t>100097978 BUCKLEY LILY</t>
  </si>
  <si>
    <t>P003036</t>
  </si>
  <si>
    <t>100255584 KIRK MICHAEL EDWARD</t>
  </si>
  <si>
    <t>P003037</t>
  </si>
  <si>
    <t>100091196 PECK DOROTHY</t>
  </si>
  <si>
    <t>P003038</t>
  </si>
  <si>
    <t>100053946 DAVIES MINNIE</t>
  </si>
  <si>
    <t>P003039</t>
  </si>
  <si>
    <t>100745560 JOHNSON TONY</t>
  </si>
  <si>
    <t>P003040</t>
  </si>
  <si>
    <t>100495104 RICHARDSON MARY</t>
  </si>
  <si>
    <t>P003041</t>
  </si>
  <si>
    <t>100618859 BONSALL WILFRED</t>
  </si>
  <si>
    <t>P003042</t>
  </si>
  <si>
    <t>100761699 TAYLOR DORIS</t>
  </si>
  <si>
    <t>P003043</t>
  </si>
  <si>
    <t>2031827 SCOTT CHRISTINE SYLVIA</t>
  </si>
  <si>
    <t>P003044</t>
  </si>
  <si>
    <t>100903999 COLLIER JULIA JEAN</t>
  </si>
  <si>
    <t>P003045</t>
  </si>
  <si>
    <t>100904239 CORDON PATRICIA MARGARET</t>
  </si>
  <si>
    <t>P003046</t>
  </si>
  <si>
    <t>P003047</t>
  </si>
  <si>
    <t>P003048</t>
  </si>
  <si>
    <t>P003049</t>
  </si>
  <si>
    <t>P003050</t>
  </si>
  <si>
    <t>P003051</t>
  </si>
  <si>
    <t>P003052</t>
  </si>
  <si>
    <t>P003053</t>
  </si>
  <si>
    <t>P003054</t>
  </si>
  <si>
    <t>P003055</t>
  </si>
  <si>
    <t>P003056</t>
  </si>
  <si>
    <t>P003057</t>
  </si>
  <si>
    <t>P003058</t>
  </si>
  <si>
    <t>P003059</t>
  </si>
  <si>
    <t>P003060</t>
  </si>
  <si>
    <t>P003061</t>
  </si>
  <si>
    <t>P003062</t>
  </si>
  <si>
    <t>P003063</t>
  </si>
  <si>
    <t>P003064</t>
  </si>
  <si>
    <t>2037865 HOLLINGSHEAD JUNITA</t>
  </si>
  <si>
    <t>P003065</t>
  </si>
  <si>
    <t>100846419 COSTA JOAN</t>
  </si>
  <si>
    <t>P003066</t>
  </si>
  <si>
    <t>100258507 DUFFIELD GEOFFREY</t>
  </si>
  <si>
    <t>P003067</t>
  </si>
  <si>
    <t>100470615 SEWELL BETTY</t>
  </si>
  <si>
    <t>P003068</t>
  </si>
  <si>
    <t>100032348 WALKER KENNETH</t>
  </si>
  <si>
    <t>P003069</t>
  </si>
  <si>
    <t>4040466 ARNOLD ALFRED</t>
  </si>
  <si>
    <t>P003070</t>
  </si>
  <si>
    <t>100551878 KILBY EDNA IRENE</t>
  </si>
  <si>
    <t>P003071</t>
  </si>
  <si>
    <t>2031165 LANE HAROLD</t>
  </si>
  <si>
    <t>P003072</t>
  </si>
  <si>
    <t>100069810 GEEVES ERNEST ROY</t>
  </si>
  <si>
    <t>P003073</t>
  </si>
  <si>
    <t>2012852 ROYS ERIC</t>
  </si>
  <si>
    <t>P003074</t>
  </si>
  <si>
    <t>100743479 CHARLESWORTH IRIS</t>
  </si>
  <si>
    <t>P003075</t>
  </si>
  <si>
    <t>100872359 ABELL DEBORAH</t>
  </si>
  <si>
    <t>P003076</t>
  </si>
  <si>
    <t>100826159 OWEN EUNICE EILEEN</t>
  </si>
  <si>
    <t>P003077</t>
  </si>
  <si>
    <t>100115313 GIBSON JUNE</t>
  </si>
  <si>
    <t>P003078</t>
  </si>
  <si>
    <t>100354559 EATON PATRICIA</t>
  </si>
  <si>
    <t>P003079</t>
  </si>
  <si>
    <t>100028020 SWAN STELLA</t>
  </si>
  <si>
    <t>P003080</t>
  </si>
  <si>
    <t>100134269 DAWSON RENEE</t>
  </si>
  <si>
    <t>P003081</t>
  </si>
  <si>
    <t>100074611 KENNEDY JOSEPH ALLAN</t>
  </si>
  <si>
    <t>P003082</t>
  </si>
  <si>
    <t>101069019 PROUDMAN YVONNE</t>
  </si>
  <si>
    <t>P003083</t>
  </si>
  <si>
    <t>100163699 ANDREW RONALD</t>
  </si>
  <si>
    <t>P003084</t>
  </si>
  <si>
    <t>100059940 MERVILL ETHEL</t>
  </si>
  <si>
    <t>P003085</t>
  </si>
  <si>
    <t>101101119 ALLSOPP HARRY</t>
  </si>
  <si>
    <t>P003086</t>
  </si>
  <si>
    <t>100235899 KIELY ESTHER</t>
  </si>
  <si>
    <t>P003087</t>
  </si>
  <si>
    <t>100289378 TUTIN LILLIAN JOAN</t>
  </si>
  <si>
    <t>P003088</t>
  </si>
  <si>
    <t>100148448 KENNEY JOAN</t>
  </si>
  <si>
    <t>P003089</t>
  </si>
  <si>
    <t>100835540 BELTON BARRIE</t>
  </si>
  <si>
    <t>P003090</t>
  </si>
  <si>
    <t>100097431 HIGGINS CATHERINE</t>
  </si>
  <si>
    <t>P003091</t>
  </si>
  <si>
    <t>14001289 SETTLE RAYMOND</t>
  </si>
  <si>
    <t>P003092</t>
  </si>
  <si>
    <t>1012560 WOOD FRANK</t>
  </si>
  <si>
    <t>P003093</t>
  </si>
  <si>
    <t>100372438 HINDS EILEEN</t>
  </si>
  <si>
    <t>P003094</t>
  </si>
  <si>
    <t>3015132 HALLAM DAISY</t>
  </si>
  <si>
    <t>P003095</t>
  </si>
  <si>
    <t>100913059 BROWN DOREEN</t>
  </si>
  <si>
    <t>P003096</t>
  </si>
  <si>
    <t>100929979 BROWN FREDERICK HERBERT</t>
  </si>
  <si>
    <t>P003097</t>
  </si>
  <si>
    <t>2042038 THOMPSON JESSIE</t>
  </si>
  <si>
    <t>P003098</t>
  </si>
  <si>
    <t>100635860 POTTS LILLIAN IRIS</t>
  </si>
  <si>
    <t>P003099</t>
  </si>
  <si>
    <t>P003100</t>
  </si>
  <si>
    <t>P003101</t>
  </si>
  <si>
    <t>P003102</t>
  </si>
  <si>
    <t>P003103</t>
  </si>
  <si>
    <t>P003104</t>
  </si>
  <si>
    <t>P003105</t>
  </si>
  <si>
    <t>P003106</t>
  </si>
  <si>
    <t>P003107</t>
  </si>
  <si>
    <t>P003108</t>
  </si>
  <si>
    <t>P003109</t>
  </si>
  <si>
    <t>P003110</t>
  </si>
  <si>
    <t>LONE WORKER DEVICES</t>
  </si>
  <si>
    <t>P003112</t>
  </si>
  <si>
    <t>P003113</t>
  </si>
  <si>
    <t>P003114</t>
  </si>
  <si>
    <t>P003115</t>
  </si>
  <si>
    <t>P003116</t>
  </si>
  <si>
    <t>P003117</t>
  </si>
  <si>
    <t>P003118</t>
  </si>
  <si>
    <t>P003119</t>
  </si>
  <si>
    <t>P003120</t>
  </si>
  <si>
    <t>P003121</t>
  </si>
  <si>
    <t>P003122</t>
  </si>
  <si>
    <t>P003123</t>
  </si>
  <si>
    <t>P003124</t>
  </si>
  <si>
    <t>P003125</t>
  </si>
  <si>
    <t>P003126</t>
  </si>
  <si>
    <t>P003127</t>
  </si>
  <si>
    <t>P003128</t>
  </si>
  <si>
    <t>P003129</t>
  </si>
  <si>
    <t>P003130</t>
  </si>
  <si>
    <t>P003131</t>
  </si>
  <si>
    <t>P003132</t>
  </si>
  <si>
    <t>P003133</t>
  </si>
  <si>
    <t>P003134</t>
  </si>
  <si>
    <t>P003135</t>
  </si>
  <si>
    <t>P003136</t>
  </si>
  <si>
    <t>P003137</t>
  </si>
  <si>
    <t>P003138</t>
  </si>
  <si>
    <t>P003139</t>
  </si>
  <si>
    <t>P003140</t>
  </si>
  <si>
    <t>P003141</t>
  </si>
  <si>
    <t>P003142</t>
  </si>
  <si>
    <t>P003144</t>
  </si>
  <si>
    <t>P003145</t>
  </si>
  <si>
    <t>P003146</t>
  </si>
  <si>
    <t>P003147</t>
  </si>
  <si>
    <t>P003148</t>
  </si>
  <si>
    <t>P003149</t>
  </si>
  <si>
    <t>P003150</t>
  </si>
  <si>
    <t>P003151</t>
  </si>
  <si>
    <t>P003152</t>
  </si>
  <si>
    <t>P003153</t>
  </si>
  <si>
    <t>P003154</t>
  </si>
  <si>
    <t>P003155</t>
  </si>
  <si>
    <t>P003156</t>
  </si>
  <si>
    <t>S256 PRISM</t>
  </si>
  <si>
    <t>P003157</t>
  </si>
  <si>
    <t>100000104 WHITEHOUSE VERA</t>
  </si>
  <si>
    <t>P003158</t>
  </si>
  <si>
    <t>100009882 BOOTH GLENIS</t>
  </si>
  <si>
    <t>P003159</t>
  </si>
  <si>
    <t>100027621 HOUSLEY PEARL</t>
  </si>
  <si>
    <t>P003160</t>
  </si>
  <si>
    <t>P003161</t>
  </si>
  <si>
    <t>P003162</t>
  </si>
  <si>
    <t>100050851 WRIGHT ROBERT</t>
  </si>
  <si>
    <t>P003163</t>
  </si>
  <si>
    <t>P003164</t>
  </si>
  <si>
    <t>100060989 STAVES GEORGE</t>
  </si>
  <si>
    <t>P003165</t>
  </si>
  <si>
    <t>100061091 STIRLAND DOROTHY</t>
  </si>
  <si>
    <t>P003166</t>
  </si>
  <si>
    <t>100061954 ROBINSON JANICE</t>
  </si>
  <si>
    <t>P003167</t>
  </si>
  <si>
    <t>100066043 WILLETTS MARJORIE</t>
  </si>
  <si>
    <t>P003168</t>
  </si>
  <si>
    <t>P003169</t>
  </si>
  <si>
    <t>100070546 MOTOWYLCZYK JULIANA</t>
  </si>
  <si>
    <t>P003170</t>
  </si>
  <si>
    <t>100071814 RYCROFT ALFRED</t>
  </si>
  <si>
    <t>P003171</t>
  </si>
  <si>
    <t>P003172</t>
  </si>
  <si>
    <t>100075195 WATKINSON BILL DESMOND</t>
  </si>
  <si>
    <t>P003173</t>
  </si>
  <si>
    <t>100077518 ELWICK DORIS</t>
  </si>
  <si>
    <t>P003174</t>
  </si>
  <si>
    <t>100079075 CROSS MARJORIE</t>
  </si>
  <si>
    <t>P003175</t>
  </si>
  <si>
    <t>100087556 ATKINSON ANNE VERONICA</t>
  </si>
  <si>
    <t>P003176</t>
  </si>
  <si>
    <t>100092588 LAKE MIRIAM</t>
  </si>
  <si>
    <t>P003177</t>
  </si>
  <si>
    <t>100095417 BERRIDGE LESLIE</t>
  </si>
  <si>
    <t>P003178</t>
  </si>
  <si>
    <t>100095432 PAGE DEREK</t>
  </si>
  <si>
    <t>P003179</t>
  </si>
  <si>
    <t>P003180</t>
  </si>
  <si>
    <t>100099799 OSCROFT SARAH ANNE</t>
  </si>
  <si>
    <t>P003181</t>
  </si>
  <si>
    <t>100102147 TAYLOR HAROLD</t>
  </si>
  <si>
    <t>P003182</t>
  </si>
  <si>
    <t>100105756 RICKARD STEPHEN</t>
  </si>
  <si>
    <t>P003183</t>
  </si>
  <si>
    <t>100107554 MARTIN MAVIS</t>
  </si>
  <si>
    <t>P003184</t>
  </si>
  <si>
    <t>100108297 HOPKINS LILY</t>
  </si>
  <si>
    <t>P003185</t>
  </si>
  <si>
    <t>100110193 HANCOCK WILLIAM</t>
  </si>
  <si>
    <t>P003186</t>
  </si>
  <si>
    <t>P003187</t>
  </si>
  <si>
    <t>100120943 BATEMAN MAVIS</t>
  </si>
  <si>
    <t>P003188</t>
  </si>
  <si>
    <t>100125672 FOTTLES JOAN</t>
  </si>
  <si>
    <t>P003189</t>
  </si>
  <si>
    <t>100125675 FOTTLES RONALD</t>
  </si>
  <si>
    <t>P003190</t>
  </si>
  <si>
    <t>100127408 TYLER OLWEN</t>
  </si>
  <si>
    <t>P003191</t>
  </si>
  <si>
    <t>100129243 MARSH LAURA</t>
  </si>
  <si>
    <t>P003192</t>
  </si>
  <si>
    <t>P003193</t>
  </si>
  <si>
    <t>100144612 BIRD JANET</t>
  </si>
  <si>
    <t>P003194</t>
  </si>
  <si>
    <t>P003195</t>
  </si>
  <si>
    <t>100149692 PATRICK CAROLINA</t>
  </si>
  <si>
    <t>P003196</t>
  </si>
  <si>
    <t>P003197</t>
  </si>
  <si>
    <t>100178807 JOYCE JULIA</t>
  </si>
  <si>
    <t>P003198</t>
  </si>
  <si>
    <t>100182088 WAKELIN EVAN RICHARD</t>
  </si>
  <si>
    <t>P003199</t>
  </si>
  <si>
    <t>100189769 MORRIS CONSTANCE</t>
  </si>
  <si>
    <t>P003200</t>
  </si>
  <si>
    <t>P003201</t>
  </si>
  <si>
    <t>100237751 SIMPSON JOAN</t>
  </si>
  <si>
    <t>P003202</t>
  </si>
  <si>
    <t>100243396 MELTON HANNAH ELIZABETH</t>
  </si>
  <si>
    <t>P003203</t>
  </si>
  <si>
    <t>100245168 HEWIS NANCY</t>
  </si>
  <si>
    <t>P003204</t>
  </si>
  <si>
    <t>100249858 BELLAMY DOREEN</t>
  </si>
  <si>
    <t>P003205</t>
  </si>
  <si>
    <t>100252695 BAILEY PEGGY MARION ELLEN</t>
  </si>
  <si>
    <t>P003206</t>
  </si>
  <si>
    <t>100256797 PEARS MARJORIE</t>
  </si>
  <si>
    <t>P003207</t>
  </si>
  <si>
    <t>P003208</t>
  </si>
  <si>
    <t>100263024 BLAKEY HILARY</t>
  </si>
  <si>
    <t>P003209</t>
  </si>
  <si>
    <t>100276782 MARWOOD GWEN</t>
  </si>
  <si>
    <t>P003210</t>
  </si>
  <si>
    <t>P003211</t>
  </si>
  <si>
    <t>100343578 BLACKMAN STEPHANIE</t>
  </si>
  <si>
    <t>P003212</t>
  </si>
  <si>
    <t>100352625 NEEDHAM ELSIE</t>
  </si>
  <si>
    <t>P003213</t>
  </si>
  <si>
    <t>P003214</t>
  </si>
  <si>
    <t>P003215</t>
  </si>
  <si>
    <t>100383240 BALDRY DAVID JOHN</t>
  </si>
  <si>
    <t>P003216</t>
  </si>
  <si>
    <t>100443023 OSBORNE IRENE MAVIS</t>
  </si>
  <si>
    <t>P003217</t>
  </si>
  <si>
    <t>100446805 KEELING JOAN</t>
  </si>
  <si>
    <t>P003218</t>
  </si>
  <si>
    <t>100454412 BLAKEY ASHLEY</t>
  </si>
  <si>
    <t>P003219</t>
  </si>
  <si>
    <t>100457993 WILCOX BETTY FLORENCE</t>
  </si>
  <si>
    <t>P003220</t>
  </si>
  <si>
    <t>P003221</t>
  </si>
  <si>
    <t>100472186 BARKER MARY</t>
  </si>
  <si>
    <t>P003222</t>
  </si>
  <si>
    <t>100475284 BELL BARBARA</t>
  </si>
  <si>
    <t>P003223</t>
  </si>
  <si>
    <t>100496220 SUBDEN GLADYS</t>
  </si>
  <si>
    <t>P003224</t>
  </si>
  <si>
    <t>P003225</t>
  </si>
  <si>
    <t>100552327 SLADE DOROTHY</t>
  </si>
  <si>
    <t>P003226</t>
  </si>
  <si>
    <t>100572670 STANLEY MARGARET</t>
  </si>
  <si>
    <t>P003227</t>
  </si>
  <si>
    <t>100606918 WATTS IRENE</t>
  </si>
  <si>
    <t>P003228</t>
  </si>
  <si>
    <t>100611908 WHITTLESTONE FLORENCE</t>
  </si>
  <si>
    <t>P003229</t>
  </si>
  <si>
    <t>100635099 PALMER BARBARA</t>
  </si>
  <si>
    <t>P003230</t>
  </si>
  <si>
    <t>P003231</t>
  </si>
  <si>
    <t>100719259 GILES PATRICIA DOROTHY</t>
  </si>
  <si>
    <t>P003232</t>
  </si>
  <si>
    <t>100740582 TAYLOR BRENDA</t>
  </si>
  <si>
    <t>P003233</t>
  </si>
  <si>
    <t>P003234</t>
  </si>
  <si>
    <t>100753299 BROWN EDITH IRENE</t>
  </si>
  <si>
    <t>P003235</t>
  </si>
  <si>
    <t>100768439 WALTERS PEGGY</t>
  </si>
  <si>
    <t>P003236</t>
  </si>
  <si>
    <t>100782462 HIBBARD KENNETH</t>
  </si>
  <si>
    <t>P003237</t>
  </si>
  <si>
    <t>100801199 HAMES JOAN</t>
  </si>
  <si>
    <t>P003238</t>
  </si>
  <si>
    <t>P003239</t>
  </si>
  <si>
    <t>P003240</t>
  </si>
  <si>
    <t>P003241</t>
  </si>
  <si>
    <t>P003242</t>
  </si>
  <si>
    <t>100882239 GROCUTT MARGARET</t>
  </si>
  <si>
    <t>P003243</t>
  </si>
  <si>
    <t>100889159 HUNT RONALD HERBERT JACK</t>
  </si>
  <si>
    <t>P003244</t>
  </si>
  <si>
    <t>100898359 BUDDING BERYL</t>
  </si>
  <si>
    <t>P003245</t>
  </si>
  <si>
    <t>P003246</t>
  </si>
  <si>
    <t>P003247</t>
  </si>
  <si>
    <t>100998108 STUART CLARICE</t>
  </si>
  <si>
    <t>P003248</t>
  </si>
  <si>
    <t>101037702 STROUD MELBA</t>
  </si>
  <si>
    <t>P003249</t>
  </si>
  <si>
    <t>101042819 KENNEDY JOSEPHINE MARY</t>
  </si>
  <si>
    <t>P003250</t>
  </si>
  <si>
    <t>101043801 WATKINSON ROSA</t>
  </si>
  <si>
    <t>P003251</t>
  </si>
  <si>
    <t>P003252</t>
  </si>
  <si>
    <t>101080883 LAWRENCE PAULINE</t>
  </si>
  <si>
    <t>P003253</t>
  </si>
  <si>
    <t>P003254</t>
  </si>
  <si>
    <t>101107279 WOODCRAFT CECIL</t>
  </si>
  <si>
    <t>P003255</t>
  </si>
  <si>
    <t>101110159 CLARKE EDNA</t>
  </si>
  <si>
    <t>P003256</t>
  </si>
  <si>
    <t>101158000 ROSSINGTON CLAUDE</t>
  </si>
  <si>
    <t>P003257</t>
  </si>
  <si>
    <t>101170085 DRABBLE JOHN</t>
  </si>
  <si>
    <t>P003258</t>
  </si>
  <si>
    <t>101192280 WARD WINIFRED</t>
  </si>
  <si>
    <t>P003259</t>
  </si>
  <si>
    <t>101195520 SIMPSON AUDREY</t>
  </si>
  <si>
    <t>P003260</t>
  </si>
  <si>
    <t>P003261</t>
  </si>
  <si>
    <t>1019406 DUDLEY DESMOND</t>
  </si>
  <si>
    <t>P003262</t>
  </si>
  <si>
    <t>1038381 MILES ENID BERYL</t>
  </si>
  <si>
    <t>P003263</t>
  </si>
  <si>
    <t>P003264</t>
  </si>
  <si>
    <t>15007214 CLARK EDNA</t>
  </si>
  <si>
    <t>P003265</t>
  </si>
  <si>
    <t>P003266</t>
  </si>
  <si>
    <t>2036641 BURNS PEARL ELIZABETH</t>
  </si>
  <si>
    <t>P003267</t>
  </si>
  <si>
    <t>P003268</t>
  </si>
  <si>
    <t>P003269</t>
  </si>
  <si>
    <t>2044621 BURTON BRENDA</t>
  </si>
  <si>
    <t>P003270</t>
  </si>
  <si>
    <t>P003271</t>
  </si>
  <si>
    <t>3033247 KING SYLVIA</t>
  </si>
  <si>
    <t>P003272</t>
  </si>
  <si>
    <t>3036927 ALLUM LILLIAN GRACE</t>
  </si>
  <si>
    <t>P003273</t>
  </si>
  <si>
    <t>4004074 GREENSMITH IDA</t>
  </si>
  <si>
    <t>P003274</t>
  </si>
  <si>
    <t>P003275</t>
  </si>
  <si>
    <t>4040636 RAFTER MAUREEN (MARY)</t>
  </si>
  <si>
    <t>P003276</t>
  </si>
  <si>
    <t>5017912 BLOUNT CLARA</t>
  </si>
  <si>
    <t>P003277</t>
  </si>
  <si>
    <t>5030753 SPENCER EILEEN</t>
  </si>
  <si>
    <t>P003278</t>
  </si>
  <si>
    <t>5036204 SMITH BETTY</t>
  </si>
  <si>
    <t>P003279</t>
  </si>
  <si>
    <t>5036994 WATSON THOMAS SIDNEY</t>
  </si>
  <si>
    <t>P003280</t>
  </si>
  <si>
    <t>6040886 TOVEY HANNAH</t>
  </si>
  <si>
    <t>P003281</t>
  </si>
  <si>
    <t>6041394 RAMUS EVELYN</t>
  </si>
  <si>
    <t>P003282</t>
  </si>
  <si>
    <t>7032813 ANTIPPA IRENE DENIS</t>
  </si>
  <si>
    <t>P003283</t>
  </si>
  <si>
    <t>7033451 WARDEN IRIS DOROTHY</t>
  </si>
  <si>
    <t>P003284</t>
  </si>
  <si>
    <t>7033662 MCCORMICK MARGARET</t>
  </si>
  <si>
    <t>P003285</t>
  </si>
  <si>
    <t>P003286</t>
  </si>
  <si>
    <t>P003287</t>
  </si>
  <si>
    <t>P003288</t>
  </si>
  <si>
    <t>P003289</t>
  </si>
  <si>
    <t>P003290</t>
  </si>
  <si>
    <t>P003291</t>
  </si>
  <si>
    <t>P003292</t>
  </si>
  <si>
    <t>P003293</t>
  </si>
  <si>
    <t>P003294</t>
  </si>
  <si>
    <t>101197476 ARMSTRONG PHYLLIS DOROTHY</t>
  </si>
  <si>
    <t>P003295</t>
  </si>
  <si>
    <t>100270418 BURDETT ALFRED</t>
  </si>
  <si>
    <t>P003296</t>
  </si>
  <si>
    <t>100129577 CURTIS EDITH</t>
  </si>
  <si>
    <t>P003297</t>
  </si>
  <si>
    <t>100460821 EMMERSON ROBERT ERNEST</t>
  </si>
  <si>
    <t>P003298</t>
  </si>
  <si>
    <t>100099511 GEEVES JUNE</t>
  </si>
  <si>
    <t>P003299</t>
  </si>
  <si>
    <t>101147575 GLEADELL JEAN MARY</t>
  </si>
  <si>
    <t>P003300</t>
  </si>
  <si>
    <t>100177432 GODLEY NANCY</t>
  </si>
  <si>
    <t>P003301</t>
  </si>
  <si>
    <t>101195980 HOPER EVELYN ETHEL</t>
  </si>
  <si>
    <t>P003302</t>
  </si>
  <si>
    <t>100006385 HUNT JEAN</t>
  </si>
  <si>
    <t>P003303</t>
  </si>
  <si>
    <t>100134591 KENT JOYCE</t>
  </si>
  <si>
    <t>P003304</t>
  </si>
  <si>
    <t>100349423 KENT LESLIE</t>
  </si>
  <si>
    <t>P003305</t>
  </si>
  <si>
    <t>100750159 LOWERS ROSEMARY</t>
  </si>
  <si>
    <t>P003306</t>
  </si>
  <si>
    <t>100251273 MANKELOW JOAN</t>
  </si>
  <si>
    <t>P003307</t>
  </si>
  <si>
    <t>100375097 MARSH JOSEPHINE</t>
  </si>
  <si>
    <t>P003308</t>
  </si>
  <si>
    <t>100170180 MEARS MARY</t>
  </si>
  <si>
    <t>P003309</t>
  </si>
  <si>
    <t>100096053 NOBLE MARJORIE</t>
  </si>
  <si>
    <t>P003310</t>
  </si>
  <si>
    <t>1051455 PEAT JOYCE</t>
  </si>
  <si>
    <t>P003311</t>
  </si>
  <si>
    <t>1049052 PECK ADA</t>
  </si>
  <si>
    <t>P003312</t>
  </si>
  <si>
    <t>100442899 PENDLETON EDITH MAUD</t>
  </si>
  <si>
    <t>P003313</t>
  </si>
  <si>
    <t>100118380 SHAUL CHRISTINE WINIFRED</t>
  </si>
  <si>
    <t>P003314</t>
  </si>
  <si>
    <t>100660499 SKILLINGTON CONSTANCE (MARY)</t>
  </si>
  <si>
    <t>P003315</t>
  </si>
  <si>
    <t>100998345 TWELLS HUBERT</t>
  </si>
  <si>
    <t>P003316</t>
  </si>
  <si>
    <t>101184520 WRIGHT PETER MORAN</t>
  </si>
  <si>
    <t>P003317</t>
  </si>
  <si>
    <t>P003318</t>
  </si>
  <si>
    <t>P003319</t>
  </si>
  <si>
    <t>100100113 BALL LESLIE WILLIAM</t>
  </si>
  <si>
    <t>P003320</t>
  </si>
  <si>
    <t>100544024 BASS ELIZABETH</t>
  </si>
  <si>
    <t>P003321</t>
  </si>
  <si>
    <t>100049488 BOWES JOAN</t>
  </si>
  <si>
    <t>P003322</t>
  </si>
  <si>
    <t>100357542 BROWN DENNIS STANLEY</t>
  </si>
  <si>
    <t>P003323</t>
  </si>
  <si>
    <t>100168436 CARY RONALD PETER</t>
  </si>
  <si>
    <t>P003324</t>
  </si>
  <si>
    <t>100921539 DODGSON JOAN ELIZABETH</t>
  </si>
  <si>
    <t>P003325</t>
  </si>
  <si>
    <t>3036236 HALLAM THOMAS ERIC</t>
  </si>
  <si>
    <t>P003326</t>
  </si>
  <si>
    <t>100542398 HILTON JEAN</t>
  </si>
  <si>
    <t>P003327</t>
  </si>
  <si>
    <t>100116595 HOLLYHEAD GEORGE</t>
  </si>
  <si>
    <t>P003328</t>
  </si>
  <si>
    <t>100245958 MOORE ALFRED ARTHUR</t>
  </si>
  <si>
    <t>P003329</t>
  </si>
  <si>
    <t>100036845 MOORE MARGARET</t>
  </si>
  <si>
    <t>P003330</t>
  </si>
  <si>
    <t>100992583 READ DORIS FLORENCE</t>
  </si>
  <si>
    <t>P003331</t>
  </si>
  <si>
    <t>100039393 SNELL MARGARET</t>
  </si>
  <si>
    <t>P003332</t>
  </si>
  <si>
    <t>3036755 THOMPSON LUCY</t>
  </si>
  <si>
    <t>P003333</t>
  </si>
  <si>
    <t>100797059 WELLS BARBARA KATHLEEN</t>
  </si>
  <si>
    <t>P003334</t>
  </si>
  <si>
    <t>101166919 YOUNG DOREEN</t>
  </si>
  <si>
    <t>P003335</t>
  </si>
  <si>
    <t>3001791 BYE IAN JAMES</t>
  </si>
  <si>
    <t>P003336</t>
  </si>
  <si>
    <t>101243728 GRAY JOSEPHINE FRANCES</t>
  </si>
  <si>
    <t>P003337</t>
  </si>
  <si>
    <t>100233420 HUGHES MARGERY</t>
  </si>
  <si>
    <t>P003338</t>
  </si>
  <si>
    <t>101089679 HUGHES ROSANNA</t>
  </si>
  <si>
    <t>P003339</t>
  </si>
  <si>
    <t>100945299 MEAKIN VINCENT</t>
  </si>
  <si>
    <t>P003340</t>
  </si>
  <si>
    <t>100073413 NABBS RONALD STEWART</t>
  </si>
  <si>
    <t>P003341</t>
  </si>
  <si>
    <t>101173248 RICHARDSON PETER MICHAEL</t>
  </si>
  <si>
    <t>P003342</t>
  </si>
  <si>
    <t>100083704 SPARKES ERNEST</t>
  </si>
  <si>
    <t>P003343</t>
  </si>
  <si>
    <t>100045867 TOMLINSON VERA HELEN</t>
  </si>
  <si>
    <t>P003344</t>
  </si>
  <si>
    <t>101015899 WARDLE PATRICIA</t>
  </si>
  <si>
    <t>P003345</t>
  </si>
  <si>
    <t>100930379 WHITE PHYLLIS MARY GORDON</t>
  </si>
  <si>
    <t>P003346</t>
  </si>
  <si>
    <t>P003347</t>
  </si>
  <si>
    <t>P003348</t>
  </si>
  <si>
    <t>P003349</t>
  </si>
  <si>
    <t>P003350</t>
  </si>
  <si>
    <t>P003351</t>
  </si>
  <si>
    <t>SFE</t>
  </si>
  <si>
    <t>P003352</t>
  </si>
  <si>
    <t>P003353</t>
  </si>
  <si>
    <t>100621619 ARMSON ALMA</t>
  </si>
  <si>
    <t>P003354</t>
  </si>
  <si>
    <t>100069377 BEECH MICHAEL ANTHONY</t>
  </si>
  <si>
    <t>P003355</t>
  </si>
  <si>
    <t>100056329 BESTWICK BARBARA NOREEN</t>
  </si>
  <si>
    <t>P003356</t>
  </si>
  <si>
    <t>2021357 BURGIN JOYCE</t>
  </si>
  <si>
    <t>P003357</t>
  </si>
  <si>
    <t>100371578 GALE MYRTLE</t>
  </si>
  <si>
    <t>P003358</t>
  </si>
  <si>
    <t>100938660 GILDEA HELEN ATTRACTA</t>
  </si>
  <si>
    <t>P003359</t>
  </si>
  <si>
    <t>100190721 GOODLAD GRAHAM RUSSELL</t>
  </si>
  <si>
    <t>P003360</t>
  </si>
  <si>
    <t>101123282 HAIGH ETHEL</t>
  </si>
  <si>
    <t>P003361</t>
  </si>
  <si>
    <t>100082563 MINETT VIOLET</t>
  </si>
  <si>
    <t>P003362</t>
  </si>
  <si>
    <t>100171447 MUNKS JOHN</t>
  </si>
  <si>
    <t>P003363</t>
  </si>
  <si>
    <t>100241781 SLACK BERNARD</t>
  </si>
  <si>
    <t>P003364</t>
  </si>
  <si>
    <t>4040454 SMITH CLIVE</t>
  </si>
  <si>
    <t>P003365</t>
  </si>
  <si>
    <t>101227448 WEALTHALL HILDA MAY</t>
  </si>
  <si>
    <t>P003366</t>
  </si>
  <si>
    <t>P003368</t>
  </si>
  <si>
    <t>P003369</t>
  </si>
  <si>
    <t>P003370</t>
  </si>
  <si>
    <t>100125275 ARAM MARY</t>
  </si>
  <si>
    <t>P003371</t>
  </si>
  <si>
    <t>100945939 BOWATER PATRICIA ANNE</t>
  </si>
  <si>
    <t>P003372</t>
  </si>
  <si>
    <t>100128701 CAWTHRON FRANK EDWARD</t>
  </si>
  <si>
    <t>P003373</t>
  </si>
  <si>
    <t>04028752 COLLIER LESLEY</t>
  </si>
  <si>
    <t>P003374</t>
  </si>
  <si>
    <t>01033676 CROSS ELIZABETH</t>
  </si>
  <si>
    <t>P003375</t>
  </si>
  <si>
    <t>100262696 FOTHERINGHAM JOYCE</t>
  </si>
  <si>
    <t>P003376</t>
  </si>
  <si>
    <t>100049082 GOETZ FREDA</t>
  </si>
  <si>
    <t>P003377</t>
  </si>
  <si>
    <t>100626882 GRAY ROBERT</t>
  </si>
  <si>
    <t>P003378</t>
  </si>
  <si>
    <t>101176081 GREEN MAGLONA MARIE</t>
  </si>
  <si>
    <t>P003379</t>
  </si>
  <si>
    <t>101254050 HATTO BARBARA</t>
  </si>
  <si>
    <t>P003380</t>
  </si>
  <si>
    <t>101023624 HILL HAROLD DESMOND</t>
  </si>
  <si>
    <t>P003381</t>
  </si>
  <si>
    <t>01051531 HOLLAND THELMA</t>
  </si>
  <si>
    <t>P003382</t>
  </si>
  <si>
    <t>100006786 MULLER CHRISTIAN HUBERTUS</t>
  </si>
  <si>
    <t>P003383</t>
  </si>
  <si>
    <t>100188108 NAGY LASZLO</t>
  </si>
  <si>
    <t>P003384</t>
  </si>
  <si>
    <t>100339759 RILEY JOYCE</t>
  </si>
  <si>
    <t>P003385</t>
  </si>
  <si>
    <t>101261549 SAMUEL PATRICIA MARY</t>
  </si>
  <si>
    <t>P003386</t>
  </si>
  <si>
    <t>100064802 STEPHENS MAVIS</t>
  </si>
  <si>
    <t>P003387</t>
  </si>
  <si>
    <t>101245651 TINKER BRIAN</t>
  </si>
  <si>
    <t>P003388</t>
  </si>
  <si>
    <t>06015505 TOON JOHN HOWARD</t>
  </si>
  <si>
    <t>P003389</t>
  </si>
  <si>
    <t>100066029 TRUSWELL KATHLEEN BRENDA</t>
  </si>
  <si>
    <t>P003390</t>
  </si>
  <si>
    <t>101173859 WARDLE SAMUEL</t>
  </si>
  <si>
    <t>P003391</t>
  </si>
  <si>
    <t>P003392</t>
  </si>
  <si>
    <t>P003393</t>
  </si>
  <si>
    <t>P003394</t>
  </si>
  <si>
    <t>02021357 BURGIN JOYCE</t>
  </si>
  <si>
    <t>P003395</t>
  </si>
  <si>
    <t>P003396</t>
  </si>
  <si>
    <t>P003397</t>
  </si>
  <si>
    <t>P003398</t>
  </si>
  <si>
    <t>P003399</t>
  </si>
  <si>
    <t>P003400</t>
  </si>
  <si>
    <t>P003401</t>
  </si>
  <si>
    <t>P003402</t>
  </si>
  <si>
    <t>04040454 SMITH CLIVE</t>
  </si>
  <si>
    <t>P003403</t>
  </si>
  <si>
    <t>P003404</t>
  </si>
  <si>
    <t>P003405</t>
  </si>
  <si>
    <t>P003406</t>
  </si>
  <si>
    <t>P003407</t>
  </si>
  <si>
    <t>P003408</t>
  </si>
  <si>
    <t>P003409</t>
  </si>
  <si>
    <t>P003410</t>
  </si>
  <si>
    <t>P003411</t>
  </si>
  <si>
    <t>P003412</t>
  </si>
  <si>
    <t>NFYM</t>
  </si>
  <si>
    <t>P003707</t>
  </si>
  <si>
    <t>100103987 ADAMS DAISY KATHLEEN</t>
  </si>
  <si>
    <t>P003708</t>
  </si>
  <si>
    <t>101207707 BAXTER LILLIAN ANNE</t>
  </si>
  <si>
    <t>P003709</t>
  </si>
  <si>
    <t>100059090 CRANSTON NELL</t>
  </si>
  <si>
    <t>P003710</t>
  </si>
  <si>
    <t>100978239 EAST JANET</t>
  </si>
  <si>
    <t>P003711</t>
  </si>
  <si>
    <t>100638463 HILTON IRENE MAY</t>
  </si>
  <si>
    <t>P003712</t>
  </si>
  <si>
    <t>02043371 HOOTON JOYCE</t>
  </si>
  <si>
    <t>P003713</t>
  </si>
  <si>
    <t>101164399 TIDESWELL VICTOR JOHN</t>
  </si>
  <si>
    <t>P003714</t>
  </si>
  <si>
    <t>01046947 WALTERS MYRA EVELYN</t>
  </si>
  <si>
    <t>P003715</t>
  </si>
  <si>
    <t>100084509 WHITEMORE MAUREEN IRENE</t>
  </si>
  <si>
    <t>P003716</t>
  </si>
  <si>
    <t>100686367 WILCE HILDA</t>
  </si>
  <si>
    <t>P003717</t>
  </si>
  <si>
    <t>P003718</t>
  </si>
  <si>
    <t>P003719</t>
  </si>
  <si>
    <t>P003720</t>
  </si>
  <si>
    <t>P003721</t>
  </si>
  <si>
    <t>P003722</t>
  </si>
  <si>
    <t>P003723</t>
  </si>
  <si>
    <t>P003724</t>
  </si>
  <si>
    <t>P003725</t>
  </si>
  <si>
    <t>P003726</t>
  </si>
  <si>
    <t>P003727</t>
  </si>
  <si>
    <t>P003728</t>
  </si>
  <si>
    <t>P003729</t>
  </si>
  <si>
    <t>P003730</t>
  </si>
  <si>
    <t>P003731</t>
  </si>
  <si>
    <t>P003732</t>
  </si>
  <si>
    <t>P003733</t>
  </si>
  <si>
    <t>P003734</t>
  </si>
  <si>
    <t>P003735</t>
  </si>
  <si>
    <t>P003736</t>
  </si>
  <si>
    <t>P003737</t>
  </si>
  <si>
    <t>P003738</t>
  </si>
  <si>
    <t>P003739</t>
  </si>
  <si>
    <t>P003740</t>
  </si>
  <si>
    <t>P003741</t>
  </si>
  <si>
    <t>P003742</t>
  </si>
  <si>
    <t>P003743</t>
  </si>
  <si>
    <t>P003744</t>
  </si>
  <si>
    <t>P003745</t>
  </si>
  <si>
    <t>P003746</t>
  </si>
  <si>
    <t>P003747</t>
  </si>
  <si>
    <t>P003748</t>
  </si>
  <si>
    <t>P003749</t>
  </si>
  <si>
    <t>P003750</t>
  </si>
  <si>
    <t>P003751</t>
  </si>
  <si>
    <t>P003752</t>
  </si>
  <si>
    <t>P003753</t>
  </si>
  <si>
    <t>P003754</t>
  </si>
  <si>
    <t>P003755</t>
  </si>
  <si>
    <t>P003756</t>
  </si>
  <si>
    <t>P003757</t>
  </si>
  <si>
    <t>100092295 BALE OLIVE MAVIS</t>
  </si>
  <si>
    <t>P003758</t>
  </si>
  <si>
    <t>100125213 BRATBY ARTHUR JAMES</t>
  </si>
  <si>
    <t>P003759</t>
  </si>
  <si>
    <t>101037661 BROWNLEE SUSAN</t>
  </si>
  <si>
    <t>P003760</t>
  </si>
  <si>
    <t>100398800 CUDWORTH PATRICIA</t>
  </si>
  <si>
    <t>P003761</t>
  </si>
  <si>
    <t>4009002 FREEMAN MILDRED</t>
  </si>
  <si>
    <t>P003762</t>
  </si>
  <si>
    <t>100036040 GILBERT ELIZABETH</t>
  </si>
  <si>
    <t>P003763</t>
  </si>
  <si>
    <t>100208946 HERON PETER</t>
  </si>
  <si>
    <t>P003764</t>
  </si>
  <si>
    <t>100250668 HILL MARGARET</t>
  </si>
  <si>
    <t>P003765</t>
  </si>
  <si>
    <t>6039405 RYBACZOK MATHILDA (HILDA)</t>
  </si>
  <si>
    <t>P003766</t>
  </si>
  <si>
    <t>101072439 SIMPSON ELIZABETH</t>
  </si>
  <si>
    <t>P003767</t>
  </si>
  <si>
    <t>P003768</t>
  </si>
  <si>
    <t>P003769</t>
  </si>
  <si>
    <t>P003770</t>
  </si>
  <si>
    <t>P003771</t>
  </si>
  <si>
    <t>P003772</t>
  </si>
  <si>
    <t>P003773</t>
  </si>
  <si>
    <t>P003774</t>
  </si>
  <si>
    <t>P003775</t>
  </si>
  <si>
    <t>P003776</t>
  </si>
  <si>
    <t>P003777</t>
  </si>
  <si>
    <t>P003778</t>
  </si>
  <si>
    <t>P003779</t>
  </si>
  <si>
    <t>P003780</t>
  </si>
  <si>
    <t>P003781</t>
  </si>
  <si>
    <t>P003782</t>
  </si>
  <si>
    <t>P003783</t>
  </si>
  <si>
    <t>P003784</t>
  </si>
  <si>
    <t>P003785</t>
  </si>
  <si>
    <t>P003786</t>
  </si>
  <si>
    <t>P003787</t>
  </si>
  <si>
    <t>P003788</t>
  </si>
  <si>
    <t>P003789</t>
  </si>
  <si>
    <t>100944659 BOULTBY SIDNEY SAMUEL</t>
  </si>
  <si>
    <t>P003790</t>
  </si>
  <si>
    <t>100533147 BURROWS ERNEST HEDLEY</t>
  </si>
  <si>
    <t>P003791</t>
  </si>
  <si>
    <t>100261031 CARVLIN HARRY</t>
  </si>
  <si>
    <t>P003792</t>
  </si>
  <si>
    <t>5044380 HARTSHORNE OLIVE</t>
  </si>
  <si>
    <t>P003793</t>
  </si>
  <si>
    <t>101270474 HODGE HANNAH</t>
  </si>
  <si>
    <t>P003794</t>
  </si>
  <si>
    <t>100698159 JOVIC LYDIA MAY</t>
  </si>
  <si>
    <t>P003795</t>
  </si>
  <si>
    <t>100886879 LEACH RONALD</t>
  </si>
  <si>
    <t>P003796</t>
  </si>
  <si>
    <t>101207867 MCADAM OLIVE</t>
  </si>
  <si>
    <t>P003797</t>
  </si>
  <si>
    <t>100175452 O`HALLORAN JOHN JOSEPH</t>
  </si>
  <si>
    <t>P003798</t>
  </si>
  <si>
    <t>2037728 PINGREE JOYCE</t>
  </si>
  <si>
    <t>P003799</t>
  </si>
  <si>
    <t>1033983 TAYLOR MAPLE MARY</t>
  </si>
  <si>
    <t>P003800</t>
  </si>
  <si>
    <t>100151289 TERRY FREDA AGNES MARY</t>
  </si>
  <si>
    <t>P003801</t>
  </si>
  <si>
    <t>100318358 WATSON ENID</t>
  </si>
  <si>
    <t>P003802</t>
  </si>
  <si>
    <t>100279058 BUXTON STUART</t>
  </si>
  <si>
    <t>P003803</t>
  </si>
  <si>
    <t>100052317 CLARKE FANNY ADELAIDE</t>
  </si>
  <si>
    <t>P003804</t>
  </si>
  <si>
    <t>101177059 GEARY PAULINE</t>
  </si>
  <si>
    <t>P003805</t>
  </si>
  <si>
    <t>101287717 GREEN MAUREEN</t>
  </si>
  <si>
    <t>P003806</t>
  </si>
  <si>
    <t>100438698 HOPKINS EDITH</t>
  </si>
  <si>
    <t>P003807</t>
  </si>
  <si>
    <t>100438375 HUBBARD GEORGE ERIC</t>
  </si>
  <si>
    <t>P003808</t>
  </si>
  <si>
    <t>100179876 MCCALLUM FRANCIS RONALD</t>
  </si>
  <si>
    <t>P003809</t>
  </si>
  <si>
    <t>100185402 MOLES JUNE</t>
  </si>
  <si>
    <t>P003810</t>
  </si>
  <si>
    <t>100698739 NASH BARBARA</t>
  </si>
  <si>
    <t>P003811</t>
  </si>
  <si>
    <t>100473933 PIERCY ANITA</t>
  </si>
  <si>
    <t>P003812</t>
  </si>
  <si>
    <t>100079690 PRICE ELIZABETH LOCKINGTON</t>
  </si>
  <si>
    <t>P003813</t>
  </si>
  <si>
    <t>101295140 SAMPSON MARGARET ROSE</t>
  </si>
  <si>
    <t>P003814</t>
  </si>
  <si>
    <t>100964639 SMITH YVONNE</t>
  </si>
  <si>
    <t>P003815</t>
  </si>
  <si>
    <t>100111005 SNOWDEN GEOFFREY</t>
  </si>
  <si>
    <t>P003816</t>
  </si>
  <si>
    <t>100220847 WHEATMAN DOROTHY</t>
  </si>
  <si>
    <t>P003817</t>
  </si>
  <si>
    <t>100068984 WILLIAMSON VERA</t>
  </si>
  <si>
    <t>P003818</t>
  </si>
  <si>
    <t>100041549 WILSON JOYCE</t>
  </si>
  <si>
    <t>P003819</t>
  </si>
  <si>
    <t>4041119 ZUBER ETHEL MAY</t>
  </si>
  <si>
    <t>P003820</t>
  </si>
  <si>
    <t>2040222 BACON CYNTHIA GARNER</t>
  </si>
  <si>
    <t>P003821</t>
  </si>
  <si>
    <t>100598180 BEATON IAN</t>
  </si>
  <si>
    <t>P003822</t>
  </si>
  <si>
    <t>6038149 BLACK MILDRED</t>
  </si>
  <si>
    <t>P003823</t>
  </si>
  <si>
    <t>2040577 CANHAM TERESA SYBIL</t>
  </si>
  <si>
    <t>P003824</t>
  </si>
  <si>
    <t>4033505 CARR MIRIAM AGNES BURNS</t>
  </si>
  <si>
    <t>P003825</t>
  </si>
  <si>
    <t>100465089 GILBERT MARGARET ROSE</t>
  </si>
  <si>
    <t>P003826</t>
  </si>
  <si>
    <t>100878039 GUY BETTY</t>
  </si>
  <si>
    <t>P003827</t>
  </si>
  <si>
    <t>100133929 HARDINGHAM DOROTHY MAY</t>
  </si>
  <si>
    <t>P003828</t>
  </si>
  <si>
    <t>1040854 HINKS FLORENCE SARAH</t>
  </si>
  <si>
    <t>P003829</t>
  </si>
  <si>
    <t>100045967 HOWARD DOROTHY</t>
  </si>
  <si>
    <t>P003830</t>
  </si>
  <si>
    <t>100097652 MAPLETOFT MAVIS</t>
  </si>
  <si>
    <t>P003831</t>
  </si>
  <si>
    <t>101290129 MARKS JOAN</t>
  </si>
  <si>
    <t>P003832</t>
  </si>
  <si>
    <t>100094759 MARTIN DOREEN</t>
  </si>
  <si>
    <t>P003833</t>
  </si>
  <si>
    <t>100169350 MORBY AUDREY</t>
  </si>
  <si>
    <t>P003834</t>
  </si>
  <si>
    <t>101298256 MORRIS STANLEY</t>
  </si>
  <si>
    <t>P003835</t>
  </si>
  <si>
    <t>101197525 SOUTHWELL MOYRA</t>
  </si>
  <si>
    <t>P003836</t>
  </si>
  <si>
    <t>4021567 WILSON ETHEL ROSEMARY</t>
  </si>
  <si>
    <t>P003837</t>
  </si>
  <si>
    <t>P003838</t>
  </si>
  <si>
    <t>P003839</t>
  </si>
  <si>
    <t>P003840</t>
  </si>
  <si>
    <t>P003841</t>
  </si>
  <si>
    <t>P003842</t>
  </si>
  <si>
    <t>P003843</t>
  </si>
  <si>
    <t>P003844</t>
  </si>
  <si>
    <t>ACLS PCDL LLDD 2016</t>
  </si>
  <si>
    <t>P003845</t>
  </si>
  <si>
    <t>P003846</t>
  </si>
  <si>
    <t>P003847</t>
  </si>
  <si>
    <t>P003848</t>
  </si>
  <si>
    <t>P003849</t>
  </si>
  <si>
    <t>P003850</t>
  </si>
  <si>
    <t>100110443 BRADLEY JOSEPHINE ANN</t>
  </si>
  <si>
    <t>P003851</t>
  </si>
  <si>
    <t>100343398 COCKERILL REBECCA</t>
  </si>
  <si>
    <t>P003852</t>
  </si>
  <si>
    <t>100110636 GALECKI JOYCE</t>
  </si>
  <si>
    <t>P003853</t>
  </si>
  <si>
    <t>100150907 GOSLING CYRIL</t>
  </si>
  <si>
    <t>P003854</t>
  </si>
  <si>
    <t>100772119 HARTSHORNE ADA</t>
  </si>
  <si>
    <t>P003855</t>
  </si>
  <si>
    <t>P003856</t>
  </si>
  <si>
    <t>100237353 HOLMES THELMA</t>
  </si>
  <si>
    <t>P003857</t>
  </si>
  <si>
    <t>101074839 LINNEY JOYCE</t>
  </si>
  <si>
    <t>P003858</t>
  </si>
  <si>
    <t>100336420 RADFORD BARBARA</t>
  </si>
  <si>
    <t>P003859</t>
  </si>
  <si>
    <t>06038900 SCRUBY JUNE MARY</t>
  </si>
  <si>
    <t>P003860</t>
  </si>
  <si>
    <t>100271519 STRAW HAROLD</t>
  </si>
  <si>
    <t>P003861</t>
  </si>
  <si>
    <t>101273587 TALBOT ERIC WILLIAM</t>
  </si>
  <si>
    <t>P003862</t>
  </si>
  <si>
    <t>101222287 THORPE JEANNE</t>
  </si>
  <si>
    <t>P003863</t>
  </si>
  <si>
    <t>100247160 WEIR THOMAS FENWICK</t>
  </si>
  <si>
    <t>P003864</t>
  </si>
  <si>
    <t>P003865</t>
  </si>
  <si>
    <t>P003866</t>
  </si>
  <si>
    <t>FORMER UASC D C 121097</t>
  </si>
  <si>
    <t>P003867</t>
  </si>
  <si>
    <t>P003868</t>
  </si>
  <si>
    <t>P003869</t>
  </si>
  <si>
    <t>P003870</t>
  </si>
  <si>
    <t>FORMER UASC MD141297</t>
  </si>
  <si>
    <t>P003871</t>
  </si>
  <si>
    <t>FORMER UASC NH010198</t>
  </si>
  <si>
    <t>P003872</t>
  </si>
  <si>
    <t>FORMER UASC DK010198</t>
  </si>
  <si>
    <t>P003873</t>
  </si>
  <si>
    <t>7036889 WRIGHT WINNIE</t>
  </si>
  <si>
    <t>P003874</t>
  </si>
  <si>
    <t>100077586 BLOW COLIN</t>
  </si>
  <si>
    <t>P003875</t>
  </si>
  <si>
    <t>P003876</t>
  </si>
  <si>
    <t>100236795 PEARSON DORIS JEAN</t>
  </si>
  <si>
    <t>P003877</t>
  </si>
  <si>
    <t>100713459 BREWILL JOHN</t>
  </si>
  <si>
    <t>P003878</t>
  </si>
  <si>
    <t>101072480 OSCROFT DORA</t>
  </si>
  <si>
    <t>P003879</t>
  </si>
  <si>
    <t>101168399 SUTCLIFFE IRENE</t>
  </si>
  <si>
    <t>P003880</t>
  </si>
  <si>
    <t>100051192 RILEY EDITH</t>
  </si>
  <si>
    <t>P003881</t>
  </si>
  <si>
    <t>P003882</t>
  </si>
  <si>
    <t>7033672 HAWKSLEY ELLA</t>
  </si>
  <si>
    <t>P003883</t>
  </si>
  <si>
    <t>P003884</t>
  </si>
  <si>
    <t>101342017 THOMPSON AUDREY JOAN</t>
  </si>
  <si>
    <t>P003885</t>
  </si>
  <si>
    <t>100671579 RIDDELL BERYL</t>
  </si>
  <si>
    <t>P003886</t>
  </si>
  <si>
    <t>P003887</t>
  </si>
  <si>
    <t>100427536 HAYWOOD SHELAGH</t>
  </si>
  <si>
    <t>P003888</t>
  </si>
  <si>
    <t>6003239 LANE PHYLLIS MARGARET</t>
  </si>
  <si>
    <t>P003889</t>
  </si>
  <si>
    <t>P003890</t>
  </si>
  <si>
    <t>100062064 CREW KITTY</t>
  </si>
  <si>
    <t>P003891</t>
  </si>
  <si>
    <t>P003892</t>
  </si>
  <si>
    <t>100998288 WARNES ROBERT FRANCIS</t>
  </si>
  <si>
    <t>P003893</t>
  </si>
  <si>
    <t>100964059 MASON BERYL</t>
  </si>
  <si>
    <t>P003894</t>
  </si>
  <si>
    <t>P003895</t>
  </si>
  <si>
    <t>101062229 CROSSLAND BARBARA DOROTHY</t>
  </si>
  <si>
    <t>P003896</t>
  </si>
  <si>
    <t>P003897</t>
  </si>
  <si>
    <t>100782449 LETEK ALFRED</t>
  </si>
  <si>
    <t>P003898</t>
  </si>
  <si>
    <t>P003899</t>
  </si>
  <si>
    <t>101344039 MERRIN DENNIS</t>
  </si>
  <si>
    <t>P003900</t>
  </si>
  <si>
    <t>P003901</t>
  </si>
  <si>
    <t>P003902</t>
  </si>
  <si>
    <t>100134191 GREEN BETTY</t>
  </si>
  <si>
    <t>P003903</t>
  </si>
  <si>
    <t>P003904</t>
  </si>
  <si>
    <t>P003905</t>
  </si>
  <si>
    <t>101175659 HISEMAN JOYCE</t>
  </si>
  <si>
    <t>P003906</t>
  </si>
  <si>
    <t>P003907</t>
  </si>
  <si>
    <t>P003908</t>
  </si>
  <si>
    <t>P003909</t>
  </si>
  <si>
    <t>P003910</t>
  </si>
  <si>
    <t>1051863 MANDERS HILDA</t>
  </si>
  <si>
    <t>P003911</t>
  </si>
  <si>
    <t>3001405 FINCH MARY</t>
  </si>
  <si>
    <t>P003912</t>
  </si>
  <si>
    <t>100081866 STOKES WINIFRED</t>
  </si>
  <si>
    <t>P003913</t>
  </si>
  <si>
    <t>101341935 RICHARDS PATRICIA ANN</t>
  </si>
  <si>
    <t>P003914</t>
  </si>
  <si>
    <t>P003915</t>
  </si>
  <si>
    <t>P003916</t>
  </si>
  <si>
    <t>7016456 DOWNS EDITH</t>
  </si>
  <si>
    <t>P003917</t>
  </si>
  <si>
    <t>P003918</t>
  </si>
  <si>
    <t>P003919</t>
  </si>
  <si>
    <t>P003920</t>
  </si>
  <si>
    <t>P003921</t>
  </si>
  <si>
    <t>P003922</t>
  </si>
  <si>
    <t>P003923</t>
  </si>
  <si>
    <t>P003924</t>
  </si>
  <si>
    <t>P003925</t>
  </si>
  <si>
    <t>P003926</t>
  </si>
  <si>
    <t>100598139 WDOWIK EVA MAY</t>
  </si>
  <si>
    <t>P003927</t>
  </si>
  <si>
    <t>2032594 IRELAND ELSIE MAY</t>
  </si>
  <si>
    <t>P003928</t>
  </si>
  <si>
    <t>3027072 DARBY WILLIAM</t>
  </si>
  <si>
    <t>P003929</t>
  </si>
  <si>
    <t>100875239 SCOTT ELIZABETH ANNE</t>
  </si>
  <si>
    <t>P003930</t>
  </si>
  <si>
    <t>3031362 HOPKINS MARGARET</t>
  </si>
  <si>
    <t>P003931</t>
  </si>
  <si>
    <t>P003932</t>
  </si>
  <si>
    <t>100096791 MARKS JOAN</t>
  </si>
  <si>
    <t>P003933</t>
  </si>
  <si>
    <t>100015904 DUCKMANTON JOHN</t>
  </si>
  <si>
    <t>P003934</t>
  </si>
  <si>
    <t>P003935</t>
  </si>
  <si>
    <t>P003936</t>
  </si>
  <si>
    <t>P003937</t>
  </si>
  <si>
    <t>P003938</t>
  </si>
  <si>
    <t>P003939</t>
  </si>
  <si>
    <t>P003940</t>
  </si>
  <si>
    <t>P003941</t>
  </si>
  <si>
    <t>P003942</t>
  </si>
  <si>
    <t>6018667 STEVENS THELMA</t>
  </si>
  <si>
    <t>P003943</t>
  </si>
  <si>
    <t>P003944</t>
  </si>
  <si>
    <t>P003945</t>
  </si>
  <si>
    <t>P003946</t>
  </si>
  <si>
    <t>P003947</t>
  </si>
  <si>
    <t>P003948</t>
  </si>
  <si>
    <t>PA00137</t>
  </si>
  <si>
    <t>BASSETLAW SPORT AND PHYSICAL ACTIVITY PA</t>
  </si>
  <si>
    <t>PA00138</t>
  </si>
  <si>
    <t>BLUE SKIES COMMUNITY INITIATIVE</t>
  </si>
  <si>
    <t>PA00139</t>
  </si>
  <si>
    <t>BURTON JOYCE SUMMER MUSIC PROGRAMME</t>
  </si>
  <si>
    <t>PA00140</t>
  </si>
  <si>
    <t>BUZZY BEATZ TUXFEST</t>
  </si>
  <si>
    <t>PA00141</t>
  </si>
  <si>
    <t>CITY ARTS</t>
  </si>
  <si>
    <t>PA00142</t>
  </si>
  <si>
    <t>CREATIVE ACTIVITIES TO HEALTH AND WELL-B</t>
  </si>
  <si>
    <t>PA00143</t>
  </si>
  <si>
    <t>DANCING IN THE STREETS</t>
  </si>
  <si>
    <t>PA00144</t>
  </si>
  <si>
    <t>GAMELAN / NIKKI KEMP</t>
  </si>
  <si>
    <t>PA00145</t>
  </si>
  <si>
    <t>HANBY AND BARRETT</t>
  </si>
  <si>
    <t>PA00146</t>
  </si>
  <si>
    <t>HOPE HOUSE SCHOOL</t>
  </si>
  <si>
    <t>PA00147</t>
  </si>
  <si>
    <t>INTERNATIONAL BYRON FESTIVAL</t>
  </si>
  <si>
    <t>PA00148</t>
  </si>
  <si>
    <t>INZAIN</t>
  </si>
  <si>
    <t>PA00149</t>
  </si>
  <si>
    <t>LAMBLEY ARTS FESTIVAL</t>
  </si>
  <si>
    <t>PA00150</t>
  </si>
  <si>
    <t>MAGDALA OPENING DOORS</t>
  </si>
  <si>
    <t>PA00151</t>
  </si>
  <si>
    <t>MUSICA DONUM DEI</t>
  </si>
  <si>
    <t>PA00152</t>
  </si>
  <si>
    <t>NEWARK BLUES FESTIVAL CLC</t>
  </si>
  <si>
    <t>PA00153</t>
  </si>
  <si>
    <t>OASIS COMMUNITY CENTRE &amp; GARDENS</t>
  </si>
  <si>
    <t>PA00154</t>
  </si>
  <si>
    <t>OSSINGTON VILLAGE HALL</t>
  </si>
  <si>
    <t>PA00155</t>
  </si>
  <si>
    <t>SOUTHWELL YOUNG ARTISTS</t>
  </si>
  <si>
    <t>PA00156</t>
  </si>
  <si>
    <t>YAYA (YOUNG ADULTS YOUNG ARTISTS)</t>
  </si>
  <si>
    <t>PA00157</t>
  </si>
  <si>
    <t>2ND RANSKILL SCOUT GROUP</t>
  </si>
  <si>
    <t>PA00158</t>
  </si>
  <si>
    <t>BLUE SKIES HOLIDAY CLUB</t>
  </si>
  <si>
    <t>PA00159</t>
  </si>
  <si>
    <t>ELSTON PLAYSCHEME</t>
  </si>
  <si>
    <t>PA00160</t>
  </si>
  <si>
    <t>FARNDEN ST PETER'S C OF E SCHOOL</t>
  </si>
  <si>
    <t>PA00161</t>
  </si>
  <si>
    <t>FRIENDS AND COMMUNITY OF THE GREENPITCH</t>
  </si>
  <si>
    <t>PA00162</t>
  </si>
  <si>
    <t>FRIENDS OF ROBIN HOOD</t>
  </si>
  <si>
    <t>PA00163</t>
  </si>
  <si>
    <t>FUNDAYS IN NOTTINGHAMSHIRE</t>
  </si>
  <si>
    <t>PA00164</t>
  </si>
  <si>
    <t>HETTS LANE HOLIDAY CLUB</t>
  </si>
  <si>
    <t>PA00165</t>
  </si>
  <si>
    <t>MEDEN VALE PLAY SCHEME</t>
  </si>
  <si>
    <t>PA00166</t>
  </si>
  <si>
    <t>MUSKHAM YOUTH DROP-IN CENTRE</t>
  </si>
  <si>
    <t>PA00167</t>
  </si>
  <si>
    <t>NETHERFIELD COMMUNITY PLAYSCHEME</t>
  </si>
  <si>
    <t>PA00168</t>
  </si>
  <si>
    <t>NEWARK AND SHERWOOD PLAY SUPPORT GROUP</t>
  </si>
  <si>
    <t>PA00169</t>
  </si>
  <si>
    <t>OLLERTON OUT OF SCHOOL CARE</t>
  </si>
  <si>
    <t>PA00170</t>
  </si>
  <si>
    <t>ORDSALL COMMUNITY VOLUNTEERS</t>
  </si>
  <si>
    <t>PA00171</t>
  </si>
  <si>
    <t>PARENTS IN ACTION</t>
  </si>
  <si>
    <t>PA00172</t>
  </si>
  <si>
    <t>PLEASLEY PLAYSCHEME</t>
  </si>
  <si>
    <t>PA00173</t>
  </si>
  <si>
    <t>ROBIN HOOD PRIMARY AND NURSERY</t>
  </si>
  <si>
    <t>PA00174</t>
  </si>
  <si>
    <t>SAPLINGS STAY AND PLAY</t>
  </si>
  <si>
    <t>PA00175</t>
  </si>
  <si>
    <t>SPECTRUM WASP</t>
  </si>
  <si>
    <t>PA00176</t>
  </si>
  <si>
    <t>ST SAVIOUR'S SUMMER CLUB</t>
  </si>
  <si>
    <t>PA00177</t>
  </si>
  <si>
    <t>SUTTON BONINGTON PLAY SCHEME</t>
  </si>
  <si>
    <t>PA00178</t>
  </si>
  <si>
    <t>THE DAYBROOK CREW</t>
  </si>
  <si>
    <t>PA00179</t>
  </si>
  <si>
    <t>TOTON HOLIDAY SPECIAL</t>
  </si>
  <si>
    <t>PA00181</t>
  </si>
  <si>
    <t>PA00183</t>
  </si>
  <si>
    <t>PA00184</t>
  </si>
  <si>
    <t>PA00185</t>
  </si>
  <si>
    <t>PA00186</t>
  </si>
  <si>
    <t>PA00187</t>
  </si>
  <si>
    <t>PA00188</t>
  </si>
  <si>
    <t>PA00189</t>
  </si>
  <si>
    <t>PA00190</t>
  </si>
  <si>
    <t>PA00191</t>
  </si>
  <si>
    <t>PA00192</t>
  </si>
  <si>
    <t>PA00193</t>
  </si>
  <si>
    <t>PA00194</t>
  </si>
  <si>
    <t>PA00195</t>
  </si>
  <si>
    <t>PA00196</t>
  </si>
  <si>
    <t>PA00197</t>
  </si>
  <si>
    <t>PA00198</t>
  </si>
  <si>
    <t>PA00199</t>
  </si>
  <si>
    <t>PA00200</t>
  </si>
  <si>
    <t>PA00201</t>
  </si>
  <si>
    <t>PA00202</t>
  </si>
  <si>
    <t>PA00203</t>
  </si>
  <si>
    <t>PA00204</t>
  </si>
  <si>
    <t>PA00205</t>
  </si>
  <si>
    <t>PA00206</t>
  </si>
  <si>
    <t>PA00207</t>
  </si>
  <si>
    <t>PA00208</t>
  </si>
  <si>
    <t>PA00209</t>
  </si>
  <si>
    <t>PA00210</t>
  </si>
  <si>
    <t>PA00211</t>
  </si>
  <si>
    <t>PA00212</t>
  </si>
  <si>
    <t>PA00213</t>
  </si>
  <si>
    <t>PA00214</t>
  </si>
  <si>
    <t>PA00215</t>
  </si>
  <si>
    <t>PA00216</t>
  </si>
  <si>
    <t>PA00217</t>
  </si>
  <si>
    <t>PA00218</t>
  </si>
  <si>
    <t>PA00219</t>
  </si>
  <si>
    <t>PA00220</t>
  </si>
  <si>
    <t>PA00221</t>
  </si>
  <si>
    <t>PA00222</t>
  </si>
  <si>
    <t>PA00223</t>
  </si>
  <si>
    <t>PA00224</t>
  </si>
  <si>
    <t>PA00225</t>
  </si>
  <si>
    <t>PA00226</t>
  </si>
  <si>
    <t>PA00227</t>
  </si>
  <si>
    <t>PA00229</t>
  </si>
  <si>
    <t>PA00230</t>
  </si>
  <si>
    <t>PA00231</t>
  </si>
  <si>
    <t>PA00232</t>
  </si>
  <si>
    <t>PA00233</t>
  </si>
  <si>
    <t>PA00234</t>
  </si>
  <si>
    <t>PA00235</t>
  </si>
  <si>
    <t>PA00236</t>
  </si>
  <si>
    <t>PA00237</t>
  </si>
  <si>
    <t>PA00238</t>
  </si>
  <si>
    <t>PA00239</t>
  </si>
  <si>
    <t>PA00240</t>
  </si>
  <si>
    <t>PA00241</t>
  </si>
  <si>
    <t>PA00242</t>
  </si>
  <si>
    <t>PBXL000</t>
  </si>
  <si>
    <t>PCA1001</t>
  </si>
  <si>
    <t>PCA1002</t>
  </si>
  <si>
    <t>PCA2001</t>
  </si>
  <si>
    <t>PCA2002</t>
  </si>
  <si>
    <t>PCA3001</t>
  </si>
  <si>
    <t>PCA3002</t>
  </si>
  <si>
    <t>PCA4101</t>
  </si>
  <si>
    <t>PCA4200</t>
  </si>
  <si>
    <t>PCA4201</t>
  </si>
  <si>
    <t>PCA4202</t>
  </si>
  <si>
    <t>PCA4203</t>
  </si>
  <si>
    <t>PCA4204</t>
  </si>
  <si>
    <t>PCA4205</t>
  </si>
  <si>
    <t>PCA4206</t>
  </si>
  <si>
    <t>PCA4207</t>
  </si>
  <si>
    <t>PCA4208</t>
  </si>
  <si>
    <t>PCA4209</t>
  </si>
  <si>
    <t>PCA4210</t>
  </si>
  <si>
    <t>PCA4211</t>
  </si>
  <si>
    <t>PCA4212</t>
  </si>
  <si>
    <t>PCA4213</t>
  </si>
  <si>
    <t>PCA4214</t>
  </si>
  <si>
    <t>PCA4215</t>
  </si>
  <si>
    <t>PCA4216</t>
  </si>
  <si>
    <t>PCA4217</t>
  </si>
  <si>
    <t>PCA4218</t>
  </si>
  <si>
    <t>PCA4300</t>
  </si>
  <si>
    <t>PCA4301</t>
  </si>
  <si>
    <t>PCA4302</t>
  </si>
  <si>
    <t>PCA4303</t>
  </si>
  <si>
    <t>PCA4304</t>
  </si>
  <si>
    <t>PCA4305</t>
  </si>
  <si>
    <t>PCA4400</t>
  </si>
  <si>
    <t>PCA4401</t>
  </si>
  <si>
    <t>PCA4500</t>
  </si>
  <si>
    <t>PCA4501</t>
  </si>
  <si>
    <t>PCA4502</t>
  </si>
  <si>
    <t>PCA4503</t>
  </si>
  <si>
    <t>PCA4510</t>
  </si>
  <si>
    <t>PCA4511</t>
  </si>
  <si>
    <t>PCA4512</t>
  </si>
  <si>
    <t>PCA4513</t>
  </si>
  <si>
    <t>PCA4514</t>
  </si>
  <si>
    <t>PCA4515</t>
  </si>
  <si>
    <t>PCA4516</t>
  </si>
  <si>
    <t>PCA4517</t>
  </si>
  <si>
    <t>PCA4518</t>
  </si>
  <si>
    <t>PCA4519</t>
  </si>
  <si>
    <t>PCA5101</t>
  </si>
  <si>
    <t>PCA5102</t>
  </si>
  <si>
    <t>PCA5103</t>
  </si>
  <si>
    <t>PCA5104</t>
  </si>
  <si>
    <t>PCA5105</t>
  </si>
  <si>
    <t>PCA5106</t>
  </si>
  <si>
    <t>PCA5107</t>
  </si>
  <si>
    <t>PCA5108</t>
  </si>
  <si>
    <t>PCA5109</t>
  </si>
  <si>
    <t>PCA5110</t>
  </si>
  <si>
    <t>PCA5111</t>
  </si>
  <si>
    <t>PCA5112</t>
  </si>
  <si>
    <t>PCA5113</t>
  </si>
  <si>
    <t>PCA5114</t>
  </si>
  <si>
    <t>PCA5115</t>
  </si>
  <si>
    <t>PCA5116</t>
  </si>
  <si>
    <t>PCA5117</t>
  </si>
  <si>
    <t>PCA5118</t>
  </si>
  <si>
    <t>PCA5119</t>
  </si>
  <si>
    <t>PCA5120</t>
  </si>
  <si>
    <t>PCA5121</t>
  </si>
  <si>
    <t>PCA5122</t>
  </si>
  <si>
    <t>PCA5123</t>
  </si>
  <si>
    <t>PCA5124</t>
  </si>
  <si>
    <t>PCA5125</t>
  </si>
  <si>
    <t>PCA5126</t>
  </si>
  <si>
    <t>PCA5127</t>
  </si>
  <si>
    <t>PCA5128</t>
  </si>
  <si>
    <t>PCA5129</t>
  </si>
  <si>
    <t>PCA5130</t>
  </si>
  <si>
    <t>PCA5200</t>
  </si>
  <si>
    <t>PCA5201</t>
  </si>
  <si>
    <t>CAB</t>
  </si>
  <si>
    <t>PCA5202</t>
  </si>
  <si>
    <t>PCA5203</t>
  </si>
  <si>
    <t>PCA5204</t>
  </si>
  <si>
    <t>PCA5205</t>
  </si>
  <si>
    <t>PCA5206</t>
  </si>
  <si>
    <t>PCA5207</t>
  </si>
  <si>
    <t>PCA5208</t>
  </si>
  <si>
    <t>PCA5209</t>
  </si>
  <si>
    <t>PCA5210</t>
  </si>
  <si>
    <t>PCA5211</t>
  </si>
  <si>
    <t>PCA5212</t>
  </si>
  <si>
    <t>PCA5213</t>
  </si>
  <si>
    <t>PCA5214</t>
  </si>
  <si>
    <t>PCA5215</t>
  </si>
  <si>
    <t>PCA5216</t>
  </si>
  <si>
    <t>PCA5217</t>
  </si>
  <si>
    <t>PCA5218</t>
  </si>
  <si>
    <t>PCA5219</t>
  </si>
  <si>
    <t>PCA5220</t>
  </si>
  <si>
    <t>PCA5221</t>
  </si>
  <si>
    <t>PCA5222</t>
  </si>
  <si>
    <t>PCA5223</t>
  </si>
  <si>
    <t>PCA5224</t>
  </si>
  <si>
    <t>PCA5225</t>
  </si>
  <si>
    <t>PCA5226</t>
  </si>
  <si>
    <t>PCA5227</t>
  </si>
  <si>
    <t>PCA5228</t>
  </si>
  <si>
    <t>PCA5229</t>
  </si>
  <si>
    <t>PCA5230</t>
  </si>
  <si>
    <t>PCA5231</t>
  </si>
  <si>
    <t>PCCD005</t>
  </si>
  <si>
    <t>PCLA840</t>
  </si>
  <si>
    <t>PCLA850</t>
  </si>
  <si>
    <t>GREENWOOD COMMUNITY FOREST</t>
  </si>
  <si>
    <t>PCLA855</t>
  </si>
  <si>
    <t>PCLA860</t>
  </si>
  <si>
    <t>CONSERVATION PROJECTS</t>
  </si>
  <si>
    <t>PCLA861</t>
  </si>
  <si>
    <t>ARCHAEOLOGY PROJECTS</t>
  </si>
  <si>
    <t>PCLA862</t>
  </si>
  <si>
    <t>BIODIVERSITY</t>
  </si>
  <si>
    <t>PCLA865</t>
  </si>
  <si>
    <t>HISTORIC BUILDINGS</t>
  </si>
  <si>
    <t>PCLA867</t>
  </si>
  <si>
    <t>COMMITTED PARTNERSHIPS</t>
  </si>
  <si>
    <t>PCLA870</t>
  </si>
  <si>
    <t>HISTORIC ENV RECORD</t>
  </si>
  <si>
    <t>PCLA880</t>
  </si>
  <si>
    <t>DESIGNATED SITES</t>
  </si>
  <si>
    <t>PCLA890</t>
  </si>
  <si>
    <t>PCLA891</t>
  </si>
  <si>
    <t>PCMN001</t>
  </si>
  <si>
    <t>PCMN005</t>
  </si>
  <si>
    <t>PCPG901</t>
  </si>
  <si>
    <t>PCPG904</t>
  </si>
  <si>
    <t>PCPG905</t>
  </si>
  <si>
    <t>PCPG906</t>
  </si>
  <si>
    <t>PCPG915</t>
  </si>
  <si>
    <t>PCPG924</t>
  </si>
  <si>
    <t>PCPG951</t>
  </si>
  <si>
    <t>PCPG952</t>
  </si>
  <si>
    <t>PCPG953</t>
  </si>
  <si>
    <t>PCPG955</t>
  </si>
  <si>
    <t>PCRE038</t>
  </si>
  <si>
    <t>PCRG018</t>
  </si>
  <si>
    <t>PCRH319</t>
  </si>
  <si>
    <t>PCXA000</t>
  </si>
  <si>
    <t>PCXA001</t>
  </si>
  <si>
    <t>PCXA002</t>
  </si>
  <si>
    <t>PCXA003</t>
  </si>
  <si>
    <t>PCXA004</t>
  </si>
  <si>
    <t>PCXA005</t>
  </si>
  <si>
    <t>PCXA006</t>
  </si>
  <si>
    <t>PCXA007</t>
  </si>
  <si>
    <t>PCXA014</t>
  </si>
  <si>
    <t>PCXA018</t>
  </si>
  <si>
    <t>PCXA019</t>
  </si>
  <si>
    <t>PCXA023</t>
  </si>
  <si>
    <t>PCXA024</t>
  </si>
  <si>
    <t>PCXA025</t>
  </si>
  <si>
    <t>PCXA028</t>
  </si>
  <si>
    <t>PCXA032</t>
  </si>
  <si>
    <t>PCXA033</t>
  </si>
  <si>
    <t>PCXA034</t>
  </si>
  <si>
    <t>PCXA036</t>
  </si>
  <si>
    <t>PCXA037</t>
  </si>
  <si>
    <t>PCXA038</t>
  </si>
  <si>
    <t>PCXA039</t>
  </si>
  <si>
    <t>PCXA041</t>
  </si>
  <si>
    <t>PCXA042</t>
  </si>
  <si>
    <t>PCXA043</t>
  </si>
  <si>
    <t>PCXA044</t>
  </si>
  <si>
    <t>PCXA045</t>
  </si>
  <si>
    <t>PCXA046</t>
  </si>
  <si>
    <t>PCXA047</t>
  </si>
  <si>
    <t>PCXA048</t>
  </si>
  <si>
    <t>PCXA049</t>
  </si>
  <si>
    <t>PCXA051</t>
  </si>
  <si>
    <t>PCXA052</t>
  </si>
  <si>
    <t>PCXA053</t>
  </si>
  <si>
    <t>PCXA054</t>
  </si>
  <si>
    <t>PCXA055</t>
  </si>
  <si>
    <t>PCXA056</t>
  </si>
  <si>
    <t>PCXA057</t>
  </si>
  <si>
    <t>PCXA058</t>
  </si>
  <si>
    <t>PCXA060</t>
  </si>
  <si>
    <t>PCXA061</t>
  </si>
  <si>
    <t>PCXA062</t>
  </si>
  <si>
    <t>PCXA063</t>
  </si>
  <si>
    <t>PCXA064</t>
  </si>
  <si>
    <t>PCXA065</t>
  </si>
  <si>
    <t>PCXA066</t>
  </si>
  <si>
    <t>PCXA067</t>
  </si>
  <si>
    <t>PCXA068</t>
  </si>
  <si>
    <t>PCXA069</t>
  </si>
  <si>
    <t>PCXA070</t>
  </si>
  <si>
    <t>PCXA071</t>
  </si>
  <si>
    <t>PCXA072</t>
  </si>
  <si>
    <t>PCXA073</t>
  </si>
  <si>
    <t>PCXA074</t>
  </si>
  <si>
    <t>PCXA075</t>
  </si>
  <si>
    <t>PCXA076</t>
  </si>
  <si>
    <t>PCXA077</t>
  </si>
  <si>
    <t>PCXA078</t>
  </si>
  <si>
    <t>PCXA079</t>
  </si>
  <si>
    <t>PCXA080</t>
  </si>
  <si>
    <t>PCXA081</t>
  </si>
  <si>
    <t>PCXB000</t>
  </si>
  <si>
    <t>PCXC000</t>
  </si>
  <si>
    <t>PCXD000</t>
  </si>
  <si>
    <t>PCXE000</t>
  </si>
  <si>
    <t>PCXF000</t>
  </si>
  <si>
    <t>PCXG001</t>
  </si>
  <si>
    <t>PCXG006</t>
  </si>
  <si>
    <t>PCXG027</t>
  </si>
  <si>
    <t>PCXG028</t>
  </si>
  <si>
    <t>PCXG029</t>
  </si>
  <si>
    <t>PCXG030</t>
  </si>
  <si>
    <t>PCXG033</t>
  </si>
  <si>
    <t>PCXG034</t>
  </si>
  <si>
    <t>PCXG035</t>
  </si>
  <si>
    <t>PCXG036</t>
  </si>
  <si>
    <t>PCXG037</t>
  </si>
  <si>
    <t>PCXG038</t>
  </si>
  <si>
    <t>PCXG039</t>
  </si>
  <si>
    <t>PCXG041</t>
  </si>
  <si>
    <t>PCXG042</t>
  </si>
  <si>
    <t>PCXG048</t>
  </si>
  <si>
    <t>PCXG049</t>
  </si>
  <si>
    <t>PCXG050</t>
  </si>
  <si>
    <t>PCXG051</t>
  </si>
  <si>
    <t>PCXG052</t>
  </si>
  <si>
    <t>PCXG053</t>
  </si>
  <si>
    <t>PCXG054</t>
  </si>
  <si>
    <t>PCXG055</t>
  </si>
  <si>
    <t>PCXG057</t>
  </si>
  <si>
    <t>PCXG058</t>
  </si>
  <si>
    <t>PCXG059</t>
  </si>
  <si>
    <t>PCXG060</t>
  </si>
  <si>
    <t>PCXG061</t>
  </si>
  <si>
    <t>PCXG062</t>
  </si>
  <si>
    <t>PCXG063</t>
  </si>
  <si>
    <t>PCXG064</t>
  </si>
  <si>
    <t>PCXG065</t>
  </si>
  <si>
    <t>PCXG066</t>
  </si>
  <si>
    <t>PCXG067</t>
  </si>
  <si>
    <t>PCXG068</t>
  </si>
  <si>
    <t>PCXG069</t>
  </si>
  <si>
    <t>PCXG070</t>
  </si>
  <si>
    <t>PCXG072</t>
  </si>
  <si>
    <t>PCXG073</t>
  </si>
  <si>
    <t>PCXG074</t>
  </si>
  <si>
    <t>PCXG075</t>
  </si>
  <si>
    <t>PCXG076</t>
  </si>
  <si>
    <t>PCXG077</t>
  </si>
  <si>
    <t>PCXG078</t>
  </si>
  <si>
    <t>PCXG079</t>
  </si>
  <si>
    <t>PCXG080</t>
  </si>
  <si>
    <t>PCXG081</t>
  </si>
  <si>
    <t>PCXG082</t>
  </si>
  <si>
    <t>PCXG083</t>
  </si>
  <si>
    <t>PCXG084</t>
  </si>
  <si>
    <t>PCXG085</t>
  </si>
  <si>
    <t>PCXG086</t>
  </si>
  <si>
    <t>PCXG087</t>
  </si>
  <si>
    <t>PCXG088</t>
  </si>
  <si>
    <t>PCXG089</t>
  </si>
  <si>
    <t>PCXG090</t>
  </si>
  <si>
    <t>PCXG091</t>
  </si>
  <si>
    <t>PCXG092</t>
  </si>
  <si>
    <t>PCXG093</t>
  </si>
  <si>
    <t>PCXG094</t>
  </si>
  <si>
    <t>PCXG095</t>
  </si>
  <si>
    <t>PCXG096</t>
  </si>
  <si>
    <t>PCXG097</t>
  </si>
  <si>
    <t>PCXG098</t>
  </si>
  <si>
    <t>PCXG099</t>
  </si>
  <si>
    <t>PCXG100</t>
  </si>
  <si>
    <t>PCXG101</t>
  </si>
  <si>
    <t>PCXG102</t>
  </si>
  <si>
    <t>PCXG103</t>
  </si>
  <si>
    <t>PCXG104</t>
  </si>
  <si>
    <t>PCXG105</t>
  </si>
  <si>
    <t>PCXG106</t>
  </si>
  <si>
    <t>PCXG107</t>
  </si>
  <si>
    <t>PCXG108</t>
  </si>
  <si>
    <t>PCXG109</t>
  </si>
  <si>
    <t>PCXG110</t>
  </si>
  <si>
    <t>PCXG111</t>
  </si>
  <si>
    <t>PCXG112</t>
  </si>
  <si>
    <t>PCXG113</t>
  </si>
  <si>
    <t>PCXG114</t>
  </si>
  <si>
    <t>PCXG115</t>
  </si>
  <si>
    <t>PCXG116</t>
  </si>
  <si>
    <t>PCXG117</t>
  </si>
  <si>
    <t>PCXG118</t>
  </si>
  <si>
    <t>HARRISONS WAY NEWARK</t>
  </si>
  <si>
    <t>PCXG119</t>
  </si>
  <si>
    <t>PCXG120</t>
  </si>
  <si>
    <t>PCXH000</t>
  </si>
  <si>
    <t>PCXH001</t>
  </si>
  <si>
    <t>PCXH002</t>
  </si>
  <si>
    <t>PCXH003</t>
  </si>
  <si>
    <t>PCXH004</t>
  </si>
  <si>
    <t>PCXH005</t>
  </si>
  <si>
    <t>PCXH006</t>
  </si>
  <si>
    <t>PCXH007</t>
  </si>
  <si>
    <t>PCXM005</t>
  </si>
  <si>
    <t>PCXM007</t>
  </si>
  <si>
    <t>PCXP000</t>
  </si>
  <si>
    <t>BUSINESS SUPPORT OLLERTON</t>
  </si>
  <si>
    <t>PCXP001</t>
  </si>
  <si>
    <t>PCXP008</t>
  </si>
  <si>
    <t>PCXP011</t>
  </si>
  <si>
    <t>PCXP013</t>
  </si>
  <si>
    <t>PCXP014</t>
  </si>
  <si>
    <t>PCXP022</t>
  </si>
  <si>
    <t>PCXP027</t>
  </si>
  <si>
    <t>PCXP033</t>
  </si>
  <si>
    <t>PCXP034</t>
  </si>
  <si>
    <t>PCXP035</t>
  </si>
  <si>
    <t>PCXP040</t>
  </si>
  <si>
    <t>PCXP045</t>
  </si>
  <si>
    <t>PCXP047</t>
  </si>
  <si>
    <t>PCXP052</t>
  </si>
  <si>
    <t>PCXP057</t>
  </si>
  <si>
    <t>PCXP063</t>
  </si>
  <si>
    <t>PCXP064</t>
  </si>
  <si>
    <t>PCXP065</t>
  </si>
  <si>
    <t>NOTTS LEGACY CAMPAIGN</t>
  </si>
  <si>
    <t>PCXP066</t>
  </si>
  <si>
    <t>TRANSPORT ASSET MANAGEMENT</t>
  </si>
  <si>
    <t>PCXP067</t>
  </si>
  <si>
    <t>NEW BURDEN PLANNING</t>
  </si>
  <si>
    <t>PCXP069</t>
  </si>
  <si>
    <t>PCXP074</t>
  </si>
  <si>
    <t>COMMUNITY TRANSP FUNDING</t>
  </si>
  <si>
    <t>PCXP077</t>
  </si>
  <si>
    <t>PCXV000</t>
  </si>
  <si>
    <t>PCXV003</t>
  </si>
  <si>
    <t>PCXZ000</t>
  </si>
  <si>
    <t>PCXZ001</t>
  </si>
  <si>
    <t>PCXZ003</t>
  </si>
  <si>
    <t>PEAK001</t>
  </si>
  <si>
    <t>PEAK007</t>
  </si>
  <si>
    <t>PEAK008</t>
  </si>
  <si>
    <t>PEAK010</t>
  </si>
  <si>
    <t>PEAK011</t>
  </si>
  <si>
    <t>PEAK012</t>
  </si>
  <si>
    <t>PEAK013</t>
  </si>
  <si>
    <t>PEAK014</t>
  </si>
  <si>
    <t>PEAK015</t>
  </si>
  <si>
    <t>PEAK016</t>
  </si>
  <si>
    <t>PEAK017</t>
  </si>
  <si>
    <t>PEAK018</t>
  </si>
  <si>
    <t>PEAL000</t>
  </si>
  <si>
    <t>PEBJ000</t>
  </si>
  <si>
    <t>PEEH000</t>
  </si>
  <si>
    <t>PEEH802</t>
  </si>
  <si>
    <t>PEEH803</t>
  </si>
  <si>
    <t>PEEH804</t>
  </si>
  <si>
    <t>PEEH805</t>
  </si>
  <si>
    <t>PEEH806</t>
  </si>
  <si>
    <t>PEEH807</t>
  </si>
  <si>
    <t>PEEH808</t>
  </si>
  <si>
    <t>PEEH809</t>
  </si>
  <si>
    <t>PEEH810</t>
  </si>
  <si>
    <t>PEEH811</t>
  </si>
  <si>
    <t>PEEH812</t>
  </si>
  <si>
    <t>PEEH818</t>
  </si>
  <si>
    <t>PEEH819</t>
  </si>
  <si>
    <t>PEEH820</t>
  </si>
  <si>
    <t>PEEH823</t>
  </si>
  <si>
    <t>PEEH824</t>
  </si>
  <si>
    <t>PEEH825</t>
  </si>
  <si>
    <t>PEEH827</t>
  </si>
  <si>
    <t>PEEH829</t>
  </si>
  <si>
    <t>PEEH832</t>
  </si>
  <si>
    <t>PEEH833</t>
  </si>
  <si>
    <t>PEEH834</t>
  </si>
  <si>
    <t>PEEH950</t>
  </si>
  <si>
    <t>PEST001</t>
  </si>
  <si>
    <t>PEZC159</t>
  </si>
  <si>
    <t>PEZC160</t>
  </si>
  <si>
    <t>PFAM010</t>
  </si>
  <si>
    <t>PFAP011</t>
  </si>
  <si>
    <t>PFRM723</t>
  </si>
  <si>
    <t>PFTB101</t>
  </si>
  <si>
    <t>PFTB400</t>
  </si>
  <si>
    <t>PFTE100</t>
  </si>
  <si>
    <t>PFTE200</t>
  </si>
  <si>
    <t>PFTE603</t>
  </si>
  <si>
    <t>PFTE626</t>
  </si>
  <si>
    <t>PFTE690</t>
  </si>
  <si>
    <t>PFTE702</t>
  </si>
  <si>
    <t>PFTE703</t>
  </si>
  <si>
    <t>PFTE704</t>
  </si>
  <si>
    <t>PFTE800</t>
  </si>
  <si>
    <t>PFTE801</t>
  </si>
  <si>
    <t>PFTE802</t>
  </si>
  <si>
    <t>PFTE803</t>
  </si>
  <si>
    <t>PFTE804</t>
  </si>
  <si>
    <t>PFTE805</t>
  </si>
  <si>
    <t>PFXA000</t>
  </si>
  <si>
    <t>PFXA005</t>
  </si>
  <si>
    <t>PFXA007</t>
  </si>
  <si>
    <t>PFXA011</t>
  </si>
  <si>
    <t>PFXA055</t>
  </si>
  <si>
    <t>PFXE012</t>
  </si>
  <si>
    <t>PFXE013</t>
  </si>
  <si>
    <t>PFXG001</t>
  </si>
  <si>
    <t>PFXG002</t>
  </si>
  <si>
    <t>PFXG003</t>
  </si>
  <si>
    <t>PFXH002</t>
  </si>
  <si>
    <t>PFXH003</t>
  </si>
  <si>
    <t>PFXH005</t>
  </si>
  <si>
    <t>PFXJ001</t>
  </si>
  <si>
    <t>PHX0000</t>
  </si>
  <si>
    <t>PHX0001</t>
  </si>
  <si>
    <t>PLL1268</t>
  </si>
  <si>
    <t>PLL1294</t>
  </si>
  <si>
    <t>PLL1301</t>
  </si>
  <si>
    <t>PLL1310</t>
  </si>
  <si>
    <t>PLL1400</t>
  </si>
  <si>
    <t>PLL1401</t>
  </si>
  <si>
    <t>PLL1402</t>
  </si>
  <si>
    <t>PLL1403</t>
  </si>
  <si>
    <t>D RANSLEY</t>
  </si>
  <si>
    <t>PLL1404</t>
  </si>
  <si>
    <t>S ANDREWS</t>
  </si>
  <si>
    <t>PLL1405</t>
  </si>
  <si>
    <t>P ELLISON</t>
  </si>
  <si>
    <t>PLL1406</t>
  </si>
  <si>
    <t>PLL1407</t>
  </si>
  <si>
    <t>PLL1408</t>
  </si>
  <si>
    <t>PLL1409</t>
  </si>
  <si>
    <t>PLL1410</t>
  </si>
  <si>
    <t>PLL1411</t>
  </si>
  <si>
    <t>PLL1412</t>
  </si>
  <si>
    <t>PLL1413</t>
  </si>
  <si>
    <t>PLL1414</t>
  </si>
  <si>
    <t>PLL1415</t>
  </si>
  <si>
    <t>PLL1416</t>
  </si>
  <si>
    <t>PLL1417</t>
  </si>
  <si>
    <t>PLL1418</t>
  </si>
  <si>
    <t>PLL1419</t>
  </si>
  <si>
    <t>A WAZAR</t>
  </si>
  <si>
    <t>PLL1601</t>
  </si>
  <si>
    <t>PLL4160</t>
  </si>
  <si>
    <t>PLL5050</t>
  </si>
  <si>
    <t>PNB0000</t>
  </si>
  <si>
    <t>PNM0000</t>
  </si>
  <si>
    <t>PNN0000</t>
  </si>
  <si>
    <t>PNO0000</t>
  </si>
  <si>
    <t>PNP0000</t>
  </si>
  <si>
    <t>PNP0001</t>
  </si>
  <si>
    <t>PNQ0000</t>
  </si>
  <si>
    <t>PNR0000</t>
  </si>
  <si>
    <t>PR00001</t>
  </si>
  <si>
    <t>58I (C&amp;F)</t>
  </si>
  <si>
    <t>PR00002</t>
  </si>
  <si>
    <t>A PLACE TO CALL OUR OWN</t>
  </si>
  <si>
    <t>PR00003</t>
  </si>
  <si>
    <t>ALL SAINTS CENTRE</t>
  </si>
  <si>
    <t>PR00004</t>
  </si>
  <si>
    <t>BILSTHORPE COLLIERY QUADRILATERAL DIVISI</t>
  </si>
  <si>
    <t>PR00005</t>
  </si>
  <si>
    <t>CEDAR HOUSING NOTTINGHAM</t>
  </si>
  <si>
    <t>PR00006</t>
  </si>
  <si>
    <t>FAMILY CARE</t>
  </si>
  <si>
    <t>PR00007</t>
  </si>
  <si>
    <t>HOME START ASHFIELD</t>
  </si>
  <si>
    <t>PR00008</t>
  </si>
  <si>
    <t>HOME START BASSETLAW</t>
  </si>
  <si>
    <t>PR00009</t>
  </si>
  <si>
    <t>HOME START DUKERIES</t>
  </si>
  <si>
    <t>PR00010</t>
  </si>
  <si>
    <t>HOME START MANSFIELD</t>
  </si>
  <si>
    <t>PR00011</t>
  </si>
  <si>
    <t>HOME START NEWARK</t>
  </si>
  <si>
    <t>PR00012</t>
  </si>
  <si>
    <t>HOME START NOTTINGHAM</t>
  </si>
  <si>
    <t>PR00013</t>
  </si>
  <si>
    <t>LITERACY VOLUNTEERS IN NOTTINGHAMSHIRE S</t>
  </si>
  <si>
    <t>PR00014</t>
  </si>
  <si>
    <t>MANSFIELD SALVATION ARMY – FAMILY CONTAC</t>
  </si>
  <si>
    <t>PR00015</t>
  </si>
  <si>
    <t>NEWARK EMMAUS TRUST</t>
  </si>
  <si>
    <t>PR00016</t>
  </si>
  <si>
    <t>SHADINGS COMMUNITY PROJECT</t>
  </si>
  <si>
    <t>PR00017</t>
  </si>
  <si>
    <t>THE NEWARK AND NOTTINGHAMSHIRE CHILD BER</t>
  </si>
  <si>
    <t>PR00018</t>
  </si>
  <si>
    <t>CARLTON-IN-LINDRICK YOUTH CENTRE</t>
  </si>
  <si>
    <t>PR00019</t>
  </si>
  <si>
    <t>CHRIST CHURCH PCC YOUTH PROJECT</t>
  </si>
  <si>
    <t>PR00020</t>
  </si>
  <si>
    <t>CLIPSTONE MINERS WELFARE COMMUNITY TRUST</t>
  </si>
  <si>
    <t>PR00021</t>
  </si>
  <si>
    <t>CASY</t>
  </si>
  <si>
    <t>PR00022</t>
  </si>
  <si>
    <t>FOCUS ON YOUNG PEOPLE IN BASSETLAW</t>
  </si>
  <si>
    <t>PR00023</t>
  </si>
  <si>
    <t>KINGSWAY COMMUNITY PROJECT – YOUNG PEOPL</t>
  </si>
  <si>
    <t>PR00024</t>
  </si>
  <si>
    <t>NETHERFIELD FORUM</t>
  </si>
  <si>
    <t>PR00025</t>
  </si>
  <si>
    <t>PR00026</t>
  </si>
  <si>
    <t>NEWSTEAD YOUTH CLUB</t>
  </si>
  <si>
    <t>PR00027</t>
  </si>
  <si>
    <t>NOTTINGHAMSHIRE CLUBS FOR YOUNG PEOPLE L</t>
  </si>
  <si>
    <t>PR00028</t>
  </si>
  <si>
    <t>NOTTINGHAMSHIRE COUNTY SCOUT COUNCIL</t>
  </si>
  <si>
    <t>PR00029</t>
  </si>
  <si>
    <t>NOTTINGHAMSHIRE FEDERATION OF YOUNG FARM</t>
  </si>
  <si>
    <t>PR00030</t>
  </si>
  <si>
    <t>NOTTINGHAMSHIRE YMCA</t>
  </si>
  <si>
    <t>PR00031</t>
  </si>
  <si>
    <t>PASSING ON HOPE</t>
  </si>
  <si>
    <t>PR00032</t>
  </si>
  <si>
    <t>RADCLIFFE-ON-TRENT COMMUNITY YOUTH PROJE</t>
  </si>
  <si>
    <t>PR00033</t>
  </si>
  <si>
    <t>RAINWORTH AND BLIDWORTH DETACHED YOUTH P</t>
  </si>
  <si>
    <t>PR00034</t>
  </si>
  <si>
    <t>REV AND GO</t>
  </si>
  <si>
    <t>PR00035</t>
  </si>
  <si>
    <t>RURAL COMMUNITY ACTION NOTTINGHAMSHIRE –</t>
  </si>
  <si>
    <t>PR00036</t>
  </si>
  <si>
    <t>NOTTINGHAM BATTALION, THE BOYS' BRIGADE</t>
  </si>
  <si>
    <t>PR00037</t>
  </si>
  <si>
    <t>SOUTHWELL AND NOTTINGHAM DIOCESE</t>
  </si>
  <si>
    <t>PR00038</t>
  </si>
  <si>
    <t>TAP YOUTH LTD.</t>
  </si>
  <si>
    <t>PR00039</t>
  </si>
  <si>
    <t>THE CENTRE PLACE</t>
  </si>
  <si>
    <t>PR00040</t>
  </si>
  <si>
    <t>UNIQUE COFFEE BAR</t>
  </si>
  <si>
    <t>PR00041</t>
  </si>
  <si>
    <t>ASHFIELD PLAY FORUM</t>
  </si>
  <si>
    <t>PR00042</t>
  </si>
  <si>
    <t>BASSETLAW PLAY FORUM</t>
  </si>
  <si>
    <t>PR00043</t>
  </si>
  <si>
    <t>BROXTOWE PLAY FORUM</t>
  </si>
  <si>
    <t>PR00044</t>
  </si>
  <si>
    <t>GEDLING PLAY FORUM</t>
  </si>
  <si>
    <t>PR00045</t>
  </si>
  <si>
    <t>MANSFIELD PLAY FORUM</t>
  </si>
  <si>
    <t>PR00046</t>
  </si>
  <si>
    <t>NEWARK AND SHERWOOD PLAY SUPPORT GROUP (</t>
  </si>
  <si>
    <t>PR00047</t>
  </si>
  <si>
    <t>RUSHCLIFFE PLAY FORUM</t>
  </si>
  <si>
    <t>PR00048</t>
  </si>
  <si>
    <t>PR00049</t>
  </si>
  <si>
    <t>BASSETLAW ACTION CENTRE – CAR SCHEME</t>
  </si>
  <si>
    <t>PR00050</t>
  </si>
  <si>
    <t>BASSETLAW ACTION CENTRE – MINIBUS SCHEME</t>
  </si>
  <si>
    <t>PR00051</t>
  </si>
  <si>
    <t>CLOWNE AND DISTRICT COMMUNITY TRANSPORT</t>
  </si>
  <si>
    <t>PR00052</t>
  </si>
  <si>
    <t>COLLINGHAM VILLAGE CARE COMMUNITY TRANSP</t>
  </si>
  <si>
    <t>PR00053</t>
  </si>
  <si>
    <t>COMMUNITY CENTREPOINT LTD.</t>
  </si>
  <si>
    <t>PR00054</t>
  </si>
  <si>
    <t>DIAL A TRIP LIMITED</t>
  </si>
  <si>
    <t>PR00055</t>
  </si>
  <si>
    <t>DOOR2DOOR (NEWARK AND SHERWOOD CVS)</t>
  </si>
  <si>
    <t>PR00056</t>
  </si>
  <si>
    <t>EAST LEAKE COMMUNITY CARE ASSOCIATION</t>
  </si>
  <si>
    <t>PR00057</t>
  </si>
  <si>
    <t>EASTWOOD VOLUNTEER BUREAU</t>
  </si>
  <si>
    <t>PR00058</t>
  </si>
  <si>
    <t>EREWASH COMMUNITY TRANSPORT LTD.</t>
  </si>
  <si>
    <t>PR00059</t>
  </si>
  <si>
    <t>GEDLING COMMUNITY AND VOLUNTARY SERVICES</t>
  </si>
  <si>
    <t>PR00060</t>
  </si>
  <si>
    <t>OUR CENTRE (INCLUDING ASHFIELD VOLUNTARY</t>
  </si>
  <si>
    <t>PR00061</t>
  </si>
  <si>
    <t>OUR CENTRE (INCLUDING THE SHERWOOD COUNT</t>
  </si>
  <si>
    <t>PR00062</t>
  </si>
  <si>
    <t>RAVENSHEAD COMMUNITY TRANSPORT</t>
  </si>
  <si>
    <t>PR00063</t>
  </si>
  <si>
    <t>RUSHCLIFFE COMMUNITY AND VOLUNTARY SERVI</t>
  </si>
  <si>
    <t>PR00064</t>
  </si>
  <si>
    <t>SOAR VALLEY BUS (INCLUDING KEYWORTH COMM</t>
  </si>
  <si>
    <t>PR00065</t>
  </si>
  <si>
    <t>THE HELPFUL BUREAU</t>
  </si>
  <si>
    <t>PR00066</t>
  </si>
  <si>
    <t>WRVS HOME FROM HOSPITAL SERVICE</t>
  </si>
  <si>
    <t>PR00098</t>
  </si>
  <si>
    <t>58I (PSVA)</t>
  </si>
  <si>
    <t>PR00099</t>
  </si>
  <si>
    <t>BROXTOWE YOUTH HOMELESSNESS</t>
  </si>
  <si>
    <t>PR00100</t>
  </si>
  <si>
    <t>CEDAR HOUSING</t>
  </si>
  <si>
    <t>PR00101</t>
  </si>
  <si>
    <t>COLLINGHAM RURAL ADVICE AND RESOURCE CEN</t>
  </si>
  <si>
    <t>PR00102</t>
  </si>
  <si>
    <t>COTGRAVE ADVICE CENTRE</t>
  </si>
  <si>
    <t>PR00103</t>
  </si>
  <si>
    <t>FRIARY DROP-IN</t>
  </si>
  <si>
    <t>PR00104</t>
  </si>
  <si>
    <t>HOPE</t>
  </si>
  <si>
    <t>PR00105</t>
  </si>
  <si>
    <t>MANSFIELD WELFARE RIGHTS</t>
  </si>
  <si>
    <t>PR00106</t>
  </si>
  <si>
    <t>NOTTINGHAMSHIRE HOUSING ADVICE SERVICE</t>
  </si>
  <si>
    <t>PR00107</t>
  </si>
  <si>
    <t>RADCLIFFE ON TRENT ADVICE CENTRE</t>
  </si>
  <si>
    <t>PR00108</t>
  </si>
  <si>
    <t>DISABILITIES LIVING CENTRE</t>
  </si>
  <si>
    <t>PR00109</t>
  </si>
  <si>
    <t>DISABILITY NOTTINGHAMSHIRE</t>
  </si>
  <si>
    <t>PR00110</t>
  </si>
  <si>
    <t>NOTTINGHAMSHIRE DEAF SOCIETY</t>
  </si>
  <si>
    <t>PR00111</t>
  </si>
  <si>
    <t>CLOVER CLUB</t>
  </si>
  <si>
    <t>PR00112</t>
  </si>
  <si>
    <t>NOTTINGHAM MENCAP</t>
  </si>
  <si>
    <t>PR00113</t>
  </si>
  <si>
    <t>OPEN MINDS</t>
  </si>
  <si>
    <t>PR00114</t>
  </si>
  <si>
    <t>RUMBLES CATERING PROJECT</t>
  </si>
  <si>
    <t>PR00115</t>
  </si>
  <si>
    <t>SOUTHWELL CARE PROJECT</t>
  </si>
  <si>
    <t>PR00116</t>
  </si>
  <si>
    <t>STONEBRIDGE CITY FARM</t>
  </si>
  <si>
    <t>PR00117</t>
  </si>
  <si>
    <t>THE WORK PLACE</t>
  </si>
  <si>
    <t>PR00118</t>
  </si>
  <si>
    <t>NOTTS MIND NETWORK</t>
  </si>
  <si>
    <t>PR00119</t>
  </si>
  <si>
    <t>ISAS - INCEST &amp; SEXUAL ABUSE SURVIVORS</t>
  </si>
  <si>
    <t>PR00120</t>
  </si>
  <si>
    <t>NOTTINGHAM RAPE CRISIS</t>
  </si>
  <si>
    <t>PR00121</t>
  </si>
  <si>
    <t>SHE - SURVIVORS HELPING EACH OTHER</t>
  </si>
  <si>
    <t>PR00122</t>
  </si>
  <si>
    <t>BROXTOWE WOMEN'S PROJECT</t>
  </si>
  <si>
    <t>PR00123</t>
  </si>
  <si>
    <t>NOTTS WOMENS AID CHILDRENS SUPPORT</t>
  </si>
  <si>
    <t>PR00124</t>
  </si>
  <si>
    <t>MIDLAND WOMEN'S AID</t>
  </si>
  <si>
    <t>PR00125</t>
  </si>
  <si>
    <t>NEWARK WOMEN'S AID</t>
  </si>
  <si>
    <t>PR00126</t>
  </si>
  <si>
    <t>NOTTS WOMEN'S AID</t>
  </si>
  <si>
    <t>PR00127</t>
  </si>
  <si>
    <t>NDVF (NOTTINGHAM DOMESTIC VIOLENCE FORUM</t>
  </si>
  <si>
    <t>PR00128</t>
  </si>
  <si>
    <t>ROSHNI</t>
  </si>
  <si>
    <t>PR00129</t>
  </si>
  <si>
    <t>WOMEN'S AID INTEGRATED SERVICES</t>
  </si>
  <si>
    <t>PR00130</t>
  </si>
  <si>
    <t>NORTH NOTTS INDEPENDENT DOMESTIC ABUSE S</t>
  </si>
  <si>
    <t>PR00131</t>
  </si>
  <si>
    <t>RCAN</t>
  </si>
  <si>
    <t>PR00132</t>
  </si>
  <si>
    <t>BASSETLAW CVS</t>
  </si>
  <si>
    <t>PR00133</t>
  </si>
  <si>
    <t>BASSETLAW CVS (SIA)</t>
  </si>
  <si>
    <t>PR00134</t>
  </si>
  <si>
    <t>COMMUNITY ACCOUNTING PLUS</t>
  </si>
  <si>
    <t>PR00135</t>
  </si>
  <si>
    <t>NAVO</t>
  </si>
  <si>
    <t>PR00136</t>
  </si>
  <si>
    <t>RUSHCLIFFE CVS (NIA)</t>
  </si>
  <si>
    <t>PR00137</t>
  </si>
  <si>
    <t>WAIS CHILDREN SERVICES</t>
  </si>
  <si>
    <t>PR00138</t>
  </si>
  <si>
    <t>WAIS HELPLINE</t>
  </si>
  <si>
    <t>PR00139</t>
  </si>
  <si>
    <t>NIDAS CHILDRENS SUPPORT</t>
  </si>
  <si>
    <t>PR00140</t>
  </si>
  <si>
    <t>PR00141</t>
  </si>
  <si>
    <t>PR00142</t>
  </si>
  <si>
    <t>PR00143</t>
  </si>
  <si>
    <t>PRAH008</t>
  </si>
  <si>
    <t>H-BAR ASHFIELD</t>
  </si>
  <si>
    <t>PRAH010</t>
  </si>
  <si>
    <t>PRAH011</t>
  </si>
  <si>
    <t>PRAH012</t>
  </si>
  <si>
    <t>PRAH014</t>
  </si>
  <si>
    <t>PRAH021</t>
  </si>
  <si>
    <t>SELSTON XMAS FESTIVITIES</t>
  </si>
  <si>
    <t>PRAH022</t>
  </si>
  <si>
    <t>3 L/C NR ST JOHNS AMBULANCE/DAY NURSERY</t>
  </si>
  <si>
    <t>PRAH023</t>
  </si>
  <si>
    <t>ST MARY MAG'LENE CHURCH YD HUCK'LL 3 L/C</t>
  </si>
  <si>
    <t>PRAH024</t>
  </si>
  <si>
    <t>L/C SUPPORT 249ALFRETON RD,SUTTON IN ASH</t>
  </si>
  <si>
    <t>PRAH035</t>
  </si>
  <si>
    <t>AWAITING INFO</t>
  </si>
  <si>
    <t>PRAH056</t>
  </si>
  <si>
    <t>SALMON LN, ANNESLEY OIL - EA</t>
  </si>
  <si>
    <t>PRAH069</t>
  </si>
  <si>
    <t>EA A608 MANSFIELD ROAD, ANNESLEY</t>
  </si>
  <si>
    <t>PRAH104</t>
  </si>
  <si>
    <t>11 BURN ST SUTTON IN ASHFIELD HEDGE CUT</t>
  </si>
  <si>
    <t>PRAH111</t>
  </si>
  <si>
    <t>HAMILTON RD, S-IN-A M/H - EA</t>
  </si>
  <si>
    <t>PRAH112</t>
  </si>
  <si>
    <t>HAMILTON RD, S-IN-A LOOSE M/H - EA</t>
  </si>
  <si>
    <t>PRAH114</t>
  </si>
  <si>
    <t>57 CARSIC RD, S-IN-A P/H IN F/P - EA</t>
  </si>
  <si>
    <t>PRAH115</t>
  </si>
  <si>
    <t>ASHWOOD DR, K-IN-A HYDRANT LID - EA</t>
  </si>
  <si>
    <t>PRAH121</t>
  </si>
  <si>
    <t>PRAH124</t>
  </si>
  <si>
    <t>SHORTWOOD AVE, HUCKNALL OIL SPILL - EA</t>
  </si>
  <si>
    <t>PRAH128</t>
  </si>
  <si>
    <t>PRAH132</t>
  </si>
  <si>
    <t>ASHFIELD UNRECOVERABLE</t>
  </si>
  <si>
    <t>PRAH137</t>
  </si>
  <si>
    <t>JNC NOTTT'M RD/MAPLE LEAF WAY HUCKNALL</t>
  </si>
  <si>
    <t>PRAH139</t>
  </si>
  <si>
    <t>PRAH140</t>
  </si>
  <si>
    <t>O/S 31 COMMONSIDE, SELSTON RESITE COLUMN</t>
  </si>
  <si>
    <t>PRAH141</t>
  </si>
  <si>
    <t>PRAH142</t>
  </si>
  <si>
    <t>PRAH143</t>
  </si>
  <si>
    <t>PRAH144</t>
  </si>
  <si>
    <t>EXPORT DRIVE HUTHWAITE DAMAGED CABLE....</t>
  </si>
  <si>
    <t>PRAH145</t>
  </si>
  <si>
    <t>14 LANGTON HOLLOW, SELSTON LC DISCONNECT</t>
  </si>
  <si>
    <t>PRAH146</t>
  </si>
  <si>
    <t>PRAH147</t>
  </si>
  <si>
    <t>PRAH148</t>
  </si>
  <si>
    <t>PRAH149</t>
  </si>
  <si>
    <t>PRAH150</t>
  </si>
  <si>
    <t>PRAH151</t>
  </si>
  <si>
    <t>PRAH152</t>
  </si>
  <si>
    <t>PRAH153</t>
  </si>
  <si>
    <t>PRAH154</t>
  </si>
  <si>
    <t>PRAH155</t>
  </si>
  <si>
    <t>PRAH156</t>
  </si>
  <si>
    <t>PRAH157</t>
  </si>
  <si>
    <t>PRAH158</t>
  </si>
  <si>
    <t>PRAH159</t>
  </si>
  <si>
    <t>PRAH160</t>
  </si>
  <si>
    <t>PRBH034</t>
  </si>
  <si>
    <t>PRBH060</t>
  </si>
  <si>
    <t>PRBH072</t>
  </si>
  <si>
    <t>PRBH089</t>
  </si>
  <si>
    <t>PRBH090</t>
  </si>
  <si>
    <t>PRBH091</t>
  </si>
  <si>
    <t>PRBH092</t>
  </si>
  <si>
    <t>PRBH094</t>
  </si>
  <si>
    <t>PRBH095</t>
  </si>
  <si>
    <t>PRBH096</t>
  </si>
  <si>
    <t>PRBH097</t>
  </si>
  <si>
    <t>PRBH098</t>
  </si>
  <si>
    <t>PRBH099</t>
  </si>
  <si>
    <t>PRBH100</t>
  </si>
  <si>
    <t>PRBH103</t>
  </si>
  <si>
    <t>PRBH104</t>
  </si>
  <si>
    <t>PRBH105</t>
  </si>
  <si>
    <t>PRBH106</t>
  </si>
  <si>
    <t>PRBH109</t>
  </si>
  <si>
    <t>PRBH110</t>
  </si>
  <si>
    <t>PRBH113</t>
  </si>
  <si>
    <t>PRBH114</t>
  </si>
  <si>
    <t>PRBH115</t>
  </si>
  <si>
    <t>PRBH116</t>
  </si>
  <si>
    <t>PRBH117</t>
  </si>
  <si>
    <t>PRBH118</t>
  </si>
  <si>
    <t>PRBH119</t>
  </si>
  <si>
    <t>S278 WIGWAM LANE  HUCKNALL</t>
  </si>
  <si>
    <t>PRBH134</t>
  </si>
  <si>
    <t>ASDA HARWORTH</t>
  </si>
  <si>
    <t>PRBH135</t>
  </si>
  <si>
    <t>CARLTON RD WORKSOP TESCO S278</t>
  </si>
  <si>
    <t>PRBH154</t>
  </si>
  <si>
    <t>CALVERTON RD/COPPICE RD, ARNOLD S278</t>
  </si>
  <si>
    <t>PRBH169</t>
  </si>
  <si>
    <t>PAPPLEWICK LN, HUCKNALL  STREET LIGHTING</t>
  </si>
  <si>
    <t>PRBH170</t>
  </si>
  <si>
    <t>WILFORD LN, W BRIDGFORD  STREET LIGHTING</t>
  </si>
  <si>
    <t>PRBH176</t>
  </si>
  <si>
    <t>DEBDALE LANE, MANSFIELD WOODHOUSE S278</t>
  </si>
  <si>
    <t>PRBH177</t>
  </si>
  <si>
    <t>WILFORD LANE MEDICAL CENTRE S278</t>
  </si>
  <si>
    <t>PRBH179</t>
  </si>
  <si>
    <t>ST LIGHT SHERWOOD RISE PHASE6,MANSF WOOD</t>
  </si>
  <si>
    <t>PRBH181</t>
  </si>
  <si>
    <t>DEVON DRIVE/WESTFIELD LANE, MANSFIELD</t>
  </si>
  <si>
    <t>PRBH182</t>
  </si>
  <si>
    <t>BARNBY GATE, NEWARK</t>
  </si>
  <si>
    <t>PRBH185</t>
  </si>
  <si>
    <t>PORTLAND ROAD, SELSTON</t>
  </si>
  <si>
    <t>PRBH188</t>
  </si>
  <si>
    <t>ACORN AVENUE, GILTBROOK</t>
  </si>
  <si>
    <t>PRBH189</t>
  </si>
  <si>
    <t>COTGRAVE COLLIERY S38</t>
  </si>
  <si>
    <t>PRBH191</t>
  </si>
  <si>
    <t>BEVERCOTES COLLIERY S278 LIGHTING</t>
  </si>
  <si>
    <t>PRBH192</t>
  </si>
  <si>
    <t>HOLLYGATE LN, COTGRAVE COLLIERY S278</t>
  </si>
  <si>
    <t>PRBH193</t>
  </si>
  <si>
    <t>NTH'N SITE ACCESS COTGRAVE COLLIERY S278</t>
  </si>
  <si>
    <t>PRBH194</t>
  </si>
  <si>
    <t>STAGGLETHORPE LN/A52 COTGRAVE COLLIERY</t>
  </si>
  <si>
    <t>PRBH195</t>
  </si>
  <si>
    <t>BROOMHILL FARM, HUCKNALL S38</t>
  </si>
  <si>
    <t>PRBH196</t>
  </si>
  <si>
    <t>BROOMHILL FARM, HUCKNALL S278</t>
  </si>
  <si>
    <t>PRBH197</t>
  </si>
  <si>
    <t>WILFORD LN, WEST BRIDGFORD S38</t>
  </si>
  <si>
    <t>PRBH198</t>
  </si>
  <si>
    <t>PRBH199</t>
  </si>
  <si>
    <t>PRBH200</t>
  </si>
  <si>
    <t>KINGS ACRE,CAVENDISH WAY, CLIPSTONE</t>
  </si>
  <si>
    <t>PRBH201</t>
  </si>
  <si>
    <t>PRBH202</t>
  </si>
  <si>
    <t>BABWORTH RD/ORDSALL RD, RETFORD</t>
  </si>
  <si>
    <t>PRBH203</t>
  </si>
  <si>
    <t>WEST HILL PUFFING CROSSING, RETFORD</t>
  </si>
  <si>
    <t>PRBH204</t>
  </si>
  <si>
    <t>MEETING HOUSE CLOSE, EAST LEAKE</t>
  </si>
  <si>
    <t>PRBH205</t>
  </si>
  <si>
    <t>HOLLYGATE LN FOOTWAY IMPROVEM'T COTGRAVE</t>
  </si>
  <si>
    <t>PRBH206</t>
  </si>
  <si>
    <t>LARWOOD PARK, K-IN-A</t>
  </si>
  <si>
    <t>PRBH207</t>
  </si>
  <si>
    <t>BANNATYNES H'LTH CLUB BRIAR LN MANSFIELD</t>
  </si>
  <si>
    <t>PRBH208</t>
  </si>
  <si>
    <t>PASTURES LANE, RUDDINGTON S38</t>
  </si>
  <si>
    <t>PRBH209</t>
  </si>
  <si>
    <t>CLIFTON RD/WILFORD RD, RUDDINGTON S278</t>
  </si>
  <si>
    <t>PRBH210</t>
  </si>
  <si>
    <t>PRBH211</t>
  </si>
  <si>
    <t>TA CENTRE WILFORD LANE W BRIDGFORD S278</t>
  </si>
  <si>
    <t>PRBH212</t>
  </si>
  <si>
    <t>LONDON RD JNC BOWBRIDGE/MOUNT RDS NEWARK</t>
  </si>
  <si>
    <t>PRBH213</t>
  </si>
  <si>
    <t>BROWNLOW DRIVE, MANSFIELD</t>
  </si>
  <si>
    <t>PRBH214</t>
  </si>
  <si>
    <t>WATNALL RD, HUCKNALL PH 1 S278 &amp; S38</t>
  </si>
  <si>
    <t>PRBH215</t>
  </si>
  <si>
    <t>PRBH216</t>
  </si>
  <si>
    <t>SMITH SQUARE, HARWORTH</t>
  </si>
  <si>
    <t>PRBH217</t>
  </si>
  <si>
    <t>WHINNEY LANE, OLLERTON</t>
  </si>
  <si>
    <t>PRBH218</t>
  </si>
  <si>
    <t>ANNESLEY COLLIERY S38</t>
  </si>
  <si>
    <t>PRBH219</t>
  </si>
  <si>
    <t>HASSOCKS LANE, BEESTON</t>
  </si>
  <si>
    <t>PRBH220</t>
  </si>
  <si>
    <t>COSTOCK RD, EAST LEAKE</t>
  </si>
  <si>
    <t>PRBH221</t>
  </si>
  <si>
    <t>PRBH222</t>
  </si>
  <si>
    <t>PRBH223</t>
  </si>
  <si>
    <t>COXMOOR ROAD, SUTTON-IN-ASHFIELD S38</t>
  </si>
  <si>
    <t>PRBH224</t>
  </si>
  <si>
    <t>LAND CLIPSTONE RD W/STARTFLD RD FST TOWN</t>
  </si>
  <si>
    <t>PRBH225</t>
  </si>
  <si>
    <t>LIDL MANSFIELD ROAD, ARNOLD</t>
  </si>
  <si>
    <t>PRBH226</t>
  </si>
  <si>
    <t>S38 CHURCH STREET, EASTWOOD</t>
  </si>
  <si>
    <t>PRBH227</t>
  </si>
  <si>
    <t>PRBH228</t>
  </si>
  <si>
    <t>PRBH229</t>
  </si>
  <si>
    <t>NEWARK LEISURE CENTRE S278 AND S38</t>
  </si>
  <si>
    <t>PRBH230</t>
  </si>
  <si>
    <t>KEATS CRESCENT, WORKSOP S38</t>
  </si>
  <si>
    <t>PRBH231</t>
  </si>
  <si>
    <t>WEST HILL ROAD, ORDSALL S38</t>
  </si>
  <si>
    <t>PRBH232</t>
  </si>
  <si>
    <t>PRBH233</t>
  </si>
  <si>
    <t>PRBH234</t>
  </si>
  <si>
    <t>PRBH235</t>
  </si>
  <si>
    <t>PRBH236</t>
  </si>
  <si>
    <t>PRBH237</t>
  </si>
  <si>
    <t>PRBH238</t>
  </si>
  <si>
    <t>PRBH239</t>
  </si>
  <si>
    <t>PRBH240</t>
  </si>
  <si>
    <t>PRBH241</t>
  </si>
  <si>
    <t>PRBH242</t>
  </si>
  <si>
    <t>PRBH243</t>
  </si>
  <si>
    <t>PRBH244</t>
  </si>
  <si>
    <t>PRBH245</t>
  </si>
  <si>
    <t>PRBH246</t>
  </si>
  <si>
    <t>PRBH247</t>
  </si>
  <si>
    <t>BIRCH ST, CHURCH WARSOP LIGHTING</t>
  </si>
  <si>
    <t>PRBH248</t>
  </si>
  <si>
    <t>PRBH249</t>
  </si>
  <si>
    <t>PRBH250</t>
  </si>
  <si>
    <t>LINDHURST DEVELPMNTS, MANSFLD JNC 1,2,11</t>
  </si>
  <si>
    <t>PRBH251</t>
  </si>
  <si>
    <t>PRBH252</t>
  </si>
  <si>
    <t>PRBH253</t>
  </si>
  <si>
    <t>PRBH254</t>
  </si>
  <si>
    <t>PRBH255</t>
  </si>
  <si>
    <t>PRBH256</t>
  </si>
  <si>
    <t>PRBH257</t>
  </si>
  <si>
    <t>PRBH258</t>
  </si>
  <si>
    <t>PRBH259</t>
  </si>
  <si>
    <t>PRBH260</t>
  </si>
  <si>
    <t>PRBH261</t>
  </si>
  <si>
    <t>PRBH262</t>
  </si>
  <si>
    <t>PRBH263</t>
  </si>
  <si>
    <t>PRBH264</t>
  </si>
  <si>
    <t>PRBH265</t>
  </si>
  <si>
    <t>PRBH266</t>
  </si>
  <si>
    <t>PRBH267</t>
  </si>
  <si>
    <t>PRBH268</t>
  </si>
  <si>
    <t>PRBH269</t>
  </si>
  <si>
    <t>PRBH270</t>
  </si>
  <si>
    <t>PRBH271</t>
  </si>
  <si>
    <t>PRBH272</t>
  </si>
  <si>
    <t>PRBH273</t>
  </si>
  <si>
    <t>PRBH274</t>
  </si>
  <si>
    <t>PRBH275</t>
  </si>
  <si>
    <t>PRBH276</t>
  </si>
  <si>
    <t>PRBH277</t>
  </si>
  <si>
    <t>PRBH278</t>
  </si>
  <si>
    <t>PRBH279</t>
  </si>
  <si>
    <t>PRBH280</t>
  </si>
  <si>
    <t>PRCA446</t>
  </si>
  <si>
    <t>PRCD007</t>
  </si>
  <si>
    <t>PRCD029</t>
  </si>
  <si>
    <t>PRCD030</t>
  </si>
  <si>
    <t>PRCE016</t>
  </si>
  <si>
    <t>PRCE025</t>
  </si>
  <si>
    <t>PRCE038</t>
  </si>
  <si>
    <t>PRCF019</t>
  </si>
  <si>
    <t>LINDLEYS LANE KIRKBY-IN-ASHF</t>
  </si>
  <si>
    <t>PRCG002</t>
  </si>
  <si>
    <t>PRCG003</t>
  </si>
  <si>
    <t>PRCG015</t>
  </si>
  <si>
    <t>PRCG018</t>
  </si>
  <si>
    <t>PRCG023</t>
  </si>
  <si>
    <t>PRCG047</t>
  </si>
  <si>
    <t>PRCG049</t>
  </si>
  <si>
    <t>PRCG051</t>
  </si>
  <si>
    <t>PRCG052</t>
  </si>
  <si>
    <t>PRCH003</t>
  </si>
  <si>
    <t>PRCH005</t>
  </si>
  <si>
    <t>PRCH006</t>
  </si>
  <si>
    <t>PRCH009</t>
  </si>
  <si>
    <t>PRCH017</t>
  </si>
  <si>
    <t>PRCH019</t>
  </si>
  <si>
    <t>PRCH023</t>
  </si>
  <si>
    <t>PRCH026</t>
  </si>
  <si>
    <t>PRCH041</t>
  </si>
  <si>
    <t>PRCH043</t>
  </si>
  <si>
    <t>PRCH044</t>
  </si>
  <si>
    <t>PRCH048</t>
  </si>
  <si>
    <t>PRCH056</t>
  </si>
  <si>
    <t>PRCH057</t>
  </si>
  <si>
    <t>PRCH061</t>
  </si>
  <si>
    <t>PRCH062</t>
  </si>
  <si>
    <t>PRCH070</t>
  </si>
  <si>
    <t>PRCH082</t>
  </si>
  <si>
    <t>PRCH085</t>
  </si>
  <si>
    <t>PRCH086</t>
  </si>
  <si>
    <t>S278 GOTHAM RD EAST LEAKE</t>
  </si>
  <si>
    <t>PRCH087</t>
  </si>
  <si>
    <t>PRCH089</t>
  </si>
  <si>
    <t>DEVELOPMENT CONTROL HIGHWAYS</t>
  </si>
  <si>
    <t>PRCH092</t>
  </si>
  <si>
    <t>PRCH100</t>
  </si>
  <si>
    <t>RUDD CONNECTION/BUSINESS PARK</t>
  </si>
  <si>
    <t>PRCH101</t>
  </si>
  <si>
    <t>PRCH103</t>
  </si>
  <si>
    <t>SHARPHILL WOODS EDWALTON</t>
  </si>
  <si>
    <t>PRCH105</t>
  </si>
  <si>
    <t>PRCH106</t>
  </si>
  <si>
    <t>GIN CLOSE WAY AWSWORTH</t>
  </si>
  <si>
    <t>PRCH107</t>
  </si>
  <si>
    <t>PRCH111</t>
  </si>
  <si>
    <t>BASSETLAW SCHOOLS PFI</t>
  </si>
  <si>
    <t>PRCH116</t>
  </si>
  <si>
    <t>SERLBY PARK BRIDGE (1406B)</t>
  </si>
  <si>
    <t>PRCH120</t>
  </si>
  <si>
    <t>CUCKNEY CRICKET CLUB WHITE LINING</t>
  </si>
  <si>
    <t>PRCH121</t>
  </si>
  <si>
    <t>PRCH126</t>
  </si>
  <si>
    <t>PRCH127</t>
  </si>
  <si>
    <t>S278 LAND AT GATEFORD HOTEL</t>
  </si>
  <si>
    <t>PRCH128</t>
  </si>
  <si>
    <t>S278 VEXATION LANE EDWINSTOWE</t>
  </si>
  <si>
    <t>PRCH129</t>
  </si>
  <si>
    <t>MARSHAM DRIVE ARNOLD</t>
  </si>
  <si>
    <t>PRCH132</t>
  </si>
  <si>
    <t>PRCH133</t>
  </si>
  <si>
    <t>NEWARK TROS</t>
  </si>
  <si>
    <t>PRCH134</t>
  </si>
  <si>
    <t>PRCH135</t>
  </si>
  <si>
    <t>MARR PAVEMENT FAILURE</t>
  </si>
  <si>
    <t>PRCH136</t>
  </si>
  <si>
    <t>FULWOOD GRANGE FARM</t>
  </si>
  <si>
    <t>PRCH138</t>
  </si>
  <si>
    <t>S278NORTHERN RD/STRAWBERRY HAL</t>
  </si>
  <si>
    <t>PRCH139</t>
  </si>
  <si>
    <t>RECUTTING TRAFFIC MONITOR LOOP</t>
  </si>
  <si>
    <t>PRCH140</t>
  </si>
  <si>
    <t>STOKE LANE STOKE BARDOLPH S278</t>
  </si>
  <si>
    <t>PRCH142</t>
  </si>
  <si>
    <t>PRCH144</t>
  </si>
  <si>
    <t>PRCH145</t>
  </si>
  <si>
    <t>RESITE TRAFFIC COUNTER</t>
  </si>
  <si>
    <t>PRCH147</t>
  </si>
  <si>
    <t>CROWN FARM WAY EXTENSION</t>
  </si>
  <si>
    <t>PRCH150</t>
  </si>
  <si>
    <t>RECYCLING IN DEPOTS (NORTH)</t>
  </si>
  <si>
    <t>PRCH153</t>
  </si>
  <si>
    <t>PRCH155</t>
  </si>
  <si>
    <t>STOCKINGS FARM  ARNOLD  S278</t>
  </si>
  <si>
    <t>PRCH157</t>
  </si>
  <si>
    <t>PRCH158</t>
  </si>
  <si>
    <t>S278 A1/B6387 TWYFORD BRIDGE</t>
  </si>
  <si>
    <t>PRCH161</t>
  </si>
  <si>
    <t>SALTERFORD SEWAGE WORKS ACCESS</t>
  </si>
  <si>
    <t>PRCH162</t>
  </si>
  <si>
    <t>PRCH164</t>
  </si>
  <si>
    <t>BROXTOWE RECHARGES</t>
  </si>
  <si>
    <t>PRCH165</t>
  </si>
  <si>
    <t>MANSFIELD RECHARGES</t>
  </si>
  <si>
    <t>PRCH166</t>
  </si>
  <si>
    <t>ASHFIELD RECHARGES</t>
  </si>
  <si>
    <t>PRCH167</t>
  </si>
  <si>
    <t>PRCH168</t>
  </si>
  <si>
    <t>PRCH169</t>
  </si>
  <si>
    <t>A614 REMOVE AND REPLACE LIGHTS-WIDE LOAD</t>
  </si>
  <si>
    <t>PRCH172</t>
  </si>
  <si>
    <t>PRCH173</t>
  </si>
  <si>
    <t>PRCH174</t>
  </si>
  <si>
    <t>PRCH175</t>
  </si>
  <si>
    <t>PEEK - SWITCH OFF/ON</t>
  </si>
  <si>
    <t>PRCH176</t>
  </si>
  <si>
    <t>JACK RIDINGS RAILWAYBRIDGE(1242B) DAMAGE</t>
  </si>
  <si>
    <t>PRCH178</t>
  </si>
  <si>
    <t>A453 COMPOUND TEMPORARY ACCESS</t>
  </si>
  <si>
    <t>PRCH180</t>
  </si>
  <si>
    <t>S38 MARY STREET  RHODESIA</t>
  </si>
  <si>
    <t>PRCH182</t>
  </si>
  <si>
    <t>COMMON ROAD, FULWOOD EMBANKMENT REPAIRS</t>
  </si>
  <si>
    <t>PRCH186</t>
  </si>
  <si>
    <t>WIDELOAD FACILITY A614 TO A38 -JULY 2013</t>
  </si>
  <si>
    <t>PRCH187</t>
  </si>
  <si>
    <t>REPAIRS TO BRIDGE NO 1550B NEWLANDS FARM</t>
  </si>
  <si>
    <t>PRCH188</t>
  </si>
  <si>
    <t>RHODESIA PLAY PARK OPENING EVENT</t>
  </si>
  <si>
    <t>PRCH189</t>
  </si>
  <si>
    <t>PRCH191</t>
  </si>
  <si>
    <t>PRCH192</t>
  </si>
  <si>
    <t>PRCH193</t>
  </si>
  <si>
    <t>PRCH194</t>
  </si>
  <si>
    <t>PRCH195</t>
  </si>
  <si>
    <t>PRCH196</t>
  </si>
  <si>
    <t>PRCH197</t>
  </si>
  <si>
    <t>PRCH198</t>
  </si>
  <si>
    <t>PRCH200</t>
  </si>
  <si>
    <t>PRCH201</t>
  </si>
  <si>
    <t>PRCH202</t>
  </si>
  <si>
    <t>PRCH204</t>
  </si>
  <si>
    <t>PRCH205</t>
  </si>
  <si>
    <t>PRCH206</t>
  </si>
  <si>
    <t>PRCH207</t>
  </si>
  <si>
    <t>PRCH208</t>
  </si>
  <si>
    <t>PRCH209</t>
  </si>
  <si>
    <t>PRCH210</t>
  </si>
  <si>
    <t>PRCH211</t>
  </si>
  <si>
    <t>PRCH212</t>
  </si>
  <si>
    <t>PRCH213</t>
  </si>
  <si>
    <t>PRCH214</t>
  </si>
  <si>
    <t>PRCH215</t>
  </si>
  <si>
    <t>PRCH216</t>
  </si>
  <si>
    <t>PRCH217</t>
  </si>
  <si>
    <t>PRCH218</t>
  </si>
  <si>
    <t>CAMELOT ST, RUDDINGTON STOPPING UP ORDER</t>
  </si>
  <si>
    <t>PRCH219</t>
  </si>
  <si>
    <t>PRCH220</t>
  </si>
  <si>
    <t>PRCH221</t>
  </si>
  <si>
    <t>PRCH222</t>
  </si>
  <si>
    <t>PRCH223</t>
  </si>
  <si>
    <t>PRCH224</t>
  </si>
  <si>
    <t>PRCH225</t>
  </si>
  <si>
    <t>PRCH226</t>
  </si>
  <si>
    <t>PRCH227</t>
  </si>
  <si>
    <t>GRT NTH RD, STH MUSKHAM PARAPET DMGD</t>
  </si>
  <si>
    <t>PRCH228</t>
  </si>
  <si>
    <t>PRCH229</t>
  </si>
  <si>
    <t>BEAUVALE BEAUVALE ABBEY FRM TOURIST SIGN</t>
  </si>
  <si>
    <t>PRCH230</t>
  </si>
  <si>
    <t>PRCH231</t>
  </si>
  <si>
    <t>PRCH232</t>
  </si>
  <si>
    <t>PRCH233</t>
  </si>
  <si>
    <t>PRCH234</t>
  </si>
  <si>
    <t>PRCH235</t>
  </si>
  <si>
    <t>PRCH236</t>
  </si>
  <si>
    <t>PRCH237</t>
  </si>
  <si>
    <t>PRCH238</t>
  </si>
  <si>
    <t>PRCH239</t>
  </si>
  <si>
    <t>PRCH240</t>
  </si>
  <si>
    <t>REBECCA ADLINGTON SWIM CENTRE SIGNAGE...</t>
  </si>
  <si>
    <t>PRCH241</t>
  </si>
  <si>
    <t>PRCH242</t>
  </si>
  <si>
    <t>PRCH243</t>
  </si>
  <si>
    <t>BEESTON/ TOTON  ARMY RES. CENTRE SIGNS</t>
  </si>
  <si>
    <t>PRCH244</t>
  </si>
  <si>
    <t>PRCH245</t>
  </si>
  <si>
    <t>PRCH246</t>
  </si>
  <si>
    <t>PRCH247</t>
  </si>
  <si>
    <t>PRCH248</t>
  </si>
  <si>
    <t>PRCH249</t>
  </si>
  <si>
    <t>PRCH250</t>
  </si>
  <si>
    <t>PRCH251</t>
  </si>
  <si>
    <t>PRDH001</t>
  </si>
  <si>
    <t>AUTOMATIC TRAFFIC COUNTS</t>
  </si>
  <si>
    <t>PRDH002</t>
  </si>
  <si>
    <t>PRDH004</t>
  </si>
  <si>
    <t>COUNTY TUBE SURVEYS</t>
  </si>
  <si>
    <t>PRDH006</t>
  </si>
  <si>
    <t>PRDH007</t>
  </si>
  <si>
    <t>PRDH008</t>
  </si>
  <si>
    <t>PRDH009</t>
  </si>
  <si>
    <t>PRDH010</t>
  </si>
  <si>
    <t>PREN016</t>
  </si>
  <si>
    <t>PREN112</t>
  </si>
  <si>
    <t>PREN113</t>
  </si>
  <si>
    <t>PREN116</t>
  </si>
  <si>
    <t>PREN121</t>
  </si>
  <si>
    <t>PREN136</t>
  </si>
  <si>
    <t>PREN138</t>
  </si>
  <si>
    <t>PREN201</t>
  </si>
  <si>
    <t>PREN202</t>
  </si>
  <si>
    <t>PREN219</t>
  </si>
  <si>
    <t>PREN222</t>
  </si>
  <si>
    <t>PREN224</t>
  </si>
  <si>
    <t>PREN310</t>
  </si>
  <si>
    <t>PREN312</t>
  </si>
  <si>
    <t>PREN313</t>
  </si>
  <si>
    <t>PREN317</t>
  </si>
  <si>
    <t>PREN318</t>
  </si>
  <si>
    <t>PREN320</t>
  </si>
  <si>
    <t>PREN321</t>
  </si>
  <si>
    <t>PREN326</t>
  </si>
  <si>
    <t>PREN337</t>
  </si>
  <si>
    <t>A612 BURTON RD / SHEARING HILL</t>
  </si>
  <si>
    <t>PREN344</t>
  </si>
  <si>
    <t>PREN345</t>
  </si>
  <si>
    <t>PREN346</t>
  </si>
  <si>
    <t>PREN355</t>
  </si>
  <si>
    <t>PREN356</t>
  </si>
  <si>
    <t>PREN357</t>
  </si>
  <si>
    <t>PREN406</t>
  </si>
  <si>
    <t>PREN407</t>
  </si>
  <si>
    <t>PREN410</t>
  </si>
  <si>
    <t>CLUMBER STREET/LEEMING STREET</t>
  </si>
  <si>
    <t>PREN413</t>
  </si>
  <si>
    <t>PREN419</t>
  </si>
  <si>
    <t>ARLINGTON WAY / CHAPLEGATE</t>
  </si>
  <si>
    <t>PREN423</t>
  </si>
  <si>
    <t>A6097 EPPERSTONE BP JN MOOR LN</t>
  </si>
  <si>
    <t>PREN424</t>
  </si>
  <si>
    <t>VICTORIA SQUARE  WORKSOP - TESCO</t>
  </si>
  <si>
    <t>PREN429</t>
  </si>
  <si>
    <t>GEDLING BYPASS / STOKE LANE</t>
  </si>
  <si>
    <t>PREN437</t>
  </si>
  <si>
    <t>PREN439</t>
  </si>
  <si>
    <t>A46 NORTHGATE/A17 QUEENS RD</t>
  </si>
  <si>
    <t>PREN440</t>
  </si>
  <si>
    <t>PREN441</t>
  </si>
  <si>
    <t>ST PETERS WAY / STATION STREET</t>
  </si>
  <si>
    <t>PREN443</t>
  </si>
  <si>
    <t>PREN444</t>
  </si>
  <si>
    <t>A52 STAPLEFORD BP/DERBY RD/ILKESTON RD</t>
  </si>
  <si>
    <t>PREN446</t>
  </si>
  <si>
    <t>PREN447</t>
  </si>
  <si>
    <t>A6011 RADCLIFFE RD/CYRIL RD</t>
  </si>
  <si>
    <t>PREN451</t>
  </si>
  <si>
    <t>PREN453</t>
  </si>
  <si>
    <t>BEVERCOTES COLLIERY S278 TRAFFIC SIGNALS</t>
  </si>
  <si>
    <t>PREN454</t>
  </si>
  <si>
    <t>PREN455</t>
  </si>
  <si>
    <t>PREN456</t>
  </si>
  <si>
    <t>PREN457</t>
  </si>
  <si>
    <t>TRAFFIC SIGNAL DESIGN,WHITE HART,DAYBROO</t>
  </si>
  <si>
    <t>PREN458</t>
  </si>
  <si>
    <t>PREN459</t>
  </si>
  <si>
    <t>PREN460</t>
  </si>
  <si>
    <t>PREN461</t>
  </si>
  <si>
    <t>PREN462</t>
  </si>
  <si>
    <t>PREN463</t>
  </si>
  <si>
    <t>PREN464</t>
  </si>
  <si>
    <t>PREN465</t>
  </si>
  <si>
    <t>PREN466</t>
  </si>
  <si>
    <t>PREN467</t>
  </si>
  <si>
    <t>PREN468</t>
  </si>
  <si>
    <t>PREN469</t>
  </si>
  <si>
    <t>PREN470</t>
  </si>
  <si>
    <t>PREN471</t>
  </si>
  <si>
    <t>PREN472</t>
  </si>
  <si>
    <t>PREN473</t>
  </si>
  <si>
    <t>PREN474</t>
  </si>
  <si>
    <t>PREN475</t>
  </si>
  <si>
    <t>PREN476</t>
  </si>
  <si>
    <t>PREN477</t>
  </si>
  <si>
    <t>PRFH002</t>
  </si>
  <si>
    <t>H-BAR MANSFIELD</t>
  </si>
  <si>
    <t>PRFH009</t>
  </si>
  <si>
    <t>S38 THE WOODLANDS,MANSFIELD RD,SPION KOP</t>
  </si>
  <si>
    <t>PRFH017</t>
  </si>
  <si>
    <t>LONGDON LN/SOOKHOLME LN WARSOP VALE-EA</t>
  </si>
  <si>
    <t>PRFH019</t>
  </si>
  <si>
    <t>SUTTON RD A38 OPP KINGS MILL - EA</t>
  </si>
  <si>
    <t>PRFH020</t>
  </si>
  <si>
    <t>SOUTHWELL RD, WEST MANSFIELD - EA</t>
  </si>
  <si>
    <t>PRFH033</t>
  </si>
  <si>
    <t>32 KINGS WALK, MANSFIELD</t>
  </si>
  <si>
    <t>PRFH055</t>
  </si>
  <si>
    <t>PRFH056</t>
  </si>
  <si>
    <t>PRFH085</t>
  </si>
  <si>
    <t>ROBIN DOWN WAY, MANSFIELD P/H - EA</t>
  </si>
  <si>
    <t>PRFH101</t>
  </si>
  <si>
    <t>MANSFIELD UNRECOVERABLE</t>
  </si>
  <si>
    <t>PRFH102</t>
  </si>
  <si>
    <t>8 CLARENDON ROAD, MANSFIELD</t>
  </si>
  <si>
    <t>PRFH105</t>
  </si>
  <si>
    <t>BONNINGTON ROAD MANSFIELD  LC RESITE</t>
  </si>
  <si>
    <t>PRFH106</t>
  </si>
  <si>
    <t>PRFH107</t>
  </si>
  <si>
    <t>PRFH108</t>
  </si>
  <si>
    <t>PRFH109</t>
  </si>
  <si>
    <t>PRFH110</t>
  </si>
  <si>
    <t>PRFH111</t>
  </si>
  <si>
    <t>PRFH112</t>
  </si>
  <si>
    <t>PRFH113</t>
  </si>
  <si>
    <t>PRFH114</t>
  </si>
  <si>
    <t>PRFH115</t>
  </si>
  <si>
    <t>PRFH116</t>
  </si>
  <si>
    <t>PRFH117</t>
  </si>
  <si>
    <t>PRFH118</t>
  </si>
  <si>
    <t>PRFH119</t>
  </si>
  <si>
    <t>PRFH120</t>
  </si>
  <si>
    <t>PRFH121</t>
  </si>
  <si>
    <t>PRFH122</t>
  </si>
  <si>
    <t>PRFH123</t>
  </si>
  <si>
    <t>PRFH124</t>
  </si>
  <si>
    <t>PRFH125</t>
  </si>
  <si>
    <t>PRGH002</t>
  </si>
  <si>
    <t>PRGH003</t>
  </si>
  <si>
    <t>PRGH004</t>
  </si>
  <si>
    <t>PRGH005</t>
  </si>
  <si>
    <t>PRGH006</t>
  </si>
  <si>
    <t>PRGH007</t>
  </si>
  <si>
    <t>PRGH008</t>
  </si>
  <si>
    <t>PRGH009</t>
  </si>
  <si>
    <t>PRGH010</t>
  </si>
  <si>
    <t>PRHH027</t>
  </si>
  <si>
    <t>CALVERTON ROAD  ARNOLD</t>
  </si>
  <si>
    <t>PRHH029</t>
  </si>
  <si>
    <t>PRHH041</t>
  </si>
  <si>
    <t>AWAITING INFORMATION</t>
  </si>
  <si>
    <t>PRHH077</t>
  </si>
  <si>
    <t>PRHH084</t>
  </si>
  <si>
    <t>PRHH099</t>
  </si>
  <si>
    <t>PRHH105</t>
  </si>
  <si>
    <t>PRHH111</t>
  </si>
  <si>
    <t>PRHH112</t>
  </si>
  <si>
    <t>PRHH121</t>
  </si>
  <si>
    <t>PRHH123</t>
  </si>
  <si>
    <t>PRHH150</t>
  </si>
  <si>
    <t>PRHH159</t>
  </si>
  <si>
    <t>PRHH176</t>
  </si>
  <si>
    <t>PRHH182</t>
  </si>
  <si>
    <t>PRHH190</t>
  </si>
  <si>
    <t>PRHH196</t>
  </si>
  <si>
    <t>PRHH198</t>
  </si>
  <si>
    <t>PRHH199</t>
  </si>
  <si>
    <t>PRHH204</t>
  </si>
  <si>
    <t>PRHH211</t>
  </si>
  <si>
    <t>PRHH219</t>
  </si>
  <si>
    <t>PRHH225</t>
  </si>
  <si>
    <t>PRHH228</t>
  </si>
  <si>
    <t>PRHH229</t>
  </si>
  <si>
    <t>PRHH230</t>
  </si>
  <si>
    <t>PRHH233</t>
  </si>
  <si>
    <t>PRHH235</t>
  </si>
  <si>
    <t>PRHH237</t>
  </si>
  <si>
    <t>PRHH238</t>
  </si>
  <si>
    <t>PRHH239</t>
  </si>
  <si>
    <t>PRHH240</t>
  </si>
  <si>
    <t>PRHH243</t>
  </si>
  <si>
    <t>PRHH244</t>
  </si>
  <si>
    <t>PRHH247</t>
  </si>
  <si>
    <t>PRHH251</t>
  </si>
  <si>
    <t>PRHH252</t>
  </si>
  <si>
    <t>PRHH254</t>
  </si>
  <si>
    <t>PRHH256</t>
  </si>
  <si>
    <t>PRHH257</t>
  </si>
  <si>
    <t>PRHH259</t>
  </si>
  <si>
    <t>PRHH262</t>
  </si>
  <si>
    <t>VEHICLE ACCESS - GEDLING</t>
  </si>
  <si>
    <t>PRHH263</t>
  </si>
  <si>
    <t>PRHH270</t>
  </si>
  <si>
    <t>TREE WORKS</t>
  </si>
  <si>
    <t>PRHH273</t>
  </si>
  <si>
    <t>PRHH279</t>
  </si>
  <si>
    <t>PRHH281</t>
  </si>
  <si>
    <t>PRHH282</t>
  </si>
  <si>
    <t>PRHH289</t>
  </si>
  <si>
    <t>O/S 49 TILFORD RD GEDLING</t>
  </si>
  <si>
    <t>PRHH290</t>
  </si>
  <si>
    <t>PRHH292</t>
  </si>
  <si>
    <t>PRHH294</t>
  </si>
  <si>
    <t>PRHH295</t>
  </si>
  <si>
    <t>A612 CHURCH ROAD  BURTON</t>
  </si>
  <si>
    <t>PRHH296</t>
  </si>
  <si>
    <t>PRHH300</t>
  </si>
  <si>
    <t>PRHH301</t>
  </si>
  <si>
    <t>PRHH302</t>
  </si>
  <si>
    <t>PRHH307</t>
  </si>
  <si>
    <t>PRHH309</t>
  </si>
  <si>
    <t>PRHH310</t>
  </si>
  <si>
    <t>PRHH348</t>
  </si>
  <si>
    <t>PRHH356</t>
  </si>
  <si>
    <t>DARLTON DR ARNOLD RESITE L/C</t>
  </si>
  <si>
    <t>PRHH363</t>
  </si>
  <si>
    <t>L/C5 VICTORIA PARKWAY NETHERFD</t>
  </si>
  <si>
    <t>PRHH369</t>
  </si>
  <si>
    <t>L/C 6 DARLTON DR ARNOLD</t>
  </si>
  <si>
    <t>PRHH393</t>
  </si>
  <si>
    <t>PRHH413</t>
  </si>
  <si>
    <t>L/C 1 OLD MILL CLOSE, BESTWOOD VILLAGE</t>
  </si>
  <si>
    <t>PRHH414</t>
  </si>
  <si>
    <t>MILE END ROAD, COLWICK BOLLARD 6</t>
  </si>
  <si>
    <t>PRHH418</t>
  </si>
  <si>
    <t>H-BAR GEDLING</t>
  </si>
  <si>
    <t>PRHH423</t>
  </si>
  <si>
    <t>NOTTM RD BURTON JOYCE MANHOLE</t>
  </si>
  <si>
    <t>PRHH442</t>
  </si>
  <si>
    <t>TREVOR ROAD WEST BRIDGFORD EA</t>
  </si>
  <si>
    <t>PRHH448</t>
  </si>
  <si>
    <t>KIRKBY RD RAVENSHEAD  EA</t>
  </si>
  <si>
    <t>PRHH449</t>
  </si>
  <si>
    <t>A614 BURNTSTUMP - EA</t>
  </si>
  <si>
    <t>PRHH457</t>
  </si>
  <si>
    <t>GREENWOOD RD, CARLTON - EA</t>
  </si>
  <si>
    <t>PRHH459</t>
  </si>
  <si>
    <t>ONCHAN DRIVE, CARLTON L/C SUPPORT</t>
  </si>
  <si>
    <t>PRHH460</t>
  </si>
  <si>
    <t>3 FREEMANS TERRACE, CARLTON L/C SUPPORT</t>
  </si>
  <si>
    <t>PRHH463</t>
  </si>
  <si>
    <t>L/C 1 SUPT ENDERBY GARDENS, ARNOLD</t>
  </si>
  <si>
    <t>PRHH466</t>
  </si>
  <si>
    <t>PRHH469</t>
  </si>
  <si>
    <t>REDHILL LODGE DR, ARNOLD</t>
  </si>
  <si>
    <t>PRHH470</t>
  </si>
  <si>
    <t>PRHH487</t>
  </si>
  <si>
    <t>COLWICK LOOP ROAD - EA</t>
  </si>
  <si>
    <t>PRHH534</t>
  </si>
  <si>
    <t>PRHH537</t>
  </si>
  <si>
    <t>PRHH540</t>
  </si>
  <si>
    <t>PRHH543</t>
  </si>
  <si>
    <t>BURTON RD/DE BUSELI CL, GEDLING TREE- EA</t>
  </si>
  <si>
    <t>PRHH544</t>
  </si>
  <si>
    <t>ZONE SIGN HIT LEAVERS AVE ARNOLD EA</t>
  </si>
  <si>
    <t>PRHH545</t>
  </si>
  <si>
    <t>CARBURTON RD ARNOLD WALL DOWN EA</t>
  </si>
  <si>
    <t>PRHH547</t>
  </si>
  <si>
    <t>SALOP ST, ARNOLD DEPRESSION IN C/W - EA</t>
  </si>
  <si>
    <t>PRHH549</t>
  </si>
  <si>
    <t>GEDLING UNRECOVERABLE</t>
  </si>
  <si>
    <t>PRHH555</t>
  </si>
  <si>
    <t>PRHH557</t>
  </si>
  <si>
    <t>PRHH559</t>
  </si>
  <si>
    <t>48 MEADOW ROAD, NETHERFILED L/C SUPPORT</t>
  </si>
  <si>
    <t>PRHH560</t>
  </si>
  <si>
    <t>PRHH561</t>
  </si>
  <si>
    <t>48 PADLEYS LANE, BURTON JOYCE LC SUPPORT</t>
  </si>
  <si>
    <t>PRHH563</t>
  </si>
  <si>
    <t>4 SOUTH DEVON DRIVE MAPPERLEY LC RESITE</t>
  </si>
  <si>
    <t>PRHH564</t>
  </si>
  <si>
    <t>MOOR LANE WOODBOROUGH REMOVE LRG STONES</t>
  </si>
  <si>
    <t>PRHH565</t>
  </si>
  <si>
    <t>GEDLING - XMAS TREE CHAMBER INSTALLATION</t>
  </si>
  <si>
    <t>PRHH567</t>
  </si>
  <si>
    <t>PRHH568</t>
  </si>
  <si>
    <t>COLWICK MANOR FARM COLWICK O/GROWN VEG</t>
  </si>
  <si>
    <t>PRHH569</t>
  </si>
  <si>
    <t>LAMBLEY LANE GEDLING - BARRIER/TRENCH...</t>
  </si>
  <si>
    <t>PRHH570</t>
  </si>
  <si>
    <t>PRHH571</t>
  </si>
  <si>
    <t>PRHH572</t>
  </si>
  <si>
    <t>PRHH573</t>
  </si>
  <si>
    <t>PRHH574</t>
  </si>
  <si>
    <t>PRHH575</t>
  </si>
  <si>
    <t>PRHH576</t>
  </si>
  <si>
    <t>87 KENSINGTON GARDENS CARLTON TREE BLOCK</t>
  </si>
  <si>
    <t>PRHH577</t>
  </si>
  <si>
    <t>27 EDMUNDS CLOSE ARNOLD O/GROWN VEG.</t>
  </si>
  <si>
    <t>PRHH578</t>
  </si>
  <si>
    <t>PRHH579</t>
  </si>
  <si>
    <t>PRHH580</t>
  </si>
  <si>
    <t>PRHH581</t>
  </si>
  <si>
    <t>PRHH582</t>
  </si>
  <si>
    <t>PRHH583</t>
  </si>
  <si>
    <t>PRHH584</t>
  </si>
  <si>
    <t>PRHH585</t>
  </si>
  <si>
    <t>PRHH586</t>
  </si>
  <si>
    <t>PRHH587</t>
  </si>
  <si>
    <t>PRHH588</t>
  </si>
  <si>
    <t>PRHH589</t>
  </si>
  <si>
    <t>PRHH590</t>
  </si>
  <si>
    <t>PRHH591</t>
  </si>
  <si>
    <t>PRHH592</t>
  </si>
  <si>
    <t>PRHH593</t>
  </si>
  <si>
    <t>PRHH594</t>
  </si>
  <si>
    <t>PRHH595</t>
  </si>
  <si>
    <t>PRHH596</t>
  </si>
  <si>
    <t>PRHH597</t>
  </si>
  <si>
    <t>PRHH598</t>
  </si>
  <si>
    <t>PRHH599</t>
  </si>
  <si>
    <t>PRHH600</t>
  </si>
  <si>
    <t>PRJB121</t>
  </si>
  <si>
    <t>CSA-ACCIDNT DATA PROCESNG</t>
  </si>
  <si>
    <t>PRJB128</t>
  </si>
  <si>
    <t>CSA TRAFFIC CONTROL</t>
  </si>
  <si>
    <t>PRJB134</t>
  </si>
  <si>
    <t>CSA-FINANCIAL ADMINISTRTN</t>
  </si>
  <si>
    <t>PRKH011</t>
  </si>
  <si>
    <t>VEHICLE ACCESS</t>
  </si>
  <si>
    <t>PRKH042</t>
  </si>
  <si>
    <t>PRKH065</t>
  </si>
  <si>
    <t>PRKH112</t>
  </si>
  <si>
    <t>PRKH113</t>
  </si>
  <si>
    <t>PRKH114</t>
  </si>
  <si>
    <t>PRKH115</t>
  </si>
  <si>
    <t>PRKH116</t>
  </si>
  <si>
    <t>PRKH117</t>
  </si>
  <si>
    <t>PRKH118</t>
  </si>
  <si>
    <t>PRKH119</t>
  </si>
  <si>
    <t>PRKH120</t>
  </si>
  <si>
    <t>PRKH121</t>
  </si>
  <si>
    <t>PRKH122</t>
  </si>
  <si>
    <t>PRKH123</t>
  </si>
  <si>
    <t>PRKH124</t>
  </si>
  <si>
    <t>PRKH125</t>
  </si>
  <si>
    <t>PRKH126</t>
  </si>
  <si>
    <t>PRKH127</t>
  </si>
  <si>
    <t>PRKH128</t>
  </si>
  <si>
    <t>PRKH129</t>
  </si>
  <si>
    <t>PRKH130</t>
  </si>
  <si>
    <t>PRKH131</t>
  </si>
  <si>
    <t>PRKH132</t>
  </si>
  <si>
    <t>PRKH133</t>
  </si>
  <si>
    <t>PRKH134</t>
  </si>
  <si>
    <t>PRKH135</t>
  </si>
  <si>
    <t>PRKH136</t>
  </si>
  <si>
    <t>PRKH137</t>
  </si>
  <si>
    <t>PRKH138</t>
  </si>
  <si>
    <t>PRKH139</t>
  </si>
  <si>
    <t>PRKH140</t>
  </si>
  <si>
    <t>PRKH205</t>
  </si>
  <si>
    <t>PRKH217</t>
  </si>
  <si>
    <t>PRKH221</t>
  </si>
  <si>
    <t>PRKH256</t>
  </si>
  <si>
    <t>PRKH258</t>
  </si>
  <si>
    <t>PRKH261</t>
  </si>
  <si>
    <t>PRKH266</t>
  </si>
  <si>
    <t>PRKH284</t>
  </si>
  <si>
    <t>PRKH292</t>
  </si>
  <si>
    <t>PRKH300</t>
  </si>
  <si>
    <t>PRKH309</t>
  </si>
  <si>
    <t>PRKH313</t>
  </si>
  <si>
    <t>PRKH314</t>
  </si>
  <si>
    <t>PRKH315</t>
  </si>
  <si>
    <t>PRKH322</t>
  </si>
  <si>
    <t>PRKH325</t>
  </si>
  <si>
    <t>PRKH327</t>
  </si>
  <si>
    <t>PRKH328</t>
  </si>
  <si>
    <t>PRKH335</t>
  </si>
  <si>
    <t>PRKH336</t>
  </si>
  <si>
    <t>PRKH341</t>
  </si>
  <si>
    <t>PRKH342</t>
  </si>
  <si>
    <t>PRKH343</t>
  </si>
  <si>
    <t>PRKH344</t>
  </si>
  <si>
    <t>PRKH345</t>
  </si>
  <si>
    <t>PRKH349</t>
  </si>
  <si>
    <t>PRKH354</t>
  </si>
  <si>
    <t>PRKH363</t>
  </si>
  <si>
    <t>PRKH364</t>
  </si>
  <si>
    <t>PRKH366</t>
  </si>
  <si>
    <t>PRKH371</t>
  </si>
  <si>
    <t>PRKH374</t>
  </si>
  <si>
    <t>PRKH377</t>
  </si>
  <si>
    <t>PRKH380</t>
  </si>
  <si>
    <t>PRKH381</t>
  </si>
  <si>
    <t>PRKH382</t>
  </si>
  <si>
    <t>PRKH388</t>
  </si>
  <si>
    <t>PRKH392</t>
  </si>
  <si>
    <t>PRKH393</t>
  </si>
  <si>
    <t>PRKH394</t>
  </si>
  <si>
    <t>PRKH395</t>
  </si>
  <si>
    <t>PRKH397</t>
  </si>
  <si>
    <t>PRKH398</t>
  </si>
  <si>
    <t>PRKH400</t>
  </si>
  <si>
    <t>PRKH401</t>
  </si>
  <si>
    <t>PRKH403</t>
  </si>
  <si>
    <t>PRKH404</t>
  </si>
  <si>
    <t>PRKH405</t>
  </si>
  <si>
    <t>PRKH406</t>
  </si>
  <si>
    <t>PRKH407</t>
  </si>
  <si>
    <t>PRKH408</t>
  </si>
  <si>
    <t>PRKH409</t>
  </si>
  <si>
    <t>PRKH411</t>
  </si>
  <si>
    <t>PRKH412</t>
  </si>
  <si>
    <t>PRKH413</t>
  </si>
  <si>
    <t>PRKH414</t>
  </si>
  <si>
    <t>PRKH415</t>
  </si>
  <si>
    <t>PRKH416</t>
  </si>
  <si>
    <t>PRKH417</t>
  </si>
  <si>
    <t>PRKH418</t>
  </si>
  <si>
    <t>PRKH419</t>
  </si>
  <si>
    <t>PRKH420</t>
  </si>
  <si>
    <t>PRKH421</t>
  </si>
  <si>
    <t>PRKH422</t>
  </si>
  <si>
    <t>PRKH423</t>
  </si>
  <si>
    <t>PRKH424</t>
  </si>
  <si>
    <t>PRKH425</t>
  </si>
  <si>
    <t>PRKH426</t>
  </si>
  <si>
    <t>PRKH427</t>
  </si>
  <si>
    <t>PRKH428</t>
  </si>
  <si>
    <t>PRKH429</t>
  </si>
  <si>
    <t>PRKH430</t>
  </si>
  <si>
    <t>PRKH432</t>
  </si>
  <si>
    <t>PRKH433</t>
  </si>
  <si>
    <t>PRKH435</t>
  </si>
  <si>
    <t>PRKH436</t>
  </si>
  <si>
    <t>PRKH437</t>
  </si>
  <si>
    <t>PRKH438</t>
  </si>
  <si>
    <t>PRKH439</t>
  </si>
  <si>
    <t>PRKH440</t>
  </si>
  <si>
    <t>PRKH441</t>
  </si>
  <si>
    <t>PRKH442</t>
  </si>
  <si>
    <t>PRKH446</t>
  </si>
  <si>
    <t>PRKH450</t>
  </si>
  <si>
    <t>PRKH451</t>
  </si>
  <si>
    <t>PRKH452</t>
  </si>
  <si>
    <t>VEHICLE ACCESS - BASSETLAW</t>
  </si>
  <si>
    <t>PRKH455</t>
  </si>
  <si>
    <t>PRKH456</t>
  </si>
  <si>
    <t>PRKH460</t>
  </si>
  <si>
    <t>PRKH461</t>
  </si>
  <si>
    <t>PRKH462</t>
  </si>
  <si>
    <t>A57 SANDY LANE WORKSOP</t>
  </si>
  <si>
    <t>PRKH474</t>
  </si>
  <si>
    <t>WEST BURTON POWER STATION SIGNS</t>
  </si>
  <si>
    <t>PRKH478</t>
  </si>
  <si>
    <t>PRKH480</t>
  </si>
  <si>
    <t>CHAPEL GATE CARLTON INLINDRICK</t>
  </si>
  <si>
    <t>PRKH481</t>
  </si>
  <si>
    <t>PRKH483</t>
  </si>
  <si>
    <t>PRKH485</t>
  </si>
  <si>
    <t>PRKH487</t>
  </si>
  <si>
    <t>PRKH491</t>
  </si>
  <si>
    <t>PRKH495</t>
  </si>
  <si>
    <t>PRKH496</t>
  </si>
  <si>
    <t>PRKH497</t>
  </si>
  <si>
    <t>PRKH501</t>
  </si>
  <si>
    <t>PRKH507</t>
  </si>
  <si>
    <t>PRKH508</t>
  </si>
  <si>
    <t>PRKH511</t>
  </si>
  <si>
    <t>PRKH512</t>
  </si>
  <si>
    <t>PRKH513</t>
  </si>
  <si>
    <t>PRKH515</t>
  </si>
  <si>
    <t>PRKH524</t>
  </si>
  <si>
    <t>PRKH531</t>
  </si>
  <si>
    <t>HUDSONS FARM SHIREOAKS ROAD</t>
  </si>
  <si>
    <t>PRKH535</t>
  </si>
  <si>
    <t>PRKH539</t>
  </si>
  <si>
    <t>PRKH540</t>
  </si>
  <si>
    <t>PRKH541</t>
  </si>
  <si>
    <t>PRKH542</t>
  </si>
  <si>
    <t>PRKH543</t>
  </si>
  <si>
    <t>PRKH544</t>
  </si>
  <si>
    <t>PRKH545</t>
  </si>
  <si>
    <t>PRKH546</t>
  </si>
  <si>
    <t>PRKH547</t>
  </si>
  <si>
    <t>PRKH562</t>
  </si>
  <si>
    <t>MANOR HSE PK CH LANEHAM KERBS</t>
  </si>
  <si>
    <t>PRKH571</t>
  </si>
  <si>
    <t>16 WOODBECK DR RETFORD VEGTION</t>
  </si>
  <si>
    <t>PRKH573</t>
  </si>
  <si>
    <t>WEST BURTON POWER STATION</t>
  </si>
  <si>
    <t>PRKH607</t>
  </si>
  <si>
    <t>BLYTH RD OLLERTON SIGN REPAIR</t>
  </si>
  <si>
    <t>PRKH619</t>
  </si>
  <si>
    <t>B6079 RETFORD RD WORKSOP</t>
  </si>
  <si>
    <t>PRKH638</t>
  </si>
  <si>
    <t>EA STEETLEY LANE RHODESIA</t>
  </si>
  <si>
    <t>PRKH641</t>
  </si>
  <si>
    <t>EA 1/4/11 BRIDGE STREET WORKSOP</t>
  </si>
  <si>
    <t>PRKH644</t>
  </si>
  <si>
    <t>EA 10/6/11 A638 A634 BARNBY MOOR</t>
  </si>
  <si>
    <t>PRKH672</t>
  </si>
  <si>
    <t>CRESSWELL CRAGS, WELBECK TOURISM SIGNAGE</t>
  </si>
  <si>
    <t>PRKH678</t>
  </si>
  <si>
    <t>PRKH693</t>
  </si>
  <si>
    <t>PRKH705</t>
  </si>
  <si>
    <t>THE OLD SCHOOL HALL, CHURCH LN, RETFORD</t>
  </si>
  <si>
    <t>PRKH712</t>
  </si>
  <si>
    <t>STURTON SCHOOL KEEP CLEAR MARKINGS</t>
  </si>
  <si>
    <t>PRKH713</t>
  </si>
  <si>
    <t>PRKH793</t>
  </si>
  <si>
    <t>PRKH797</t>
  </si>
  <si>
    <t>PRKH802</t>
  </si>
  <si>
    <t>HENNY MOOR LN, B6042 JNC A60 - EA</t>
  </si>
  <si>
    <t>PRKH808</t>
  </si>
  <si>
    <t>SERLBY CROSSROADS/A614 - EA</t>
  </si>
  <si>
    <t>PRKH809</t>
  </si>
  <si>
    <t>B6045 BLYTH ROAD EA</t>
  </si>
  <si>
    <t>PRKH850</t>
  </si>
  <si>
    <t>MARSH LN/STATION RD, MISTERTON L/C</t>
  </si>
  <si>
    <t>PRKH853</t>
  </si>
  <si>
    <t>PRKH870</t>
  </si>
  <si>
    <t>PRKH872</t>
  </si>
  <si>
    <t>36 LINCOLN RD, TUXFORD M/H - EA</t>
  </si>
  <si>
    <t>PRKH873</t>
  </si>
  <si>
    <t>BLYTH RD, OLDCOATS M/H - EA</t>
  </si>
  <si>
    <t>PRKH875</t>
  </si>
  <si>
    <t>36 SANDY LN, WORKSOP M/H - EA</t>
  </si>
  <si>
    <t>PRKH877</t>
  </si>
  <si>
    <t>VICARS WALK, WORKSOP RD COLLAPSED - EA</t>
  </si>
  <si>
    <t>PRKH878</t>
  </si>
  <si>
    <t>KILTON HILL, WORKSOP PLT OUT - EA</t>
  </si>
  <si>
    <t>PRKH883</t>
  </si>
  <si>
    <t>PRKH887</t>
  </si>
  <si>
    <t>PRKH889</t>
  </si>
  <si>
    <t>PRKH893</t>
  </si>
  <si>
    <t>PRKH904</t>
  </si>
  <si>
    <t>BASSETLAW UNRECOVERABLE</t>
  </si>
  <si>
    <t>PRKH914</t>
  </si>
  <si>
    <t>21 CAROLGATE, RETFORD  LC SUPPORT</t>
  </si>
  <si>
    <t>PRKH915</t>
  </si>
  <si>
    <t>CHURCH LANE, ORDSALL, RETFORD MOVE L/C</t>
  </si>
  <si>
    <t>PRKH916</t>
  </si>
  <si>
    <t>PRKH917</t>
  </si>
  <si>
    <t>PRKH918</t>
  </si>
  <si>
    <t>INSTALL SOCKETS 4 CCTV VARIOUS HARWORTH.</t>
  </si>
  <si>
    <t>PRKH919</t>
  </si>
  <si>
    <t>SCROOBY LANE HARWORTH REPAIR DAM. CABLE</t>
  </si>
  <si>
    <t>PRKH920</t>
  </si>
  <si>
    <t>PRKH921</t>
  </si>
  <si>
    <t>SANDERSONS BANK MISSON REPAIR N/L SIGNS</t>
  </si>
  <si>
    <t>PRKH922</t>
  </si>
  <si>
    <t>STURTON ROAD -BOLE TO STURTON-LE-STEEPLE</t>
  </si>
  <si>
    <t>PRKH923</t>
  </si>
  <si>
    <t>MARKHAM MOOR - ABNORMAL LOAD DIVERT</t>
  </si>
  <si>
    <t>PRKH924</t>
  </si>
  <si>
    <t>LC 10 THE OVAL RETFORD - REPOSITION</t>
  </si>
  <si>
    <t>PRKH925</t>
  </si>
  <si>
    <t>L/C 3 OS 13 &amp; 15 THE PADDOCKS BECKINGHAM</t>
  </si>
  <si>
    <t>PRKH926</t>
  </si>
  <si>
    <t>WHITEHOUSE RD BIRCOTES L/C SUPPORT</t>
  </si>
  <si>
    <t>PRKH927</t>
  </si>
  <si>
    <t>STOCKWITH RD MISTERTON 30MPH/MARKER REPA</t>
  </si>
  <si>
    <t>PRKH928</t>
  </si>
  <si>
    <t>MORTON HALL RANBY - OVERGROWN VEG</t>
  </si>
  <si>
    <t>PRKH929</t>
  </si>
  <si>
    <t>MAIN ST BOTHAMSALL INVESTIGATE IF GAS...</t>
  </si>
  <si>
    <t>PRKH930</t>
  </si>
  <si>
    <t>115 WHITE AVE LANGOLD LC RESITE</t>
  </si>
  <si>
    <t>PRKH931</t>
  </si>
  <si>
    <t>PRKH932</t>
  </si>
  <si>
    <t>PRKH933</t>
  </si>
  <si>
    <t>PRKH934</t>
  </si>
  <si>
    <t>PRKH935</t>
  </si>
  <si>
    <t>PRKH936</t>
  </si>
  <si>
    <t>PRKH937</t>
  </si>
  <si>
    <t>WORKSOP RD CUCKNEY REPAIR BARRIERS (RTC)</t>
  </si>
  <si>
    <t>PRKH938</t>
  </si>
  <si>
    <t>WELHAM RD WELHAM REPAIR SIGN DUE TO RTC</t>
  </si>
  <si>
    <t>PRKH939</t>
  </si>
  <si>
    <t>WEST CARR RD RETFORD - OVERGROWN VEG.</t>
  </si>
  <si>
    <t>PRKH940</t>
  </si>
  <si>
    <t>PRKH941</t>
  </si>
  <si>
    <t>PRKH942</t>
  </si>
  <si>
    <t>PRKH943</t>
  </si>
  <si>
    <t>PRKH944</t>
  </si>
  <si>
    <t>PRKH945</t>
  </si>
  <si>
    <t>PRKH946</t>
  </si>
  <si>
    <t>PRKH947</t>
  </si>
  <si>
    <t>PRKH948</t>
  </si>
  <si>
    <t>PRKH949</t>
  </si>
  <si>
    <t>PRKH950</t>
  </si>
  <si>
    <t>PRLH008</t>
  </si>
  <si>
    <t>PRLH015</t>
  </si>
  <si>
    <t>PRLH103</t>
  </si>
  <si>
    <t>PRLH107</t>
  </si>
  <si>
    <t>PRLH108</t>
  </si>
  <si>
    <t>PRLH109</t>
  </si>
  <si>
    <t>PRLH110</t>
  </si>
  <si>
    <t>PRLH111</t>
  </si>
  <si>
    <t>PRLH112</t>
  </si>
  <si>
    <t>PRLH113</t>
  </si>
  <si>
    <t>PRLH114</t>
  </si>
  <si>
    <t>PRLH115</t>
  </si>
  <si>
    <t>PRLH116</t>
  </si>
  <si>
    <t>PRLH117</t>
  </si>
  <si>
    <t>PRLH118</t>
  </si>
  <si>
    <t>PRLH119</t>
  </si>
  <si>
    <t>PRLH120</t>
  </si>
  <si>
    <t>PRLH121</t>
  </si>
  <si>
    <t>PRLH122</t>
  </si>
  <si>
    <t>PRLH123</t>
  </si>
  <si>
    <t>PRLH124</t>
  </si>
  <si>
    <t>PRLH125</t>
  </si>
  <si>
    <t>PRLH126</t>
  </si>
  <si>
    <t>PRLH127</t>
  </si>
  <si>
    <t>PRLH128</t>
  </si>
  <si>
    <t>PRLH129</t>
  </si>
  <si>
    <t>PRLH130</t>
  </si>
  <si>
    <t>PRLH131</t>
  </si>
  <si>
    <t>PRLH132</t>
  </si>
  <si>
    <t>PRLH133</t>
  </si>
  <si>
    <t>PRLH134</t>
  </si>
  <si>
    <t>PRLH135</t>
  </si>
  <si>
    <t>PRLH136</t>
  </si>
  <si>
    <t>PRLH137</t>
  </si>
  <si>
    <t>PRLH138</t>
  </si>
  <si>
    <t>PRLH139</t>
  </si>
  <si>
    <t>PRLH140</t>
  </si>
  <si>
    <t>PRLH141</t>
  </si>
  <si>
    <t>PRLH142</t>
  </si>
  <si>
    <t>PRLH143</t>
  </si>
  <si>
    <t>PRLH144</t>
  </si>
  <si>
    <t>PRLH145</t>
  </si>
  <si>
    <t>PRLH146</t>
  </si>
  <si>
    <t>PRLH147</t>
  </si>
  <si>
    <t>PRLH148</t>
  </si>
  <si>
    <t>PRLH149</t>
  </si>
  <si>
    <t>PRLH150</t>
  </si>
  <si>
    <t>PRLH151</t>
  </si>
  <si>
    <t>PRLH152</t>
  </si>
  <si>
    <t>PRLH153</t>
  </si>
  <si>
    <t>PRLH154</t>
  </si>
  <si>
    <t>PRLH155</t>
  </si>
  <si>
    <t>PRLH156</t>
  </si>
  <si>
    <t>PRLH157</t>
  </si>
  <si>
    <t>PRLH158</t>
  </si>
  <si>
    <t>PRLH159</t>
  </si>
  <si>
    <t>PRLH160</t>
  </si>
  <si>
    <t>PRLH303</t>
  </si>
  <si>
    <t>PRLH305</t>
  </si>
  <si>
    <t>PRLH330</t>
  </si>
  <si>
    <t>PRLH366</t>
  </si>
  <si>
    <t>PRLH387</t>
  </si>
  <si>
    <t>PRLH392</t>
  </si>
  <si>
    <t>PRLH403</t>
  </si>
  <si>
    <t>PRLH418</t>
  </si>
  <si>
    <t>PRLH425</t>
  </si>
  <si>
    <t>PRLH426</t>
  </si>
  <si>
    <t>PRLH428</t>
  </si>
  <si>
    <t>PRLH430</t>
  </si>
  <si>
    <t>PRLH431</t>
  </si>
  <si>
    <t>PRLH433</t>
  </si>
  <si>
    <t>PRLH435</t>
  </si>
  <si>
    <t>PRLH436</t>
  </si>
  <si>
    <t>PRLH437</t>
  </si>
  <si>
    <t>PRLH438</t>
  </si>
  <si>
    <t>PRLH440</t>
  </si>
  <si>
    <t>PRLH445</t>
  </si>
  <si>
    <t>PRLH447</t>
  </si>
  <si>
    <t>PRLH457</t>
  </si>
  <si>
    <t>PRLH459</t>
  </si>
  <si>
    <t>PRLH460</t>
  </si>
  <si>
    <t>PRLH462</t>
  </si>
  <si>
    <t>PRLH463</t>
  </si>
  <si>
    <t>PRLH465</t>
  </si>
  <si>
    <t>PRLH471</t>
  </si>
  <si>
    <t>PRLH474</t>
  </si>
  <si>
    <t>PRLH475</t>
  </si>
  <si>
    <t>PRLH476</t>
  </si>
  <si>
    <t>PRLH479</t>
  </si>
  <si>
    <t>PRLH480</t>
  </si>
  <si>
    <t>PRLH482</t>
  </si>
  <si>
    <t>PRLH483</t>
  </si>
  <si>
    <t>PRLH487</t>
  </si>
  <si>
    <t>PRLH488</t>
  </si>
  <si>
    <t>PRLH490</t>
  </si>
  <si>
    <t>PRLH492</t>
  </si>
  <si>
    <t>PRLH493</t>
  </si>
  <si>
    <t>PRLH494</t>
  </si>
  <si>
    <t>PRLH500</t>
  </si>
  <si>
    <t>PRLH501</t>
  </si>
  <si>
    <t>PRLH502</t>
  </si>
  <si>
    <t>PRLH506</t>
  </si>
  <si>
    <t>PRLH507</t>
  </si>
  <si>
    <t>PRLH508</t>
  </si>
  <si>
    <t>PRLH509</t>
  </si>
  <si>
    <t>PRLH510</t>
  </si>
  <si>
    <t>PRLH513</t>
  </si>
  <si>
    <t>PRLH518</t>
  </si>
  <si>
    <t>PRLH519</t>
  </si>
  <si>
    <t>PRLH520</t>
  </si>
  <si>
    <t>PRLH522</t>
  </si>
  <si>
    <t>PRLH523</t>
  </si>
  <si>
    <t>PRLH524</t>
  </si>
  <si>
    <t>PRLH525</t>
  </si>
  <si>
    <t>PRLH527</t>
  </si>
  <si>
    <t>PRLH528</t>
  </si>
  <si>
    <t>PRLH529</t>
  </si>
  <si>
    <t>PRLH530</t>
  </si>
  <si>
    <t>PRLH531</t>
  </si>
  <si>
    <t>PRLH532</t>
  </si>
  <si>
    <t>PRLH533</t>
  </si>
  <si>
    <t>PRLH534</t>
  </si>
  <si>
    <t>PRLH536</t>
  </si>
  <si>
    <t>PRLH537</t>
  </si>
  <si>
    <t>PRLH540</t>
  </si>
  <si>
    <t>PRLH541</t>
  </si>
  <si>
    <t>PRLH544</t>
  </si>
  <si>
    <t>PRLH545</t>
  </si>
  <si>
    <t>PRLH546</t>
  </si>
  <si>
    <t>PRLH547</t>
  </si>
  <si>
    <t>PRLH550</t>
  </si>
  <si>
    <t>PRLH552</t>
  </si>
  <si>
    <t>PRLH556</t>
  </si>
  <si>
    <t>PRLH558</t>
  </si>
  <si>
    <t>PRLH562</t>
  </si>
  <si>
    <t>PRLH564</t>
  </si>
  <si>
    <t>PRLH565</t>
  </si>
  <si>
    <t>PRLH567</t>
  </si>
  <si>
    <t>PRLH569</t>
  </si>
  <si>
    <t>PRLH570</t>
  </si>
  <si>
    <t>PRLH572</t>
  </si>
  <si>
    <t>PRLH575</t>
  </si>
  <si>
    <t>PRLH576</t>
  </si>
  <si>
    <t>H-BAR NEWARK</t>
  </si>
  <si>
    <t>PRLH579</t>
  </si>
  <si>
    <t>PRLH582</t>
  </si>
  <si>
    <t>PRLH583</t>
  </si>
  <si>
    <t>PRLH584</t>
  </si>
  <si>
    <t>PRLH585</t>
  </si>
  <si>
    <t>PRLH587</t>
  </si>
  <si>
    <t>PRLH589</t>
  </si>
  <si>
    <t>PRLH590</t>
  </si>
  <si>
    <t>PRLH591</t>
  </si>
  <si>
    <t>PRLH592</t>
  </si>
  <si>
    <t>PRLH593</t>
  </si>
  <si>
    <t>PRLH594</t>
  </si>
  <si>
    <t>PRLH595</t>
  </si>
  <si>
    <t>PRLH599</t>
  </si>
  <si>
    <t>PRLH600</t>
  </si>
  <si>
    <t>PRLH603</t>
  </si>
  <si>
    <t>PRLH605</t>
  </si>
  <si>
    <t>26 CREW RD COLLINGHAM L/C</t>
  </si>
  <si>
    <t>PRLH606</t>
  </si>
  <si>
    <t>4 HUGHS CLOSE STAYTHORPE L/C</t>
  </si>
  <si>
    <t>PRLH611</t>
  </si>
  <si>
    <t>PRLH612</t>
  </si>
  <si>
    <t>PRLH613</t>
  </si>
  <si>
    <t>PRLH614</t>
  </si>
  <si>
    <t>PRLH615</t>
  </si>
  <si>
    <t>PRLH619</t>
  </si>
  <si>
    <t>PRLH620</t>
  </si>
  <si>
    <t>PRLH621</t>
  </si>
  <si>
    <t>PRLH622</t>
  </si>
  <si>
    <t>PRLH623</t>
  </si>
  <si>
    <t>PRLH626</t>
  </si>
  <si>
    <t>LC 21 CHARTSWORTH AV SOUTHWELL</t>
  </si>
  <si>
    <t>PRLH627</t>
  </si>
  <si>
    <t>PRLH628</t>
  </si>
  <si>
    <t>PRLH633</t>
  </si>
  <si>
    <t>PRLH634</t>
  </si>
  <si>
    <t>PRLH636</t>
  </si>
  <si>
    <t>PRLH639</t>
  </si>
  <si>
    <t>PRLH641</t>
  </si>
  <si>
    <t>PRLH642</t>
  </si>
  <si>
    <t>PRLH644</t>
  </si>
  <si>
    <t>A617  KELHAM BRIDGE</t>
  </si>
  <si>
    <t>PRLH645</t>
  </si>
  <si>
    <t>PRLH646</t>
  </si>
  <si>
    <t>PRLH699</t>
  </si>
  <si>
    <t>FOREST CORNER EDWINSTOWE</t>
  </si>
  <si>
    <t>PRLH709</t>
  </si>
  <si>
    <t>NEWARK HOSPITAL SIGNS</t>
  </si>
  <si>
    <t>PRLH716</t>
  </si>
  <si>
    <t>NOTTM RD BULCOTE SIGNS</t>
  </si>
  <si>
    <t>PRLH760</t>
  </si>
  <si>
    <t>PARFITT DRIVE FARNSFIELD</t>
  </si>
  <si>
    <t>PRLH761</t>
  </si>
  <si>
    <t>PRLH762</t>
  </si>
  <si>
    <t>PRLH763</t>
  </si>
  <si>
    <t>MICKLEDALE LN BILSTHORPE</t>
  </si>
  <si>
    <t>PRLH771</t>
  </si>
  <si>
    <t>BISHOP ALEXANDER PRIMARY TREE WORK</t>
  </si>
  <si>
    <t>PRLH772</t>
  </si>
  <si>
    <t>LINCOLN RD, NEWARK - EA</t>
  </si>
  <si>
    <t>PRLH780</t>
  </si>
  <si>
    <t>PRLH819</t>
  </si>
  <si>
    <t>STANLEY TERRACE, NEWARK FENCING WORK</t>
  </si>
  <si>
    <t>PRLH840</t>
  </si>
  <si>
    <t>75 MAIN STREET UPTON CUT BACK VEGETATION</t>
  </si>
  <si>
    <t>PRLH863</t>
  </si>
  <si>
    <t>FOOTWAY REPAIRS CAUSED BY SKIP</t>
  </si>
  <si>
    <t>PRLH866</t>
  </si>
  <si>
    <t>L/C RATCLIFFE COT, HIGH ST, NTH CLIFTON</t>
  </si>
  <si>
    <t>PRLH888</t>
  </si>
  <si>
    <t>RTC NOTTINGHAM RD, SOUTHWELL</t>
  </si>
  <si>
    <t>PRLH889</t>
  </si>
  <si>
    <t>UNIT 7 BURMA RD, BLIDWORTH VA</t>
  </si>
  <si>
    <t>PRLH891</t>
  </si>
  <si>
    <t>MILLENIUM WAY RAINWORTH CENTRAL RESERV</t>
  </si>
  <si>
    <t>PRLH912</t>
  </si>
  <si>
    <t>WHITEWATER RD, OLLERTON M/H - EA</t>
  </si>
  <si>
    <t>PRLH927</t>
  </si>
  <si>
    <t>DALE LANE RTC - EA</t>
  </si>
  <si>
    <t>PRLH934</t>
  </si>
  <si>
    <t>A616 NEWARK - EA</t>
  </si>
  <si>
    <t>PRLH940</t>
  </si>
  <si>
    <t>HAYWOOD OAKS LN BLIDWORTH</t>
  </si>
  <si>
    <t>PRLH948</t>
  </si>
  <si>
    <t>A617 HOCKERTON RD CLOSURE - EA</t>
  </si>
  <si>
    <t>PRLH980</t>
  </si>
  <si>
    <t>A617 KIRKLINGTON RD, SPILLAGE - EA</t>
  </si>
  <si>
    <t>PRLH986</t>
  </si>
  <si>
    <t>PRLH987</t>
  </si>
  <si>
    <t>PRLH990</t>
  </si>
  <si>
    <t>PRLH995</t>
  </si>
  <si>
    <t>PRLH997</t>
  </si>
  <si>
    <t>BEAST MARKET HILL NEWARK L/C UPGRADE</t>
  </si>
  <si>
    <t>PRLJ002</t>
  </si>
  <si>
    <t>PRLJ024</t>
  </si>
  <si>
    <t>DOBSONS KEY, NEWARK F/W CLOSURE - EA</t>
  </si>
  <si>
    <t>PRLJ025</t>
  </si>
  <si>
    <t>A617/A612 AVERHAM CABLE IN RD - EA</t>
  </si>
  <si>
    <t>PRLJ028</t>
  </si>
  <si>
    <t>O/S WH SMITH MARKET SQ, NEWARK M/H - EA</t>
  </si>
  <si>
    <t>PRLJ037</t>
  </si>
  <si>
    <t>TOAD LN, ELSTON TREE - EA</t>
  </si>
  <si>
    <t>PRLJ043</t>
  </si>
  <si>
    <t>L/C 499 FOSSE RD, EAST STOKE - EA</t>
  </si>
  <si>
    <t>PRLJ055</t>
  </si>
  <si>
    <t>NEWARK UNRECOVERABLE</t>
  </si>
  <si>
    <t>PRLJ058</t>
  </si>
  <si>
    <t>CITY COUNCIL AGREED WORKS</t>
  </si>
  <si>
    <t>PRLJ063</t>
  </si>
  <si>
    <t>COLLEY LANE, WESTON - SIGN KNOCK DOWN...</t>
  </si>
  <si>
    <t>PRLJ064</t>
  </si>
  <si>
    <t>COLUMN 8 A608 NEW DERBY EASTWOOD</t>
  </si>
  <si>
    <t>PRLJ065</t>
  </si>
  <si>
    <t>PRLJ066</t>
  </si>
  <si>
    <t>NETHERFIELD LANE, PERLETHORPE - C/WAY CO</t>
  </si>
  <si>
    <t>PRLJ067</t>
  </si>
  <si>
    <t>A617 WHEATGRASS HIL, HOCKERTON (ON BEND)</t>
  </si>
  <si>
    <t>PRLJ068</t>
  </si>
  <si>
    <t>KIRKLINGTON RD, RAINWORTH - DRAINAGE SCH</t>
  </si>
  <si>
    <t>PRLJ069</t>
  </si>
  <si>
    <t>PRLJ070</t>
  </si>
  <si>
    <t>EASTHORPE, SOUTHWELL EA - KD SIGN/POST</t>
  </si>
  <si>
    <t>PRLJ072</t>
  </si>
  <si>
    <t>PRLJ073</t>
  </si>
  <si>
    <t>THE PARK, NEWARK (DEPRESSION IN C/WAY)</t>
  </si>
  <si>
    <t>PRLJ075</t>
  </si>
  <si>
    <t>LOWER KIRKLINGTON RD EDINGLEY SIGN POST</t>
  </si>
  <si>
    <t>PRLJ077</t>
  </si>
  <si>
    <t>CENTENARY AVE BLIDWORTH REPAIRS TO C/WAY</t>
  </si>
  <si>
    <t>PRLJ078</t>
  </si>
  <si>
    <t>L/C 22 51 ROWAN WAY NEW BALDERTON TEMP..</t>
  </si>
  <si>
    <t>PRLJ079</t>
  </si>
  <si>
    <t>PRLJ081</t>
  </si>
  <si>
    <t>CARLTON-ON-TRENT - INSTALL WASTE BIN</t>
  </si>
  <si>
    <t>PRLJ082</t>
  </si>
  <si>
    <t>37 VALLEY RD, BILSTHORPE - RESITE LC</t>
  </si>
  <si>
    <t>PRLJ083</t>
  </si>
  <si>
    <t>SOUTHWELL - INSTALL CCTV CAMERAS VARIOUS</t>
  </si>
  <si>
    <t>PRLJ084</t>
  </si>
  <si>
    <t>WHEATGRASS HOCKERTON ROAD BREAKAGE AT...</t>
  </si>
  <si>
    <t>PRLJ085</t>
  </si>
  <si>
    <t>KIRKLINGTON RD NORWOOD GOLF COURSE SIGN.</t>
  </si>
  <si>
    <t>PRLJ087</t>
  </si>
  <si>
    <t>LC 12 WOLFIT AV/9 LILAC CLOSE BALDERTON</t>
  </si>
  <si>
    <t>PRLJ088</t>
  </si>
  <si>
    <t>L/C 54-56 WOLFIT AVE BALDERTON  RELOCATE</t>
  </si>
  <si>
    <t>PRLJ089</t>
  </si>
  <si>
    <t>LIME GROVE NEWARK INSTALL CCTV ON L/C 6</t>
  </si>
  <si>
    <t>PRLJ090</t>
  </si>
  <si>
    <t>RADLEY HOUSE OXTON RD SOUTHWELL FENCING.</t>
  </si>
  <si>
    <t>PRLJ091</t>
  </si>
  <si>
    <t>WEST LN EDWINSTOWE INSTALL POST FOR BIN.</t>
  </si>
  <si>
    <t>PRLJ094</t>
  </si>
  <si>
    <t>27 LEEWAY RD SOUTHWELL WATER LEAK INVEST</t>
  </si>
  <si>
    <t>PRLJ095</t>
  </si>
  <si>
    <t>WOLFIT AVE BALDERTON S/LIGHT NON-WORKING</t>
  </si>
  <si>
    <t>PRLJ096</t>
  </si>
  <si>
    <t>GREAT NRTH RD BALDERTON REPAIR BARRIER..</t>
  </si>
  <si>
    <t>PRLJ097</t>
  </si>
  <si>
    <t>STAPLE LANE BALDERTON RELAY/PATCH WORK 1</t>
  </si>
  <si>
    <t>PRLJ098</t>
  </si>
  <si>
    <t>STAPLE LANE BALDERTON RELAY/PATCH WORK 2</t>
  </si>
  <si>
    <t>PRLJ099</t>
  </si>
  <si>
    <t>A617 CODDINGTON RD CLOSURE &amp; SWEEPER REQ</t>
  </si>
  <si>
    <t>PRLJ100</t>
  </si>
  <si>
    <t>PRLJ101</t>
  </si>
  <si>
    <t>PRLJ102</t>
  </si>
  <si>
    <t>PRLJ103</t>
  </si>
  <si>
    <t>PRLJ104</t>
  </si>
  <si>
    <t>PRLJ105</t>
  </si>
  <si>
    <t>PRLJ106</t>
  </si>
  <si>
    <t>PRLJ107</t>
  </si>
  <si>
    <t>PRLJ108</t>
  </si>
  <si>
    <t>PRLJ109</t>
  </si>
  <si>
    <t>PRLP071</t>
  </si>
  <si>
    <t>PRMH026</t>
  </si>
  <si>
    <t>PRMH047</t>
  </si>
  <si>
    <t>PRMH060</t>
  </si>
  <si>
    <t>PRMH093</t>
  </si>
  <si>
    <t>PRMH096</t>
  </si>
  <si>
    <t>PRMH108</t>
  </si>
  <si>
    <t>PRMH109</t>
  </si>
  <si>
    <t>PRMH114</t>
  </si>
  <si>
    <t>PRMH123</t>
  </si>
  <si>
    <t>PRMH125</t>
  </si>
  <si>
    <t>PRMH128</t>
  </si>
  <si>
    <t>PRMH129</t>
  </si>
  <si>
    <t>PRMH130</t>
  </si>
  <si>
    <t>PRMH131</t>
  </si>
  <si>
    <t>PRMH132</t>
  </si>
  <si>
    <t>PRMH133</t>
  </si>
  <si>
    <t>PRMH134</t>
  </si>
  <si>
    <t>PRMH135</t>
  </si>
  <si>
    <t>PRMH136</t>
  </si>
  <si>
    <t>PRMH137</t>
  </si>
  <si>
    <t>PRMH140</t>
  </si>
  <si>
    <t>PRMH143</t>
  </si>
  <si>
    <t>PRMH149</t>
  </si>
  <si>
    <t>PRMH152</t>
  </si>
  <si>
    <t>PRMH156</t>
  </si>
  <si>
    <t>PRMH159</t>
  </si>
  <si>
    <t>PRMH162</t>
  </si>
  <si>
    <t>PRMH166</t>
  </si>
  <si>
    <t>PRMH168</t>
  </si>
  <si>
    <t>PRMH178</t>
  </si>
  <si>
    <t>PRMH179</t>
  </si>
  <si>
    <t>PRMH180</t>
  </si>
  <si>
    <t>PRMH181</t>
  </si>
  <si>
    <t>PRMH188</t>
  </si>
  <si>
    <t>PRMH189</t>
  </si>
  <si>
    <t>PRMH190</t>
  </si>
  <si>
    <t>PRMH192</t>
  </si>
  <si>
    <t>PRMH193</t>
  </si>
  <si>
    <t>PRMH194</t>
  </si>
  <si>
    <t>PRMH195</t>
  </si>
  <si>
    <t>PRMH198</t>
  </si>
  <si>
    <t>PRMH201</t>
  </si>
  <si>
    <t>PRMH202</t>
  </si>
  <si>
    <t>PRMH203</t>
  </si>
  <si>
    <t>A46 DUALLING SCHEME SIGNING</t>
  </si>
  <si>
    <t>PRMH206</t>
  </si>
  <si>
    <t>PRMH209</t>
  </si>
  <si>
    <t>PRMH211</t>
  </si>
  <si>
    <t>PRMH212</t>
  </si>
  <si>
    <t>PRMH215</t>
  </si>
  <si>
    <t>A46 DUALLING PERIPHERAL ISSUES</t>
  </si>
  <si>
    <t>PRMH216</t>
  </si>
  <si>
    <t>PRMH217</t>
  </si>
  <si>
    <t>PRMH220</t>
  </si>
  <si>
    <t>PRMH221</t>
  </si>
  <si>
    <t>PRMH223</t>
  </si>
  <si>
    <t>PRMH226</t>
  </si>
  <si>
    <t>PRMH228</t>
  </si>
  <si>
    <t>PRMH229</t>
  </si>
  <si>
    <t>PRMH230</t>
  </si>
  <si>
    <t>PRMH234</t>
  </si>
  <si>
    <t>PRMH235</t>
  </si>
  <si>
    <t>PRMH237</t>
  </si>
  <si>
    <t>PRMH238</t>
  </si>
  <si>
    <t>PRMH239</t>
  </si>
  <si>
    <t>PRMH240</t>
  </si>
  <si>
    <t>PRMH241</t>
  </si>
  <si>
    <t>PRMH243</t>
  </si>
  <si>
    <t>PRMH244</t>
  </si>
  <si>
    <t>PRMH245</t>
  </si>
  <si>
    <t>PRMH249</t>
  </si>
  <si>
    <t>PRMH251</t>
  </si>
  <si>
    <t>PRMH253</t>
  </si>
  <si>
    <t>PRMH256</t>
  </si>
  <si>
    <t>PRMH258</t>
  </si>
  <si>
    <t>PRMH260</t>
  </si>
  <si>
    <t>PRMH262</t>
  </si>
  <si>
    <t>PRMH265</t>
  </si>
  <si>
    <t>PRMH266</t>
  </si>
  <si>
    <t>PRMH268</t>
  </si>
  <si>
    <t>PRMH271</t>
  </si>
  <si>
    <t>MAIN ST SUTTON BONINGTON</t>
  </si>
  <si>
    <t>PRMH272</t>
  </si>
  <si>
    <t>PRMH283</t>
  </si>
  <si>
    <t>19 GEORGE ROAD WEST BRIDGFORD</t>
  </si>
  <si>
    <t>PRMH285</t>
  </si>
  <si>
    <t>PRMH286</t>
  </si>
  <si>
    <t>L/C1 RALF CLS WEST BRIGDGFORD</t>
  </si>
  <si>
    <t>PRMH297</t>
  </si>
  <si>
    <t>PRMH304</t>
  </si>
  <si>
    <t>ROBERT MILES JUNIOR SCHOOL</t>
  </si>
  <si>
    <t>PRMH311</t>
  </si>
  <si>
    <t>CARLYLE RD W BRIDGFORD</t>
  </si>
  <si>
    <t>PRMH318</t>
  </si>
  <si>
    <t>AVEY COT'GE ABBEY LN ASLOCKTON</t>
  </si>
  <si>
    <t>PRMH320</t>
  </si>
  <si>
    <t>SCOTT YOUNG</t>
  </si>
  <si>
    <t>PRMH323</t>
  </si>
  <si>
    <t>TL QUEENS RD BEESTON</t>
  </si>
  <si>
    <t>PRMH325</t>
  </si>
  <si>
    <t>GILES COURT RECTORY RD WB</t>
  </si>
  <si>
    <t>PRMH332</t>
  </si>
  <si>
    <t>RADCLIFFE RD WEST BRIDGFORD</t>
  </si>
  <si>
    <t>PRMH334</t>
  </si>
  <si>
    <t>O/S 192 MUSTERS RD WB</t>
  </si>
  <si>
    <t>PRMH335</t>
  </si>
  <si>
    <t>MELTON RD NR KEYWORTH</t>
  </si>
  <si>
    <t>PRMH339</t>
  </si>
  <si>
    <t>GRANTHAM RD R-ON-T</t>
  </si>
  <si>
    <t>PRMH343</t>
  </si>
  <si>
    <t>DECORATIONS LAMBLEY BINGHAM</t>
  </si>
  <si>
    <t>PRMH344</t>
  </si>
  <si>
    <t>PRMH347</t>
  </si>
  <si>
    <t>LOUGHBOROUGH RD WEST BRIDGFORD MANHOLE</t>
  </si>
  <si>
    <t>PRMH363</t>
  </si>
  <si>
    <t>COUNTY HALL CAR PARK TREE WORK</t>
  </si>
  <si>
    <t>PRMH371</t>
  </si>
  <si>
    <t>H-BAR RUSHCLIFFE</t>
  </si>
  <si>
    <t>PRMH383</t>
  </si>
  <si>
    <t>A60 BUNNY SEWER REPAIRS</t>
  </si>
  <si>
    <t>PRMH402</t>
  </si>
  <si>
    <t>PRMH403</t>
  </si>
  <si>
    <t>PRMH404</t>
  </si>
  <si>
    <t>L/C SUPT 39 DALESIDE, COTGRAVE</t>
  </si>
  <si>
    <t>PRMH421</t>
  </si>
  <si>
    <t>PRMH448</t>
  </si>
  <si>
    <t>WILFORD LN,COMPTON ACRES JNC,WB SIGNALS</t>
  </si>
  <si>
    <t>PRMH466</t>
  </si>
  <si>
    <t>PRMH469</t>
  </si>
  <si>
    <t>PRMH480</t>
  </si>
  <si>
    <t>BRICKYARD LN, EST BRIDGFORD OIL - EA</t>
  </si>
  <si>
    <t>PRMH482</t>
  </si>
  <si>
    <t>3 VICTORIA RD BUNNY OVERGROWN VEGETATION</t>
  </si>
  <si>
    <t>PRMH483</t>
  </si>
  <si>
    <t>RUSHCLIFFE UNRECOVERABLE</t>
  </si>
  <si>
    <t>PRMH487</t>
  </si>
  <si>
    <t>PRMH488</t>
  </si>
  <si>
    <t>PRMH489</t>
  </si>
  <si>
    <t>PRMH490</t>
  </si>
  <si>
    <t>PRMH491</t>
  </si>
  <si>
    <t>PRMH492</t>
  </si>
  <si>
    <t>120 RADCLIFFE ROAD, WEST BRIDGFORD......</t>
  </si>
  <si>
    <t>PRMH493</t>
  </si>
  <si>
    <t>PRMH494</t>
  </si>
  <si>
    <t>PRMH495</t>
  </si>
  <si>
    <t>PRMH496</t>
  </si>
  <si>
    <t>LINGMELL CLOSE, GAMSTON</t>
  </si>
  <si>
    <t>PRMH497</t>
  </si>
  <si>
    <t>COUNTYWIDE - INSTALL ANPR CAMERAS ON L/C</t>
  </si>
  <si>
    <t>PRMH498</t>
  </si>
  <si>
    <t>PRMH501</t>
  </si>
  <si>
    <t>SAXTON WAY, COTGRAVE REPAIR SINKING CW</t>
  </si>
  <si>
    <t>PRMH503</t>
  </si>
  <si>
    <t>PRMH504</t>
  </si>
  <si>
    <t>PRMH505</t>
  </si>
  <si>
    <t>48 ROCKINGHAM GROVE BINGHAM O/GROWN VEG</t>
  </si>
  <si>
    <t>PRMH506</t>
  </si>
  <si>
    <t>RED LIGHT CAMERA UPGRADES - COUNTYWIDE</t>
  </si>
  <si>
    <t>PRMH507</t>
  </si>
  <si>
    <t>MAIN ST, COSTOCK O/S HALL INVESTIGATION.</t>
  </si>
  <si>
    <t>PRMH508</t>
  </si>
  <si>
    <t>CROPWELL RD RADCLIFFE ON TRNT LC SUPPORT</t>
  </si>
  <si>
    <t>PRMH509</t>
  </si>
  <si>
    <t>LC 3 GREYTHORNE DRIVE WBRIDGFORD REPLACE</t>
  </si>
  <si>
    <t>PRMH510</t>
  </si>
  <si>
    <t>MELTON RD, EDWALTON - INVESTIGATORY WORK</t>
  </si>
  <si>
    <t>PRMH511</t>
  </si>
  <si>
    <t>KEGWORTH BRIDGE - TRC DAMAGED BARRIERS</t>
  </si>
  <si>
    <t>PRMH512</t>
  </si>
  <si>
    <t>DERBY RD NOTTINGHAM CITY TRAFFIC SIGNAL.</t>
  </si>
  <si>
    <t>PRMH513</t>
  </si>
  <si>
    <t>QUEENS RD RADCLIFFE-O-T O'GROWN VEG</t>
  </si>
  <si>
    <t>PRMH514</t>
  </si>
  <si>
    <t>A52/A46 SAXONDALE RAB  POLE 2 &amp; TL HEAD.</t>
  </si>
  <si>
    <t>PRMH515</t>
  </si>
  <si>
    <t>OAK CRESCENT EAST LEAKE - O/GROWN VEG</t>
  </si>
  <si>
    <t>PRMH516</t>
  </si>
  <si>
    <t>FOSTER LANE BINGAHM - OVERGROWN VEG</t>
  </si>
  <si>
    <t>PRMH517</t>
  </si>
  <si>
    <t>BINGHAM RD COTGRAVE - OVERGROWN VEG</t>
  </si>
  <si>
    <t>PRMH518</t>
  </si>
  <si>
    <t>PASTURE LN SUTTON BONNINGTON ILLEGAL VA.</t>
  </si>
  <si>
    <t>PRMH519</t>
  </si>
  <si>
    <t>PRMH520</t>
  </si>
  <si>
    <t>PRMH521</t>
  </si>
  <si>
    <t>PRMH522</t>
  </si>
  <si>
    <t>PRMH523</t>
  </si>
  <si>
    <t>PRMH524</t>
  </si>
  <si>
    <t>PRMH525</t>
  </si>
  <si>
    <t>PRMH526</t>
  </si>
  <si>
    <t>PRMH527</t>
  </si>
  <si>
    <t>PRMH528</t>
  </si>
  <si>
    <t>PRMH529</t>
  </si>
  <si>
    <t>PRMH530</t>
  </si>
  <si>
    <t>PRMH531</t>
  </si>
  <si>
    <t>PRMH532</t>
  </si>
  <si>
    <t>LITTLE MEADOW, COTGRAVE  O/HANGING VEG</t>
  </si>
  <si>
    <t>PRMH533</t>
  </si>
  <si>
    <t>LC 3 BROOKSIDE AV E LEAKE - O/HANG TREE</t>
  </si>
  <si>
    <t>PRMH534</t>
  </si>
  <si>
    <t>PRMH535</t>
  </si>
  <si>
    <t>PRMH536</t>
  </si>
  <si>
    <t>PRMH537</t>
  </si>
  <si>
    <t>PRMH538</t>
  </si>
  <si>
    <t>PRMH539</t>
  </si>
  <si>
    <t>PRMH540</t>
  </si>
  <si>
    <t>PRPE030</t>
  </si>
  <si>
    <t>PRPF033</t>
  </si>
  <si>
    <t>PRPH001</t>
  </si>
  <si>
    <t>PRPH002</t>
  </si>
  <si>
    <t>PRPH003</t>
  </si>
  <si>
    <t>PRPH004</t>
  </si>
  <si>
    <t>PRPH005</t>
  </si>
  <si>
    <t>PRPH074</t>
  </si>
  <si>
    <t>PRPH093</t>
  </si>
  <si>
    <t>PRPH121</t>
  </si>
  <si>
    <t>PRPH127</t>
  </si>
  <si>
    <t>PRPH132</t>
  </si>
  <si>
    <t>PRPH140</t>
  </si>
  <si>
    <t>PRPH151</t>
  </si>
  <si>
    <t>PRPH152</t>
  </si>
  <si>
    <t>PRPH153</t>
  </si>
  <si>
    <t>PRPH154</t>
  </si>
  <si>
    <t>PRPH155</t>
  </si>
  <si>
    <t>PRPH156</t>
  </si>
  <si>
    <t>PRPH158</t>
  </si>
  <si>
    <t>PRPH159</t>
  </si>
  <si>
    <t>PRPH160</t>
  </si>
  <si>
    <t>PRPH161</t>
  </si>
  <si>
    <t>PRPH162</t>
  </si>
  <si>
    <t>PRPH163</t>
  </si>
  <si>
    <t>PRPH164</t>
  </si>
  <si>
    <t>PRPH165</t>
  </si>
  <si>
    <t>PRPH166</t>
  </si>
  <si>
    <t>PRPH167</t>
  </si>
  <si>
    <t>PRPH168</t>
  </si>
  <si>
    <t>PRPH169</t>
  </si>
  <si>
    <t>PRPH170</t>
  </si>
  <si>
    <t>PRPH171</t>
  </si>
  <si>
    <t>PRPH172</t>
  </si>
  <si>
    <t>PRPH173</t>
  </si>
  <si>
    <t>PRPH174</t>
  </si>
  <si>
    <t>PRPH175</t>
  </si>
  <si>
    <t>PRPH176</t>
  </si>
  <si>
    <t>PRPH177</t>
  </si>
  <si>
    <t>PRPH178</t>
  </si>
  <si>
    <t>PRPH179</t>
  </si>
  <si>
    <t>PRPH180</t>
  </si>
  <si>
    <t>PRPH181</t>
  </si>
  <si>
    <t>PRPH182</t>
  </si>
  <si>
    <t>PRPH183</t>
  </si>
  <si>
    <t>PRPH184</t>
  </si>
  <si>
    <t>PRPH185</t>
  </si>
  <si>
    <t>PRPH186</t>
  </si>
  <si>
    <t>PRPH187</t>
  </si>
  <si>
    <t>PRPH188</t>
  </si>
  <si>
    <t>PRPH189</t>
  </si>
  <si>
    <t>PRPH190</t>
  </si>
  <si>
    <t>PRPH191</t>
  </si>
  <si>
    <t>PRPH192</t>
  </si>
  <si>
    <t>PRPH193</t>
  </si>
  <si>
    <t>PRPH194</t>
  </si>
  <si>
    <t>PRPH195</t>
  </si>
  <si>
    <t>PRPH196</t>
  </si>
  <si>
    <t>PRPH197</t>
  </si>
  <si>
    <t>PRPH198</t>
  </si>
  <si>
    <t>PRPH199</t>
  </si>
  <si>
    <t>PRPH200</t>
  </si>
  <si>
    <t>PRRH003</t>
  </si>
  <si>
    <t>PRRH009</t>
  </si>
  <si>
    <t>PRRH010</t>
  </si>
  <si>
    <t>PRRH011</t>
  </si>
  <si>
    <t>PRRH013</t>
  </si>
  <si>
    <t>PRRH014</t>
  </si>
  <si>
    <t>PRRH015</t>
  </si>
  <si>
    <t>FENCING-MANNERS SUTTON PRIMARY</t>
  </si>
  <si>
    <t>PRRH016</t>
  </si>
  <si>
    <t>MANTON TIP WOOD CAR PARK</t>
  </si>
  <si>
    <t>PRRH018</t>
  </si>
  <si>
    <t>PRRH023</t>
  </si>
  <si>
    <t>ABBEY HILL PRIMARY FENCING</t>
  </si>
  <si>
    <t>PRRH024</t>
  </si>
  <si>
    <t>PRRH025</t>
  </si>
  <si>
    <t>PRRH029</t>
  </si>
  <si>
    <t>PRRH030</t>
  </si>
  <si>
    <t>PRRH031</t>
  </si>
  <si>
    <t>PRRH032</t>
  </si>
  <si>
    <t>PRRH033</t>
  </si>
  <si>
    <t>WESTDALE INFANT SCHOOL - SECURITY WORKS</t>
  </si>
  <si>
    <t>PRRH035</t>
  </si>
  <si>
    <t>COTGRAVE RESERVOIR PLANNING APPLICATION</t>
  </si>
  <si>
    <t>PRRH036</t>
  </si>
  <si>
    <t>ECO GARDEN WEST BRIDGFORD SCHOOL</t>
  </si>
  <si>
    <t>PRRH037</t>
  </si>
  <si>
    <t>GEDLING COLLIERY CONTRACT</t>
  </si>
  <si>
    <t>PRRH038</t>
  </si>
  <si>
    <t>ABBEYHILL PRIMARY&amp;NURSERY SCH EXTERN WKS</t>
  </si>
  <si>
    <t>PRRH039</t>
  </si>
  <si>
    <t>EIA SCROOBY ROAD, HAWORTH</t>
  </si>
  <si>
    <t>PRRH040</t>
  </si>
  <si>
    <t>MAUN VALLEY GRASSLANDS</t>
  </si>
  <si>
    <t>PRRH042</t>
  </si>
  <si>
    <t>CROWN ISLAND-EDWARDS LN NOISE ASSESSMENT</t>
  </si>
  <si>
    <t>PRRH043</t>
  </si>
  <si>
    <t>SOCIOECOENV PROJECT SHERWOOD FOREST</t>
  </si>
  <si>
    <t>PRRH044</t>
  </si>
  <si>
    <t>PROJECT RESOURCE SHERWOOD FOREST</t>
  </si>
  <si>
    <t>PRRH045</t>
  </si>
  <si>
    <t>PRRH046</t>
  </si>
  <si>
    <t>NEWARK AND SHERWOOD LANDSCAPE SPD</t>
  </si>
  <si>
    <t>PRRH047</t>
  </si>
  <si>
    <t>KEYWORTH PRIMARY SCHOOL SECURITY GATES</t>
  </si>
  <si>
    <t>PRRH048</t>
  </si>
  <si>
    <t>PLANNING ADVICE BASSETLAW DC STYRRUP RD</t>
  </si>
  <si>
    <t>PRRH049</t>
  </si>
  <si>
    <t>HEALDSWOOD P&amp;N SCHOOL SECURITY FENCING</t>
  </si>
  <si>
    <t>PRRH050</t>
  </si>
  <si>
    <t>ST PETERS COFE PRIMARY SCH-SECURITYFENCE</t>
  </si>
  <si>
    <t>PRRH053</t>
  </si>
  <si>
    <t>GEDLING ACCESS RD ECOLOGICAL SURVEY BATS</t>
  </si>
  <si>
    <t>PRRH054</t>
  </si>
  <si>
    <t>PRRH055</t>
  </si>
  <si>
    <t>PRRH056</t>
  </si>
  <si>
    <t>NIA PHASE 1 DIGITISATION WORKS</t>
  </si>
  <si>
    <t>PRRH057</t>
  </si>
  <si>
    <t>DESIGN WORK YEOMAN PARK SEN</t>
  </si>
  <si>
    <t>PRRH058</t>
  </si>
  <si>
    <t>DESIGN WORK REDGATE SEN</t>
  </si>
  <si>
    <t>PRRH059</t>
  </si>
  <si>
    <t>PRRH060</t>
  </si>
  <si>
    <t>PRRH061</t>
  </si>
  <si>
    <t>PRRH062</t>
  </si>
  <si>
    <t>PRRH063</t>
  </si>
  <si>
    <t>PRRH064</t>
  </si>
  <si>
    <t>PRRH065</t>
  </si>
  <si>
    <t>PRRH066</t>
  </si>
  <si>
    <t>PRRH067</t>
  </si>
  <si>
    <t>PRRH068</t>
  </si>
  <si>
    <t>PRRH069</t>
  </si>
  <si>
    <t>PRRH070</t>
  </si>
  <si>
    <t>PRRH071</t>
  </si>
  <si>
    <t>PRRH072</t>
  </si>
  <si>
    <t>PRRH073</t>
  </si>
  <si>
    <t>PRRH074</t>
  </si>
  <si>
    <t>PRRH075</t>
  </si>
  <si>
    <t>PRRH100</t>
  </si>
  <si>
    <t>PRRH101</t>
  </si>
  <si>
    <t>PRRH102</t>
  </si>
  <si>
    <t>PRRH103</t>
  </si>
  <si>
    <t>PRRH104</t>
  </si>
  <si>
    <t>PRRW125</t>
  </si>
  <si>
    <t>PRSH001</t>
  </si>
  <si>
    <t>PRSH002</t>
  </si>
  <si>
    <t>PRSH003</t>
  </si>
  <si>
    <t>PRSH004</t>
  </si>
  <si>
    <t>PRSH005</t>
  </si>
  <si>
    <t>PRSH006</t>
  </si>
  <si>
    <t>PRSH007</t>
  </si>
  <si>
    <t>PRSH008</t>
  </si>
  <si>
    <t>PRSH009</t>
  </si>
  <si>
    <t>PRSH010</t>
  </si>
  <si>
    <t>PRTH001</t>
  </si>
  <si>
    <t>SCHOOL TREE WORKS BROXTOWE</t>
  </si>
  <si>
    <t>PRTH003</t>
  </si>
  <si>
    <t>H-BAR BROXTOWE</t>
  </si>
  <si>
    <t>PRTH013</t>
  </si>
  <si>
    <t>M1/A610 JN 26 NUTHALL TSIG/CAMERA</t>
  </si>
  <si>
    <t>PRTH014</t>
  </si>
  <si>
    <t>199 STATION RD, BEESTON VEGETATION</t>
  </si>
  <si>
    <t>PRTH015</t>
  </si>
  <si>
    <t>222/224 STATION RD, BEESTON VEGETATION</t>
  </si>
  <si>
    <t>PRTH024</t>
  </si>
  <si>
    <t>WOODSIDE ROAD/BROADGATE TRAFF SIG IMP</t>
  </si>
  <si>
    <t>PRTH025</t>
  </si>
  <si>
    <t>TROWELL RD/ARLESTON DR TRAFFIC SIGNAL</t>
  </si>
  <si>
    <t>PRTH026</t>
  </si>
  <si>
    <t>7&amp;9 CLIFF BLVD, KIMBERLEY RECTIFY VA</t>
  </si>
  <si>
    <t>PRTH036</t>
  </si>
  <si>
    <t>MAIN STREET, KIMBERLEY ZEBRA CROSSING</t>
  </si>
  <si>
    <t>PRTH040</t>
  </si>
  <si>
    <t>ABBEY RD, EASTWOOD DRAINAGE</t>
  </si>
  <si>
    <t>PRTH062</t>
  </si>
  <si>
    <t>DAMAGED SIGN STAPLEFORD LN TOTON - EA</t>
  </si>
  <si>
    <t>PRTH072</t>
  </si>
  <si>
    <t>PRTH076</t>
  </si>
  <si>
    <t>INHAM ROAD BEESTON MAKE SAFE TREE</t>
  </si>
  <si>
    <t>PRTH077</t>
  </si>
  <si>
    <t>BROXTOWE UNRECOVERABLE</t>
  </si>
  <si>
    <t>PRTH079</t>
  </si>
  <si>
    <t>PRTH090</t>
  </si>
  <si>
    <t>BRYNSMOOR ROAD, BRINSLEY - O/GROWN VEG</t>
  </si>
  <si>
    <t>PRTH092</t>
  </si>
  <si>
    <t>REGENT STREET, BEESTON - RELOCATE L/C</t>
  </si>
  <si>
    <t>PRTH093</t>
  </si>
  <si>
    <t>PRTH094</t>
  </si>
  <si>
    <t>ILLESTON RD/STAPLEFORD RD TROWELL FEEDER</t>
  </si>
  <si>
    <t>PRTH095</t>
  </si>
  <si>
    <t>A6514 WESTERN BOULEVARD TRAFFIC SIGNALS.</t>
  </si>
  <si>
    <t>PRTH096</t>
  </si>
  <si>
    <t>HARDY STREET KIMBERLEY OGROWN VEGITATION</t>
  </si>
  <si>
    <t>PRTH097</t>
  </si>
  <si>
    <t>BROAD LANE, BRINSLEY - LC SUPPORT</t>
  </si>
  <si>
    <t>PRTH099</t>
  </si>
  <si>
    <t>STATION RD BEESTON ZEBRA SWITH OFF</t>
  </si>
  <si>
    <t>PRTH100</t>
  </si>
  <si>
    <t>COW LANE BRAMCOTE O OVERGROWN VEG</t>
  </si>
  <si>
    <t>PRTH101</t>
  </si>
  <si>
    <t>PRTH102</t>
  </si>
  <si>
    <t>PRTH103</t>
  </si>
  <si>
    <t>PRTH104</t>
  </si>
  <si>
    <t>PRTH105</t>
  </si>
  <si>
    <t>PRTH106</t>
  </si>
  <si>
    <t>PRTH107</t>
  </si>
  <si>
    <t>PRTH108</t>
  </si>
  <si>
    <t>PRTH109</t>
  </si>
  <si>
    <t>PRTH110</t>
  </si>
  <si>
    <t>PRTH111</t>
  </si>
  <si>
    <t>PRTH112</t>
  </si>
  <si>
    <t>135 MORNINGTON CRES NUTHALL OVERHANG VEG</t>
  </si>
  <si>
    <t>PRTH113</t>
  </si>
  <si>
    <t>REAR 18 FARNSWORTH CL WATNALL O/G VEG</t>
  </si>
  <si>
    <t>PRTH114</t>
  </si>
  <si>
    <t>PRTH115</t>
  </si>
  <si>
    <t>OP 145 MOORGREEN NEWTHORPE TREE OVER L/C</t>
  </si>
  <si>
    <t>PRTH116</t>
  </si>
  <si>
    <t>PRTH117</t>
  </si>
  <si>
    <t>PRTH118</t>
  </si>
  <si>
    <t>PRTH119</t>
  </si>
  <si>
    <t>PRTH120</t>
  </si>
  <si>
    <t>PRTH121</t>
  </si>
  <si>
    <t>PRTH122</t>
  </si>
  <si>
    <t>PRTH123</t>
  </si>
  <si>
    <t>PRTH124</t>
  </si>
  <si>
    <t>PRTH125</t>
  </si>
  <si>
    <t>PRX0000</t>
  </si>
  <si>
    <t>PRX0001</t>
  </si>
  <si>
    <t>PRX0002</t>
  </si>
  <si>
    <t>PTLR101</t>
  </si>
  <si>
    <t>PTLT202</t>
  </si>
  <si>
    <t>PTLT210</t>
  </si>
  <si>
    <t>PTLT212</t>
  </si>
  <si>
    <t>PTLU306</t>
  </si>
  <si>
    <t>PTLU320</t>
  </si>
  <si>
    <t>PTLU321</t>
  </si>
  <si>
    <t>PTLU323</t>
  </si>
  <si>
    <t>PTLU324</t>
  </si>
  <si>
    <t>PTLU325</t>
  </si>
  <si>
    <t>PTLU326</t>
  </si>
  <si>
    <t>PTLU327</t>
  </si>
  <si>
    <t>PTLU328</t>
  </si>
  <si>
    <t>PTLU516</t>
  </si>
  <si>
    <t>PTLW301</t>
  </si>
  <si>
    <t>PTLW310</t>
  </si>
  <si>
    <t>PTLW311</t>
  </si>
  <si>
    <t>PXFA001</t>
  </si>
  <si>
    <t>PXGA004</t>
  </si>
  <si>
    <t>PXGA005</t>
  </si>
  <si>
    <t>PXGA007</t>
  </si>
  <si>
    <t>PXGA008</t>
  </si>
  <si>
    <t>PXHA000</t>
  </si>
  <si>
    <t>PXID000</t>
  </si>
  <si>
    <t>PXIF000</t>
  </si>
  <si>
    <t>PXJA002</t>
  </si>
  <si>
    <t>PXJA003</t>
  </si>
  <si>
    <t>PXJA004</t>
  </si>
  <si>
    <t>PXJA005</t>
  </si>
  <si>
    <t>PXJA006</t>
  </si>
  <si>
    <t>PXJA007</t>
  </si>
  <si>
    <t>PXJA008</t>
  </si>
  <si>
    <t>PXJA039</t>
  </si>
  <si>
    <t>PXMA000</t>
  </si>
  <si>
    <t>PXPA000</t>
  </si>
  <si>
    <t>PXPA001</t>
  </si>
  <si>
    <t>PXPA005</t>
  </si>
  <si>
    <t>PXPA045</t>
  </si>
  <si>
    <t>PXPA100</t>
  </si>
  <si>
    <t>PXPA101</t>
  </si>
  <si>
    <t>R000001</t>
  </si>
  <si>
    <t>R000002</t>
  </si>
  <si>
    <t>R000003</t>
  </si>
  <si>
    <t>R000004</t>
  </si>
  <si>
    <t>R000005</t>
  </si>
  <si>
    <t>R000006</t>
  </si>
  <si>
    <t>R000007</t>
  </si>
  <si>
    <t>R000008</t>
  </si>
  <si>
    <t>R000009</t>
  </si>
  <si>
    <t>R000010</t>
  </si>
  <si>
    <t>R000011</t>
  </si>
  <si>
    <t>R000012</t>
  </si>
  <si>
    <t>R000013</t>
  </si>
  <si>
    <t>R000014</t>
  </si>
  <si>
    <t>R000015</t>
  </si>
  <si>
    <t>R000018</t>
  </si>
  <si>
    <t>R000019</t>
  </si>
  <si>
    <t>R000020</t>
  </si>
  <si>
    <t>R000021</t>
  </si>
  <si>
    <t>R000023</t>
  </si>
  <si>
    <t>R000024</t>
  </si>
  <si>
    <t>R000025</t>
  </si>
  <si>
    <t>R000026</t>
  </si>
  <si>
    <t>R000027</t>
  </si>
  <si>
    <t>R000028</t>
  </si>
  <si>
    <t>R000030</t>
  </si>
  <si>
    <t>R000031</t>
  </si>
  <si>
    <t>R000032</t>
  </si>
  <si>
    <t>R000033</t>
  </si>
  <si>
    <t>R000034</t>
  </si>
  <si>
    <t>R000035</t>
  </si>
  <si>
    <t>R000036</t>
  </si>
  <si>
    <t>R000037</t>
  </si>
  <si>
    <t>R000038</t>
  </si>
  <si>
    <t>R000039</t>
  </si>
  <si>
    <t>R000040</t>
  </si>
  <si>
    <t>R000041</t>
  </si>
  <si>
    <t>R000042</t>
  </si>
  <si>
    <t>R000043</t>
  </si>
  <si>
    <t>R000044</t>
  </si>
  <si>
    <t>R000045</t>
  </si>
  <si>
    <t>R00024</t>
  </si>
  <si>
    <t>RCA0006</t>
  </si>
  <si>
    <t>RCAA001</t>
  </si>
  <si>
    <t>RCAA002</t>
  </si>
  <si>
    <t>RCAA003</t>
  </si>
  <si>
    <t>RCAA004</t>
  </si>
  <si>
    <t>RCAA005</t>
  </si>
  <si>
    <t>RCAA006</t>
  </si>
  <si>
    <t>RCCC001</t>
  </si>
  <si>
    <t>RCCC002</t>
  </si>
  <si>
    <t>RCCC003</t>
  </si>
  <si>
    <t>RCCD005</t>
  </si>
  <si>
    <t>RCCM003</t>
  </si>
  <si>
    <t>RCCY001</t>
  </si>
  <si>
    <t>RCCY002</t>
  </si>
  <si>
    <t>RCCY003</t>
  </si>
  <si>
    <t>RCCY004</t>
  </si>
  <si>
    <t>RCCY005</t>
  </si>
  <si>
    <t>RCCY006</t>
  </si>
  <si>
    <t>RCCY007</t>
  </si>
  <si>
    <t>RCCY008</t>
  </si>
  <si>
    <t>RCCY009</t>
  </si>
  <si>
    <t>RCCY010</t>
  </si>
  <si>
    <t>RCCY011</t>
  </si>
  <si>
    <t>RCCY012</t>
  </si>
  <si>
    <t>RCCY013</t>
  </si>
  <si>
    <t>RCCY014</t>
  </si>
  <si>
    <t>RCCY015</t>
  </si>
  <si>
    <t>RCCY016</t>
  </si>
  <si>
    <t>RCCY017</t>
  </si>
  <si>
    <t>RCCY018</t>
  </si>
  <si>
    <t>RCCY019</t>
  </si>
  <si>
    <t>RCCY020</t>
  </si>
  <si>
    <t>RCCY021</t>
  </si>
  <si>
    <t>RCCY022</t>
  </si>
  <si>
    <t>RCCY023</t>
  </si>
  <si>
    <t>RCCY024</t>
  </si>
  <si>
    <t>RCCY025</t>
  </si>
  <si>
    <t>RCCY026</t>
  </si>
  <si>
    <t>RCCY027</t>
  </si>
  <si>
    <t>RCCY028</t>
  </si>
  <si>
    <t>RCCY029</t>
  </si>
  <si>
    <t>RCCY030</t>
  </si>
  <si>
    <t>RCCY031</t>
  </si>
  <si>
    <t>RCCY032</t>
  </si>
  <si>
    <t>RCCY033</t>
  </si>
  <si>
    <t>RCCY034</t>
  </si>
  <si>
    <t>RCEF001</t>
  </si>
  <si>
    <t>RCEF002</t>
  </si>
  <si>
    <t>RCEH001</t>
  </si>
  <si>
    <t>RCEH002</t>
  </si>
  <si>
    <t>RCEH003</t>
  </si>
  <si>
    <t>RCEH004</t>
  </si>
  <si>
    <t>RCEH005</t>
  </si>
  <si>
    <t>RCEH006</t>
  </si>
  <si>
    <t>RCEH007</t>
  </si>
  <si>
    <t>RCEH008</t>
  </si>
  <si>
    <t>RCEH009</t>
  </si>
  <si>
    <t>N E T T&amp;H</t>
  </si>
  <si>
    <t>RCEH010</t>
  </si>
  <si>
    <t>RCEH011</t>
  </si>
  <si>
    <t>RCEH012</t>
  </si>
  <si>
    <t>RCEH013</t>
  </si>
  <si>
    <t>RCEH100</t>
  </si>
  <si>
    <t>RCEH101</t>
  </si>
  <si>
    <t>RCEH102</t>
  </si>
  <si>
    <t>RCEH103</t>
  </si>
  <si>
    <t>RCEH104</t>
  </si>
  <si>
    <t>RCEH105</t>
  </si>
  <si>
    <t>RCEH106</t>
  </si>
  <si>
    <t>RCEH107</t>
  </si>
  <si>
    <t>RCEH108</t>
  </si>
  <si>
    <t>RCEH109</t>
  </si>
  <si>
    <t>RCEH110</t>
  </si>
  <si>
    <t>RCEH111</t>
  </si>
  <si>
    <t>RCEH112</t>
  </si>
  <si>
    <t>RCEH113</t>
  </si>
  <si>
    <t>RCEH114</t>
  </si>
  <si>
    <t>RCEH115</t>
  </si>
  <si>
    <t>RCEH116</t>
  </si>
  <si>
    <t>RCEH117</t>
  </si>
  <si>
    <t>RCEH118</t>
  </si>
  <si>
    <t>RCEH119</t>
  </si>
  <si>
    <t>RCEH120</t>
  </si>
  <si>
    <t>RCEH121</t>
  </si>
  <si>
    <t>RCEH122</t>
  </si>
  <si>
    <t>RCEH123</t>
  </si>
  <si>
    <t>RCEH124</t>
  </si>
  <si>
    <t>RCEH125</t>
  </si>
  <si>
    <t>RCEH126</t>
  </si>
  <si>
    <t>RCEH127</t>
  </si>
  <si>
    <t>RCEH128</t>
  </si>
  <si>
    <t>RCEH129</t>
  </si>
  <si>
    <t>RCPB001</t>
  </si>
  <si>
    <t>RCPB002</t>
  </si>
  <si>
    <t>RCPB003</t>
  </si>
  <si>
    <t>RCPB004</t>
  </si>
  <si>
    <t>RCPB005</t>
  </si>
  <si>
    <t>D2N2 SFBB</t>
  </si>
  <si>
    <t>RCPE001</t>
  </si>
  <si>
    <t>RCXE600</t>
  </si>
  <si>
    <t>RFTB120</t>
  </si>
  <si>
    <t>RFTE720</t>
  </si>
  <si>
    <t>RLAL000</t>
  </si>
  <si>
    <t>RRAA001</t>
  </si>
  <si>
    <t>RRAA002</t>
  </si>
  <si>
    <t>RRAA003</t>
  </si>
  <si>
    <t>RRAA004</t>
  </si>
  <si>
    <t>RRAA005</t>
  </si>
  <si>
    <t>RRAA006</t>
  </si>
  <si>
    <t>RRAA007</t>
  </si>
  <si>
    <t>RRAA008</t>
  </si>
  <si>
    <t>RRAA009</t>
  </si>
  <si>
    <t>RRAA010</t>
  </si>
  <si>
    <t>RRAA011</t>
  </si>
  <si>
    <t>RRAA012</t>
  </si>
  <si>
    <t>RRAA013</t>
  </si>
  <si>
    <t>RRAA014</t>
  </si>
  <si>
    <t>RRAA015</t>
  </si>
  <si>
    <t>RRAA016</t>
  </si>
  <si>
    <t>RRAM001</t>
  </si>
  <si>
    <t>RRAM002</t>
  </si>
  <si>
    <t>RRAM003</t>
  </si>
  <si>
    <t>RRAM004</t>
  </si>
  <si>
    <t>RRAM005</t>
  </si>
  <si>
    <t>RRAM006</t>
  </si>
  <si>
    <t>RRAM007</t>
  </si>
  <si>
    <t>RRAM008</t>
  </si>
  <si>
    <t>RRCY001</t>
  </si>
  <si>
    <t>RRCY002</t>
  </si>
  <si>
    <t>RRCY003</t>
  </si>
  <si>
    <t>RRCY004</t>
  </si>
  <si>
    <t>RRCY005</t>
  </si>
  <si>
    <t>RRCY006</t>
  </si>
  <si>
    <t>RRCY007</t>
  </si>
  <si>
    <t>NSCB</t>
  </si>
  <si>
    <t>RRCY008</t>
  </si>
  <si>
    <t>RRCY009</t>
  </si>
  <si>
    <t>RRCY010</t>
  </si>
  <si>
    <t>RRCY011</t>
  </si>
  <si>
    <t>RRCY012</t>
  </si>
  <si>
    <t>RRCY013</t>
  </si>
  <si>
    <t>RRCY014</t>
  </si>
  <si>
    <t>RRCY015</t>
  </si>
  <si>
    <t>RRCY016</t>
  </si>
  <si>
    <t>RRCY017</t>
  </si>
  <si>
    <t>RRCY018</t>
  </si>
  <si>
    <t>RRCY019</t>
  </si>
  <si>
    <t>RRCY020</t>
  </si>
  <si>
    <t>RRCY021</t>
  </si>
  <si>
    <t>RRCY022</t>
  </si>
  <si>
    <t>RRCY023</t>
  </si>
  <si>
    <t>RRCY024</t>
  </si>
  <si>
    <t>RREF001</t>
  </si>
  <si>
    <t>RREF002</t>
  </si>
  <si>
    <t>RREF003</t>
  </si>
  <si>
    <t>RREF004</t>
  </si>
  <si>
    <t>RREF005</t>
  </si>
  <si>
    <t>RREF006</t>
  </si>
  <si>
    <t>RREF007</t>
  </si>
  <si>
    <t>RREH001</t>
  </si>
  <si>
    <t>RREH002</t>
  </si>
  <si>
    <t>RREH003</t>
  </si>
  <si>
    <t>RREH004</t>
  </si>
  <si>
    <t>RREH005</t>
  </si>
  <si>
    <t>RREH006</t>
  </si>
  <si>
    <t>RREH007</t>
  </si>
  <si>
    <t>RREH008</t>
  </si>
  <si>
    <t>RREH009</t>
  </si>
  <si>
    <t>RREH010</t>
  </si>
  <si>
    <t>RREH011</t>
  </si>
  <si>
    <t>RREH012</t>
  </si>
  <si>
    <t>RREH013</t>
  </si>
  <si>
    <t>RREP001</t>
  </si>
  <si>
    <t>RREP002</t>
  </si>
  <si>
    <t>RREP003</t>
  </si>
  <si>
    <t>RREP004</t>
  </si>
  <si>
    <t>RREP005</t>
  </si>
  <si>
    <t>RREP006</t>
  </si>
  <si>
    <t>RREP007</t>
  </si>
  <si>
    <t>RRHG001</t>
  </si>
  <si>
    <t>RRHG002</t>
  </si>
  <si>
    <t>RRHG003</t>
  </si>
  <si>
    <t>RRHG004</t>
  </si>
  <si>
    <t>RRHG005</t>
  </si>
  <si>
    <t>RRPC001</t>
  </si>
  <si>
    <t>RRPC002</t>
  </si>
  <si>
    <t>RRPC003</t>
  </si>
  <si>
    <t>RRPC004</t>
  </si>
  <si>
    <t>RRPC005</t>
  </si>
  <si>
    <t>RRPC006</t>
  </si>
  <si>
    <t>RRPC007</t>
  </si>
  <si>
    <t>L.I.S</t>
  </si>
  <si>
    <t>RRPC008</t>
  </si>
  <si>
    <t>RRPM001</t>
  </si>
  <si>
    <t>RRPM002</t>
  </si>
  <si>
    <t>RRPM003</t>
  </si>
  <si>
    <t>RRPM004</t>
  </si>
  <si>
    <t>RRPM005</t>
  </si>
  <si>
    <t>RRPM006</t>
  </si>
  <si>
    <t>RRPM007</t>
  </si>
  <si>
    <t>RRPM008</t>
  </si>
  <si>
    <t>RRXX001</t>
  </si>
  <si>
    <t>RRXX002</t>
  </si>
  <si>
    <t>RRXX003</t>
  </si>
  <si>
    <t>RRXX004</t>
  </si>
  <si>
    <t>RRXX005</t>
  </si>
  <si>
    <t>RRXX006</t>
  </si>
  <si>
    <t>RRXX007</t>
  </si>
  <si>
    <t>RRXX008</t>
  </si>
  <si>
    <t>RTGA000</t>
  </si>
  <si>
    <t>RTLY601</t>
  </si>
  <si>
    <t>RTLY612</t>
  </si>
  <si>
    <t>RTLY613</t>
  </si>
  <si>
    <t>S017100</t>
  </si>
  <si>
    <t>S027020</t>
  </si>
  <si>
    <t>S055390</t>
  </si>
  <si>
    <t>S087030</t>
  </si>
  <si>
    <t>S0S3890</t>
  </si>
  <si>
    <t>S151000</t>
  </si>
  <si>
    <t>S151100</t>
  </si>
  <si>
    <t>S151300</t>
  </si>
  <si>
    <t>S151400</t>
  </si>
  <si>
    <t>S151500</t>
  </si>
  <si>
    <t>S151600</t>
  </si>
  <si>
    <t>S151900</t>
  </si>
  <si>
    <t>S152100</t>
  </si>
  <si>
    <t>S152200</t>
  </si>
  <si>
    <t>S152300</t>
  </si>
  <si>
    <t>S152400</t>
  </si>
  <si>
    <t>S152500</t>
  </si>
  <si>
    <t>S152600</t>
  </si>
  <si>
    <t>S152700</t>
  </si>
  <si>
    <t>S152800</t>
  </si>
  <si>
    <t>S153000</t>
  </si>
  <si>
    <t>S153200</t>
  </si>
  <si>
    <t>S153400</t>
  </si>
  <si>
    <t>S153500</t>
  </si>
  <si>
    <t>S153600</t>
  </si>
  <si>
    <t>S153700</t>
  </si>
  <si>
    <t>S153800</t>
  </si>
  <si>
    <t>S154300</t>
  </si>
  <si>
    <t>S154500</t>
  </si>
  <si>
    <t>S154600</t>
  </si>
  <si>
    <t>S154800</t>
  </si>
  <si>
    <t>S154900</t>
  </si>
  <si>
    <t>S155000</t>
  </si>
  <si>
    <t>S155100</t>
  </si>
  <si>
    <t>S162000</t>
  </si>
  <si>
    <t>S162100</t>
  </si>
  <si>
    <t>S162300</t>
  </si>
  <si>
    <t>S162400</t>
  </si>
  <si>
    <t>S162500</t>
  </si>
  <si>
    <t>S162600</t>
  </si>
  <si>
    <t>S162700</t>
  </si>
  <si>
    <t>S170000</t>
  </si>
  <si>
    <t>S170400</t>
  </si>
  <si>
    <t>S170500</t>
  </si>
  <si>
    <t>S170600</t>
  </si>
  <si>
    <t>S171000</t>
  </si>
  <si>
    <t>S171200</t>
  </si>
  <si>
    <t>S178000</t>
  </si>
  <si>
    <t>S180100</t>
  </si>
  <si>
    <t>S251700</t>
  </si>
  <si>
    <t>S252400</t>
  </si>
  <si>
    <t>S252700</t>
  </si>
  <si>
    <t>S253600</t>
  </si>
  <si>
    <t>S253700</t>
  </si>
  <si>
    <t>S254700</t>
  </si>
  <si>
    <t>S255100</t>
  </si>
  <si>
    <t>S262000</t>
  </si>
  <si>
    <t>S262200</t>
  </si>
  <si>
    <t>S262400</t>
  </si>
  <si>
    <t>S262900</t>
  </si>
  <si>
    <t>S263000</t>
  </si>
  <si>
    <t>S263100</t>
  </si>
  <si>
    <t>S263200</t>
  </si>
  <si>
    <t>S264200</t>
  </si>
  <si>
    <t>S270000</t>
  </si>
  <si>
    <t>S270200</t>
  </si>
  <si>
    <t>S278000</t>
  </si>
  <si>
    <t>S280100</t>
  </si>
  <si>
    <t>S310130</t>
  </si>
  <si>
    <t>S311780</t>
  </si>
  <si>
    <t>S312040</t>
  </si>
  <si>
    <t>S312330</t>
  </si>
  <si>
    <t>S312470</t>
  </si>
  <si>
    <t>S312630</t>
  </si>
  <si>
    <t>S312930</t>
  </si>
  <si>
    <t>S313020</t>
  </si>
  <si>
    <t>S314040</t>
  </si>
  <si>
    <t>S314200</t>
  </si>
  <si>
    <t>S314360</t>
  </si>
  <si>
    <t>S314540</t>
  </si>
  <si>
    <t>S314580</t>
  </si>
  <si>
    <t>S314900</t>
  </si>
  <si>
    <t>S315000</t>
  </si>
  <si>
    <t>S315010</t>
  </si>
  <si>
    <t>S315040</t>
  </si>
  <si>
    <t>S315050</t>
  </si>
  <si>
    <t>S315140</t>
  </si>
  <si>
    <t>S315160</t>
  </si>
  <si>
    <t>S315170</t>
  </si>
  <si>
    <t>S315290</t>
  </si>
  <si>
    <t>S315370</t>
  </si>
  <si>
    <t>S315390</t>
  </si>
  <si>
    <t>S315440</t>
  </si>
  <si>
    <t>KIRKLANDS OPH</t>
  </si>
  <si>
    <t>S315470</t>
  </si>
  <si>
    <t>S315510</t>
  </si>
  <si>
    <t>S315520</t>
  </si>
  <si>
    <t>S315580</t>
  </si>
  <si>
    <t>S315590</t>
  </si>
  <si>
    <t>S315640</t>
  </si>
  <si>
    <t>S315670</t>
  </si>
  <si>
    <t>S315740</t>
  </si>
  <si>
    <t>S315900</t>
  </si>
  <si>
    <t>WOOLATON STREET</t>
  </si>
  <si>
    <t>S315980</t>
  </si>
  <si>
    <t>S316010</t>
  </si>
  <si>
    <t>S316050</t>
  </si>
  <si>
    <t>S316230</t>
  </si>
  <si>
    <t>S316310</t>
  </si>
  <si>
    <t>S316370</t>
  </si>
  <si>
    <t>S316380</t>
  </si>
  <si>
    <t>S316390</t>
  </si>
  <si>
    <t>S316430</t>
  </si>
  <si>
    <t>S316440</t>
  </si>
  <si>
    <t>S316580</t>
  </si>
  <si>
    <t>S316650</t>
  </si>
  <si>
    <t>S316680</t>
  </si>
  <si>
    <t>S316710</t>
  </si>
  <si>
    <t>S316720</t>
  </si>
  <si>
    <t>S316740</t>
  </si>
  <si>
    <t>S316750</t>
  </si>
  <si>
    <t>S316770</t>
  </si>
  <si>
    <t>S316830</t>
  </si>
  <si>
    <t>S316840</t>
  </si>
  <si>
    <t>S316890</t>
  </si>
  <si>
    <t>S316910</t>
  </si>
  <si>
    <t>S316930</t>
  </si>
  <si>
    <t>S316940</t>
  </si>
  <si>
    <t>S316950</t>
  </si>
  <si>
    <t>S316970</t>
  </si>
  <si>
    <t>S316980</t>
  </si>
  <si>
    <t>S316990</t>
  </si>
  <si>
    <t>S317020</t>
  </si>
  <si>
    <t>S317030</t>
  </si>
  <si>
    <t>S317040</t>
  </si>
  <si>
    <t>S317050</t>
  </si>
  <si>
    <t>S317060</t>
  </si>
  <si>
    <t>S317070</t>
  </si>
  <si>
    <t>S317080</t>
  </si>
  <si>
    <t>S317090</t>
  </si>
  <si>
    <t>S317100</t>
  </si>
  <si>
    <t>S317110</t>
  </si>
  <si>
    <t>S317120</t>
  </si>
  <si>
    <t>S317130</t>
  </si>
  <si>
    <t>S317140</t>
  </si>
  <si>
    <t>S317150</t>
  </si>
  <si>
    <t>S317160</t>
  </si>
  <si>
    <t>S317170</t>
  </si>
  <si>
    <t>S317180</t>
  </si>
  <si>
    <t>S317190</t>
  </si>
  <si>
    <t>S317210</t>
  </si>
  <si>
    <t>S317220</t>
  </si>
  <si>
    <t>S317230</t>
  </si>
  <si>
    <t>S317240</t>
  </si>
  <si>
    <t>S317250</t>
  </si>
  <si>
    <t>S317260</t>
  </si>
  <si>
    <t>S317270</t>
  </si>
  <si>
    <t>S317300</t>
  </si>
  <si>
    <t>S317330</t>
  </si>
  <si>
    <t>S317340</t>
  </si>
  <si>
    <t>S317350</t>
  </si>
  <si>
    <t>S317360</t>
  </si>
  <si>
    <t>S317370</t>
  </si>
  <si>
    <t>S317380</t>
  </si>
  <si>
    <t>S317400</t>
  </si>
  <si>
    <t>S317410</t>
  </si>
  <si>
    <t>S317420</t>
  </si>
  <si>
    <t>S317430</t>
  </si>
  <si>
    <t>S317440</t>
  </si>
  <si>
    <t>S317450</t>
  </si>
  <si>
    <t>S317460</t>
  </si>
  <si>
    <t>S317470</t>
  </si>
  <si>
    <t>S317500</t>
  </si>
  <si>
    <t>S317510</t>
  </si>
  <si>
    <t>S317520</t>
  </si>
  <si>
    <t>S317530</t>
  </si>
  <si>
    <t>S317550</t>
  </si>
  <si>
    <t>S317560</t>
  </si>
  <si>
    <t>S317570</t>
  </si>
  <si>
    <t>S317590</t>
  </si>
  <si>
    <t>S317610</t>
  </si>
  <si>
    <t>S317630</t>
  </si>
  <si>
    <t>S317640</t>
  </si>
  <si>
    <t>S317660</t>
  </si>
  <si>
    <t>S317670</t>
  </si>
  <si>
    <t>S317680</t>
  </si>
  <si>
    <t>S317690</t>
  </si>
  <si>
    <t>S317700</t>
  </si>
  <si>
    <t>S317710</t>
  </si>
  <si>
    <t>S317730</t>
  </si>
  <si>
    <t>S317740</t>
  </si>
  <si>
    <t>S317750</t>
  </si>
  <si>
    <t>S317760</t>
  </si>
  <si>
    <t>S317770</t>
  </si>
  <si>
    <t>S317780</t>
  </si>
  <si>
    <t>S317790</t>
  </si>
  <si>
    <t>S317800</t>
  </si>
  <si>
    <t>S317810</t>
  </si>
  <si>
    <t>S317820</t>
  </si>
  <si>
    <t>S317830</t>
  </si>
  <si>
    <t>S317840</t>
  </si>
  <si>
    <t>S317850</t>
  </si>
  <si>
    <t>S317860</t>
  </si>
  <si>
    <t>S317870</t>
  </si>
  <si>
    <t>S317880</t>
  </si>
  <si>
    <t>S317960</t>
  </si>
  <si>
    <t>S317970</t>
  </si>
  <si>
    <t>S317980</t>
  </si>
  <si>
    <t>S317990</t>
  </si>
  <si>
    <t>S318000</t>
  </si>
  <si>
    <t>S318020</t>
  </si>
  <si>
    <t>S318030</t>
  </si>
  <si>
    <t>S318040</t>
  </si>
  <si>
    <t>S318050</t>
  </si>
  <si>
    <t>S318060</t>
  </si>
  <si>
    <t>S318070</t>
  </si>
  <si>
    <t>S318080</t>
  </si>
  <si>
    <t>S318090</t>
  </si>
  <si>
    <t>S318100</t>
  </si>
  <si>
    <t>S318110</t>
  </si>
  <si>
    <t>S318120</t>
  </si>
  <si>
    <t>S318140</t>
  </si>
  <si>
    <t>S318150</t>
  </si>
  <si>
    <t>S318160</t>
  </si>
  <si>
    <t>S318170</t>
  </si>
  <si>
    <t>S318180</t>
  </si>
  <si>
    <t>S318240</t>
  </si>
  <si>
    <t>S318250</t>
  </si>
  <si>
    <t>S318270</t>
  </si>
  <si>
    <t>S318280</t>
  </si>
  <si>
    <t>S318300</t>
  </si>
  <si>
    <t>S318310</t>
  </si>
  <si>
    <t>S318320</t>
  </si>
  <si>
    <t>S318330</t>
  </si>
  <si>
    <t>S318340</t>
  </si>
  <si>
    <t>S318360</t>
  </si>
  <si>
    <t>S318370</t>
  </si>
  <si>
    <t>S318380</t>
  </si>
  <si>
    <t>S318400</t>
  </si>
  <si>
    <t>S318420</t>
  </si>
  <si>
    <t>S318440</t>
  </si>
  <si>
    <t>S318470</t>
  </si>
  <si>
    <t>S318480</t>
  </si>
  <si>
    <t>S318490</t>
  </si>
  <si>
    <t>S318500</t>
  </si>
  <si>
    <t>S318520</t>
  </si>
  <si>
    <t>S318530</t>
  </si>
  <si>
    <t>S318540</t>
  </si>
  <si>
    <t>S318550</t>
  </si>
  <si>
    <t>S318560</t>
  </si>
  <si>
    <t>S318570</t>
  </si>
  <si>
    <t>S318580</t>
  </si>
  <si>
    <t>S318590</t>
  </si>
  <si>
    <t>S318600</t>
  </si>
  <si>
    <t>S318620</t>
  </si>
  <si>
    <t>S318630</t>
  </si>
  <si>
    <t>S318640</t>
  </si>
  <si>
    <t>S318650</t>
  </si>
  <si>
    <t>S318660</t>
  </si>
  <si>
    <t>S318670</t>
  </si>
  <si>
    <t>S318680</t>
  </si>
  <si>
    <t>S318690</t>
  </si>
  <si>
    <t>S318700</t>
  </si>
  <si>
    <t>S318710</t>
  </si>
  <si>
    <t>S318720</t>
  </si>
  <si>
    <t>S318730</t>
  </si>
  <si>
    <t>S318760</t>
  </si>
  <si>
    <t>S318770</t>
  </si>
  <si>
    <t>S318780</t>
  </si>
  <si>
    <t>S318790</t>
  </si>
  <si>
    <t>S318800</t>
  </si>
  <si>
    <t>S318810</t>
  </si>
  <si>
    <t>S318820</t>
  </si>
  <si>
    <t>S318840</t>
  </si>
  <si>
    <t>S318860</t>
  </si>
  <si>
    <t>S318870</t>
  </si>
  <si>
    <t>S318880</t>
  </si>
  <si>
    <t>S318920</t>
  </si>
  <si>
    <t>S318930</t>
  </si>
  <si>
    <t>S318940</t>
  </si>
  <si>
    <t>S318950</t>
  </si>
  <si>
    <t>S318960</t>
  </si>
  <si>
    <t>S318970</t>
  </si>
  <si>
    <t>S318980</t>
  </si>
  <si>
    <t>S318990</t>
  </si>
  <si>
    <t>S319000</t>
  </si>
  <si>
    <t>S319010</t>
  </si>
  <si>
    <t>S319020</t>
  </si>
  <si>
    <t>S319030</t>
  </si>
  <si>
    <t>S319040</t>
  </si>
  <si>
    <t>S319050</t>
  </si>
  <si>
    <t>S319080</t>
  </si>
  <si>
    <t>S319090</t>
  </si>
  <si>
    <t>S319110</t>
  </si>
  <si>
    <t>S319130</t>
  </si>
  <si>
    <t>S319140</t>
  </si>
  <si>
    <t>S319150</t>
  </si>
  <si>
    <t>S319160</t>
  </si>
  <si>
    <t>S319170</t>
  </si>
  <si>
    <t>S319180</t>
  </si>
  <si>
    <t>S319190</t>
  </si>
  <si>
    <t>S319200</t>
  </si>
  <si>
    <t>S319210</t>
  </si>
  <si>
    <t>S319220</t>
  </si>
  <si>
    <t>S319240</t>
  </si>
  <si>
    <t>S319250</t>
  </si>
  <si>
    <t>S319270</t>
  </si>
  <si>
    <t>S319290</t>
  </si>
  <si>
    <t>S319310</t>
  </si>
  <si>
    <t>S319330</t>
  </si>
  <si>
    <t>S319340</t>
  </si>
  <si>
    <t>S319350</t>
  </si>
  <si>
    <t>S319360</t>
  </si>
  <si>
    <t>S319400</t>
  </si>
  <si>
    <t>S319410</t>
  </si>
  <si>
    <t>S319420</t>
  </si>
  <si>
    <t>S319430</t>
  </si>
  <si>
    <t>S319440</t>
  </si>
  <si>
    <t>S319450</t>
  </si>
  <si>
    <t>S319460</t>
  </si>
  <si>
    <t>S319470</t>
  </si>
  <si>
    <t>S319490</t>
  </si>
  <si>
    <t>S319500</t>
  </si>
  <si>
    <t>S319510</t>
  </si>
  <si>
    <t>S319530</t>
  </si>
  <si>
    <t>S319540</t>
  </si>
  <si>
    <t>S319550</t>
  </si>
  <si>
    <t>S319560</t>
  </si>
  <si>
    <t>S319570</t>
  </si>
  <si>
    <t>S319590</t>
  </si>
  <si>
    <t>S319600</t>
  </si>
  <si>
    <t>S319610</t>
  </si>
  <si>
    <t>S319620</t>
  </si>
  <si>
    <t>S319630</t>
  </si>
  <si>
    <t>S319640</t>
  </si>
  <si>
    <t>S319650</t>
  </si>
  <si>
    <t>S319660</t>
  </si>
  <si>
    <t>S319670</t>
  </si>
  <si>
    <t>S319680</t>
  </si>
  <si>
    <t>S319700</t>
  </si>
  <si>
    <t>S319710</t>
  </si>
  <si>
    <t>S319720</t>
  </si>
  <si>
    <t>S319730</t>
  </si>
  <si>
    <t>S319740</t>
  </si>
  <si>
    <t>S319750</t>
  </si>
  <si>
    <t>S319760</t>
  </si>
  <si>
    <t>S319780</t>
  </si>
  <si>
    <t>S319810</t>
  </si>
  <si>
    <t>S319820</t>
  </si>
  <si>
    <t>S319830</t>
  </si>
  <si>
    <t>S319840</t>
  </si>
  <si>
    <t>S319850</t>
  </si>
  <si>
    <t>S319860</t>
  </si>
  <si>
    <t>S319870</t>
  </si>
  <si>
    <t>S319880</t>
  </si>
  <si>
    <t>S319890</t>
  </si>
  <si>
    <t>S319900</t>
  </si>
  <si>
    <t>S319910</t>
  </si>
  <si>
    <t>S319920</t>
  </si>
  <si>
    <t>S319930</t>
  </si>
  <si>
    <t>S319950</t>
  </si>
  <si>
    <t>S319960</t>
  </si>
  <si>
    <t>S319980</t>
  </si>
  <si>
    <t>S319990</t>
  </si>
  <si>
    <t>S320020</t>
  </si>
  <si>
    <t>S320030</t>
  </si>
  <si>
    <t>S320040</t>
  </si>
  <si>
    <t>S320050</t>
  </si>
  <si>
    <t>S320060</t>
  </si>
  <si>
    <t>S320070</t>
  </si>
  <si>
    <t>S320100</t>
  </si>
  <si>
    <t>S320110</t>
  </si>
  <si>
    <t>S320120</t>
  </si>
  <si>
    <t>S320130</t>
  </si>
  <si>
    <t>S320140</t>
  </si>
  <si>
    <t>S320150</t>
  </si>
  <si>
    <t>S320170</t>
  </si>
  <si>
    <t>S320190</t>
  </si>
  <si>
    <t>S320210</t>
  </si>
  <si>
    <t>S320230</t>
  </si>
  <si>
    <t>S320240</t>
  </si>
  <si>
    <t>S320250</t>
  </si>
  <si>
    <t>S320260</t>
  </si>
  <si>
    <t>S320270</t>
  </si>
  <si>
    <t>S320280</t>
  </si>
  <si>
    <t>S320290</t>
  </si>
  <si>
    <t>S320310</t>
  </si>
  <si>
    <t>S320330</t>
  </si>
  <si>
    <t>S320340</t>
  </si>
  <si>
    <t>S320360</t>
  </si>
  <si>
    <t>S320370</t>
  </si>
  <si>
    <t>S320380</t>
  </si>
  <si>
    <t>S320390</t>
  </si>
  <si>
    <t>S320400</t>
  </si>
  <si>
    <t>S320410</t>
  </si>
  <si>
    <t>S320420</t>
  </si>
  <si>
    <t>S320450</t>
  </si>
  <si>
    <t>S320470</t>
  </si>
  <si>
    <t>S320480</t>
  </si>
  <si>
    <t>S320490</t>
  </si>
  <si>
    <t>S320510</t>
  </si>
  <si>
    <t>S320520</t>
  </si>
  <si>
    <t>S320530</t>
  </si>
  <si>
    <t>S320540</t>
  </si>
  <si>
    <t>S320550</t>
  </si>
  <si>
    <t>S320580</t>
  </si>
  <si>
    <t>S320590</t>
  </si>
  <si>
    <t>S320600</t>
  </si>
  <si>
    <t>S320610</t>
  </si>
  <si>
    <t>S320620</t>
  </si>
  <si>
    <t>S320640</t>
  </si>
  <si>
    <t>S320650</t>
  </si>
  <si>
    <t>S320660</t>
  </si>
  <si>
    <t>S320670</t>
  </si>
  <si>
    <t>S320680</t>
  </si>
  <si>
    <t>S320690</t>
  </si>
  <si>
    <t>S320700</t>
  </si>
  <si>
    <t>S320720</t>
  </si>
  <si>
    <t>S320730</t>
  </si>
  <si>
    <t>S320740</t>
  </si>
  <si>
    <t>S320750</t>
  </si>
  <si>
    <t>S320760</t>
  </si>
  <si>
    <t>S320770</t>
  </si>
  <si>
    <t>S320780</t>
  </si>
  <si>
    <t>S320790</t>
  </si>
  <si>
    <t>S320800</t>
  </si>
  <si>
    <t>S320820</t>
  </si>
  <si>
    <t>S320840</t>
  </si>
  <si>
    <t>S320860</t>
  </si>
  <si>
    <t>S320880</t>
  </si>
  <si>
    <t>S320890</t>
  </si>
  <si>
    <t>S320900</t>
  </si>
  <si>
    <t>S320910</t>
  </si>
  <si>
    <t>S320950</t>
  </si>
  <si>
    <t>S320960</t>
  </si>
  <si>
    <t>S320970</t>
  </si>
  <si>
    <t>S320980</t>
  </si>
  <si>
    <t>TROWELL C OF E PRIMARY</t>
  </si>
  <si>
    <t>S321010</t>
  </si>
  <si>
    <t>S321020</t>
  </si>
  <si>
    <t>ESKDALE JUNIOR</t>
  </si>
  <si>
    <t>S321030</t>
  </si>
  <si>
    <t>S321040</t>
  </si>
  <si>
    <t>S321060</t>
  </si>
  <si>
    <t>S321070</t>
  </si>
  <si>
    <t>S321080</t>
  </si>
  <si>
    <t>S321090</t>
  </si>
  <si>
    <t>S321100</t>
  </si>
  <si>
    <t>S321110</t>
  </si>
  <si>
    <t>S321120</t>
  </si>
  <si>
    <t>S321130</t>
  </si>
  <si>
    <t>S321140</t>
  </si>
  <si>
    <t>S321150</t>
  </si>
  <si>
    <t>S321190</t>
  </si>
  <si>
    <t>S321200</t>
  </si>
  <si>
    <t>S321210</t>
  </si>
  <si>
    <t>S321220</t>
  </si>
  <si>
    <t>S321230</t>
  </si>
  <si>
    <t>S321240</t>
  </si>
  <si>
    <t>S321250</t>
  </si>
  <si>
    <t>S321260</t>
  </si>
  <si>
    <t>S321270</t>
  </si>
  <si>
    <t>S321280</t>
  </si>
  <si>
    <t>S321290</t>
  </si>
  <si>
    <t>S321300</t>
  </si>
  <si>
    <t>S321320</t>
  </si>
  <si>
    <t>S321350</t>
  </si>
  <si>
    <t>S321360</t>
  </si>
  <si>
    <t>S321370</t>
  </si>
  <si>
    <t>S321380</t>
  </si>
  <si>
    <t>S321390</t>
  </si>
  <si>
    <t>S321400</t>
  </si>
  <si>
    <t>S321410</t>
  </si>
  <si>
    <t>S321420</t>
  </si>
  <si>
    <t>S321430</t>
  </si>
  <si>
    <t>S321440</t>
  </si>
  <si>
    <t>S321450</t>
  </si>
  <si>
    <t>S321460</t>
  </si>
  <si>
    <t>S321480</t>
  </si>
  <si>
    <t>S321490</t>
  </si>
  <si>
    <t>S321500</t>
  </si>
  <si>
    <t>S321530</t>
  </si>
  <si>
    <t>S321540</t>
  </si>
  <si>
    <t>S321550</t>
  </si>
  <si>
    <t>S321560</t>
  </si>
  <si>
    <t>S321580</t>
  </si>
  <si>
    <t>S321590</t>
  </si>
  <si>
    <t>S321600</t>
  </si>
  <si>
    <t>S321610</t>
  </si>
  <si>
    <t>S321620</t>
  </si>
  <si>
    <t>S321630</t>
  </si>
  <si>
    <t>S321640</t>
  </si>
  <si>
    <t>S321650</t>
  </si>
  <si>
    <t>S321660</t>
  </si>
  <si>
    <t>S321700</t>
  </si>
  <si>
    <t>S321710</t>
  </si>
  <si>
    <t>S321720</t>
  </si>
  <si>
    <t>S321730</t>
  </si>
  <si>
    <t>S321740</t>
  </si>
  <si>
    <t>S321750</t>
  </si>
  <si>
    <t>S321760</t>
  </si>
  <si>
    <t>S321770</t>
  </si>
  <si>
    <t>S321780</t>
  </si>
  <si>
    <t>S321800</t>
  </si>
  <si>
    <t>S321820</t>
  </si>
  <si>
    <t>S321830</t>
  </si>
  <si>
    <t>S321840</t>
  </si>
  <si>
    <t>S321850</t>
  </si>
  <si>
    <t>S321860</t>
  </si>
  <si>
    <t>S321880</t>
  </si>
  <si>
    <t>S321890</t>
  </si>
  <si>
    <t>S321900</t>
  </si>
  <si>
    <t>S321920</t>
  </si>
  <si>
    <t>S321930</t>
  </si>
  <si>
    <t>S321940</t>
  </si>
  <si>
    <t>S321950</t>
  </si>
  <si>
    <t>S321960</t>
  </si>
  <si>
    <t>S321970</t>
  </si>
  <si>
    <t>S321980</t>
  </si>
  <si>
    <t>S322010</t>
  </si>
  <si>
    <t>S322030</t>
  </si>
  <si>
    <t>S322050</t>
  </si>
  <si>
    <t>S322090</t>
  </si>
  <si>
    <t>S322100</t>
  </si>
  <si>
    <t>S322110</t>
  </si>
  <si>
    <t>S322120</t>
  </si>
  <si>
    <t>S322130</t>
  </si>
  <si>
    <t>S322140</t>
  </si>
  <si>
    <t>S322150</t>
  </si>
  <si>
    <t>S322160</t>
  </si>
  <si>
    <t>S322170</t>
  </si>
  <si>
    <t>S322180</t>
  </si>
  <si>
    <t>S322190</t>
  </si>
  <si>
    <t>S322200</t>
  </si>
  <si>
    <t>S322220</t>
  </si>
  <si>
    <t>S322230</t>
  </si>
  <si>
    <t>S322240</t>
  </si>
  <si>
    <t>S322250</t>
  </si>
  <si>
    <t>S322260</t>
  </si>
  <si>
    <t>S322270</t>
  </si>
  <si>
    <t>S322280</t>
  </si>
  <si>
    <t>S322290</t>
  </si>
  <si>
    <t>S322300</t>
  </si>
  <si>
    <t>S322320</t>
  </si>
  <si>
    <t>S322330</t>
  </si>
  <si>
    <t>S322340</t>
  </si>
  <si>
    <t>S322350</t>
  </si>
  <si>
    <t>S322360</t>
  </si>
  <si>
    <t>S322370</t>
  </si>
  <si>
    <t>S322380</t>
  </si>
  <si>
    <t>S322390</t>
  </si>
  <si>
    <t>S322400</t>
  </si>
  <si>
    <t>S322440</t>
  </si>
  <si>
    <t>S322450</t>
  </si>
  <si>
    <t>S322460</t>
  </si>
  <si>
    <t>S322470</t>
  </si>
  <si>
    <t>S322480</t>
  </si>
  <si>
    <t>S322490</t>
  </si>
  <si>
    <t>S322520</t>
  </si>
  <si>
    <t>S322530</t>
  </si>
  <si>
    <t>S322550</t>
  </si>
  <si>
    <t>S322560</t>
  </si>
  <si>
    <t>S322570</t>
  </si>
  <si>
    <t>S322580</t>
  </si>
  <si>
    <t>S322590</t>
  </si>
  <si>
    <t>S322600</t>
  </si>
  <si>
    <t>S322610</t>
  </si>
  <si>
    <t>S322620</t>
  </si>
  <si>
    <t>S322630</t>
  </si>
  <si>
    <t>S322640</t>
  </si>
  <si>
    <t>S322650</t>
  </si>
  <si>
    <t>S322660</t>
  </si>
  <si>
    <t>S322670</t>
  </si>
  <si>
    <t>S322690</t>
  </si>
  <si>
    <t>S322700</t>
  </si>
  <si>
    <t>S322720</t>
  </si>
  <si>
    <t>S322730</t>
  </si>
  <si>
    <t>S322750</t>
  </si>
  <si>
    <t>S322800</t>
  </si>
  <si>
    <t>S322810</t>
  </si>
  <si>
    <t>S322820</t>
  </si>
  <si>
    <t>S322830</t>
  </si>
  <si>
    <t>S322840</t>
  </si>
  <si>
    <t>S322850</t>
  </si>
  <si>
    <t>S322880</t>
  </si>
  <si>
    <t>S322890</t>
  </si>
  <si>
    <t>S322900</t>
  </si>
  <si>
    <t>S322910</t>
  </si>
  <si>
    <t>S322920</t>
  </si>
  <si>
    <t>S322930</t>
  </si>
  <si>
    <t>S322940</t>
  </si>
  <si>
    <t>S322950</t>
  </si>
  <si>
    <t>S322960</t>
  </si>
  <si>
    <t>S322970</t>
  </si>
  <si>
    <t>S322990</t>
  </si>
  <si>
    <t>S323000</t>
  </si>
  <si>
    <t>S323010</t>
  </si>
  <si>
    <t>S323020</t>
  </si>
  <si>
    <t>S323030</t>
  </si>
  <si>
    <t>S323040</t>
  </si>
  <si>
    <t>S323050</t>
  </si>
  <si>
    <t>S323060</t>
  </si>
  <si>
    <t>S323070</t>
  </si>
  <si>
    <t>S323080</t>
  </si>
  <si>
    <t>S323100</t>
  </si>
  <si>
    <t>S323120</t>
  </si>
  <si>
    <t>S323130</t>
  </si>
  <si>
    <t>S323140</t>
  </si>
  <si>
    <t>S323150</t>
  </si>
  <si>
    <t>S323160</t>
  </si>
  <si>
    <t>S323170</t>
  </si>
  <si>
    <t>S323180</t>
  </si>
  <si>
    <t>S323190</t>
  </si>
  <si>
    <t>S323210</t>
  </si>
  <si>
    <t>S323220</t>
  </si>
  <si>
    <t>S323230</t>
  </si>
  <si>
    <t>S323240</t>
  </si>
  <si>
    <t>S323250</t>
  </si>
  <si>
    <t>S323260</t>
  </si>
  <si>
    <t>S323280</t>
  </si>
  <si>
    <t>S323290</t>
  </si>
  <si>
    <t>S323300</t>
  </si>
  <si>
    <t>S323310</t>
  </si>
  <si>
    <t>S323320</t>
  </si>
  <si>
    <t>S323340</t>
  </si>
  <si>
    <t>S323350</t>
  </si>
  <si>
    <t>S323360</t>
  </si>
  <si>
    <t>S323370</t>
  </si>
  <si>
    <t>S323380</t>
  </si>
  <si>
    <t>S323430</t>
  </si>
  <si>
    <t>S323440</t>
  </si>
  <si>
    <t>S323450</t>
  </si>
  <si>
    <t>S323460</t>
  </si>
  <si>
    <t>S323470</t>
  </si>
  <si>
    <t>S323480</t>
  </si>
  <si>
    <t>S323490</t>
  </si>
  <si>
    <t>S323500</t>
  </si>
  <si>
    <t>S323510</t>
  </si>
  <si>
    <t>S323520</t>
  </si>
  <si>
    <t>S323530</t>
  </si>
  <si>
    <t>S323540</t>
  </si>
  <si>
    <t>S323560</t>
  </si>
  <si>
    <t>S323570</t>
  </si>
  <si>
    <t>S323590</t>
  </si>
  <si>
    <t>S323600</t>
  </si>
  <si>
    <t>S323610</t>
  </si>
  <si>
    <t>S323620</t>
  </si>
  <si>
    <t>S323630</t>
  </si>
  <si>
    <t>S323640</t>
  </si>
  <si>
    <t>S323650</t>
  </si>
  <si>
    <t>S323660</t>
  </si>
  <si>
    <t>S323670</t>
  </si>
  <si>
    <t>S323680</t>
  </si>
  <si>
    <t>S323700</t>
  </si>
  <si>
    <t>S323710</t>
  </si>
  <si>
    <t>S323730</t>
  </si>
  <si>
    <t>S323740</t>
  </si>
  <si>
    <t>S323750</t>
  </si>
  <si>
    <t>S323760</t>
  </si>
  <si>
    <t>S323780</t>
  </si>
  <si>
    <t>S323800</t>
  </si>
  <si>
    <t>S323820</t>
  </si>
  <si>
    <t>S323830</t>
  </si>
  <si>
    <t>S323840</t>
  </si>
  <si>
    <t>S323860</t>
  </si>
  <si>
    <t>S323890</t>
  </si>
  <si>
    <t>S323900</t>
  </si>
  <si>
    <t>S323920</t>
  </si>
  <si>
    <t>S323930</t>
  </si>
  <si>
    <t>S323940</t>
  </si>
  <si>
    <t>S323950</t>
  </si>
  <si>
    <t>S323960</t>
  </si>
  <si>
    <t>S323970</t>
  </si>
  <si>
    <t>S323980</t>
  </si>
  <si>
    <t>S323990</t>
  </si>
  <si>
    <t>S324000</t>
  </si>
  <si>
    <t>S324010</t>
  </si>
  <si>
    <t>S324020</t>
  </si>
  <si>
    <t>S324030</t>
  </si>
  <si>
    <t>S324040</t>
  </si>
  <si>
    <t>S324050</t>
  </si>
  <si>
    <t>S324060</t>
  </si>
  <si>
    <t>S324070</t>
  </si>
  <si>
    <t>S324100</t>
  </si>
  <si>
    <t>S324130</t>
  </si>
  <si>
    <t>S324140</t>
  </si>
  <si>
    <t>S324150</t>
  </si>
  <si>
    <t>S324160</t>
  </si>
  <si>
    <t>S324180</t>
  </si>
  <si>
    <t>S324200</t>
  </si>
  <si>
    <t>S324210</t>
  </si>
  <si>
    <t>S324220</t>
  </si>
  <si>
    <t>S324230</t>
  </si>
  <si>
    <t>S324240</t>
  </si>
  <si>
    <t>S324250</t>
  </si>
  <si>
    <t>S324260</t>
  </si>
  <si>
    <t>S324270</t>
  </si>
  <si>
    <t>S324290</t>
  </si>
  <si>
    <t>S324300</t>
  </si>
  <si>
    <t>S324310</t>
  </si>
  <si>
    <t>S324320</t>
  </si>
  <si>
    <t>S324350</t>
  </si>
  <si>
    <t>S324360</t>
  </si>
  <si>
    <t>S324380</t>
  </si>
  <si>
    <t>S324390</t>
  </si>
  <si>
    <t>S324400</t>
  </si>
  <si>
    <t>S324410</t>
  </si>
  <si>
    <t>S324430</t>
  </si>
  <si>
    <t>S324440</t>
  </si>
  <si>
    <t>S324450</t>
  </si>
  <si>
    <t>S324460</t>
  </si>
  <si>
    <t>S324470</t>
  </si>
  <si>
    <t>S324480</t>
  </si>
  <si>
    <t>S324490</t>
  </si>
  <si>
    <t>S324500</t>
  </si>
  <si>
    <t>S324510</t>
  </si>
  <si>
    <t>S324540</t>
  </si>
  <si>
    <t>S324550</t>
  </si>
  <si>
    <t>S324570</t>
  </si>
  <si>
    <t>S324580</t>
  </si>
  <si>
    <t>S324590</t>
  </si>
  <si>
    <t>S324610</t>
  </si>
  <si>
    <t>S324630</t>
  </si>
  <si>
    <t>S324640</t>
  </si>
  <si>
    <t>S324650</t>
  </si>
  <si>
    <t>S324660</t>
  </si>
  <si>
    <t>S324670</t>
  </si>
  <si>
    <t>S324680</t>
  </si>
  <si>
    <t>S324690</t>
  </si>
  <si>
    <t>S324700</t>
  </si>
  <si>
    <t>S324710</t>
  </si>
  <si>
    <t>S324720</t>
  </si>
  <si>
    <t>S324730</t>
  </si>
  <si>
    <t>S324740</t>
  </si>
  <si>
    <t>S324750</t>
  </si>
  <si>
    <t>S324770</t>
  </si>
  <si>
    <t>S324810</t>
  </si>
  <si>
    <t>S324830</t>
  </si>
  <si>
    <t>S324840</t>
  </si>
  <si>
    <t>S324850</t>
  </si>
  <si>
    <t>S324860</t>
  </si>
  <si>
    <t>S324870</t>
  </si>
  <si>
    <t>S324880</t>
  </si>
  <si>
    <t>S324890</t>
  </si>
  <si>
    <t>S324900</t>
  </si>
  <si>
    <t>S324910</t>
  </si>
  <si>
    <t>S324920</t>
  </si>
  <si>
    <t>S324930</t>
  </si>
  <si>
    <t>S324940</t>
  </si>
  <si>
    <t>S324950</t>
  </si>
  <si>
    <t>S324980</t>
  </si>
  <si>
    <t>S324990</t>
  </si>
  <si>
    <t>S325000</t>
  </si>
  <si>
    <t>S325010</t>
  </si>
  <si>
    <t>S325020</t>
  </si>
  <si>
    <t>S325030</t>
  </si>
  <si>
    <t>S325040</t>
  </si>
  <si>
    <t>S325050</t>
  </si>
  <si>
    <t>S325060</t>
  </si>
  <si>
    <t>S325070</t>
  </si>
  <si>
    <t>S325080</t>
  </si>
  <si>
    <t>S325090</t>
  </si>
  <si>
    <t>S325100</t>
  </si>
  <si>
    <t>S325110</t>
  </si>
  <si>
    <t>S325120</t>
  </si>
  <si>
    <t>S325160</t>
  </si>
  <si>
    <t>S325170</t>
  </si>
  <si>
    <t>S325180</t>
  </si>
  <si>
    <t>S325190</t>
  </si>
  <si>
    <t>S325210</t>
  </si>
  <si>
    <t>S325220</t>
  </si>
  <si>
    <t>S325240</t>
  </si>
  <si>
    <t>S325250</t>
  </si>
  <si>
    <t>S325270</t>
  </si>
  <si>
    <t>S325280</t>
  </si>
  <si>
    <t>S325310</t>
  </si>
  <si>
    <t>S325320</t>
  </si>
  <si>
    <t>S325330</t>
  </si>
  <si>
    <t>S325340</t>
  </si>
  <si>
    <t>S325350</t>
  </si>
  <si>
    <t>S325360</t>
  </si>
  <si>
    <t>S325380</t>
  </si>
  <si>
    <t>S325390</t>
  </si>
  <si>
    <t>S325400</t>
  </si>
  <si>
    <t>S325410</t>
  </si>
  <si>
    <t>S325420</t>
  </si>
  <si>
    <t>S325440</t>
  </si>
  <si>
    <t>S325450</t>
  </si>
  <si>
    <t>S325460</t>
  </si>
  <si>
    <t>S325470</t>
  </si>
  <si>
    <t>S325490</t>
  </si>
  <si>
    <t>S325520</t>
  </si>
  <si>
    <t>S325530</t>
  </si>
  <si>
    <t>S325540</t>
  </si>
  <si>
    <t>S325550</t>
  </si>
  <si>
    <t>S325560</t>
  </si>
  <si>
    <t>S325570</t>
  </si>
  <si>
    <t>S325580</t>
  </si>
  <si>
    <t>S325590</t>
  </si>
  <si>
    <t>S325600</t>
  </si>
  <si>
    <t>S325610</t>
  </si>
  <si>
    <t>S325620</t>
  </si>
  <si>
    <t>S325630</t>
  </si>
  <si>
    <t>S325640</t>
  </si>
  <si>
    <t>S325650</t>
  </si>
  <si>
    <t>S325660</t>
  </si>
  <si>
    <t>S325670</t>
  </si>
  <si>
    <t>S325680</t>
  </si>
  <si>
    <t>S325690</t>
  </si>
  <si>
    <t>S325710</t>
  </si>
  <si>
    <t>S325720</t>
  </si>
  <si>
    <t>S325730</t>
  </si>
  <si>
    <t>S325740</t>
  </si>
  <si>
    <t>S325760</t>
  </si>
  <si>
    <t>S325770</t>
  </si>
  <si>
    <t>S325780</t>
  </si>
  <si>
    <t>S325790</t>
  </si>
  <si>
    <t>S325830</t>
  </si>
  <si>
    <t>S325840</t>
  </si>
  <si>
    <t>S325850</t>
  </si>
  <si>
    <t>S325860</t>
  </si>
  <si>
    <t>S325880</t>
  </si>
  <si>
    <t>S325900</t>
  </si>
  <si>
    <t>S325920</t>
  </si>
  <si>
    <t>S325940</t>
  </si>
  <si>
    <t>S325950</t>
  </si>
  <si>
    <t>S325960</t>
  </si>
  <si>
    <t>S325970</t>
  </si>
  <si>
    <t>S325990</t>
  </si>
  <si>
    <t>S326010</t>
  </si>
  <si>
    <t>S326020</t>
  </si>
  <si>
    <t>S326030</t>
  </si>
  <si>
    <t>S326070</t>
  </si>
  <si>
    <t>S326080</t>
  </si>
  <si>
    <t>S326090</t>
  </si>
  <si>
    <t>S326100</t>
  </si>
  <si>
    <t>S326110</t>
  </si>
  <si>
    <t>S326120</t>
  </si>
  <si>
    <t>S326150</t>
  </si>
  <si>
    <t>S326170</t>
  </si>
  <si>
    <t>S326180</t>
  </si>
  <si>
    <t>S326190</t>
  </si>
  <si>
    <t>S326200</t>
  </si>
  <si>
    <t>S326220</t>
  </si>
  <si>
    <t>S326240</t>
  </si>
  <si>
    <t>S326250</t>
  </si>
  <si>
    <t>S326260</t>
  </si>
  <si>
    <t>S326270</t>
  </si>
  <si>
    <t>S326280</t>
  </si>
  <si>
    <t>S326350</t>
  </si>
  <si>
    <t>S326370</t>
  </si>
  <si>
    <t>S326380</t>
  </si>
  <si>
    <t>S326390</t>
  </si>
  <si>
    <t>S326400</t>
  </si>
  <si>
    <t>S326410</t>
  </si>
  <si>
    <t>S326420</t>
  </si>
  <si>
    <t>S326430</t>
  </si>
  <si>
    <t>S326440</t>
  </si>
  <si>
    <t>S326460</t>
  </si>
  <si>
    <t>S326470</t>
  </si>
  <si>
    <t>S326480</t>
  </si>
  <si>
    <t>S326490</t>
  </si>
  <si>
    <t>S326500</t>
  </si>
  <si>
    <t>S333500</t>
  </si>
  <si>
    <t>S351000</t>
  </si>
  <si>
    <t>S351400</t>
  </si>
  <si>
    <t>S351700</t>
  </si>
  <si>
    <t>S351900</t>
  </si>
  <si>
    <t>S352000</t>
  </si>
  <si>
    <t>S352100</t>
  </si>
  <si>
    <t>S352200</t>
  </si>
  <si>
    <t>S352300</t>
  </si>
  <si>
    <t>S352400</t>
  </si>
  <si>
    <t>S352500</t>
  </si>
  <si>
    <t>S352700</t>
  </si>
  <si>
    <t>S352800</t>
  </si>
  <si>
    <t>S352900</t>
  </si>
  <si>
    <t>S353100</t>
  </si>
  <si>
    <t>S353300</t>
  </si>
  <si>
    <t>S353800</t>
  </si>
  <si>
    <t>S353900</t>
  </si>
  <si>
    <t>S354100</t>
  </si>
  <si>
    <t>S354200</t>
  </si>
  <si>
    <t>S354300</t>
  </si>
  <si>
    <t>S354400</t>
  </si>
  <si>
    <t>S354500</t>
  </si>
  <si>
    <t>S354600</t>
  </si>
  <si>
    <t>S354700</t>
  </si>
  <si>
    <t>S354800</t>
  </si>
  <si>
    <t>S355000</t>
  </si>
  <si>
    <t>S355100</t>
  </si>
  <si>
    <t>S355200</t>
  </si>
  <si>
    <t>S355300</t>
  </si>
  <si>
    <t>S362000</t>
  </si>
  <si>
    <t>S362200</t>
  </si>
  <si>
    <t>S362300</t>
  </si>
  <si>
    <t>S362400</t>
  </si>
  <si>
    <t>S370300</t>
  </si>
  <si>
    <t>S370500</t>
  </si>
  <si>
    <t>S370600</t>
  </si>
  <si>
    <t>S370700</t>
  </si>
  <si>
    <t>S371000</t>
  </si>
  <si>
    <t>S371100</t>
  </si>
  <si>
    <t>S383000</t>
  </si>
  <si>
    <t>S383200</t>
  </si>
  <si>
    <t>S451300</t>
  </si>
  <si>
    <t>S451900</t>
  </si>
  <si>
    <t>S452300</t>
  </si>
  <si>
    <t>S452700</t>
  </si>
  <si>
    <t>S452800</t>
  </si>
  <si>
    <t>S452900</t>
  </si>
  <si>
    <t>S453000</t>
  </si>
  <si>
    <t>S453400</t>
  </si>
  <si>
    <t>S453600</t>
  </si>
  <si>
    <t>S454000</t>
  </si>
  <si>
    <t>S454500</t>
  </si>
  <si>
    <t>S454910</t>
  </si>
  <si>
    <t>S455000</t>
  </si>
  <si>
    <t>S455200</t>
  </si>
  <si>
    <t>S455300</t>
  </si>
  <si>
    <t>S458370</t>
  </si>
  <si>
    <t>S458430</t>
  </si>
  <si>
    <t>S458440</t>
  </si>
  <si>
    <t>S458450</t>
  </si>
  <si>
    <t>S458460</t>
  </si>
  <si>
    <t>S458470</t>
  </si>
  <si>
    <t>S458480</t>
  </si>
  <si>
    <t>S458490</t>
  </si>
  <si>
    <t>S462400</t>
  </si>
  <si>
    <t>S463000</t>
  </si>
  <si>
    <t>S463200</t>
  </si>
  <si>
    <t>S470100</t>
  </si>
  <si>
    <t>S470600</t>
  </si>
  <si>
    <t>S470800</t>
  </si>
  <si>
    <t>S470900</t>
  </si>
  <si>
    <t>S478000</t>
  </si>
  <si>
    <t>S480000</t>
  </si>
  <si>
    <t>S480100</t>
  </si>
  <si>
    <t>S551000</t>
  </si>
  <si>
    <t>S551400</t>
  </si>
  <si>
    <t>S551600</t>
  </si>
  <si>
    <t>S551800</t>
  </si>
  <si>
    <t>S552000</t>
  </si>
  <si>
    <t>S552200</t>
  </si>
  <si>
    <t>S552300</t>
  </si>
  <si>
    <t>S552500</t>
  </si>
  <si>
    <t>S552800</t>
  </si>
  <si>
    <t>S553000</t>
  </si>
  <si>
    <t>S553100</t>
  </si>
  <si>
    <t>S553200</t>
  </si>
  <si>
    <t>S553300</t>
  </si>
  <si>
    <t>S553400</t>
  </si>
  <si>
    <t>S553600</t>
  </si>
  <si>
    <t>S553800</t>
  </si>
  <si>
    <t>S553900</t>
  </si>
  <si>
    <t>S554000</t>
  </si>
  <si>
    <t>S554100</t>
  </si>
  <si>
    <t>S554200</t>
  </si>
  <si>
    <t>S554400</t>
  </si>
  <si>
    <t>S554600</t>
  </si>
  <si>
    <t>S554700</t>
  </si>
  <si>
    <t>S554900</t>
  </si>
  <si>
    <t>S555000</t>
  </si>
  <si>
    <t>S555400</t>
  </si>
  <si>
    <t>S555600</t>
  </si>
  <si>
    <t>S562000</t>
  </si>
  <si>
    <t>S562100</t>
  </si>
  <si>
    <t>S562200</t>
  </si>
  <si>
    <t>S562400</t>
  </si>
  <si>
    <t>S570000</t>
  </si>
  <si>
    <t>S570100</t>
  </si>
  <si>
    <t>S570600</t>
  </si>
  <si>
    <t>S570700</t>
  </si>
  <si>
    <t>S570800</t>
  </si>
  <si>
    <t>S570900</t>
  </si>
  <si>
    <t>S578000</t>
  </si>
  <si>
    <t>S578100</t>
  </si>
  <si>
    <t>S578500</t>
  </si>
  <si>
    <t>S580000</t>
  </si>
  <si>
    <t>S580100</t>
  </si>
  <si>
    <t>S580200</t>
  </si>
  <si>
    <t>S580300</t>
  </si>
  <si>
    <t>S583100</t>
  </si>
  <si>
    <t>S651000</t>
  </si>
  <si>
    <t>S651500</t>
  </si>
  <si>
    <t>S651600</t>
  </si>
  <si>
    <t>S652100</t>
  </si>
  <si>
    <t>S652400</t>
  </si>
  <si>
    <t>S652500</t>
  </si>
  <si>
    <t>S653000</t>
  </si>
  <si>
    <t>S653600</t>
  </si>
  <si>
    <t>S653800</t>
  </si>
  <si>
    <t>S654100</t>
  </si>
  <si>
    <t>S654200</t>
  </si>
  <si>
    <t>S654300</t>
  </si>
  <si>
    <t>S654500</t>
  </si>
  <si>
    <t>S654700</t>
  </si>
  <si>
    <t>S662500</t>
  </si>
  <si>
    <t>S662900</t>
  </si>
  <si>
    <t>S663100</t>
  </si>
  <si>
    <t>S663300</t>
  </si>
  <si>
    <t>S663400</t>
  </si>
  <si>
    <t>S663600</t>
  </si>
  <si>
    <t>S663700</t>
  </si>
  <si>
    <t>S663800</t>
  </si>
  <si>
    <t>S664000</t>
  </si>
  <si>
    <t>S670400</t>
  </si>
  <si>
    <t>S678200</t>
  </si>
  <si>
    <t>S678300</t>
  </si>
  <si>
    <t>S678500</t>
  </si>
  <si>
    <t>S687200</t>
  </si>
  <si>
    <t>S770300</t>
  </si>
  <si>
    <t>S778600</t>
  </si>
  <si>
    <t>S851000</t>
  </si>
  <si>
    <t>S851100</t>
  </si>
  <si>
    <t>S851300</t>
  </si>
  <si>
    <t>S851500</t>
  </si>
  <si>
    <t>S851700</t>
  </si>
  <si>
    <t>S851800</t>
  </si>
  <si>
    <t>S852100</t>
  </si>
  <si>
    <t>S852300</t>
  </si>
  <si>
    <t>S852500</t>
  </si>
  <si>
    <t>S852700</t>
  </si>
  <si>
    <t>S852800</t>
  </si>
  <si>
    <t>S852900</t>
  </si>
  <si>
    <t>S853000</t>
  </si>
  <si>
    <t>S853100</t>
  </si>
  <si>
    <t>S853200</t>
  </si>
  <si>
    <t>S853300</t>
  </si>
  <si>
    <t>S853700</t>
  </si>
  <si>
    <t>S853900</t>
  </si>
  <si>
    <t>S854000</t>
  </si>
  <si>
    <t>S854100</t>
  </si>
  <si>
    <t>S854300</t>
  </si>
  <si>
    <t>S854400</t>
  </si>
  <si>
    <t>S854600</t>
  </si>
  <si>
    <t>S854700</t>
  </si>
  <si>
    <t>S854800</t>
  </si>
  <si>
    <t>S862000</t>
  </si>
  <si>
    <t>S862200</t>
  </si>
  <si>
    <t>S862400</t>
  </si>
  <si>
    <t>S862500</t>
  </si>
  <si>
    <t>S862600</t>
  </si>
  <si>
    <t>S862700</t>
  </si>
  <si>
    <t>S862800</t>
  </si>
  <si>
    <t>S862900</t>
  </si>
  <si>
    <t>S863000</t>
  </si>
  <si>
    <t>S870000</t>
  </si>
  <si>
    <t>S870200</t>
  </si>
  <si>
    <t>S870300</t>
  </si>
  <si>
    <t>S870400</t>
  </si>
  <si>
    <t>S870500</t>
  </si>
  <si>
    <t>S880000</t>
  </si>
  <si>
    <t>S883000</t>
  </si>
  <si>
    <t>S887400</t>
  </si>
  <si>
    <t>S887600</t>
  </si>
  <si>
    <t>S999200</t>
  </si>
  <si>
    <t>S999400</t>
  </si>
  <si>
    <t>S999600</t>
  </si>
  <si>
    <t>SBA0000</t>
  </si>
  <si>
    <t>SBA0001</t>
  </si>
  <si>
    <t>SBA0002</t>
  </si>
  <si>
    <t>SBA0003</t>
  </si>
  <si>
    <t>SBA0004</t>
  </si>
  <si>
    <t>SBA0005</t>
  </si>
  <si>
    <t>SBA0006</t>
  </si>
  <si>
    <t>SBA0007</t>
  </si>
  <si>
    <t>SBA0023</t>
  </si>
  <si>
    <t>SBA0024</t>
  </si>
  <si>
    <t>SBA0031</t>
  </si>
  <si>
    <t>SBA0052</t>
  </si>
  <si>
    <t>SBA0101</t>
  </si>
  <si>
    <t>SBA0102</t>
  </si>
  <si>
    <t>SBA0103</t>
  </si>
  <si>
    <t>SBA0104</t>
  </si>
  <si>
    <t>SBA0105</t>
  </si>
  <si>
    <t>SBA0106</t>
  </si>
  <si>
    <t>SBA0107</t>
  </si>
  <si>
    <t>SBA0108</t>
  </si>
  <si>
    <t>SBA0113</t>
  </si>
  <si>
    <t>SBA0114</t>
  </si>
  <si>
    <t>SBA0115</t>
  </si>
  <si>
    <t>SBA0203</t>
  </si>
  <si>
    <t>SBA0531</t>
  </si>
  <si>
    <t>SBA0552</t>
  </si>
  <si>
    <t>SBA0553</t>
  </si>
  <si>
    <t>SBA0617</t>
  </si>
  <si>
    <t>SBA0618</t>
  </si>
  <si>
    <t>SBA0703</t>
  </si>
  <si>
    <t>SBA0704</t>
  </si>
  <si>
    <t>SBA1063</t>
  </si>
  <si>
    <t>SBA1104</t>
  </si>
  <si>
    <t>SBA1110</t>
  </si>
  <si>
    <t>SBA1118</t>
  </si>
  <si>
    <t>SBA1121</t>
  </si>
  <si>
    <t>SBA1122</t>
  </si>
  <si>
    <t>SBA1124</t>
  </si>
  <si>
    <t>SBA1125</t>
  </si>
  <si>
    <t>SBA1136</t>
  </si>
  <si>
    <t>SBA1137</t>
  </si>
  <si>
    <t>SBA1208</t>
  </si>
  <si>
    <t>SBA1210</t>
  </si>
  <si>
    <t>SBA1300</t>
  </si>
  <si>
    <t>SBA1526</t>
  </si>
  <si>
    <t>SBA1530</t>
  </si>
  <si>
    <t>SBA1569</t>
  </si>
  <si>
    <t>SBA1601</t>
  </si>
  <si>
    <t>SBA1609</t>
  </si>
  <si>
    <t>SBA1610</t>
  </si>
  <si>
    <t>SBA1614</t>
  </si>
  <si>
    <t>SBA1639</t>
  </si>
  <si>
    <t>SBA2032</t>
  </si>
  <si>
    <t>SBA2044</t>
  </si>
  <si>
    <t>SBA2103</t>
  </si>
  <si>
    <t>SBA2109</t>
  </si>
  <si>
    <t>SBA2111</t>
  </si>
  <si>
    <t>SBA2120</t>
  </si>
  <si>
    <t>SBA2129</t>
  </si>
  <si>
    <t>SBA2130</t>
  </si>
  <si>
    <t>SBA2203</t>
  </si>
  <si>
    <t>SBA2204</t>
  </si>
  <si>
    <t>SBA2206</t>
  </si>
  <si>
    <t>SBA2207</t>
  </si>
  <si>
    <t>SBA2208</t>
  </si>
  <si>
    <t>SBA2209</t>
  </si>
  <si>
    <t>SBA2542</t>
  </si>
  <si>
    <t>SBA2570</t>
  </si>
  <si>
    <t>SBA2571</t>
  </si>
  <si>
    <t>SBA2605</t>
  </si>
  <si>
    <t>SBA2611</t>
  </si>
  <si>
    <t>SBA2612</t>
  </si>
  <si>
    <t>SBA2613</t>
  </si>
  <si>
    <t>SBA2618</t>
  </si>
  <si>
    <t>SBA2640</t>
  </si>
  <si>
    <t>SBA2650</t>
  </si>
  <si>
    <t>SBA2702</t>
  </si>
  <si>
    <t>SBA2703</t>
  </si>
  <si>
    <t>SBA2751</t>
  </si>
  <si>
    <t>SBA2753</t>
  </si>
  <si>
    <t>SBA3000</t>
  </si>
  <si>
    <t>SBA3031</t>
  </si>
  <si>
    <t>SBA3061</t>
  </si>
  <si>
    <t>SBA3103</t>
  </si>
  <si>
    <t>SBA3109</t>
  </si>
  <si>
    <t>SBA3125</t>
  </si>
  <si>
    <t>SBA3127</t>
  </si>
  <si>
    <t>SBA3134</t>
  </si>
  <si>
    <t>SBA3201</t>
  </si>
  <si>
    <t>SBA3203</t>
  </si>
  <si>
    <t>SBA3204</t>
  </si>
  <si>
    <t>SBA3205</t>
  </si>
  <si>
    <t>SBA3501</t>
  </si>
  <si>
    <t>SBA3502</t>
  </si>
  <si>
    <t>SBA3503</t>
  </si>
  <si>
    <t>SBA3504</t>
  </si>
  <si>
    <t>SBA3505</t>
  </si>
  <si>
    <t>SBA7005</t>
  </si>
  <si>
    <t>SBB0024</t>
  </si>
  <si>
    <t>SBB0061</t>
  </si>
  <si>
    <t>SBB0062</t>
  </si>
  <si>
    <t>SBB0101</t>
  </si>
  <si>
    <t>SBB0123</t>
  </si>
  <si>
    <t>SBB0125</t>
  </si>
  <si>
    <t>SBB0134</t>
  </si>
  <si>
    <t>SBB0140</t>
  </si>
  <si>
    <t>SBB0606</t>
  </si>
  <si>
    <t>SBB0611</t>
  </si>
  <si>
    <t>SBB0612</t>
  </si>
  <si>
    <t>SBB0613</t>
  </si>
  <si>
    <t>SBB0631</t>
  </si>
  <si>
    <t>SBB0632</t>
  </si>
  <si>
    <t>SBB0705</t>
  </si>
  <si>
    <t>SBB1011</t>
  </si>
  <si>
    <t>SBB1032</t>
  </si>
  <si>
    <t>SBB1062</t>
  </si>
  <si>
    <t>SBB1109</t>
  </si>
  <si>
    <t>SBB1113</t>
  </si>
  <si>
    <t>SBB1114</t>
  </si>
  <si>
    <t>SBB1206</t>
  </si>
  <si>
    <t>SBB1208</t>
  </si>
  <si>
    <t>SBB1566</t>
  </si>
  <si>
    <t>SBB1570</t>
  </si>
  <si>
    <t>SBB1580</t>
  </si>
  <si>
    <t>SBB1612</t>
  </si>
  <si>
    <t>SBB1623</t>
  </si>
  <si>
    <t>SBB1634</t>
  </si>
  <si>
    <t>SBB1635</t>
  </si>
  <si>
    <t>SBB1636</t>
  </si>
  <si>
    <t>SBB2048</t>
  </si>
  <si>
    <t>SBB2050</t>
  </si>
  <si>
    <t>SBB2051</t>
  </si>
  <si>
    <t>SBB2127</t>
  </si>
  <si>
    <t>SBB2130</t>
  </si>
  <si>
    <t>SBB2133</t>
  </si>
  <si>
    <t>SBB2134</t>
  </si>
  <si>
    <t>SBB2136</t>
  </si>
  <si>
    <t>SBB2138</t>
  </si>
  <si>
    <t>SBB2140</t>
  </si>
  <si>
    <t>SBB2201</t>
  </si>
  <si>
    <t>SBB2202</t>
  </si>
  <si>
    <t>SBB2254</t>
  </si>
  <si>
    <t>SBB2523</t>
  </si>
  <si>
    <t>SBB2524</t>
  </si>
  <si>
    <t>SBB2534</t>
  </si>
  <si>
    <t>SBB2535</t>
  </si>
  <si>
    <t>SBB2542</t>
  </si>
  <si>
    <t>SBB2543</t>
  </si>
  <si>
    <t>SBB2547</t>
  </si>
  <si>
    <t>SBB2570</t>
  </si>
  <si>
    <t>SBB2573</t>
  </si>
  <si>
    <t>SBB2574</t>
  </si>
  <si>
    <t>SBB2575</t>
  </si>
  <si>
    <t>SBB2601</t>
  </si>
  <si>
    <t>SBB2608</t>
  </si>
  <si>
    <t>SBB2609</t>
  </si>
  <si>
    <t>SBB2610</t>
  </si>
  <si>
    <t>SBB2617</t>
  </si>
  <si>
    <t>SBB2623</t>
  </si>
  <si>
    <t>SBB2628</t>
  </si>
  <si>
    <t>SBB2630</t>
  </si>
  <si>
    <t>SBB2704</t>
  </si>
  <si>
    <t>SBB2708</t>
  </si>
  <si>
    <t>SBB3104</t>
  </si>
  <si>
    <t>SBB3116</t>
  </si>
  <si>
    <t>SBB3132</t>
  </si>
  <si>
    <t>SBB3551</t>
  </si>
  <si>
    <t>SBB3552</t>
  </si>
  <si>
    <t>SBB3555</t>
  </si>
  <si>
    <t>SBB3556</t>
  </si>
  <si>
    <t>SBB3557</t>
  </si>
  <si>
    <t>SBB3558</t>
  </si>
  <si>
    <t>SBB3559</t>
  </si>
  <si>
    <t>SBB3560</t>
  </si>
  <si>
    <t>SBB3561</t>
  </si>
  <si>
    <t>SBB3562</t>
  </si>
  <si>
    <t>SBB5603</t>
  </si>
  <si>
    <t>SBB5604</t>
  </si>
  <si>
    <t>SBB7051</t>
  </si>
  <si>
    <t>SBB7059</t>
  </si>
  <si>
    <t>SBB7060</t>
  </si>
  <si>
    <t>SBC0063</t>
  </si>
  <si>
    <t>SBC0109</t>
  </si>
  <si>
    <t>SBC0115</t>
  </si>
  <si>
    <t>SBC0120</t>
  </si>
  <si>
    <t>SBC0122</t>
  </si>
  <si>
    <t>SBC0127</t>
  </si>
  <si>
    <t>SBC0128</t>
  </si>
  <si>
    <t>SBC0130</t>
  </si>
  <si>
    <t>SBC0205</t>
  </si>
  <si>
    <t>SBC0251</t>
  </si>
  <si>
    <t>SBC0252</t>
  </si>
  <si>
    <t>SBC0621</t>
  </si>
  <si>
    <t>SBC0626</t>
  </si>
  <si>
    <t>SBC0703</t>
  </si>
  <si>
    <t>SBC0710</t>
  </si>
  <si>
    <t>SBC0711</t>
  </si>
  <si>
    <t>SBC0712</t>
  </si>
  <si>
    <t>SBC1109</t>
  </si>
  <si>
    <t>SBC1120</t>
  </si>
  <si>
    <t>SBC1121</t>
  </si>
  <si>
    <t>SBC1126</t>
  </si>
  <si>
    <t>SBC1562</t>
  </si>
  <si>
    <t>SBC1602</t>
  </si>
  <si>
    <t>SBC1606</t>
  </si>
  <si>
    <t>SBC1611</t>
  </si>
  <si>
    <t>SBC1619</t>
  </si>
  <si>
    <t>SBC1620</t>
  </si>
  <si>
    <t>SBC1637</t>
  </si>
  <si>
    <t>SBC2071</t>
  </si>
  <si>
    <t>SBC2072</t>
  </si>
  <si>
    <t>SBC2116</t>
  </si>
  <si>
    <t>SBC2118</t>
  </si>
  <si>
    <t>SBC2122</t>
  </si>
  <si>
    <t>SBC2124</t>
  </si>
  <si>
    <t>SBC2125</t>
  </si>
  <si>
    <t>SBC2132</t>
  </si>
  <si>
    <t>SBC2205</t>
  </si>
  <si>
    <t>SBC2207</t>
  </si>
  <si>
    <t>SBC2208</t>
  </si>
  <si>
    <t>SBC2209</t>
  </si>
  <si>
    <t>SBC2210</t>
  </si>
  <si>
    <t>SBC2536</t>
  </si>
  <si>
    <t>SBC2561</t>
  </si>
  <si>
    <t>SBC2563</t>
  </si>
  <si>
    <t>SBC2572</t>
  </si>
  <si>
    <t>SBC2576</t>
  </si>
  <si>
    <t>SBC2577</t>
  </si>
  <si>
    <t>SBC2578</t>
  </si>
  <si>
    <t>SBC2580</t>
  </si>
  <si>
    <t>SBC2604</t>
  </si>
  <si>
    <t>SBC2605</t>
  </si>
  <si>
    <t>SBC2606</t>
  </si>
  <si>
    <t>SBC2610</t>
  </si>
  <si>
    <t>SBC2616</t>
  </si>
  <si>
    <t>SBC2621</t>
  </si>
  <si>
    <t>SBC2625</t>
  </si>
  <si>
    <t>SBC2639</t>
  </si>
  <si>
    <t>SBC3062</t>
  </si>
  <si>
    <t>SBC3110</t>
  </si>
  <si>
    <t>SBC3112</t>
  </si>
  <si>
    <t>SBC3251</t>
  </si>
  <si>
    <t>SBC3602</t>
  </si>
  <si>
    <t>SBC4011</t>
  </si>
  <si>
    <t>SBD0003</t>
  </si>
  <si>
    <t>SBD0005</t>
  </si>
  <si>
    <t>SBD0012</t>
  </si>
  <si>
    <t>SBD0032</t>
  </si>
  <si>
    <t>SBD0121</t>
  </si>
  <si>
    <t>SBD0124</t>
  </si>
  <si>
    <t>SBD0125</t>
  </si>
  <si>
    <t>SBD0126</t>
  </si>
  <si>
    <t>SBD0201</t>
  </si>
  <si>
    <t>SBD0203</t>
  </si>
  <si>
    <t>SBD0204</t>
  </si>
  <si>
    <t>SBD0514</t>
  </si>
  <si>
    <t>SBD0535</t>
  </si>
  <si>
    <t>SBD0541</t>
  </si>
  <si>
    <t>SBD0543</t>
  </si>
  <si>
    <t>SBD0544</t>
  </si>
  <si>
    <t>SBD0561</t>
  </si>
  <si>
    <t>SBD0565</t>
  </si>
  <si>
    <t>SBD0626</t>
  </si>
  <si>
    <t>SBD0627</t>
  </si>
  <si>
    <t>SBD0628</t>
  </si>
  <si>
    <t>SBD0709</t>
  </si>
  <si>
    <t>SBD1045</t>
  </si>
  <si>
    <t>SBD1103</t>
  </si>
  <si>
    <t>SBD1115</t>
  </si>
  <si>
    <t>SBD1132</t>
  </si>
  <si>
    <t>SBD1201</t>
  </si>
  <si>
    <t>SBD1532</t>
  </si>
  <si>
    <t>SBD1542</t>
  </si>
  <si>
    <t>SBD1565</t>
  </si>
  <si>
    <t>SBD1566</t>
  </si>
  <si>
    <t>SBD1567</t>
  </si>
  <si>
    <t>SBD2047</t>
  </si>
  <si>
    <t>SBD2101</t>
  </si>
  <si>
    <t>SBD2108</t>
  </si>
  <si>
    <t>SBD2119</t>
  </si>
  <si>
    <t>SBD2121</t>
  </si>
  <si>
    <t>SBD2134</t>
  </si>
  <si>
    <t>SBD2135</t>
  </si>
  <si>
    <t>SBD2136</t>
  </si>
  <si>
    <t>SBD2137</t>
  </si>
  <si>
    <t>SBD2138</t>
  </si>
  <si>
    <t>SBD2531</t>
  </si>
  <si>
    <t>SBD2578</t>
  </si>
  <si>
    <t>SBD2622</t>
  </si>
  <si>
    <t>SBD2630</t>
  </si>
  <si>
    <t>SBD2634</t>
  </si>
  <si>
    <t>SBD2635</t>
  </si>
  <si>
    <t>SBD2636</t>
  </si>
  <si>
    <t>SBD2637</t>
  </si>
  <si>
    <t>SBD2703</t>
  </si>
  <si>
    <t>SBD3106</t>
  </si>
  <si>
    <t>SBD3118</t>
  </si>
  <si>
    <t>SBD3651</t>
  </si>
  <si>
    <t>SBD3652</t>
  </si>
  <si>
    <t>SBD3653</t>
  </si>
  <si>
    <t>SBD3654</t>
  </si>
  <si>
    <t>SBD3656</t>
  </si>
  <si>
    <t>SBD3657</t>
  </si>
  <si>
    <t>SBD4001</t>
  </si>
  <si>
    <t>SBD7151</t>
  </si>
  <si>
    <t>SBD7152</t>
  </si>
  <si>
    <t>SBD7153</t>
  </si>
  <si>
    <t>SBD7154</t>
  </si>
  <si>
    <t>SBD7155</t>
  </si>
  <si>
    <t>SBE0006</t>
  </si>
  <si>
    <t>SBE0064</t>
  </si>
  <si>
    <t>SBE0072</t>
  </si>
  <si>
    <t>SBE0107</t>
  </si>
  <si>
    <t>SBE0108</t>
  </si>
  <si>
    <t>SBE0112</t>
  </si>
  <si>
    <t>SBE0114</t>
  </si>
  <si>
    <t>SBE0116</t>
  </si>
  <si>
    <t>SBE0132</t>
  </si>
  <si>
    <t>SBE0207</t>
  </si>
  <si>
    <t>SBE0546</t>
  </si>
  <si>
    <t>SBE0705</t>
  </si>
  <si>
    <t>SBE0706</t>
  </si>
  <si>
    <t>SBE0752</t>
  </si>
  <si>
    <t>SBE0753</t>
  </si>
  <si>
    <t>SBE1032</t>
  </si>
  <si>
    <t>SBE1043</t>
  </si>
  <si>
    <t>SBE1051</t>
  </si>
  <si>
    <t>SBE1061</t>
  </si>
  <si>
    <t>SBE1071</t>
  </si>
  <si>
    <t>SBE1106</t>
  </si>
  <si>
    <t>SBE1107</t>
  </si>
  <si>
    <t>SBE1123</t>
  </si>
  <si>
    <t>SBE1128</t>
  </si>
  <si>
    <t>SBE1202</t>
  </si>
  <si>
    <t>SBE1564</t>
  </si>
  <si>
    <t>SBE1604</t>
  </si>
  <si>
    <t>SBE1605</t>
  </si>
  <si>
    <t>SBE1622</t>
  </si>
  <si>
    <t>SBE2047</t>
  </si>
  <si>
    <t>SBE2053</t>
  </si>
  <si>
    <t>SBE2061</t>
  </si>
  <si>
    <t>SBE2073</t>
  </si>
  <si>
    <t>SBE2074</t>
  </si>
  <si>
    <t>SBE2075</t>
  </si>
  <si>
    <t>SBE2105</t>
  </si>
  <si>
    <t>SBE2125</t>
  </si>
  <si>
    <t>SBE2131</t>
  </si>
  <si>
    <t>SBE2132</t>
  </si>
  <si>
    <t>SBE2141</t>
  </si>
  <si>
    <t>SBE2144</t>
  </si>
  <si>
    <t>SBE2505</t>
  </si>
  <si>
    <t>SBE2533</t>
  </si>
  <si>
    <t>SBE2534</t>
  </si>
  <si>
    <t>SBE2551</t>
  </si>
  <si>
    <t>SBE2563</t>
  </si>
  <si>
    <t>SBE2564</t>
  </si>
  <si>
    <t>SBE2573</t>
  </si>
  <si>
    <t>SBE2575</t>
  </si>
  <si>
    <t>SBE2615</t>
  </si>
  <si>
    <t>SBE2627</t>
  </si>
  <si>
    <t>SBE2631</t>
  </si>
  <si>
    <t>SBE2632</t>
  </si>
  <si>
    <t>SBE2641</t>
  </si>
  <si>
    <t>SBE2701</t>
  </si>
  <si>
    <t>SBE2703</t>
  </si>
  <si>
    <t>SBE2704</t>
  </si>
  <si>
    <t>SBE3032</t>
  </si>
  <si>
    <t>SBE3063</t>
  </si>
  <si>
    <t>SBE3064</t>
  </si>
  <si>
    <t>SBE3102</t>
  </si>
  <si>
    <t>SBE3103</t>
  </si>
  <si>
    <t>SBE3123</t>
  </si>
  <si>
    <t>SBE3124</t>
  </si>
  <si>
    <t>SBE3125</t>
  </si>
  <si>
    <t>SBE3135</t>
  </si>
  <si>
    <t>SBE3203</t>
  </si>
  <si>
    <t>SBE3701</t>
  </si>
  <si>
    <t>SBE3703</t>
  </si>
  <si>
    <t>SBE3704</t>
  </si>
  <si>
    <t>SBE3705</t>
  </si>
  <si>
    <t>SBE3706</t>
  </si>
  <si>
    <t>SBE6202</t>
  </si>
  <si>
    <t>SBEC000</t>
  </si>
  <si>
    <t>SBF0021</t>
  </si>
  <si>
    <t>SBF0052</t>
  </si>
  <si>
    <t>SBF0065</t>
  </si>
  <si>
    <t>SBF0066</t>
  </si>
  <si>
    <t>SBF0070</t>
  </si>
  <si>
    <t>SBF0071</t>
  </si>
  <si>
    <t>SBF0110</t>
  </si>
  <si>
    <t>SBF0111</t>
  </si>
  <si>
    <t>SBF0117</t>
  </si>
  <si>
    <t>SBF0129</t>
  </si>
  <si>
    <t>SBF0208</t>
  </si>
  <si>
    <t>SBF0544</t>
  </si>
  <si>
    <t>SBF0624</t>
  </si>
  <si>
    <t>SBF0625</t>
  </si>
  <si>
    <t>SBF0628</t>
  </si>
  <si>
    <t>SBF0629</t>
  </si>
  <si>
    <t>SBF0630</t>
  </si>
  <si>
    <t>SBF0704</t>
  </si>
  <si>
    <t>SBF1044</t>
  </si>
  <si>
    <t>SBF1112</t>
  </si>
  <si>
    <t>SBF1534</t>
  </si>
  <si>
    <t>SBF1563</t>
  </si>
  <si>
    <t>SBF1564</t>
  </si>
  <si>
    <t>SBF1616</t>
  </si>
  <si>
    <t>SBF1630</t>
  </si>
  <si>
    <t>SBF2031</t>
  </si>
  <si>
    <t>SBF2072</t>
  </si>
  <si>
    <t>SBF2106</t>
  </si>
  <si>
    <t>SBF2107</t>
  </si>
  <si>
    <t>SBF2110</t>
  </si>
  <si>
    <t>SBF2112</t>
  </si>
  <si>
    <t>SBF2113</t>
  </si>
  <si>
    <t>SBF2114</t>
  </si>
  <si>
    <t>SBF2123</t>
  </si>
  <si>
    <t>SBF2251</t>
  </si>
  <si>
    <t>SBF2253</t>
  </si>
  <si>
    <t>SBF2254</t>
  </si>
  <si>
    <t>SBF2255</t>
  </si>
  <si>
    <t>SBF2532</t>
  </si>
  <si>
    <t>SBF2577</t>
  </si>
  <si>
    <t>SBF2629</t>
  </si>
  <si>
    <t>SBF2637</t>
  </si>
  <si>
    <t>SBF3033</t>
  </si>
  <si>
    <t>SBF3034</t>
  </si>
  <si>
    <t>SBF3050</t>
  </si>
  <si>
    <t>SBF3051</t>
  </si>
  <si>
    <t>SBF3110</t>
  </si>
  <si>
    <t>SBF3111</t>
  </si>
  <si>
    <t>SBF3206</t>
  </si>
  <si>
    <t>SBF3751</t>
  </si>
  <si>
    <t>SBF3753</t>
  </si>
  <si>
    <t>SBF3754</t>
  </si>
  <si>
    <t>SBF3755</t>
  </si>
  <si>
    <t>SBF3756</t>
  </si>
  <si>
    <t>SBF3757</t>
  </si>
  <si>
    <t>SBF3758</t>
  </si>
  <si>
    <t>SBF3759</t>
  </si>
  <si>
    <t>SBF3760</t>
  </si>
  <si>
    <t>SBF4513</t>
  </si>
  <si>
    <t>SBF4520</t>
  </si>
  <si>
    <t>SBF5032</t>
  </si>
  <si>
    <t>SBF7251</t>
  </si>
  <si>
    <t>SBF7261</t>
  </si>
  <si>
    <t>SBFA003</t>
  </si>
  <si>
    <t>SBFA005</t>
  </si>
  <si>
    <t>SBFA007</t>
  </si>
  <si>
    <t>SBG0532</t>
  </si>
  <si>
    <t>SBG0540</t>
  </si>
  <si>
    <t>SBG0562</t>
  </si>
  <si>
    <t>SBG0603</t>
  </si>
  <si>
    <t>SBG0609</t>
  </si>
  <si>
    <t>SBG0615</t>
  </si>
  <si>
    <t>SBG0616</t>
  </si>
  <si>
    <t>SBG0634</t>
  </si>
  <si>
    <t>SBG0635</t>
  </si>
  <si>
    <t>SBG0640</t>
  </si>
  <si>
    <t>SBG1027</t>
  </si>
  <si>
    <t>SBG1129</t>
  </si>
  <si>
    <t>SBG1133</t>
  </si>
  <si>
    <t>SBG1205</t>
  </si>
  <si>
    <t>SBG1206</t>
  </si>
  <si>
    <t>SBG1533</t>
  </si>
  <si>
    <t>SBG1551</t>
  </si>
  <si>
    <t>SBG1568</t>
  </si>
  <si>
    <t>SBG1569</t>
  </si>
  <si>
    <t>SBG1620</t>
  </si>
  <si>
    <t>SBG1621</t>
  </si>
  <si>
    <t>SBG1640</t>
  </si>
  <si>
    <t>SBG3114</t>
  </si>
  <si>
    <t>SBG3205</t>
  </si>
  <si>
    <t>SBG3206</t>
  </si>
  <si>
    <t>SBG3802</t>
  </si>
  <si>
    <t>SBG3804</t>
  </si>
  <si>
    <t>SBG3805</t>
  </si>
  <si>
    <t>SBG4563</t>
  </si>
  <si>
    <t>SBG6303</t>
  </si>
  <si>
    <t>SBG6304</t>
  </si>
  <si>
    <t>SBG7281</t>
  </si>
  <si>
    <t>SBG7282</t>
  </si>
  <si>
    <t>SBG7284</t>
  </si>
  <si>
    <t>SBG7285</t>
  </si>
  <si>
    <t>SBGA004</t>
  </si>
  <si>
    <t>SBGA005</t>
  </si>
  <si>
    <t>SBGA006</t>
  </si>
  <si>
    <t>SBGA007</t>
  </si>
  <si>
    <t>SBGA008</t>
  </si>
  <si>
    <t>SBH0001</t>
  </si>
  <si>
    <t>SBH0062</t>
  </si>
  <si>
    <t>SBH0066</t>
  </si>
  <si>
    <t>SBH0118</t>
  </si>
  <si>
    <t>SBH0119</t>
  </si>
  <si>
    <t>SBH0130</t>
  </si>
  <si>
    <t>SBH0131</t>
  </si>
  <si>
    <t>SBH0133</t>
  </si>
  <si>
    <t>SBH0135</t>
  </si>
  <si>
    <t>SBH0206</t>
  </si>
  <si>
    <t>SBH0207</t>
  </si>
  <si>
    <t>SBH0534</t>
  </si>
  <si>
    <t>SBH0564</t>
  </si>
  <si>
    <t>SBH0633</t>
  </si>
  <si>
    <t>SBH0634</t>
  </si>
  <si>
    <t>SBH0707</t>
  </si>
  <si>
    <t>SBH0708</t>
  </si>
  <si>
    <t>SBH0709</t>
  </si>
  <si>
    <t>SBH0710</t>
  </si>
  <si>
    <t>SBH0751</t>
  </si>
  <si>
    <t>SBH1052</t>
  </si>
  <si>
    <t>SBH1053</t>
  </si>
  <si>
    <t>SBH1056</t>
  </si>
  <si>
    <t>SBH1065</t>
  </si>
  <si>
    <t>SBH1105</t>
  </si>
  <si>
    <t>SBH1107</t>
  </si>
  <si>
    <t>SBH1111</t>
  </si>
  <si>
    <t>SBH1116</t>
  </si>
  <si>
    <t>SBH1120</t>
  </si>
  <si>
    <t>SBH1607</t>
  </si>
  <si>
    <t>SBH1627</t>
  </si>
  <si>
    <t>SBH1628</t>
  </si>
  <si>
    <t>SBH1629</t>
  </si>
  <si>
    <t>SBH3011</t>
  </si>
  <si>
    <t>SBH3013</t>
  </si>
  <si>
    <t>SBH3020</t>
  </si>
  <si>
    <t>SBH3022</t>
  </si>
  <si>
    <t>SBH3023</t>
  </si>
  <si>
    <t>SBH3024</t>
  </si>
  <si>
    <t>SBH3704</t>
  </si>
  <si>
    <t>SBH4020</t>
  </si>
  <si>
    <t>SBH4041</t>
  </si>
  <si>
    <t>SBHH007</t>
  </si>
  <si>
    <t>SBJ0606</t>
  </si>
  <si>
    <t>SBJ0607</t>
  </si>
  <si>
    <t>SBJ0608</t>
  </si>
  <si>
    <t>SBJ0610</t>
  </si>
  <si>
    <t>SBJ0702</t>
  </si>
  <si>
    <t>SBJ0751</t>
  </si>
  <si>
    <t>SBJ1033</t>
  </si>
  <si>
    <t>SBJ1101</t>
  </si>
  <si>
    <t>SBJ1102</t>
  </si>
  <si>
    <t>SBJ1117</t>
  </si>
  <si>
    <t>SBJ1118</t>
  </si>
  <si>
    <t>SBJ1134</t>
  </si>
  <si>
    <t>SBJ1531</t>
  </si>
  <si>
    <t>SBJ1541</t>
  </si>
  <si>
    <t>SBJ1561</t>
  </si>
  <si>
    <t>SBJ1562</t>
  </si>
  <si>
    <t>SBJ1615</t>
  </si>
  <si>
    <t>SBJ3065</t>
  </si>
  <si>
    <t>SBJ3122</t>
  </si>
  <si>
    <t>SBJ3124</t>
  </si>
  <si>
    <t>SBJ3202</t>
  </si>
  <si>
    <t>SBK0514</t>
  </si>
  <si>
    <t>SBK0515</t>
  </si>
  <si>
    <t>SBK0521</t>
  </si>
  <si>
    <t>SBK0522</t>
  </si>
  <si>
    <t>SBK0525</t>
  </si>
  <si>
    <t>SBK0533</t>
  </si>
  <si>
    <t>SBK0543</t>
  </si>
  <si>
    <t>SBK0563</t>
  </si>
  <si>
    <t>SBK0564</t>
  </si>
  <si>
    <t>SBK0752</t>
  </si>
  <si>
    <t>SBK1130</t>
  </si>
  <si>
    <t>SBK1135</t>
  </si>
  <si>
    <t>SBK1567</t>
  </si>
  <si>
    <t>SBK1617</t>
  </si>
  <si>
    <t>SBK1635</t>
  </si>
  <si>
    <t>SBK1636</t>
  </si>
  <si>
    <t>SBK1637</t>
  </si>
  <si>
    <t>SBK3066</t>
  </si>
  <si>
    <t>SBK3067</t>
  </si>
  <si>
    <t>SBK3113</t>
  </si>
  <si>
    <t>SBK3126</t>
  </si>
  <si>
    <t>SBK4012</t>
  </si>
  <si>
    <t>SBK4020</t>
  </si>
  <si>
    <t>SBK4021</t>
  </si>
  <si>
    <t>SBL0604</t>
  </si>
  <si>
    <t>SBL0622</t>
  </si>
  <si>
    <t>SBL0623</t>
  </si>
  <si>
    <t>SBL0632</t>
  </si>
  <si>
    <t>SBL0704</t>
  </si>
  <si>
    <t>SBL0707</t>
  </si>
  <si>
    <t>SBL1108</t>
  </si>
  <si>
    <t>SBL1203</t>
  </si>
  <si>
    <t>SBL1209</t>
  </si>
  <si>
    <t>SBL1210</t>
  </si>
  <si>
    <t>SBL3128</t>
  </si>
  <si>
    <t>SBM3022</t>
  </si>
  <si>
    <t>SBM3108</t>
  </si>
  <si>
    <t>SBM3129</t>
  </si>
  <si>
    <t>SBM3130</t>
  </si>
  <si>
    <t>SBN3018</t>
  </si>
  <si>
    <t>SBN3067</t>
  </si>
  <si>
    <t>SBN3101</t>
  </si>
  <si>
    <t>SBN3117</t>
  </si>
  <si>
    <t>SBN3121</t>
  </si>
  <si>
    <t>SBN3125</t>
  </si>
  <si>
    <t>SBN3130</t>
  </si>
  <si>
    <t>SBP3133</t>
  </si>
  <si>
    <t>SBP3134</t>
  </si>
  <si>
    <t>SBPA033</t>
  </si>
  <si>
    <t>SBQ3064</t>
  </si>
  <si>
    <t>SBQ3107</t>
  </si>
  <si>
    <t>SBQ3115</t>
  </si>
  <si>
    <t>SBQ3131</t>
  </si>
  <si>
    <t>SBQ3204</t>
  </si>
  <si>
    <t>SBQ3205</t>
  </si>
  <si>
    <t>SBU0000</t>
  </si>
  <si>
    <t>SBU0004</t>
  </si>
  <si>
    <t>SBU0009</t>
  </si>
  <si>
    <t>SBU0046</t>
  </si>
  <si>
    <t>SBU0047</t>
  </si>
  <si>
    <t>SBU0048</t>
  </si>
  <si>
    <t>SBU0608</t>
  </si>
  <si>
    <t>SBU0619</t>
  </si>
  <si>
    <t>SBU0620</t>
  </si>
  <si>
    <t>SBU0636</t>
  </si>
  <si>
    <t>SBU0637</t>
  </si>
  <si>
    <t>SBU0638</t>
  </si>
  <si>
    <t>SBU0643</t>
  </si>
  <si>
    <t>SBU0645</t>
  </si>
  <si>
    <t>SBU1626</t>
  </si>
  <si>
    <t>SBU1637</t>
  </si>
  <si>
    <t>SBU1638</t>
  </si>
  <si>
    <t>SBU1639</t>
  </si>
  <si>
    <t>SBU1641</t>
  </si>
  <si>
    <t>SBU1643</t>
  </si>
  <si>
    <t>SBU1644</t>
  </si>
  <si>
    <t>SBU3047</t>
  </si>
  <si>
    <t>SBU3050</t>
  </si>
  <si>
    <t>SBU3051</t>
  </si>
  <si>
    <t>SBU3052</t>
  </si>
  <si>
    <t>SBU3053</t>
  </si>
  <si>
    <t>SBU3054</t>
  </si>
  <si>
    <t>SBU3056</t>
  </si>
  <si>
    <t>SBU3057</t>
  </si>
  <si>
    <t>SBU3058</t>
  </si>
  <si>
    <t>SBU3059</t>
  </si>
  <si>
    <t>SBU3060</t>
  </si>
  <si>
    <t>SBU3061</t>
  </si>
  <si>
    <t>SBU3062</t>
  </si>
  <si>
    <t>SBU3063</t>
  </si>
  <si>
    <t>SBU3064</t>
  </si>
  <si>
    <t>SBU3065</t>
  </si>
  <si>
    <t>SBU3066</t>
  </si>
  <si>
    <t>SBU3067</t>
  </si>
  <si>
    <t>SBU3068</t>
  </si>
  <si>
    <t>SBU3069</t>
  </si>
  <si>
    <t>SBU3070</t>
  </si>
  <si>
    <t>SBU3071</t>
  </si>
  <si>
    <t>SBU3072</t>
  </si>
  <si>
    <t>SBU3073</t>
  </si>
  <si>
    <t>SBU3074</t>
  </si>
  <si>
    <t>SBU3075</t>
  </si>
  <si>
    <t>SBU3076</t>
  </si>
  <si>
    <t>SBU3077</t>
  </si>
  <si>
    <t>SBU3078</t>
  </si>
  <si>
    <t>SBU3079</t>
  </si>
  <si>
    <t>SBU3080</t>
  </si>
  <si>
    <t>SBU3081</t>
  </si>
  <si>
    <t>SBU3082</t>
  </si>
  <si>
    <t>SBU3083</t>
  </si>
  <si>
    <t>SBU3084</t>
  </si>
  <si>
    <t>SBU3085</t>
  </si>
  <si>
    <t>SBU3086</t>
  </si>
  <si>
    <t>SBU3087</t>
  </si>
  <si>
    <t>SBU3088</t>
  </si>
  <si>
    <t>SBU3089</t>
  </si>
  <si>
    <t>SBU3090</t>
  </si>
  <si>
    <t>SBU3091</t>
  </si>
  <si>
    <t>SBU3092</t>
  </si>
  <si>
    <t>SBU3093</t>
  </si>
  <si>
    <t>SBU3094</t>
  </si>
  <si>
    <t>SBU3095</t>
  </si>
  <si>
    <t>SBU3096</t>
  </si>
  <si>
    <t>SBU3097</t>
  </si>
  <si>
    <t>SBU3098</t>
  </si>
  <si>
    <t>SBU3100</t>
  </si>
  <si>
    <t>SBU3101</t>
  </si>
  <si>
    <t>SBU3102</t>
  </si>
  <si>
    <t>SBU3103</t>
  </si>
  <si>
    <t>SDN0000</t>
  </si>
  <si>
    <t>SDS0000</t>
  </si>
  <si>
    <t>SFC1000</t>
  </si>
  <si>
    <t>SFC1010</t>
  </si>
  <si>
    <t>SFC1020</t>
  </si>
  <si>
    <t>SFC1030</t>
  </si>
  <si>
    <t>SFC1040</t>
  </si>
  <si>
    <t>SFC1050</t>
  </si>
  <si>
    <t>SFC1060</t>
  </si>
  <si>
    <t>SFC1070</t>
  </si>
  <si>
    <t>SFC1080</t>
  </si>
  <si>
    <t>SFC1090</t>
  </si>
  <si>
    <t>SFC1100</t>
  </si>
  <si>
    <t>SFC1110</t>
  </si>
  <si>
    <t>SFC1120</t>
  </si>
  <si>
    <t>SFC1140</t>
  </si>
  <si>
    <t>SFC1150</t>
  </si>
  <si>
    <t>SFC1160</t>
  </si>
  <si>
    <t>SFC1170</t>
  </si>
  <si>
    <t>SFC1180</t>
  </si>
  <si>
    <t>SFC1200</t>
  </si>
  <si>
    <t>SFC1220</t>
  </si>
  <si>
    <t>SFC1230</t>
  </si>
  <si>
    <t>SFC1240</t>
  </si>
  <si>
    <t>SFC1250</t>
  </si>
  <si>
    <t>SFC1260</t>
  </si>
  <si>
    <t>SFC1270</t>
  </si>
  <si>
    <t>SFC1280</t>
  </si>
  <si>
    <t>SFC1290</t>
  </si>
  <si>
    <t>SFC1300</t>
  </si>
  <si>
    <t>SFC1310</t>
  </si>
  <si>
    <t>SFC1320</t>
  </si>
  <si>
    <t>SFC1340</t>
  </si>
  <si>
    <t>SFC1350</t>
  </si>
  <si>
    <t>SFC1360</t>
  </si>
  <si>
    <t>SFC1370</t>
  </si>
  <si>
    <t>SFC1380</t>
  </si>
  <si>
    <t>SFC1390</t>
  </si>
  <si>
    <t>SFC1400</t>
  </si>
  <si>
    <t>SFC1420</t>
  </si>
  <si>
    <t>SFC1430</t>
  </si>
  <si>
    <t>SFC1440</t>
  </si>
  <si>
    <t>SFC1500</t>
  </si>
  <si>
    <t>SFC5020</t>
  </si>
  <si>
    <t>SFC5040</t>
  </si>
  <si>
    <t>SFC5060</t>
  </si>
  <si>
    <t>SFE1000</t>
  </si>
  <si>
    <t>SFE1010</t>
  </si>
  <si>
    <t>SFE1020</t>
  </si>
  <si>
    <t>SFE1030</t>
  </si>
  <si>
    <t>SFE1050</t>
  </si>
  <si>
    <t>SFE1070</t>
  </si>
  <si>
    <t>SFE1080</t>
  </si>
  <si>
    <t>SFE1090</t>
  </si>
  <si>
    <t>SFE1120</t>
  </si>
  <si>
    <t>SFE1130</t>
  </si>
  <si>
    <t>SFE1140</t>
  </si>
  <si>
    <t>SFE1160</t>
  </si>
  <si>
    <t>SFE1170</t>
  </si>
  <si>
    <t>SFE1180</t>
  </si>
  <si>
    <t>SFE1190</t>
  </si>
  <si>
    <t>SFE1200</t>
  </si>
  <si>
    <t>SFE1210</t>
  </si>
  <si>
    <t>SFE1220</t>
  </si>
  <si>
    <t>SFE1230</t>
  </si>
  <si>
    <t>SFE1240</t>
  </si>
  <si>
    <t>SFE1250</t>
  </si>
  <si>
    <t>SFE1260</t>
  </si>
  <si>
    <t>SFE1270</t>
  </si>
  <si>
    <t>SFE1280</t>
  </si>
  <si>
    <t>SFE1290</t>
  </si>
  <si>
    <t>SFE1300</t>
  </si>
  <si>
    <t>SFE1310</t>
  </si>
  <si>
    <t>SFE1320</t>
  </si>
  <si>
    <t>SFE1330</t>
  </si>
  <si>
    <t>SFE1340</t>
  </si>
  <si>
    <t>SFE1350</t>
  </si>
  <si>
    <t>SFE1360</t>
  </si>
  <si>
    <t>SFE1380</t>
  </si>
  <si>
    <t>SFE1390</t>
  </si>
  <si>
    <t>SFE1400</t>
  </si>
  <si>
    <t>SFE1410</t>
  </si>
  <si>
    <t>SFE1420</t>
  </si>
  <si>
    <t>SFE1430</t>
  </si>
  <si>
    <t>SFE1440</t>
  </si>
  <si>
    <t>SFE1450</t>
  </si>
  <si>
    <t>SFE1460</t>
  </si>
  <si>
    <t>SFE1470</t>
  </si>
  <si>
    <t>SFE1480</t>
  </si>
  <si>
    <t>SFE1490</t>
  </si>
  <si>
    <t>SFE1500</t>
  </si>
  <si>
    <t>SFE5000</t>
  </si>
  <si>
    <t>SFE5080</t>
  </si>
  <si>
    <t>SFE5100</t>
  </si>
  <si>
    <t>SFF1000</t>
  </si>
  <si>
    <t>SFF1010</t>
  </si>
  <si>
    <t>SFF1020</t>
  </si>
  <si>
    <t>SFF1030</t>
  </si>
  <si>
    <t>SFF1040</t>
  </si>
  <si>
    <t>SFF1050</t>
  </si>
  <si>
    <t>SFF1070</t>
  </si>
  <si>
    <t>SFF1080</t>
  </si>
  <si>
    <t>SFF1090</t>
  </si>
  <si>
    <t>SFF1100</t>
  </si>
  <si>
    <t>SFF1110</t>
  </si>
  <si>
    <t>SFF1120</t>
  </si>
  <si>
    <t>SFF1130</t>
  </si>
  <si>
    <t>SFF1140</t>
  </si>
  <si>
    <t>SFF1150</t>
  </si>
  <si>
    <t>SFF1170</t>
  </si>
  <si>
    <t>SFF1190</t>
  </si>
  <si>
    <t>SFF1200</t>
  </si>
  <si>
    <t>SFF1210</t>
  </si>
  <si>
    <t>SFF1220</t>
  </si>
  <si>
    <t>SFF1230</t>
  </si>
  <si>
    <t>SFF1240</t>
  </si>
  <si>
    <t>SFF1250</t>
  </si>
  <si>
    <t>SFF1270</t>
  </si>
  <si>
    <t>SFF1280</t>
  </si>
  <si>
    <t>SFF1290</t>
  </si>
  <si>
    <t>SFF1300</t>
  </si>
  <si>
    <t>SFF1310</t>
  </si>
  <si>
    <t>SFF1330</t>
  </si>
  <si>
    <t>SFF1340</t>
  </si>
  <si>
    <t>SFF1350</t>
  </si>
  <si>
    <t>SFF1360</t>
  </si>
  <si>
    <t>SFF1370</t>
  </si>
  <si>
    <t>SFF1380</t>
  </si>
  <si>
    <t>SFF1390</t>
  </si>
  <si>
    <t>SFF1400</t>
  </si>
  <si>
    <t>SFF1410</t>
  </si>
  <si>
    <t>SFF1420</t>
  </si>
  <si>
    <t>SFF5020</t>
  </si>
  <si>
    <t>SFF5040</t>
  </si>
  <si>
    <t>SFF5050</t>
  </si>
  <si>
    <t>SFF5060</t>
  </si>
  <si>
    <t>SFG1000</t>
  </si>
  <si>
    <t>SFG1010</t>
  </si>
  <si>
    <t>SFG1020</t>
  </si>
  <si>
    <t>SFG1030</t>
  </si>
  <si>
    <t>SFG1050</t>
  </si>
  <si>
    <t>SFG1060</t>
  </si>
  <si>
    <t>SFG1070</t>
  </si>
  <si>
    <t>SFG1080</t>
  </si>
  <si>
    <t>SFG1090</t>
  </si>
  <si>
    <t>SFG1100</t>
  </si>
  <si>
    <t>SFG1110</t>
  </si>
  <si>
    <t>SFG1120</t>
  </si>
  <si>
    <t>SFG1130</t>
  </si>
  <si>
    <t>SFG1140</t>
  </si>
  <si>
    <t>SFG1150</t>
  </si>
  <si>
    <t>SFG1160</t>
  </si>
  <si>
    <t>SFG1170</t>
  </si>
  <si>
    <t>SFG1180</t>
  </si>
  <si>
    <t>SFG1210</t>
  </si>
  <si>
    <t>SFG1220</t>
  </si>
  <si>
    <t>SFG1240</t>
  </si>
  <si>
    <t>SFG1270</t>
  </si>
  <si>
    <t>SFG1280</t>
  </si>
  <si>
    <t>SFG1300</t>
  </si>
  <si>
    <t>SFG1320</t>
  </si>
  <si>
    <t>SFG1330</t>
  </si>
  <si>
    <t>SFG1340</t>
  </si>
  <si>
    <t>SFG1350</t>
  </si>
  <si>
    <t>SFG1360</t>
  </si>
  <si>
    <t>SFG1370</t>
  </si>
  <si>
    <t>SFG1380</t>
  </si>
  <si>
    <t>SFG1390</t>
  </si>
  <si>
    <t>SFG1410</t>
  </si>
  <si>
    <t>SFG1420</t>
  </si>
  <si>
    <t>SFG1430</t>
  </si>
  <si>
    <t>SFG1440</t>
  </si>
  <si>
    <t>SFG1450</t>
  </si>
  <si>
    <t>SFG1460</t>
  </si>
  <si>
    <t>SFG1470</t>
  </si>
  <si>
    <t>SFG1480</t>
  </si>
  <si>
    <t>SFG1490</t>
  </si>
  <si>
    <t>SFG1500</t>
  </si>
  <si>
    <t>SFG1510</t>
  </si>
  <si>
    <t>SFG1520</t>
  </si>
  <si>
    <t>SFG1530</t>
  </si>
  <si>
    <t>SFG1540</t>
  </si>
  <si>
    <t>SFG1560</t>
  </si>
  <si>
    <t>SFG1580</t>
  </si>
  <si>
    <t>SFG1590</t>
  </si>
  <si>
    <t>SFG1600</t>
  </si>
  <si>
    <t>SFG5000</t>
  </si>
  <si>
    <t>SFG5060</t>
  </si>
  <si>
    <t>SFG5080</t>
  </si>
  <si>
    <t>SFG5120</t>
  </si>
  <si>
    <t>SFH1010</t>
  </si>
  <si>
    <t>SFH1040</t>
  </si>
  <si>
    <t>SFH1050</t>
  </si>
  <si>
    <t>SFH1060</t>
  </si>
  <si>
    <t>SFH1080</t>
  </si>
  <si>
    <t>SFH1090</t>
  </si>
  <si>
    <t>SFH1100</t>
  </si>
  <si>
    <t>SFH1110</t>
  </si>
  <si>
    <t>SFH1120</t>
  </si>
  <si>
    <t>SFH1130</t>
  </si>
  <si>
    <t>SFH1140</t>
  </si>
  <si>
    <t>SFH1160</t>
  </si>
  <si>
    <t>SFH1180</t>
  </si>
  <si>
    <t>SFH1190</t>
  </si>
  <si>
    <t>SFH1200</t>
  </si>
  <si>
    <t>SFH1210</t>
  </si>
  <si>
    <t>SFH1230</t>
  </si>
  <si>
    <t>SFH1240</t>
  </si>
  <si>
    <t>SFH1250</t>
  </si>
  <si>
    <t>SFH1260</t>
  </si>
  <si>
    <t>SFH1270</t>
  </si>
  <si>
    <t>SFH1280</t>
  </si>
  <si>
    <t>SFH1290</t>
  </si>
  <si>
    <t>SFH1300</t>
  </si>
  <si>
    <t>SFH1310</t>
  </si>
  <si>
    <t>SFH1320</t>
  </si>
  <si>
    <t>SFH1330</t>
  </si>
  <si>
    <t>SFH1340</t>
  </si>
  <si>
    <t>SFH1350</t>
  </si>
  <si>
    <t>SFH1400</t>
  </si>
  <si>
    <t>SFH1410</t>
  </si>
  <si>
    <t>SFH1420</t>
  </si>
  <si>
    <t>SFH1430</t>
  </si>
  <si>
    <t>SFH1440</t>
  </si>
  <si>
    <t>SFH1450</t>
  </si>
  <si>
    <t>SFH1500</t>
  </si>
  <si>
    <t>SFH5080</t>
  </si>
  <si>
    <t>SFH5100</t>
  </si>
  <si>
    <t>SFH5120</t>
  </si>
  <si>
    <t>SFK1010</t>
  </si>
  <si>
    <t>SFK1020</t>
  </si>
  <si>
    <t>SFK1030</t>
  </si>
  <si>
    <t>SFK1040</t>
  </si>
  <si>
    <t>SFK1050</t>
  </si>
  <si>
    <t>SFK1060</t>
  </si>
  <si>
    <t>SFK1070</t>
  </si>
  <si>
    <t>SFK1080</t>
  </si>
  <si>
    <t>SFK1090</t>
  </si>
  <si>
    <t>SFK1100</t>
  </si>
  <si>
    <t>SFK1110</t>
  </si>
  <si>
    <t>SFK1120</t>
  </si>
  <si>
    <t>SFK1130</t>
  </si>
  <si>
    <t>SFK1140</t>
  </si>
  <si>
    <t>SFK1150</t>
  </si>
  <si>
    <t>SFK1170</t>
  </si>
  <si>
    <t>SFK1180</t>
  </si>
  <si>
    <t>SFK1190</t>
  </si>
  <si>
    <t>SFK1200</t>
  </si>
  <si>
    <t>SFK1210</t>
  </si>
  <si>
    <t>SFK1220</t>
  </si>
  <si>
    <t>SFK1230</t>
  </si>
  <si>
    <t>SFK1240</t>
  </si>
  <si>
    <t>SFK1250</t>
  </si>
  <si>
    <t>SFK1260</t>
  </si>
  <si>
    <t>SFK1270</t>
  </si>
  <si>
    <t>SFK1280</t>
  </si>
  <si>
    <t>SFK1290</t>
  </si>
  <si>
    <t>SFK1300</t>
  </si>
  <si>
    <t>SFK1310</t>
  </si>
  <si>
    <t>SFK1340</t>
  </si>
  <si>
    <t>SFK1350</t>
  </si>
  <si>
    <t>SFK1360</t>
  </si>
  <si>
    <t>SFK1380</t>
  </si>
  <si>
    <t>SFK1390</t>
  </si>
  <si>
    <t>SFK1400</t>
  </si>
  <si>
    <t>SFK1410</t>
  </si>
  <si>
    <t>SFK1420</t>
  </si>
  <si>
    <t>SFK1430</t>
  </si>
  <si>
    <t>SFK5060</t>
  </si>
  <si>
    <t>SFK5070</t>
  </si>
  <si>
    <t>SFL1000</t>
  </si>
  <si>
    <t>SFL1010</t>
  </si>
  <si>
    <t>SFL1020</t>
  </si>
  <si>
    <t>SFL1040</t>
  </si>
  <si>
    <t>SFL1060</t>
  </si>
  <si>
    <t>SFL1070</t>
  </si>
  <si>
    <t>SFL1080</t>
  </si>
  <si>
    <t>SFL1090</t>
  </si>
  <si>
    <t>SFL1100</t>
  </si>
  <si>
    <t>SFL1120</t>
  </si>
  <si>
    <t>SFL1130</t>
  </si>
  <si>
    <t>SFL1150</t>
  </si>
  <si>
    <t>SFL1160</t>
  </si>
  <si>
    <t>SFL1170</t>
  </si>
  <si>
    <t>SFL1190</t>
  </si>
  <si>
    <t>SFL1200</t>
  </si>
  <si>
    <t>SFL1210</t>
  </si>
  <si>
    <t>SFL1220</t>
  </si>
  <si>
    <t>SFL1230</t>
  </si>
  <si>
    <t>SFL1240</t>
  </si>
  <si>
    <t>SFL1250</t>
  </si>
  <si>
    <t>SFL1260</t>
  </si>
  <si>
    <t>SFL1270</t>
  </si>
  <si>
    <t>SFL1280</t>
  </si>
  <si>
    <t>SFL1290</t>
  </si>
  <si>
    <t>SFL1300</t>
  </si>
  <si>
    <t>SFL1310</t>
  </si>
  <si>
    <t>SFL1320</t>
  </si>
  <si>
    <t>SFL1330</t>
  </si>
  <si>
    <t>SFL1340</t>
  </si>
  <si>
    <t>SFL1350</t>
  </si>
  <si>
    <t>SFL1360</t>
  </si>
  <si>
    <t>SFL1370</t>
  </si>
  <si>
    <t>SFL1380</t>
  </si>
  <si>
    <t>SFL1390</t>
  </si>
  <si>
    <t>SFL1400</t>
  </si>
  <si>
    <t>SFL1410</t>
  </si>
  <si>
    <t>SFL5080</t>
  </si>
  <si>
    <t>SFM1000</t>
  </si>
  <si>
    <t>SFP8000</t>
  </si>
  <si>
    <t>SFP8010</t>
  </si>
  <si>
    <t>SFP8020</t>
  </si>
  <si>
    <t>SFP8030</t>
  </si>
  <si>
    <t>SFP8040</t>
  </si>
  <si>
    <t>SFP8050</t>
  </si>
  <si>
    <t>SFP8060</t>
  </si>
  <si>
    <t>SFP8070</t>
  </si>
  <si>
    <t>SFP8080</t>
  </si>
  <si>
    <t>SFP8100</t>
  </si>
  <si>
    <t>SFP8130</t>
  </si>
  <si>
    <t>SFP8150</t>
  </si>
  <si>
    <t>SHA0000</t>
  </si>
  <si>
    <t>SHA0010</t>
  </si>
  <si>
    <t>SHC1000</t>
  </si>
  <si>
    <t>SHC1010</t>
  </si>
  <si>
    <t>SHC1030</t>
  </si>
  <si>
    <t>SHC1040</t>
  </si>
  <si>
    <t>SHC1050</t>
  </si>
  <si>
    <t>SHC1060</t>
  </si>
  <si>
    <t>SHC1070</t>
  </si>
  <si>
    <t>SHC1080</t>
  </si>
  <si>
    <t>SHC1090</t>
  </si>
  <si>
    <t>SHC1100</t>
  </si>
  <si>
    <t>SHC1110</t>
  </si>
  <si>
    <t>SHC1120</t>
  </si>
  <si>
    <t>SHC1140</t>
  </si>
  <si>
    <t>SHC1150</t>
  </si>
  <si>
    <t>SHC1160</t>
  </si>
  <si>
    <t>SHC1170</t>
  </si>
  <si>
    <t>SHC1180</t>
  </si>
  <si>
    <t>SHC1200</t>
  </si>
  <si>
    <t>SHC1220</t>
  </si>
  <si>
    <t>SHC1230</t>
  </si>
  <si>
    <t>SHC1240</t>
  </si>
  <si>
    <t>SHC1250</t>
  </si>
  <si>
    <t>SHC1260</t>
  </si>
  <si>
    <t>SHC1270</t>
  </si>
  <si>
    <t>SHC1280</t>
  </si>
  <si>
    <t>SHC1290</t>
  </si>
  <si>
    <t>SHC1310</t>
  </si>
  <si>
    <t>SHC1320</t>
  </si>
  <si>
    <t>SHC1340</t>
  </si>
  <si>
    <t>SHC1350</t>
  </si>
  <si>
    <t>SHC1360</t>
  </si>
  <si>
    <t>SHC1370</t>
  </si>
  <si>
    <t>SHC1380</t>
  </si>
  <si>
    <t>SHC1390</t>
  </si>
  <si>
    <t>SHC1420</t>
  </si>
  <si>
    <t>SHC1430</t>
  </si>
  <si>
    <t>SHC1440</t>
  </si>
  <si>
    <t>SHE1000</t>
  </si>
  <si>
    <t>SHE1010</t>
  </si>
  <si>
    <t>SHE1020</t>
  </si>
  <si>
    <t>SHE1030</t>
  </si>
  <si>
    <t>SHE1050</t>
  </si>
  <si>
    <t>SHE1070</t>
  </si>
  <si>
    <t>SHE1090</t>
  </si>
  <si>
    <t>SHE1120</t>
  </si>
  <si>
    <t>SHE1130</t>
  </si>
  <si>
    <t>SHE1140</t>
  </si>
  <si>
    <t>SHE1160</t>
  </si>
  <si>
    <t>SHE1170</t>
  </si>
  <si>
    <t>SHE1180</t>
  </si>
  <si>
    <t>SHE1190</t>
  </si>
  <si>
    <t>SHE1200</t>
  </si>
  <si>
    <t>SHE1210</t>
  </si>
  <si>
    <t>SHE1220</t>
  </si>
  <si>
    <t>SHE1230</t>
  </si>
  <si>
    <t>SHE1240</t>
  </si>
  <si>
    <t>SHE1250</t>
  </si>
  <si>
    <t>SHE1260</t>
  </si>
  <si>
    <t>SHE1270</t>
  </si>
  <si>
    <t>SHE1280</t>
  </si>
  <si>
    <t>SHE1290</t>
  </si>
  <si>
    <t>SHE1300</t>
  </si>
  <si>
    <t>SHE1310</t>
  </si>
  <si>
    <t>SHE1320</t>
  </si>
  <si>
    <t>SHE1330</t>
  </si>
  <si>
    <t>SHE1340</t>
  </si>
  <si>
    <t>SHE1350</t>
  </si>
  <si>
    <t>SHE1360</t>
  </si>
  <si>
    <t>SHE1400</t>
  </si>
  <si>
    <t>SHE1410</t>
  </si>
  <si>
    <t>SHE1420</t>
  </si>
  <si>
    <t>SHE1440</t>
  </si>
  <si>
    <t>SHE1450</t>
  </si>
  <si>
    <t>SHE1460</t>
  </si>
  <si>
    <t>SHE1470</t>
  </si>
  <si>
    <t>SHE1480</t>
  </si>
  <si>
    <t>SHE1490</t>
  </si>
  <si>
    <t>SHE1500</t>
  </si>
  <si>
    <t>SHE1520</t>
  </si>
  <si>
    <t>SHE5000</t>
  </si>
  <si>
    <t>SHF1000</t>
  </si>
  <si>
    <t>SHF1010</t>
  </si>
  <si>
    <t>SHF1030</t>
  </si>
  <si>
    <t>SHF1040</t>
  </si>
  <si>
    <t>SHF1050</t>
  </si>
  <si>
    <t>SHF1070</t>
  </si>
  <si>
    <t>SHF1080</t>
  </si>
  <si>
    <t>SHF1090</t>
  </si>
  <si>
    <t>SHF1100</t>
  </si>
  <si>
    <t>SHF1110</t>
  </si>
  <si>
    <t>SHF1120</t>
  </si>
  <si>
    <t>SHF1130</t>
  </si>
  <si>
    <t>SHF1140</t>
  </si>
  <si>
    <t>SHF1150</t>
  </si>
  <si>
    <t>SHF1170</t>
  </si>
  <si>
    <t>SHF1190</t>
  </si>
  <si>
    <t>SHF1200</t>
  </si>
  <si>
    <t>SHF1210</t>
  </si>
  <si>
    <t>SHF1220</t>
  </si>
  <si>
    <t>SHF1230</t>
  </si>
  <si>
    <t>SHF1240</t>
  </si>
  <si>
    <t>SHF1250</t>
  </si>
  <si>
    <t>SHF1270</t>
  </si>
  <si>
    <t>SHF1280</t>
  </si>
  <si>
    <t>SHF1290</t>
  </si>
  <si>
    <t>SHF1300</t>
  </si>
  <si>
    <t>SHF1310</t>
  </si>
  <si>
    <t>SHF1330</t>
  </si>
  <si>
    <t>SHF1340</t>
  </si>
  <si>
    <t>SHF1380</t>
  </si>
  <si>
    <t>SHF1390</t>
  </si>
  <si>
    <t>SHF1400</t>
  </si>
  <si>
    <t>SHF1410</t>
  </si>
  <si>
    <t>SHF1420</t>
  </si>
  <si>
    <t>SHF1430</t>
  </si>
  <si>
    <t>SHF3000</t>
  </si>
  <si>
    <t>SHF5000</t>
  </si>
  <si>
    <t>SHG1000</t>
  </si>
  <si>
    <t>SHG1010</t>
  </si>
  <si>
    <t>SHG1050</t>
  </si>
  <si>
    <t>SHG1060</t>
  </si>
  <si>
    <t>SHG1070</t>
  </si>
  <si>
    <t>SHG1080</t>
  </si>
  <si>
    <t>SHG1090</t>
  </si>
  <si>
    <t>SHG1100</t>
  </si>
  <si>
    <t>SHG1110</t>
  </si>
  <si>
    <t>SHG1120</t>
  </si>
  <si>
    <t>SHG1130</t>
  </si>
  <si>
    <t>SHG1140</t>
  </si>
  <si>
    <t>SHG1150</t>
  </si>
  <si>
    <t>SHG1160</t>
  </si>
  <si>
    <t>SHG1180</t>
  </si>
  <si>
    <t>SHG1210</t>
  </si>
  <si>
    <t>SHG1220</t>
  </si>
  <si>
    <t>SHG1240</t>
  </si>
  <si>
    <t>SHG1260</t>
  </si>
  <si>
    <t>SHG1280</t>
  </si>
  <si>
    <t>SHG1300</t>
  </si>
  <si>
    <t>SHG1320</t>
  </si>
  <si>
    <t>SHG1330</t>
  </si>
  <si>
    <t>SHG1340</t>
  </si>
  <si>
    <t>SHG1350</t>
  </si>
  <si>
    <t>SHG1360</t>
  </si>
  <si>
    <t>SHG1370</t>
  </si>
  <si>
    <t>SHG1380</t>
  </si>
  <si>
    <t>SHG1390</t>
  </si>
  <si>
    <t>SHG1410</t>
  </si>
  <si>
    <t>SHG1430</t>
  </si>
  <si>
    <t>SHG1440</t>
  </si>
  <si>
    <t>SHG1450</t>
  </si>
  <si>
    <t>SHG1460</t>
  </si>
  <si>
    <t>SHG1470</t>
  </si>
  <si>
    <t>SHG1480</t>
  </si>
  <si>
    <t>SHG1490</t>
  </si>
  <si>
    <t>SHG1500</t>
  </si>
  <si>
    <t>SHG1510</t>
  </si>
  <si>
    <t>SHG1540</t>
  </si>
  <si>
    <t>SHG1560</t>
  </si>
  <si>
    <t>SHG5000</t>
  </si>
  <si>
    <t>SHG5080</t>
  </si>
  <si>
    <t>SHG5090</t>
  </si>
  <si>
    <t>SHG5120</t>
  </si>
  <si>
    <t>SHG5130</t>
  </si>
  <si>
    <t>SHG5170</t>
  </si>
  <si>
    <t>SHG5180</t>
  </si>
  <si>
    <t>SHH1040</t>
  </si>
  <si>
    <t>SHH1050</t>
  </si>
  <si>
    <t>SHH1060</t>
  </si>
  <si>
    <t>SHH1080</t>
  </si>
  <si>
    <t>SHH1090</t>
  </si>
  <si>
    <t>SHH1100</t>
  </si>
  <si>
    <t>SHH1110</t>
  </si>
  <si>
    <t>SHH1120</t>
  </si>
  <si>
    <t>SHH1130</t>
  </si>
  <si>
    <t>SHH1140</t>
  </si>
  <si>
    <t>SHH1160</t>
  </si>
  <si>
    <t>SHH1180</t>
  </si>
  <si>
    <t>SHH1190</t>
  </si>
  <si>
    <t>SHH1210</t>
  </si>
  <si>
    <t>SHH1220</t>
  </si>
  <si>
    <t>SHH1230</t>
  </si>
  <si>
    <t>SHH1240</t>
  </si>
  <si>
    <t>SHH1250</t>
  </si>
  <si>
    <t>SHH1260</t>
  </si>
  <si>
    <t>SHH1270</t>
  </si>
  <si>
    <t>SHH1280</t>
  </si>
  <si>
    <t>SHH1290</t>
  </si>
  <si>
    <t>SHH1300</t>
  </si>
  <si>
    <t>SHH1310</t>
  </si>
  <si>
    <t>SHH1320</t>
  </si>
  <si>
    <t>SHH1330</t>
  </si>
  <si>
    <t>SHH1340</t>
  </si>
  <si>
    <t>SHH1350</t>
  </si>
  <si>
    <t>SHH1400</t>
  </si>
  <si>
    <t>SHH1410</t>
  </si>
  <si>
    <t>SHH1420</t>
  </si>
  <si>
    <t>SHH1440</t>
  </si>
  <si>
    <t>SHH1450</t>
  </si>
  <si>
    <t>SHH1500</t>
  </si>
  <si>
    <t>SHH3000</t>
  </si>
  <si>
    <t>SHH5000</t>
  </si>
  <si>
    <t>SHH5080</t>
  </si>
  <si>
    <t>SHH5100</t>
  </si>
  <si>
    <t>SHK1010</t>
  </si>
  <si>
    <t>SHK1020</t>
  </si>
  <si>
    <t>SHK1030</t>
  </si>
  <si>
    <t>SHK1040</t>
  </si>
  <si>
    <t>SHK1050</t>
  </si>
  <si>
    <t>SHK1060</t>
  </si>
  <si>
    <t>SHK1070</t>
  </si>
  <si>
    <t>SHK1080</t>
  </si>
  <si>
    <t>SHK1090</t>
  </si>
  <si>
    <t>SHK1120</t>
  </si>
  <si>
    <t>SHK1140</t>
  </si>
  <si>
    <t>SHK1150</t>
  </si>
  <si>
    <t>SHK1170</t>
  </si>
  <si>
    <t>SHK1180</t>
  </si>
  <si>
    <t>SHK1190</t>
  </si>
  <si>
    <t>SHK1200</t>
  </si>
  <si>
    <t>SHK1210</t>
  </si>
  <si>
    <t>SHK1220</t>
  </si>
  <si>
    <t>SHK1230</t>
  </si>
  <si>
    <t>SHK1240</t>
  </si>
  <si>
    <t>SHK1260</t>
  </si>
  <si>
    <t>SHK1270</t>
  </si>
  <si>
    <t>SHK1280</t>
  </si>
  <si>
    <t>SHK1300</t>
  </si>
  <si>
    <t>SHK1310</t>
  </si>
  <si>
    <t>SHK1340</t>
  </si>
  <si>
    <t>SHK1350</t>
  </si>
  <si>
    <t>SHK1360</t>
  </si>
  <si>
    <t>SHK1380</t>
  </si>
  <si>
    <t>SHK1390</t>
  </si>
  <si>
    <t>SHK1400</t>
  </si>
  <si>
    <t>SHK1410</t>
  </si>
  <si>
    <t>SHK1420</t>
  </si>
  <si>
    <t>SHK3000</t>
  </si>
  <si>
    <t>SHK5040</t>
  </si>
  <si>
    <t>SHK5060</t>
  </si>
  <si>
    <t>SHL1000</t>
  </si>
  <si>
    <t>SHL1010</t>
  </si>
  <si>
    <t>SHL1020</t>
  </si>
  <si>
    <t>SHL1040</t>
  </si>
  <si>
    <t>SHL1070</t>
  </si>
  <si>
    <t>SHL1080</t>
  </si>
  <si>
    <t>SHL1090</t>
  </si>
  <si>
    <t>SHL1100</t>
  </si>
  <si>
    <t>SHL1120</t>
  </si>
  <si>
    <t>SHL1130</t>
  </si>
  <si>
    <t>SHL1140</t>
  </si>
  <si>
    <t>SHL1150</t>
  </si>
  <si>
    <t>SHL1160</t>
  </si>
  <si>
    <t>SHL1190</t>
  </si>
  <si>
    <t>SHL1210</t>
  </si>
  <si>
    <t>SHL1220</t>
  </si>
  <si>
    <t>SHL1230</t>
  </si>
  <si>
    <t>SHL1240</t>
  </si>
  <si>
    <t>SHL1250</t>
  </si>
  <si>
    <t>SHL1260</t>
  </si>
  <si>
    <t>SHL1280</t>
  </si>
  <si>
    <t>SHL1290</t>
  </si>
  <si>
    <t>SHL1300</t>
  </si>
  <si>
    <t>SHL1310</t>
  </si>
  <si>
    <t>SHL1320</t>
  </si>
  <si>
    <t>SHL1330</t>
  </si>
  <si>
    <t>SHL1350</t>
  </si>
  <si>
    <t>SHL1360</t>
  </si>
  <si>
    <t>SHL1380</t>
  </si>
  <si>
    <t>SHL1390</t>
  </si>
  <si>
    <t>SHL1400</t>
  </si>
  <si>
    <t>SHL3000</t>
  </si>
  <si>
    <t>SHL5020</t>
  </si>
  <si>
    <t>SHL5030</t>
  </si>
  <si>
    <t>SHL5060</t>
  </si>
  <si>
    <t>SHM1000</t>
  </si>
  <si>
    <t>SHP8000</t>
  </si>
  <si>
    <t>SHP8020</t>
  </si>
  <si>
    <t>SHP8050</t>
  </si>
  <si>
    <t>SHP8060</t>
  </si>
  <si>
    <t>SHP8080</t>
  </si>
  <si>
    <t>SHP8100</t>
  </si>
  <si>
    <t>SHP8130</t>
  </si>
  <si>
    <t>SHR0000</t>
  </si>
  <si>
    <t>SHZ9999</t>
  </si>
  <si>
    <t>SJX0000</t>
  </si>
  <si>
    <t>SJX0100</t>
  </si>
  <si>
    <t>SJX0101</t>
  </si>
  <si>
    <t>SN10500</t>
  </si>
  <si>
    <t>SN11400</t>
  </si>
  <si>
    <t>SN11500</t>
  </si>
  <si>
    <t>SN12300</t>
  </si>
  <si>
    <t>SN13400</t>
  </si>
  <si>
    <t>SN14000</t>
  </si>
  <si>
    <t>SN14800</t>
  </si>
  <si>
    <t>SN15200</t>
  </si>
  <si>
    <t>SN16200</t>
  </si>
  <si>
    <t>SN17500</t>
  </si>
  <si>
    <t>SN17600</t>
  </si>
  <si>
    <t>SN17800</t>
  </si>
  <si>
    <t>SN18000</t>
  </si>
  <si>
    <t>SN18500</t>
  </si>
  <si>
    <t>SN18600</t>
  </si>
  <si>
    <t>SN18800</t>
  </si>
  <si>
    <t>SN19300</t>
  </si>
  <si>
    <t>SN19600</t>
  </si>
  <si>
    <t>SN19700</t>
  </si>
  <si>
    <t>SN20100</t>
  </si>
  <si>
    <t>SN20700</t>
  </si>
  <si>
    <t>SN20900</t>
  </si>
  <si>
    <t>SN21100</t>
  </si>
  <si>
    <t>SN21200</t>
  </si>
  <si>
    <t>SN21700</t>
  </si>
  <si>
    <t>SN21800</t>
  </si>
  <si>
    <t>SN21900</t>
  </si>
  <si>
    <t>SN22000</t>
  </si>
  <si>
    <t>SN22100</t>
  </si>
  <si>
    <t>SN22600</t>
  </si>
  <si>
    <t>SN23900</t>
  </si>
  <si>
    <t>SN24300</t>
  </si>
  <si>
    <t>SN24600</t>
  </si>
  <si>
    <t>SN24800</t>
  </si>
  <si>
    <t>SN25400</t>
  </si>
  <si>
    <t>SN25500</t>
  </si>
  <si>
    <t>SN25600</t>
  </si>
  <si>
    <t>SN25900</t>
  </si>
  <si>
    <t>SN26100</t>
  </si>
  <si>
    <t>SN26200</t>
  </si>
  <si>
    <t>SN26500</t>
  </si>
  <si>
    <t>SN26900</t>
  </si>
  <si>
    <t>SN27700</t>
  </si>
  <si>
    <t>SN27800</t>
  </si>
  <si>
    <t>SN27900</t>
  </si>
  <si>
    <t>SN30100</t>
  </si>
  <si>
    <t>SN32000</t>
  </si>
  <si>
    <t>SN32700</t>
  </si>
  <si>
    <t>SN33000</t>
  </si>
  <si>
    <t>SN33200</t>
  </si>
  <si>
    <t>SN33800</t>
  </si>
  <si>
    <t>SN37000</t>
  </si>
  <si>
    <t>SN38900</t>
  </si>
  <si>
    <t>SN40000</t>
  </si>
  <si>
    <t>SN40100</t>
  </si>
  <si>
    <t>SN42500</t>
  </si>
  <si>
    <t>SN43300</t>
  </si>
  <si>
    <t>SN43400</t>
  </si>
  <si>
    <t>SN43500</t>
  </si>
  <si>
    <t>SN44100</t>
  </si>
  <si>
    <t>SN44200</t>
  </si>
  <si>
    <t>SN44300</t>
  </si>
  <si>
    <t>SN44500</t>
  </si>
  <si>
    <t>SN45200</t>
  </si>
  <si>
    <t>SN45700</t>
  </si>
  <si>
    <t>SN45800</t>
  </si>
  <si>
    <t>SN45900</t>
  </si>
  <si>
    <t>SN46300</t>
  </si>
  <si>
    <t>SN46600</t>
  </si>
  <si>
    <t>SN46900</t>
  </si>
  <si>
    <t>SN47500</t>
  </si>
  <si>
    <t>SN47800</t>
  </si>
  <si>
    <t>SN48500</t>
  </si>
  <si>
    <t>SN49500</t>
  </si>
  <si>
    <t>SN49800</t>
  </si>
  <si>
    <t>SN49900</t>
  </si>
  <si>
    <t>SN50500</t>
  </si>
  <si>
    <t>SN50600</t>
  </si>
  <si>
    <t>SN51100</t>
  </si>
  <si>
    <t>SN51300</t>
  </si>
  <si>
    <t>SN51400</t>
  </si>
  <si>
    <t>SN51500</t>
  </si>
  <si>
    <t>SN51800</t>
  </si>
  <si>
    <t>SN52200</t>
  </si>
  <si>
    <t>SN52400</t>
  </si>
  <si>
    <t>SN52500</t>
  </si>
  <si>
    <t>SN52700</t>
  </si>
  <si>
    <t>SN52800</t>
  </si>
  <si>
    <t>SN52900</t>
  </si>
  <si>
    <t>SN53100</t>
  </si>
  <si>
    <t>SN53400</t>
  </si>
  <si>
    <t>SN53500</t>
  </si>
  <si>
    <t>SN53600</t>
  </si>
  <si>
    <t>SN53800</t>
  </si>
  <si>
    <t>SN54200</t>
  </si>
  <si>
    <t>SN54300</t>
  </si>
  <si>
    <t>SN54400</t>
  </si>
  <si>
    <t>SN54500</t>
  </si>
  <si>
    <t>SN54600</t>
  </si>
  <si>
    <t>SN54700</t>
  </si>
  <si>
    <t>SN54800</t>
  </si>
  <si>
    <t>SN54900</t>
  </si>
  <si>
    <t>SN55000</t>
  </si>
  <si>
    <t>SN55100</t>
  </si>
  <si>
    <t>SN55200</t>
  </si>
  <si>
    <t>SN55300</t>
  </si>
  <si>
    <t>SN55500</t>
  </si>
  <si>
    <t>SN55600</t>
  </si>
  <si>
    <t>SN55900</t>
  </si>
  <si>
    <t>SN56000</t>
  </si>
  <si>
    <t>SN56100</t>
  </si>
  <si>
    <t>SN56200</t>
  </si>
  <si>
    <t>SN56300</t>
  </si>
  <si>
    <t>SN56400</t>
  </si>
  <si>
    <t>SN56600</t>
  </si>
  <si>
    <t>SN56800</t>
  </si>
  <si>
    <t>SN56900</t>
  </si>
  <si>
    <t>SN57000</t>
  </si>
  <si>
    <t>SN57100</t>
  </si>
  <si>
    <t>SN57200</t>
  </si>
  <si>
    <t>SN57300</t>
  </si>
  <si>
    <t>SN57500</t>
  </si>
  <si>
    <t>SN57700</t>
  </si>
  <si>
    <t>SN57900</t>
  </si>
  <si>
    <t>SN58000</t>
  </si>
  <si>
    <t>SN58200</t>
  </si>
  <si>
    <t>SN58300</t>
  </si>
  <si>
    <t>SN58400</t>
  </si>
  <si>
    <t>SN58600</t>
  </si>
  <si>
    <t>SN58700</t>
  </si>
  <si>
    <t>SN58800</t>
  </si>
  <si>
    <t>SN58900</t>
  </si>
  <si>
    <t>SN59000</t>
  </si>
  <si>
    <t>SN59100</t>
  </si>
  <si>
    <t>SN59200</t>
  </si>
  <si>
    <t>SN59300</t>
  </si>
  <si>
    <t>SN59400</t>
  </si>
  <si>
    <t>SN59500</t>
  </si>
  <si>
    <t>SN59600</t>
  </si>
  <si>
    <t>SN59700</t>
  </si>
  <si>
    <t>SN59800</t>
  </si>
  <si>
    <t>SN59900</t>
  </si>
  <si>
    <t>SN60000</t>
  </si>
  <si>
    <t>SN60100</t>
  </si>
  <si>
    <t>SN60200</t>
  </si>
  <si>
    <t>SN60300</t>
  </si>
  <si>
    <t>SN60400</t>
  </si>
  <si>
    <t>SN60700</t>
  </si>
  <si>
    <t>SN60800</t>
  </si>
  <si>
    <t>SN60900</t>
  </si>
  <si>
    <t>SN61000</t>
  </si>
  <si>
    <t>SN61100</t>
  </si>
  <si>
    <t>SN61200</t>
  </si>
  <si>
    <t>SN61300</t>
  </si>
  <si>
    <t>SN61400</t>
  </si>
  <si>
    <t>SN61500</t>
  </si>
  <si>
    <t>SN61600</t>
  </si>
  <si>
    <t>SN61700</t>
  </si>
  <si>
    <t>SN61800</t>
  </si>
  <si>
    <t>SN61900</t>
  </si>
  <si>
    <t>SN62000</t>
  </si>
  <si>
    <t>SN62100</t>
  </si>
  <si>
    <t>SN65100</t>
  </si>
  <si>
    <t>SRA0000</t>
  </si>
  <si>
    <t>SRA0200</t>
  </si>
  <si>
    <t>SRA0210</t>
  </si>
  <si>
    <t>SRA0220</t>
  </si>
  <si>
    <t>SRA0250</t>
  </si>
  <si>
    <t>SRA0291</t>
  </si>
  <si>
    <t>SRA0300</t>
  </si>
  <si>
    <t>SRA0310</t>
  </si>
  <si>
    <t>SRA0320</t>
  </si>
  <si>
    <t>SRA0330</t>
  </si>
  <si>
    <t>SRA0340</t>
  </si>
  <si>
    <t>SRA0350</t>
  </si>
  <si>
    <t>SRA0360</t>
  </si>
  <si>
    <t>SRA0370</t>
  </si>
  <si>
    <t>SRA0380</t>
  </si>
  <si>
    <t>SRA0390</t>
  </si>
  <si>
    <t>SRA0400</t>
  </si>
  <si>
    <t>SRA0410</t>
  </si>
  <si>
    <t>SRA0420</t>
  </si>
  <si>
    <t>SRA0430</t>
  </si>
  <si>
    <t>SRA0440</t>
  </si>
  <si>
    <t>SRA0450</t>
  </si>
  <si>
    <t>SRA0460</t>
  </si>
  <si>
    <t>SRA0470</t>
  </si>
  <si>
    <t>SRA0480</t>
  </si>
  <si>
    <t>SRA0490</t>
  </si>
  <si>
    <t>SS10600</t>
  </si>
  <si>
    <t>SS10800</t>
  </si>
  <si>
    <t>SS11200</t>
  </si>
  <si>
    <t>SS11500</t>
  </si>
  <si>
    <t>SS11600</t>
  </si>
  <si>
    <t>SS11700</t>
  </si>
  <si>
    <t>SS12000</t>
  </si>
  <si>
    <t>SS12200</t>
  </si>
  <si>
    <t>SS13000</t>
  </si>
  <si>
    <t>SS13400</t>
  </si>
  <si>
    <t>SS13500</t>
  </si>
  <si>
    <t>SS13700</t>
  </si>
  <si>
    <t>SS15800</t>
  </si>
  <si>
    <t>SS16000</t>
  </si>
  <si>
    <t>SS16500</t>
  </si>
  <si>
    <t>SS16600</t>
  </si>
  <si>
    <t>SS17100</t>
  </si>
  <si>
    <t>SS17300</t>
  </si>
  <si>
    <t>SS18300</t>
  </si>
  <si>
    <t>SS18600</t>
  </si>
  <si>
    <t>SS19100</t>
  </si>
  <si>
    <t>SS19700</t>
  </si>
  <si>
    <t>SS20200</t>
  </si>
  <si>
    <t>SS20300</t>
  </si>
  <si>
    <t>SS20750</t>
  </si>
  <si>
    <t>SS21700</t>
  </si>
  <si>
    <t>SS21800</t>
  </si>
  <si>
    <t>SS21900</t>
  </si>
  <si>
    <t>SS22100</t>
  </si>
  <si>
    <t>SS22200</t>
  </si>
  <si>
    <t>SS22300</t>
  </si>
  <si>
    <t>SS22700</t>
  </si>
  <si>
    <t>SS22800</t>
  </si>
  <si>
    <t>SS22900</t>
  </si>
  <si>
    <t>SS23000</t>
  </si>
  <si>
    <t>SS23100</t>
  </si>
  <si>
    <t>SS23200</t>
  </si>
  <si>
    <t>SS23300</t>
  </si>
  <si>
    <t>SS24600</t>
  </si>
  <si>
    <t>SS24700</t>
  </si>
  <si>
    <t>SS24900</t>
  </si>
  <si>
    <t>SS25700</t>
  </si>
  <si>
    <t>SS26700</t>
  </si>
  <si>
    <t>SS27200</t>
  </si>
  <si>
    <t>SS28700</t>
  </si>
  <si>
    <t>SS29700</t>
  </si>
  <si>
    <t>SS30600</t>
  </si>
  <si>
    <t>SS31300</t>
  </si>
  <si>
    <t>SS31400</t>
  </si>
  <si>
    <t>SS31500</t>
  </si>
  <si>
    <t>SS35300</t>
  </si>
  <si>
    <t>SS35400</t>
  </si>
  <si>
    <t>SS35500</t>
  </si>
  <si>
    <t>SS35600</t>
  </si>
  <si>
    <t>SS35900</t>
  </si>
  <si>
    <t>SS36300</t>
  </si>
  <si>
    <t>SS36400</t>
  </si>
  <si>
    <t>SS36600</t>
  </si>
  <si>
    <t>SS37100</t>
  </si>
  <si>
    <t>SS37700</t>
  </si>
  <si>
    <t>SS37800</t>
  </si>
  <si>
    <t>SS38200</t>
  </si>
  <si>
    <t>SS38400</t>
  </si>
  <si>
    <t>SS38500</t>
  </si>
  <si>
    <t>SS38600</t>
  </si>
  <si>
    <t>SS38800</t>
  </si>
  <si>
    <t>SS38900</t>
  </si>
  <si>
    <t>SS39000</t>
  </si>
  <si>
    <t>SS39100</t>
  </si>
  <si>
    <t>SS39200</t>
  </si>
  <si>
    <t>SS39600</t>
  </si>
  <si>
    <t>SS39800</t>
  </si>
  <si>
    <t>SS39900</t>
  </si>
  <si>
    <t>SS40000</t>
  </si>
  <si>
    <t>SS40100</t>
  </si>
  <si>
    <t>SS40200</t>
  </si>
  <si>
    <t>SS40400</t>
  </si>
  <si>
    <t>SS40500</t>
  </si>
  <si>
    <t>SS40600</t>
  </si>
  <si>
    <t>SS40700</t>
  </si>
  <si>
    <t>SS40800</t>
  </si>
  <si>
    <t>SS40900</t>
  </si>
  <si>
    <t>SS41000</t>
  </si>
  <si>
    <t>SS41100</t>
  </si>
  <si>
    <t>SS41200</t>
  </si>
  <si>
    <t>SS41300</t>
  </si>
  <si>
    <t>SS41400</t>
  </si>
  <si>
    <t>SS41500</t>
  </si>
  <si>
    <t>SS41600</t>
  </si>
  <si>
    <t>SS41700</t>
  </si>
  <si>
    <t>SS41800</t>
  </si>
  <si>
    <t>SS41900</t>
  </si>
  <si>
    <t>SS42000</t>
  </si>
  <si>
    <t>SS42100</t>
  </si>
  <si>
    <t>SS42300</t>
  </si>
  <si>
    <t>SS42400</t>
  </si>
  <si>
    <t>SS42500</t>
  </si>
  <si>
    <t>SS42600</t>
  </si>
  <si>
    <t>SS42700</t>
  </si>
  <si>
    <t>SS42800</t>
  </si>
  <si>
    <t>SS42900</t>
  </si>
  <si>
    <t>SS43000</t>
  </si>
  <si>
    <t>SS43100</t>
  </si>
  <si>
    <t>SS43200</t>
  </si>
  <si>
    <t>SS43300</t>
  </si>
  <si>
    <t>SS43400</t>
  </si>
  <si>
    <t>SS43500</t>
  </si>
  <si>
    <t>SS43600</t>
  </si>
  <si>
    <t>SS43700</t>
  </si>
  <si>
    <t>SS43800</t>
  </si>
  <si>
    <t>SS43900</t>
  </si>
  <si>
    <t>SS44000</t>
  </si>
  <si>
    <t>SS44100</t>
  </si>
  <si>
    <t>SS44200</t>
  </si>
  <si>
    <t>SS44300</t>
  </si>
  <si>
    <t>SS44400</t>
  </si>
  <si>
    <t>SS44500</t>
  </si>
  <si>
    <t>SS44600</t>
  </si>
  <si>
    <t>PROFIT CENTRE</t>
  </si>
  <si>
    <t>SHERWOOD FOREST TR</t>
  </si>
  <si>
    <t>NWSC CAMPSITE</t>
  </si>
  <si>
    <t>DO NOT USE CLOSED</t>
  </si>
  <si>
    <t>APPRENTICESHIP LEVY</t>
  </si>
  <si>
    <t>DO NOT USE - CLOSED</t>
  </si>
  <si>
    <t>NWSC -HOTEL ACCOM</t>
  </si>
  <si>
    <t>YOF</t>
  </si>
  <si>
    <t>NWSC -CONFERENCING</t>
  </si>
  <si>
    <t>I H S S</t>
  </si>
  <si>
    <t>NWSC CENTRAL SERVS</t>
  </si>
  <si>
    <t>G000435</t>
  </si>
  <si>
    <t>EARLY IMPLEMENTOR INNOVATOR</t>
  </si>
  <si>
    <t>DUKERIES CC YR1</t>
  </si>
  <si>
    <t>G000436</t>
  </si>
  <si>
    <t>UASC A SAHAR 15012001</t>
  </si>
  <si>
    <t>G000437</t>
  </si>
  <si>
    <t>UASC M O QADRY 22052001</t>
  </si>
  <si>
    <t>G000438</t>
  </si>
  <si>
    <t>UASC A ABDUL 25101999</t>
  </si>
  <si>
    <t>G000439</t>
  </si>
  <si>
    <t>G000440</t>
  </si>
  <si>
    <t>G000441</t>
  </si>
  <si>
    <t>G000442</t>
  </si>
  <si>
    <t>G000443</t>
  </si>
  <si>
    <t>G000444</t>
  </si>
  <si>
    <t>G000445</t>
  </si>
  <si>
    <t>INTERAGENCY GRANT</t>
  </si>
  <si>
    <t>G000446</t>
  </si>
  <si>
    <t>UASC R GSAFI15101999</t>
  </si>
  <si>
    <t>G000447</t>
  </si>
  <si>
    <t>UASC W K 05062001</t>
  </si>
  <si>
    <t>G000448</t>
  </si>
  <si>
    <t>UASC A H 05012000</t>
  </si>
  <si>
    <t>G000449</t>
  </si>
  <si>
    <t>UASC Z R 25021999</t>
  </si>
  <si>
    <t>LATS</t>
  </si>
  <si>
    <t>G000450</t>
  </si>
  <si>
    <t>UASC H A T 12051999</t>
  </si>
  <si>
    <t>G000451</t>
  </si>
  <si>
    <t>UASC S N 01012002</t>
  </si>
  <si>
    <t>G000452</t>
  </si>
  <si>
    <t>UASC A K 12012002</t>
  </si>
  <si>
    <t>G000453</t>
  </si>
  <si>
    <t>UASC A M 01012000</t>
  </si>
  <si>
    <t>NGB COACH &amp; WORK DEV</t>
  </si>
  <si>
    <t>G000454</t>
  </si>
  <si>
    <t>UASC K S 01012002</t>
  </si>
  <si>
    <t>G000455</t>
  </si>
  <si>
    <t>UASC A F 18082001</t>
  </si>
  <si>
    <t>G000456</t>
  </si>
  <si>
    <t>UASC H A A  01061999</t>
  </si>
  <si>
    <t>G000457</t>
  </si>
  <si>
    <t>UASC A K 01012002</t>
  </si>
  <si>
    <t>G000458</t>
  </si>
  <si>
    <t>UASC S R 14072002</t>
  </si>
  <si>
    <t>G000459</t>
  </si>
  <si>
    <t>UASC L G W 28061999</t>
  </si>
  <si>
    <t>G000460</t>
  </si>
  <si>
    <t>UASC S N 06102001</t>
  </si>
  <si>
    <t>G000461</t>
  </si>
  <si>
    <t>UASC S A 01051999</t>
  </si>
  <si>
    <t>G000462</t>
  </si>
  <si>
    <t>UASC A M 20101999</t>
  </si>
  <si>
    <t>G000463</t>
  </si>
  <si>
    <t>UASC S I 03012000</t>
  </si>
  <si>
    <t>G000464</t>
  </si>
  <si>
    <t>UASC H S 24092000</t>
  </si>
  <si>
    <t>G000465</t>
  </si>
  <si>
    <t>UASC E J 010101</t>
  </si>
  <si>
    <t>G000466</t>
  </si>
  <si>
    <t>UASC K M 010799</t>
  </si>
  <si>
    <t>G000467</t>
  </si>
  <si>
    <t>UASC Z M 010103</t>
  </si>
  <si>
    <t>G000468</t>
  </si>
  <si>
    <t>UASC S M 010104</t>
  </si>
  <si>
    <t>G000469</t>
  </si>
  <si>
    <t>UASC A M 050501</t>
  </si>
  <si>
    <t>G000470</t>
  </si>
  <si>
    <t>NWSC -SLALOM</t>
  </si>
  <si>
    <t>G000471</t>
  </si>
  <si>
    <t>G000472</t>
  </si>
  <si>
    <t>G000473</t>
  </si>
  <si>
    <t>G000474</t>
  </si>
  <si>
    <t>G000475</t>
  </si>
  <si>
    <t>G000476</t>
  </si>
  <si>
    <t>G000477</t>
  </si>
  <si>
    <t>UASC A A 030200</t>
  </si>
  <si>
    <t>G000478</t>
  </si>
  <si>
    <t>G000479</t>
  </si>
  <si>
    <t>HIV AIDS</t>
  </si>
  <si>
    <t>G000480</t>
  </si>
  <si>
    <t>UASC M A 010102</t>
  </si>
  <si>
    <t>G000481</t>
  </si>
  <si>
    <t>UASC A Y 1007010</t>
  </si>
  <si>
    <t>G000482</t>
  </si>
  <si>
    <t>UASC R C 061200</t>
  </si>
  <si>
    <t>G000483</t>
  </si>
  <si>
    <t>UASC K H R 200900</t>
  </si>
  <si>
    <t>G000484</t>
  </si>
  <si>
    <t>UASC L N H 271201</t>
  </si>
  <si>
    <t>G000485</t>
  </si>
  <si>
    <t>UASC L H 201202</t>
  </si>
  <si>
    <t>G000486</t>
  </si>
  <si>
    <t>UASC M Y 280900</t>
  </si>
  <si>
    <t>G000487</t>
  </si>
  <si>
    <t>UASC R B 030800</t>
  </si>
  <si>
    <t>G000488</t>
  </si>
  <si>
    <t>UASC H E 010401</t>
  </si>
  <si>
    <t>RAILFARES RECHARGE</t>
  </si>
  <si>
    <t>LM BASS &amp; MANS</t>
  </si>
  <si>
    <t>GCZE</t>
  </si>
  <si>
    <t>RYTON PARK PRIMARY</t>
  </si>
  <si>
    <t>DO NOT USE - 104615</t>
  </si>
  <si>
    <t>GCZE696</t>
  </si>
  <si>
    <t>GCZE697</t>
  </si>
  <si>
    <t>GCZE698</t>
  </si>
  <si>
    <t>GCZE699</t>
  </si>
  <si>
    <t>GCZE700</t>
  </si>
  <si>
    <t>GCZE701</t>
  </si>
  <si>
    <t>GCZE702</t>
  </si>
  <si>
    <t>GCZE703</t>
  </si>
  <si>
    <t>GCZE704</t>
  </si>
  <si>
    <t>GCZE705</t>
  </si>
  <si>
    <t>GCZE706</t>
  </si>
  <si>
    <t>GCZE707</t>
  </si>
  <si>
    <t>GCZE708</t>
  </si>
  <si>
    <t>GCZE709</t>
  </si>
  <si>
    <t>GCZE710</t>
  </si>
  <si>
    <t>GCZE711</t>
  </si>
  <si>
    <t>GCZE712</t>
  </si>
  <si>
    <t>GCZE713</t>
  </si>
  <si>
    <t>GCZE714</t>
  </si>
  <si>
    <t>GCZE715</t>
  </si>
  <si>
    <t>GCZE716</t>
  </si>
  <si>
    <t>GCZE717</t>
  </si>
  <si>
    <t>GCZE718</t>
  </si>
  <si>
    <t>GCZE719</t>
  </si>
  <si>
    <t>GCZE720</t>
  </si>
  <si>
    <t>GCZE721</t>
  </si>
  <si>
    <t>GCZE722</t>
  </si>
  <si>
    <t>GCZE723</t>
  </si>
  <si>
    <t>GCZE724</t>
  </si>
  <si>
    <t>GCZE726</t>
  </si>
  <si>
    <t>GCZE727</t>
  </si>
  <si>
    <t>GCZE728</t>
  </si>
  <si>
    <t>GCZE729</t>
  </si>
  <si>
    <t>GCZE730</t>
  </si>
  <si>
    <t>GCZE731</t>
  </si>
  <si>
    <t>GCZE732</t>
  </si>
  <si>
    <t>GCZE733</t>
  </si>
  <si>
    <t>GCZE734</t>
  </si>
  <si>
    <t>GCZE735</t>
  </si>
  <si>
    <t>GCZE736</t>
  </si>
  <si>
    <t>GCZE737</t>
  </si>
  <si>
    <t>GCZE738</t>
  </si>
  <si>
    <t>GCZE739</t>
  </si>
  <si>
    <t>GCZE740</t>
  </si>
  <si>
    <t>GCZE741</t>
  </si>
  <si>
    <t>GCZE742</t>
  </si>
  <si>
    <t>GCZE743</t>
  </si>
  <si>
    <t>NWSC -SKI TOW</t>
  </si>
  <si>
    <t>GCZE744</t>
  </si>
  <si>
    <t>GCZE745</t>
  </si>
  <si>
    <t>GCZE746</t>
  </si>
  <si>
    <t>GCZE747</t>
  </si>
  <si>
    <t>GCZE748</t>
  </si>
  <si>
    <t>GCZE749</t>
  </si>
  <si>
    <t>GCZE750</t>
  </si>
  <si>
    <t>GCZE751</t>
  </si>
  <si>
    <t>GCZE752</t>
  </si>
  <si>
    <t>GCZE753</t>
  </si>
  <si>
    <t>GCZE754</t>
  </si>
  <si>
    <t>GCZE755</t>
  </si>
  <si>
    <t>GCZE756</t>
  </si>
  <si>
    <t>GCZE757</t>
  </si>
  <si>
    <t>GCZE758</t>
  </si>
  <si>
    <t>NDE</t>
  </si>
  <si>
    <t>HLN</t>
  </si>
  <si>
    <t>GSED001</t>
  </si>
  <si>
    <t>NWSC WATER</t>
  </si>
  <si>
    <t>TAMHS</t>
  </si>
  <si>
    <t>NWSC -LAKE</t>
  </si>
  <si>
    <t>YOUR HERITAGE PROJ</t>
  </si>
  <si>
    <t>DO NOT USE SPS</t>
  </si>
  <si>
    <t>HRET</t>
  </si>
  <si>
    <t>LAEF</t>
  </si>
  <si>
    <t>RUFFORD -MILL END</t>
  </si>
  <si>
    <t>P0003980</t>
  </si>
  <si>
    <t>FORMER UASC A R 06051998</t>
  </si>
  <si>
    <t>FORMER UASC J M 26041998</t>
  </si>
  <si>
    <t>FORMER UASC A M 11061998</t>
  </si>
  <si>
    <t>NWSC -CATERING</t>
  </si>
  <si>
    <t>SUTTON CENTRE CC YR1</t>
  </si>
  <si>
    <t>STAPLEFORD LIBRARY</t>
  </si>
  <si>
    <t>NGB PROJECT COSTS</t>
  </si>
  <si>
    <t>MAPPA</t>
  </si>
  <si>
    <t>LA CULTURAL PART'P</t>
  </si>
  <si>
    <t>CRCEES</t>
  </si>
  <si>
    <t>GEDLING DAY SERVICE</t>
  </si>
  <si>
    <t>MARAC</t>
  </si>
  <si>
    <t>NWSC SPORTS -GYM</t>
  </si>
  <si>
    <t>NWSC SPORTS CENTRE</t>
  </si>
  <si>
    <t>PRIORY JUNIOR</t>
  </si>
  <si>
    <t>MEADOW HOUSE</t>
  </si>
  <si>
    <t>ARNBROOK PRIMARY</t>
  </si>
  <si>
    <t>CARR HILL PRIMARY</t>
  </si>
  <si>
    <t>RECHARGES HT</t>
  </si>
  <si>
    <t>T &amp; I</t>
  </si>
  <si>
    <t>TRAM CONC PAYMTS</t>
  </si>
  <si>
    <t>INSURANCE HT</t>
  </si>
  <si>
    <t>INTERNAL SERVICES HT</t>
  </si>
  <si>
    <t>LOCAL AREA 21 FORUM</t>
  </si>
  <si>
    <t>OFF-STREET NOTTS CC</t>
  </si>
  <si>
    <t>HWRC PERMITS</t>
  </si>
  <si>
    <t>ACLS FLIF</t>
  </si>
  <si>
    <t>ECAP</t>
  </si>
  <si>
    <t>ECAS (LA)</t>
  </si>
  <si>
    <t>L &amp; A SDG</t>
  </si>
  <si>
    <t>AFA</t>
  </si>
  <si>
    <t>CFCS HR</t>
  </si>
  <si>
    <t>E&amp;R HR</t>
  </si>
  <si>
    <t>ITT</t>
  </si>
  <si>
    <t>SI DISPUTES MIGRATIO</t>
  </si>
  <si>
    <t>REGISTRARS LEDGER</t>
  </si>
  <si>
    <t>SKILLS FOR CARE</t>
  </si>
  <si>
    <t>LAC CDS</t>
  </si>
  <si>
    <t>S28A MH</t>
  </si>
  <si>
    <t>S28A PD</t>
  </si>
  <si>
    <t>S28A OP</t>
  </si>
  <si>
    <t>TAXI BOOKINGS RECH</t>
  </si>
  <si>
    <t>NNIDAS</t>
  </si>
  <si>
    <t>RCVS</t>
  </si>
  <si>
    <t>SCAPE</t>
  </si>
  <si>
    <t>INFRASTRUCTURE SUPP</t>
  </si>
  <si>
    <t>PLAY FORUM SUPPORT</t>
  </si>
  <si>
    <t>INFO ADVICE+SUPP SVS</t>
  </si>
  <si>
    <t>COMMUNITY TRANSPORT</t>
  </si>
  <si>
    <t>CONNECTED COMMUNITES</t>
  </si>
  <si>
    <t>PROMOTING INDEPENDEN</t>
  </si>
  <si>
    <t>INNOVATION</t>
  </si>
  <si>
    <t>P4DC</t>
  </si>
  <si>
    <t>BSS CSC TEAM 4</t>
  </si>
  <si>
    <t>PROSPECT HOUSE</t>
  </si>
  <si>
    <t>THE HALL</t>
  </si>
  <si>
    <t>OAK HOUSE</t>
  </si>
  <si>
    <t>BALDERTON GATE</t>
  </si>
  <si>
    <t>QUEENS BUILDINGS</t>
  </si>
  <si>
    <t>ROLLESTON DRIVE</t>
  </si>
  <si>
    <t>DO NOT USE-WAS YAPT</t>
  </si>
  <si>
    <t>S17 NRPF SN</t>
  </si>
  <si>
    <t>S17 NRPF N&amp;B</t>
  </si>
  <si>
    <t>S17 NRPF BGR</t>
  </si>
  <si>
    <t>START</t>
  </si>
  <si>
    <t>D2N2 LEP</t>
  </si>
  <si>
    <t>LCPHS</t>
  </si>
  <si>
    <t>YJ ICT</t>
  </si>
  <si>
    <t>ICCPYH PROGRAMME</t>
  </si>
  <si>
    <t>ASH MH UR 18-24</t>
  </si>
  <si>
    <t>ASH MH UR 65-74</t>
  </si>
  <si>
    <t>ASH MH UR 75-84</t>
  </si>
  <si>
    <t>ASH MH UR 85+</t>
  </si>
  <si>
    <t>BASS MH UR 65-74</t>
  </si>
  <si>
    <t>BASS MH UR 75-84</t>
  </si>
  <si>
    <t>BASS MH UR 85+</t>
  </si>
  <si>
    <t>BROX MH UR 75-84</t>
  </si>
  <si>
    <t>BROX MH UR 85+</t>
  </si>
  <si>
    <t>GED MH UR 18-24</t>
  </si>
  <si>
    <t>GED MH UR 65-74</t>
  </si>
  <si>
    <t>GED MH UR 75-84</t>
  </si>
  <si>
    <t>GED MH UR 85+</t>
  </si>
  <si>
    <t>MANS MH UR 65-74</t>
  </si>
  <si>
    <t>MANS MH UR 75-84</t>
  </si>
  <si>
    <t>MANS MH UR 85+</t>
  </si>
  <si>
    <t>NEW MH UR 18-24</t>
  </si>
  <si>
    <t>NEW MH UR 75-84</t>
  </si>
  <si>
    <t>NEW MH UR 85+</t>
  </si>
  <si>
    <t>RUSH MH UR 18-24</t>
  </si>
  <si>
    <t>RUSH MH UR 65-74</t>
  </si>
  <si>
    <t>RUSH MH UR 75-84</t>
  </si>
  <si>
    <t>RUSH MH UR 85+</t>
  </si>
  <si>
    <t>TOTAL COST HEALTH</t>
  </si>
  <si>
    <t>TOTAL COST DRM PH</t>
  </si>
  <si>
    <t>MH SCH AD/FSM/GRANTS</t>
  </si>
  <si>
    <t>LVH ASC &amp; CS</t>
  </si>
  <si>
    <t>P003949</t>
  </si>
  <si>
    <t>P003950</t>
  </si>
  <si>
    <t>P003951</t>
  </si>
  <si>
    <t>P003952</t>
  </si>
  <si>
    <t>NCC SIO - 3690 SACRED HEART</t>
  </si>
  <si>
    <t>P003953</t>
  </si>
  <si>
    <t>NCC SIO - 3696 THE GOOD SHEPHE</t>
  </si>
  <si>
    <t>P003954</t>
  </si>
  <si>
    <t>NCC SIO - 4700 CHRIST THE KING</t>
  </si>
  <si>
    <t>P003955</t>
  </si>
  <si>
    <t>NCC SIO - 3765 ST EDMUND CAMP</t>
  </si>
  <si>
    <t>P003956</t>
  </si>
  <si>
    <t>P003957</t>
  </si>
  <si>
    <t>P003958</t>
  </si>
  <si>
    <t>P003959</t>
  </si>
  <si>
    <t>101364810 HUTCHINSON HORTENE</t>
  </si>
  <si>
    <t>P003960</t>
  </si>
  <si>
    <t>100638379 MOOREY SHEILA</t>
  </si>
  <si>
    <t>P003961</t>
  </si>
  <si>
    <t>100927339 MORTON DOREEN MARY</t>
  </si>
  <si>
    <t>P003962</t>
  </si>
  <si>
    <t>100117956 OVERLAND MOLLY</t>
  </si>
  <si>
    <t>P003963</t>
  </si>
  <si>
    <t>100186365 ALLEBON CATHERINE BARBARA</t>
  </si>
  <si>
    <t>P003964</t>
  </si>
  <si>
    <t>100059793 BELL JOAN</t>
  </si>
  <si>
    <t>P003965</t>
  </si>
  <si>
    <t>100261517 DAY FREDERICK</t>
  </si>
  <si>
    <t>P003966</t>
  </si>
  <si>
    <t>03017929 HOWE VIOLET</t>
  </si>
  <si>
    <t>P003967</t>
  </si>
  <si>
    <t>100129387 KELSALL MARTHA</t>
  </si>
  <si>
    <t>P003968</t>
  </si>
  <si>
    <t>03035504 NICHOLLS KATHLEEN</t>
  </si>
  <si>
    <t>P003969</t>
  </si>
  <si>
    <t>100125237 ROBSON MARY IRENE</t>
  </si>
  <si>
    <t>P003970</t>
  </si>
  <si>
    <t>101204948 SMALL MARGARET PEGGY</t>
  </si>
  <si>
    <t>P003971</t>
  </si>
  <si>
    <t>100103605 ASHWORTH FREDA</t>
  </si>
  <si>
    <t>P003972</t>
  </si>
  <si>
    <t>100546868 HARRISON NANCY</t>
  </si>
  <si>
    <t>P003973</t>
  </si>
  <si>
    <t>P003974</t>
  </si>
  <si>
    <t>P003975</t>
  </si>
  <si>
    <t>P003976</t>
  </si>
  <si>
    <t>S256- PRIMARY CARE WORKFORCE STRATEGY</t>
  </si>
  <si>
    <t>P003977</t>
  </si>
  <si>
    <t>S256 - GP HEALTH HUBS FOR CHILDREN &amp; YP</t>
  </si>
  <si>
    <t>P003978</t>
  </si>
  <si>
    <t>S256-GREATER NOTTM TRANSFORMATION</t>
  </si>
  <si>
    <t>P003979</t>
  </si>
  <si>
    <t>S256-TRANSFORMING CARE PROGRAMME OF WORK</t>
  </si>
  <si>
    <t>P003983</t>
  </si>
  <si>
    <t>P003985</t>
  </si>
  <si>
    <t>P003986</t>
  </si>
  <si>
    <t>P003987</t>
  </si>
  <si>
    <t>P003988</t>
  </si>
  <si>
    <t>P003989</t>
  </si>
  <si>
    <t>EOTAS</t>
  </si>
  <si>
    <t>P003990</t>
  </si>
  <si>
    <t>P003991</t>
  </si>
  <si>
    <t>100680039 CLARK BERYL</t>
  </si>
  <si>
    <t>P003992</t>
  </si>
  <si>
    <t>100096248 COATES FLORENCE</t>
  </si>
  <si>
    <t>P003993</t>
  </si>
  <si>
    <t>100728946 DARCY ELIZABETH HANNAH</t>
  </si>
  <si>
    <t>CLOSED-BSSRASCHPRETR</t>
  </si>
  <si>
    <t>P003994</t>
  </si>
  <si>
    <t>100666939 KEELEY JOAN</t>
  </si>
  <si>
    <t>P003995</t>
  </si>
  <si>
    <t>100253809 METCALF STANLEY</t>
  </si>
  <si>
    <t>P003996</t>
  </si>
  <si>
    <t>100706659 PETTINGER NANCY</t>
  </si>
  <si>
    <t>P003997</t>
  </si>
  <si>
    <t>100513854 WARD HELEN MARGARET</t>
  </si>
  <si>
    <t>P003998</t>
  </si>
  <si>
    <t>04023243 CAUDELL JOYCE</t>
  </si>
  <si>
    <t>P003999</t>
  </si>
  <si>
    <t>101243329 CLIFTON JAMES</t>
  </si>
  <si>
    <t>P004000</t>
  </si>
  <si>
    <t>100485504 MARSHALL DOREEN</t>
  </si>
  <si>
    <t>P004001</t>
  </si>
  <si>
    <t>101271238 REID MARION</t>
  </si>
  <si>
    <t>P004002</t>
  </si>
  <si>
    <t>P004003</t>
  </si>
  <si>
    <t>100149393 KROGULEC WLADYSLAWA</t>
  </si>
  <si>
    <t>P004004</t>
  </si>
  <si>
    <t>100156273 LITTLE FLORENCE</t>
  </si>
  <si>
    <t>P004005</t>
  </si>
  <si>
    <t>100143664 QUINTON CYNTHIA</t>
  </si>
  <si>
    <t>P004006</t>
  </si>
  <si>
    <t>FORMER UASC AH 170798</t>
  </si>
  <si>
    <t>P004007</t>
  </si>
  <si>
    <t>FORMER UASC VA 270798</t>
  </si>
  <si>
    <t>P004008</t>
  </si>
  <si>
    <t>FORMER UASC AV 010898</t>
  </si>
  <si>
    <t>P004009</t>
  </si>
  <si>
    <t>FORMER UASC HK 040998</t>
  </si>
  <si>
    <t>P004010</t>
  </si>
  <si>
    <t>FORMER UASC AT 061098</t>
  </si>
  <si>
    <t>P004011</t>
  </si>
  <si>
    <t>FORMER UASC AY 081298</t>
  </si>
  <si>
    <t>P004012</t>
  </si>
  <si>
    <t>P004013</t>
  </si>
  <si>
    <t>P004014</t>
  </si>
  <si>
    <t>P004015</t>
  </si>
  <si>
    <t>P004016</t>
  </si>
  <si>
    <t>101051021 MEYRICK COLIN</t>
  </si>
  <si>
    <t>P004018</t>
  </si>
  <si>
    <t>P004019</t>
  </si>
  <si>
    <t>P004020</t>
  </si>
  <si>
    <t>P004021</t>
  </si>
  <si>
    <t>100497035 CRAWFORD GERTRUDE</t>
  </si>
  <si>
    <t>P004022</t>
  </si>
  <si>
    <t>100094373 KELLY NELLIE</t>
  </si>
  <si>
    <t>P004023</t>
  </si>
  <si>
    <t>05038345 MARRIOTT BRENDA</t>
  </si>
  <si>
    <t>P004024</t>
  </si>
  <si>
    <t>100305438 WATERS KAY</t>
  </si>
  <si>
    <t>P004025</t>
  </si>
  <si>
    <t>100155420 BENNETT JANET</t>
  </si>
  <si>
    <t>P004026</t>
  </si>
  <si>
    <t>100252725 BUTLER DORIS SPENCER</t>
  </si>
  <si>
    <t>P004027</t>
  </si>
  <si>
    <t>3015023 FEAKES BETTY</t>
  </si>
  <si>
    <t>P004028</t>
  </si>
  <si>
    <t>101302987 TRUEMAN JANET</t>
  </si>
  <si>
    <t>P004029</t>
  </si>
  <si>
    <t>P004030</t>
  </si>
  <si>
    <t>P004031</t>
  </si>
  <si>
    <t>06040394 BILTON BRENDA</t>
  </si>
  <si>
    <t>P004032</t>
  </si>
  <si>
    <t>P004033</t>
  </si>
  <si>
    <t>P004034</t>
  </si>
  <si>
    <t>P004035</t>
  </si>
  <si>
    <t>P004036</t>
  </si>
  <si>
    <t>P004037</t>
  </si>
  <si>
    <t>P004038</t>
  </si>
  <si>
    <t>P004039</t>
  </si>
  <si>
    <t>100481884 GODBER FLORENCE</t>
  </si>
  <si>
    <t>P004040</t>
  </si>
  <si>
    <t>101189740 HANSON RONALD</t>
  </si>
  <si>
    <t>P004041</t>
  </si>
  <si>
    <t>100915479 NOURSE SHEILA</t>
  </si>
  <si>
    <t>P004042</t>
  </si>
  <si>
    <t>100998125 SMEDLEY JOHN GEORGE</t>
  </si>
  <si>
    <t>P004043</t>
  </si>
  <si>
    <t>CORELOGIC/ MOSAIC WORK</t>
  </si>
  <si>
    <t>P004044</t>
  </si>
  <si>
    <t>101103840 HARDING WILFRED OSCAR</t>
  </si>
  <si>
    <t>P004045</t>
  </si>
  <si>
    <t>100236774 KING ELAINE</t>
  </si>
  <si>
    <t>P004046</t>
  </si>
  <si>
    <t>101345666 REDFERN JOYCE</t>
  </si>
  <si>
    <t>P004047</t>
  </si>
  <si>
    <t>100069911 ROBINSON PATRICIA</t>
  </si>
  <si>
    <t>P004048</t>
  </si>
  <si>
    <t>101135739 GREGORY JEAN</t>
  </si>
  <si>
    <t>P004049</t>
  </si>
  <si>
    <t>100370476 HALL MICHAEL JOSEPH</t>
  </si>
  <si>
    <t>P004050</t>
  </si>
  <si>
    <t>100095228 HESELTON BERYL VIOLET</t>
  </si>
  <si>
    <t>P004051</t>
  </si>
  <si>
    <t>101244487 ROWLEY BARBARA JEAN</t>
  </si>
  <si>
    <t>P004052</t>
  </si>
  <si>
    <t>02014150 TYSON CYNTHIA</t>
  </si>
  <si>
    <t>P004053</t>
  </si>
  <si>
    <t>100059471 MILLS DEREK</t>
  </si>
  <si>
    <t>P004054</t>
  </si>
  <si>
    <t>101297828 PLACE ERNEST</t>
  </si>
  <si>
    <t>P004055</t>
  </si>
  <si>
    <t>07030420 WAYMAN MAVIS</t>
  </si>
  <si>
    <t>P004056</t>
  </si>
  <si>
    <t>P004057</t>
  </si>
  <si>
    <t>P004058</t>
  </si>
  <si>
    <t>P004059</t>
  </si>
  <si>
    <t>P004060</t>
  </si>
  <si>
    <t>P004061</t>
  </si>
  <si>
    <t>P004062</t>
  </si>
  <si>
    <t>P004063</t>
  </si>
  <si>
    <t>P004064</t>
  </si>
  <si>
    <t>P004065</t>
  </si>
  <si>
    <t>P004066</t>
  </si>
  <si>
    <t>DIT</t>
  </si>
  <si>
    <t>P004067</t>
  </si>
  <si>
    <t>P004068</t>
  </si>
  <si>
    <t>P004069</t>
  </si>
  <si>
    <t>P004070</t>
  </si>
  <si>
    <t>P004071</t>
  </si>
  <si>
    <t>P004072</t>
  </si>
  <si>
    <t>P004073</t>
  </si>
  <si>
    <t>P004074</t>
  </si>
  <si>
    <t>P004075</t>
  </si>
  <si>
    <t>S4S MARKETING</t>
  </si>
  <si>
    <t>P004076</t>
  </si>
  <si>
    <t>P004077</t>
  </si>
  <si>
    <t>P004078</t>
  </si>
  <si>
    <t>P004079</t>
  </si>
  <si>
    <t>P004080</t>
  </si>
  <si>
    <t>P004081</t>
  </si>
  <si>
    <t>P004082</t>
  </si>
  <si>
    <t>P004083</t>
  </si>
  <si>
    <t>P004084</t>
  </si>
  <si>
    <t>P004085</t>
  </si>
  <si>
    <t>04039359 SHEPHERD ROBERT</t>
  </si>
  <si>
    <t>P004086</t>
  </si>
  <si>
    <t>04039465 HAYES ALMA</t>
  </si>
  <si>
    <t>P004087</t>
  </si>
  <si>
    <t>100039877 CHRISTIE MONA</t>
  </si>
  <si>
    <t>P004088</t>
  </si>
  <si>
    <t>100069455 JONES JOAN MARY</t>
  </si>
  <si>
    <t>P004089</t>
  </si>
  <si>
    <t>100182127 LEE JESSIE</t>
  </si>
  <si>
    <t>P00409</t>
  </si>
  <si>
    <t>P004090</t>
  </si>
  <si>
    <t>100536604 CAMPBELL DOROTHY</t>
  </si>
  <si>
    <t>P004091</t>
  </si>
  <si>
    <t>101346733 KITE JOHN</t>
  </si>
  <si>
    <t>P004092</t>
  </si>
  <si>
    <t>101381687 THOMAS ELSIE</t>
  </si>
  <si>
    <t>P004093</t>
  </si>
  <si>
    <t>FORMER UASC T S 110499</t>
  </si>
  <si>
    <t>P004094</t>
  </si>
  <si>
    <t>P004095</t>
  </si>
  <si>
    <t>FORMER UASC J M 100799</t>
  </si>
  <si>
    <t>P004096</t>
  </si>
  <si>
    <t>FORMER UASC A S 250699</t>
  </si>
  <si>
    <t>P004097</t>
  </si>
  <si>
    <t>FORMER UASC H K 120599</t>
  </si>
  <si>
    <t>P004098</t>
  </si>
  <si>
    <t>FORMER UASC S A 010599</t>
  </si>
  <si>
    <t>P004099</t>
  </si>
  <si>
    <t>FORMER UASC K M 010799</t>
  </si>
  <si>
    <t>P004100</t>
  </si>
  <si>
    <t>FORMER UASC A M 200199</t>
  </si>
  <si>
    <t>P004101</t>
  </si>
  <si>
    <t>P004102</t>
  </si>
  <si>
    <t>P004103</t>
  </si>
  <si>
    <t>4039465 HAYES ALMA</t>
  </si>
  <si>
    <t>P004104</t>
  </si>
  <si>
    <t>P004105</t>
  </si>
  <si>
    <t>4039359 SHEPHERD ROBERT</t>
  </si>
  <si>
    <t>P004106</t>
  </si>
  <si>
    <t>P004107</t>
  </si>
  <si>
    <t>100048209 COWGILL SAPFO</t>
  </si>
  <si>
    <t>P004108</t>
  </si>
  <si>
    <t>P004109</t>
  </si>
  <si>
    <t>P004110</t>
  </si>
  <si>
    <t>101464825 RASHID IRIS JOAN</t>
  </si>
  <si>
    <t>P004111</t>
  </si>
  <si>
    <t>FUNDING FOR SV ENG MGR &amp; SURVIVOR SUPP S</t>
  </si>
  <si>
    <t>P004112</t>
  </si>
  <si>
    <t>6040683 GILL LEWIS</t>
  </si>
  <si>
    <t>P004113</t>
  </si>
  <si>
    <t>100191368 GOSLING HEATHER</t>
  </si>
  <si>
    <t>P004114</t>
  </si>
  <si>
    <t>101194120 STANDALL BARBARA EILEEN</t>
  </si>
  <si>
    <t>P004115</t>
  </si>
  <si>
    <t>P004116</t>
  </si>
  <si>
    <t>100047231 ANNAKIN MARY</t>
  </si>
  <si>
    <t>P004117</t>
  </si>
  <si>
    <t>100983959 KERSHAW ROY</t>
  </si>
  <si>
    <t>P004118</t>
  </si>
  <si>
    <t>7021782 HOPKINS DORIS</t>
  </si>
  <si>
    <t>P004119</t>
  </si>
  <si>
    <t>101223767 OSBORNE BRENDA MARY</t>
  </si>
  <si>
    <t>P004120</t>
  </si>
  <si>
    <t>ASYE 2016-17</t>
  </si>
  <si>
    <t>P004121</t>
  </si>
  <si>
    <t>100197305 TURNER HORACE HEAVERS</t>
  </si>
  <si>
    <t>P004122</t>
  </si>
  <si>
    <t>P004123</t>
  </si>
  <si>
    <t>P004124</t>
  </si>
  <si>
    <t>101457009 GREEN BETTY P6</t>
  </si>
  <si>
    <t>P004125</t>
  </si>
  <si>
    <t>100654459 PALMER JOYCE P6</t>
  </si>
  <si>
    <t>P004126</t>
  </si>
  <si>
    <t>100102531 RICHARDS GLADYS MAY P6</t>
  </si>
  <si>
    <t>P004127</t>
  </si>
  <si>
    <t>CLAYTON SHIRLEY</t>
  </si>
  <si>
    <t>P004128</t>
  </si>
  <si>
    <t>ROWELL BRENDA</t>
  </si>
  <si>
    <t>P004129</t>
  </si>
  <si>
    <t>TURNER PAULINE</t>
  </si>
  <si>
    <t>P004130</t>
  </si>
  <si>
    <t>P004131</t>
  </si>
  <si>
    <t>P004132</t>
  </si>
  <si>
    <t>FORMER UASC L G W 280699</t>
  </si>
  <si>
    <t>P004133</t>
  </si>
  <si>
    <t>6023139 BUSH JOHN FREDERICK P7</t>
  </si>
  <si>
    <t>P004134</t>
  </si>
  <si>
    <t>100627840 CLARKE SENGA P7</t>
  </si>
  <si>
    <t>P004135</t>
  </si>
  <si>
    <t>P004136</t>
  </si>
  <si>
    <t>P004137</t>
  </si>
  <si>
    <t>P004138</t>
  </si>
  <si>
    <t>100468372 GAMBLES EDITH P7</t>
  </si>
  <si>
    <t>P004139</t>
  </si>
  <si>
    <t>P004140</t>
  </si>
  <si>
    <t>CASH SEIZURES &amp; CONFISCATIONS</t>
  </si>
  <si>
    <t>P004141</t>
  </si>
  <si>
    <t>FORMER UASC S R 120200</t>
  </si>
  <si>
    <t>P004142</t>
  </si>
  <si>
    <t>4021021 ALLEN MARGARET ANNA P10</t>
  </si>
  <si>
    <t>P004143</t>
  </si>
  <si>
    <t>101396567 BROWNB JESSIE ELIZABETH P10</t>
  </si>
  <si>
    <t>P004144</t>
  </si>
  <si>
    <t>4034578 CLARSON ERNA P10</t>
  </si>
  <si>
    <t>P004145</t>
  </si>
  <si>
    <t>100085827 CLIXBY MAUREEN P10</t>
  </si>
  <si>
    <t>P004146</t>
  </si>
  <si>
    <t>100124844 HOLMES BRENDA MARY P10</t>
  </si>
  <si>
    <t>P004147</t>
  </si>
  <si>
    <t>101442421 HOLT DENIS P10</t>
  </si>
  <si>
    <t>P004148</t>
  </si>
  <si>
    <t>100742060 JACQUES AUDREY P10</t>
  </si>
  <si>
    <t>P004149</t>
  </si>
  <si>
    <t>100362558 LAND WINIFRED ANN P10</t>
  </si>
  <si>
    <t>P004150</t>
  </si>
  <si>
    <t>7033890 OLEJNIK DOREEN P10</t>
  </si>
  <si>
    <t>P004151</t>
  </si>
  <si>
    <t>101461687 PARKINSON BARBARA JOYCE P10</t>
  </si>
  <si>
    <t>P004152</t>
  </si>
  <si>
    <t>101484219 WALLEY BETTY P10</t>
  </si>
  <si>
    <t>P004153</t>
  </si>
  <si>
    <t>100792885 HAND JOAN</t>
  </si>
  <si>
    <t>P004154</t>
  </si>
  <si>
    <t>4040934 STEVENSON MARY</t>
  </si>
  <si>
    <t>P004155</t>
  </si>
  <si>
    <t>101475048 BERRIDGE DOROTHY HENDLEY</t>
  </si>
  <si>
    <t>P004156</t>
  </si>
  <si>
    <t>FORMER UASC S M 160200</t>
  </si>
  <si>
    <t>P004157</t>
  </si>
  <si>
    <t>FORMER UASC A M 010100</t>
  </si>
  <si>
    <t>MN&amp;N-PMO</t>
  </si>
  <si>
    <t>P004158</t>
  </si>
  <si>
    <t>FORMER UASC F H 010200</t>
  </si>
  <si>
    <t>P004159</t>
  </si>
  <si>
    <t>FORMER UASC A H 010100</t>
  </si>
  <si>
    <t>P004160</t>
  </si>
  <si>
    <t>FORMER UASC H K 010100</t>
  </si>
  <si>
    <t>P004161</t>
  </si>
  <si>
    <t>FORMER UASC A H 050100</t>
  </si>
  <si>
    <t>P004162</t>
  </si>
  <si>
    <t>FORMER UASC S I 030100</t>
  </si>
  <si>
    <t>P004163</t>
  </si>
  <si>
    <t>FORMER UASC A A 030200</t>
  </si>
  <si>
    <t>P004164</t>
  </si>
  <si>
    <t>P004165</t>
  </si>
  <si>
    <t>FORMER UASC S A 010100</t>
  </si>
  <si>
    <t>P004166</t>
  </si>
  <si>
    <t>FORMER UASC M A 090100</t>
  </si>
  <si>
    <t>P004167</t>
  </si>
  <si>
    <t>P004168</t>
  </si>
  <si>
    <t>P004169</t>
  </si>
  <si>
    <t>101445189 FAIRHURST JUNE P10</t>
  </si>
  <si>
    <t>P004170</t>
  </si>
  <si>
    <t>101383447 HUTCHINSON LILIAN P10</t>
  </si>
  <si>
    <t>P004171</t>
  </si>
  <si>
    <t>101480974 MITCHELL JACK P10</t>
  </si>
  <si>
    <t>P004172</t>
  </si>
  <si>
    <t>100248528 ROBINSON THELMA P10</t>
  </si>
  <si>
    <t>P004173</t>
  </si>
  <si>
    <t>1004571 TEED ROSANNE MARY P10</t>
  </si>
  <si>
    <t>P004174</t>
  </si>
  <si>
    <t>UASC NAT TRAN SCHEME</t>
  </si>
  <si>
    <t>FNF</t>
  </si>
  <si>
    <t>AFN</t>
  </si>
  <si>
    <t>ASYE 2017-18</t>
  </si>
  <si>
    <t>TETC</t>
  </si>
  <si>
    <t>TOUR OF BRITAIN</t>
  </si>
  <si>
    <t>NCC SHARE NDR POOL</t>
  </si>
  <si>
    <t>S17 NRPF AN</t>
  </si>
  <si>
    <t>NPDF</t>
  </si>
  <si>
    <t>EY SOLD OFFER</t>
  </si>
  <si>
    <t>IPC LAC CAMHS</t>
  </si>
  <si>
    <t>IBCF BUDGET</t>
  </si>
  <si>
    <t>VAT</t>
  </si>
  <si>
    <t>PCA5232</t>
  </si>
  <si>
    <t>PCLA892</t>
  </si>
  <si>
    <t>PCMN003</t>
  </si>
  <si>
    <t>PCXG121</t>
  </si>
  <si>
    <t>PCXG122</t>
  </si>
  <si>
    <t>PCXG123</t>
  </si>
  <si>
    <t>PCXG124</t>
  </si>
  <si>
    <t>PCXG125</t>
  </si>
  <si>
    <t>PCXG126</t>
  </si>
  <si>
    <t>PCXG127</t>
  </si>
  <si>
    <t>PCXG129</t>
  </si>
  <si>
    <t>PCXG132</t>
  </si>
  <si>
    <t>PCXG133</t>
  </si>
  <si>
    <t>PEAK019</t>
  </si>
  <si>
    <t>PEAK020</t>
  </si>
  <si>
    <t>PFXE014</t>
  </si>
  <si>
    <t>PLEG001</t>
  </si>
  <si>
    <t>PLEG002</t>
  </si>
  <si>
    <t>PLEG003</t>
  </si>
  <si>
    <t>PLEG004</t>
  </si>
  <si>
    <t>PLEG005</t>
  </si>
  <si>
    <t>PLEG006</t>
  </si>
  <si>
    <t>PLEG007</t>
  </si>
  <si>
    <t>PLEG008</t>
  </si>
  <si>
    <t>PLEG009</t>
  </si>
  <si>
    <t>PLEG010</t>
  </si>
  <si>
    <t>PLEG011</t>
  </si>
  <si>
    <t>PNB0001</t>
  </si>
  <si>
    <t>PPCL001</t>
  </si>
  <si>
    <t>PRAH015</t>
  </si>
  <si>
    <t>CRASH BARRIERS MANSFIELD ROAD, ANNERSLEY</t>
  </si>
  <si>
    <t>PRAH129</t>
  </si>
  <si>
    <t>STANTON HILL - INST FEEDER PILLAR</t>
  </si>
  <si>
    <t>PRBH281</t>
  </si>
  <si>
    <t>PRBH282</t>
  </si>
  <si>
    <t>PRBH283</t>
  </si>
  <si>
    <t>PRBH284</t>
  </si>
  <si>
    <t>PRBH285</t>
  </si>
  <si>
    <t>PRBH286</t>
  </si>
  <si>
    <t>PRBH287</t>
  </si>
  <si>
    <t>PRBH288</t>
  </si>
  <si>
    <t>PRBH289</t>
  </si>
  <si>
    <t>PRBH290</t>
  </si>
  <si>
    <t>PRCH183</t>
  </si>
  <si>
    <t>REPAIRS TO KELHAM BRIDGE 3211B</t>
  </si>
  <si>
    <t>PRCH252</t>
  </si>
  <si>
    <t>PRCH253</t>
  </si>
  <si>
    <t>PRCH254</t>
  </si>
  <si>
    <t>PRCH255</t>
  </si>
  <si>
    <t>PRCH256</t>
  </si>
  <si>
    <t>PRCH257</t>
  </si>
  <si>
    <t>PRCH258</t>
  </si>
  <si>
    <t>PRCH259</t>
  </si>
  <si>
    <t>PRCH260</t>
  </si>
  <si>
    <t>PREN478</t>
  </si>
  <si>
    <t>PRFH096</t>
  </si>
  <si>
    <t>JENNY BECKETT LN MANSFIELD L/C DAMAGE-EA</t>
  </si>
  <si>
    <t>PRHH526</t>
  </si>
  <si>
    <t>ALTER OF PROVISIONAL ATTACHMENTS TO L/C</t>
  </si>
  <si>
    <t>PRHH553</t>
  </si>
  <si>
    <t>52 OXENGATE, ARNOLD</t>
  </si>
  <si>
    <t>PRKH566</t>
  </si>
  <si>
    <t>H-BAR BASSETLAW</t>
  </si>
  <si>
    <t>PRKH814</t>
  </si>
  <si>
    <t>SANDY LANE, WORKSOP</t>
  </si>
  <si>
    <t>PRKH837</t>
  </si>
  <si>
    <t>86 WAVERLEY PLACE, WORKSOP L/C K/O - EA</t>
  </si>
  <si>
    <t>PRKH847</t>
  </si>
  <si>
    <t>57 SOUTH AVE, RAINWORTH L/C 7 - EA</t>
  </si>
  <si>
    <t>PRLH577</t>
  </si>
  <si>
    <t>VEHICLE ACCESS - NEWARK</t>
  </si>
  <si>
    <t>PRLH966</t>
  </si>
  <si>
    <t>BROCKLEHURST RD,EDWINSTOWE L/C DAMAGED</t>
  </si>
  <si>
    <t>PRLH976</t>
  </si>
  <si>
    <t>WHIMNEY LN, OLLERTON RTC - EA</t>
  </si>
  <si>
    <t>PRLJ007</t>
  </si>
  <si>
    <t>THORNEY RTC - EA</t>
  </si>
  <si>
    <t>PRLJ045</t>
  </si>
  <si>
    <t>RUFFORD LN, JNC A614 RTC - EA</t>
  </si>
  <si>
    <t>NOT USED</t>
  </si>
  <si>
    <t>PRMH428</t>
  </si>
  <si>
    <t>GLEBE ROAD, WEST BRIDGFORD L/C RESITING</t>
  </si>
  <si>
    <t>RCCCY043</t>
  </si>
  <si>
    <t>RCCY035</t>
  </si>
  <si>
    <t>RCCY036</t>
  </si>
  <si>
    <t>RCCY037</t>
  </si>
  <si>
    <t>RCCY038</t>
  </si>
  <si>
    <t>RCCY039</t>
  </si>
  <si>
    <t>RCCY040</t>
  </si>
  <si>
    <t>RCCY041</t>
  </si>
  <si>
    <t>RCCY042</t>
  </si>
  <si>
    <t>RCCY043</t>
  </si>
  <si>
    <t>RCCY044</t>
  </si>
  <si>
    <t>RCCY045</t>
  </si>
  <si>
    <t>RCCY046</t>
  </si>
  <si>
    <t>RCCY047</t>
  </si>
  <si>
    <t>RCCY048</t>
  </si>
  <si>
    <t>RCCY049</t>
  </si>
  <si>
    <t>RCCY050</t>
  </si>
  <si>
    <t>RCCY051</t>
  </si>
  <si>
    <t>RCCY052</t>
  </si>
  <si>
    <t>RCCY053</t>
  </si>
  <si>
    <t>RCCY054</t>
  </si>
  <si>
    <t>RCCY055</t>
  </si>
  <si>
    <t>RCCY056</t>
  </si>
  <si>
    <t>RCCY057</t>
  </si>
  <si>
    <t>RCCY058</t>
  </si>
  <si>
    <t>RCCY059</t>
  </si>
  <si>
    <t>RCCY060</t>
  </si>
  <si>
    <t>RCCY061</t>
  </si>
  <si>
    <t>RCCY062</t>
  </si>
  <si>
    <t>RCCY063</t>
  </si>
  <si>
    <t>RCEH014</t>
  </si>
  <si>
    <t>D2N2 T&amp;H</t>
  </si>
  <si>
    <t>RCEH130</t>
  </si>
  <si>
    <t>RCEH131</t>
  </si>
  <si>
    <t>RCEH132</t>
  </si>
  <si>
    <t>RCEH133</t>
  </si>
  <si>
    <t>RCEH134</t>
  </si>
  <si>
    <t>RCEH135</t>
  </si>
  <si>
    <t>RCEH136</t>
  </si>
  <si>
    <t>RCEH137</t>
  </si>
  <si>
    <t>RCEH138</t>
  </si>
  <si>
    <t>RCEH139</t>
  </si>
  <si>
    <t>RCEH140</t>
  </si>
  <si>
    <t>RCEH141</t>
  </si>
  <si>
    <t>RCEH142</t>
  </si>
  <si>
    <t>RCEH143</t>
  </si>
  <si>
    <t>RCEH144</t>
  </si>
  <si>
    <t>RCEH145</t>
  </si>
  <si>
    <t>MET902682-6 J24 M1</t>
  </si>
  <si>
    <t>RCEH146</t>
  </si>
  <si>
    <t>RCEP001</t>
  </si>
  <si>
    <t>RTLY615</t>
  </si>
  <si>
    <t>S151200</t>
  </si>
  <si>
    <t>S325700</t>
  </si>
  <si>
    <t>S326210</t>
  </si>
  <si>
    <t>S326230</t>
  </si>
  <si>
    <t>S326360</t>
  </si>
  <si>
    <t>S326520</t>
  </si>
  <si>
    <t>S326530</t>
  </si>
  <si>
    <t>S326550</t>
  </si>
  <si>
    <t>S326560</t>
  </si>
  <si>
    <t>S326580</t>
  </si>
  <si>
    <t>S326590</t>
  </si>
  <si>
    <t>S326600</t>
  </si>
  <si>
    <t>S326610</t>
  </si>
  <si>
    <t>S326630</t>
  </si>
  <si>
    <t>S326640</t>
  </si>
  <si>
    <t>S326670</t>
  </si>
  <si>
    <t>S326700</t>
  </si>
  <si>
    <t>S326720</t>
  </si>
  <si>
    <t>S326750</t>
  </si>
  <si>
    <t>S326760</t>
  </si>
  <si>
    <t>S326770</t>
  </si>
  <si>
    <t>S326790</t>
  </si>
  <si>
    <t>S326800</t>
  </si>
  <si>
    <t>S326810</t>
  </si>
  <si>
    <t>S326820</t>
  </si>
  <si>
    <t>S326830</t>
  </si>
  <si>
    <t>S326860</t>
  </si>
  <si>
    <t>S326870</t>
  </si>
  <si>
    <t>S326890</t>
  </si>
  <si>
    <t>S326900</t>
  </si>
  <si>
    <t>S326910</t>
  </si>
  <si>
    <t>S326920</t>
  </si>
  <si>
    <t>S326950</t>
  </si>
  <si>
    <t>S326970</t>
  </si>
  <si>
    <t>S327020</t>
  </si>
  <si>
    <t>S327030</t>
  </si>
  <si>
    <t>S327050</t>
  </si>
  <si>
    <t>S327060</t>
  </si>
  <si>
    <t>S327100</t>
  </si>
  <si>
    <t>S327120</t>
  </si>
  <si>
    <t>S327130</t>
  </si>
  <si>
    <t>S327150</t>
  </si>
  <si>
    <t>S327160</t>
  </si>
  <si>
    <t>S327170</t>
  </si>
  <si>
    <t>S327200</t>
  </si>
  <si>
    <t>S327210</t>
  </si>
  <si>
    <t>S327220</t>
  </si>
  <si>
    <t>S327230</t>
  </si>
  <si>
    <t>S327240</t>
  </si>
  <si>
    <t>S327260</t>
  </si>
  <si>
    <t>S327270</t>
  </si>
  <si>
    <t>S327280</t>
  </si>
  <si>
    <t>S327320</t>
  </si>
  <si>
    <t>S327330</t>
  </si>
  <si>
    <t>S327340</t>
  </si>
  <si>
    <t>S327350</t>
  </si>
  <si>
    <t>S327360</t>
  </si>
  <si>
    <t>S327370</t>
  </si>
  <si>
    <t>S327380</t>
  </si>
  <si>
    <t>S327390</t>
  </si>
  <si>
    <t>S327400</t>
  </si>
  <si>
    <t>S327430</t>
  </si>
  <si>
    <t>S327440</t>
  </si>
  <si>
    <t>S327460</t>
  </si>
  <si>
    <t>S327470</t>
  </si>
  <si>
    <t>S327490</t>
  </si>
  <si>
    <t>S327500</t>
  </si>
  <si>
    <t>S327510</t>
  </si>
  <si>
    <t>S327520</t>
  </si>
  <si>
    <t>S327530</t>
  </si>
  <si>
    <t>S327540</t>
  </si>
  <si>
    <t>S327550</t>
  </si>
  <si>
    <t>S327560</t>
  </si>
  <si>
    <t>S327570</t>
  </si>
  <si>
    <t>S327580</t>
  </si>
  <si>
    <t>S327600</t>
  </si>
  <si>
    <t>S327610</t>
  </si>
  <si>
    <t>S327620</t>
  </si>
  <si>
    <t>S327640</t>
  </si>
  <si>
    <t>S327650</t>
  </si>
  <si>
    <t>S327660</t>
  </si>
  <si>
    <t>S327670</t>
  </si>
  <si>
    <t>S327680</t>
  </si>
  <si>
    <t>S327690</t>
  </si>
  <si>
    <t>S327700</t>
  </si>
  <si>
    <t>S327720</t>
  </si>
  <si>
    <t>S327740</t>
  </si>
  <si>
    <t>S327750</t>
  </si>
  <si>
    <t>S327780</t>
  </si>
  <si>
    <t>S327790</t>
  </si>
  <si>
    <t>S327800</t>
  </si>
  <si>
    <t>S327810</t>
  </si>
  <si>
    <t>S327830</t>
  </si>
  <si>
    <t>S327840</t>
  </si>
  <si>
    <t>S327850</t>
  </si>
  <si>
    <t>S327860</t>
  </si>
  <si>
    <t>S327870</t>
  </si>
  <si>
    <t>S327880</t>
  </si>
  <si>
    <t>S327900</t>
  </si>
  <si>
    <t>S327910</t>
  </si>
  <si>
    <t>S327930</t>
  </si>
  <si>
    <t>S327940</t>
  </si>
  <si>
    <t>S327990</t>
  </si>
  <si>
    <t>S328010</t>
  </si>
  <si>
    <t>S328020</t>
  </si>
  <si>
    <t>S328050</t>
  </si>
  <si>
    <t>S328110</t>
  </si>
  <si>
    <t>S328130</t>
  </si>
  <si>
    <t>S328140</t>
  </si>
  <si>
    <t>S328160</t>
  </si>
  <si>
    <t>S328180</t>
  </si>
  <si>
    <t>S328250</t>
  </si>
  <si>
    <t>S328260</t>
  </si>
  <si>
    <t>S328270</t>
  </si>
  <si>
    <t>S328320</t>
  </si>
  <si>
    <t>S328340</t>
  </si>
  <si>
    <t>S328360</t>
  </si>
  <si>
    <t>S328370</t>
  </si>
  <si>
    <t>S328390</t>
  </si>
  <si>
    <t>S328400</t>
  </si>
  <si>
    <t>S328410</t>
  </si>
  <si>
    <t>S328420</t>
  </si>
  <si>
    <t>S328440</t>
  </si>
  <si>
    <t>S328450</t>
  </si>
  <si>
    <t>S328460</t>
  </si>
  <si>
    <t>S328470</t>
  </si>
  <si>
    <t>S328480</t>
  </si>
  <si>
    <t>S328490</t>
  </si>
  <si>
    <t>S328510</t>
  </si>
  <si>
    <t>S328520</t>
  </si>
  <si>
    <t>S328530</t>
  </si>
  <si>
    <t>S328550</t>
  </si>
  <si>
    <t>S328560</t>
  </si>
  <si>
    <t>S328580</t>
  </si>
  <si>
    <t>S328590</t>
  </si>
  <si>
    <t>S328600</t>
  </si>
  <si>
    <t>S328620</t>
  </si>
  <si>
    <t>S328630</t>
  </si>
  <si>
    <t>S328650</t>
  </si>
  <si>
    <t>S328670</t>
  </si>
  <si>
    <t>S328690</t>
  </si>
  <si>
    <t>S328700</t>
  </si>
  <si>
    <t>S328710</t>
  </si>
  <si>
    <t>S328740</t>
  </si>
  <si>
    <t>S328760</t>
  </si>
  <si>
    <t>S328770</t>
  </si>
  <si>
    <t>S328780</t>
  </si>
  <si>
    <t>S328790</t>
  </si>
  <si>
    <t>S328800</t>
  </si>
  <si>
    <t>S328810</t>
  </si>
  <si>
    <t>S328830</t>
  </si>
  <si>
    <t>S328840</t>
  </si>
  <si>
    <t>S328850</t>
  </si>
  <si>
    <t>S328860</t>
  </si>
  <si>
    <t>S328870</t>
  </si>
  <si>
    <t>S328880</t>
  </si>
  <si>
    <t>S328900</t>
  </si>
  <si>
    <t>S328910</t>
  </si>
  <si>
    <t>S328920</t>
  </si>
  <si>
    <t>S328930</t>
  </si>
  <si>
    <t>S328940</t>
  </si>
  <si>
    <t>S328960</t>
  </si>
  <si>
    <t>S328980</t>
  </si>
  <si>
    <t>S328990</t>
  </si>
  <si>
    <t>S329000</t>
  </si>
  <si>
    <t>S329010</t>
  </si>
  <si>
    <t>S329020</t>
  </si>
  <si>
    <t>S329030</t>
  </si>
  <si>
    <t>S329050</t>
  </si>
  <si>
    <t>S329060</t>
  </si>
  <si>
    <t>S329090</t>
  </si>
  <si>
    <t>S329100</t>
  </si>
  <si>
    <t>S329110</t>
  </si>
  <si>
    <t>S329120</t>
  </si>
  <si>
    <t>S329130</t>
  </si>
  <si>
    <t>S329170</t>
  </si>
  <si>
    <t>S329180</t>
  </si>
  <si>
    <t>S329220</t>
  </si>
  <si>
    <t>S329240</t>
  </si>
  <si>
    <t>S329250</t>
  </si>
  <si>
    <t>S329260</t>
  </si>
  <si>
    <t>S329300</t>
  </si>
  <si>
    <t>S329310</t>
  </si>
  <si>
    <t>S329320</t>
  </si>
  <si>
    <t>S329330</t>
  </si>
  <si>
    <t>S329340</t>
  </si>
  <si>
    <t>S329350</t>
  </si>
  <si>
    <t>S329370</t>
  </si>
  <si>
    <t>S329380</t>
  </si>
  <si>
    <t>S329410</t>
  </si>
  <si>
    <t>S329420</t>
  </si>
  <si>
    <t>S329430</t>
  </si>
  <si>
    <t>S329450</t>
  </si>
  <si>
    <t>S329470</t>
  </si>
  <si>
    <t>S329490</t>
  </si>
  <si>
    <t>S329500</t>
  </si>
  <si>
    <t>S329550</t>
  </si>
  <si>
    <t>S329600</t>
  </si>
  <si>
    <t>S329610</t>
  </si>
  <si>
    <t>S329620</t>
  </si>
  <si>
    <t>S329630</t>
  </si>
  <si>
    <t>S329680</t>
  </si>
  <si>
    <t>S329690</t>
  </si>
  <si>
    <t>S329700</t>
  </si>
  <si>
    <t>S329710</t>
  </si>
  <si>
    <t>S852000</t>
  </si>
  <si>
    <t>SN14600</t>
  </si>
  <si>
    <t>SN62200</t>
  </si>
  <si>
    <t>SN62400</t>
  </si>
  <si>
    <t>SN62500</t>
  </si>
  <si>
    <t>SN62600</t>
  </si>
  <si>
    <t>SN62700</t>
  </si>
  <si>
    <t>SN62800</t>
  </si>
  <si>
    <t>SS34400</t>
  </si>
  <si>
    <t>SS44900</t>
  </si>
  <si>
    <t>SS45000</t>
  </si>
  <si>
    <t>SS45100</t>
  </si>
  <si>
    <t>SS45200</t>
  </si>
  <si>
    <t>SS45700</t>
  </si>
  <si>
    <t>SS45800</t>
  </si>
  <si>
    <t>SS45900</t>
  </si>
  <si>
    <t>SS46000</t>
  </si>
  <si>
    <t>SS46100</t>
  </si>
  <si>
    <t>SBD1208</t>
  </si>
  <si>
    <t>SBG7785</t>
  </si>
  <si>
    <t>SBU3104</t>
  </si>
  <si>
    <t>SBU3105</t>
  </si>
  <si>
    <t>SBU3106</t>
  </si>
  <si>
    <t>SBU3107</t>
  </si>
  <si>
    <t>SBU3108</t>
  </si>
  <si>
    <t>SBU3109</t>
  </si>
  <si>
    <t>SBU3110</t>
  </si>
  <si>
    <t>SBU3111</t>
  </si>
  <si>
    <t>SBU3112</t>
  </si>
  <si>
    <t>SBU3113</t>
  </si>
  <si>
    <t>SBU3114</t>
  </si>
  <si>
    <t>SBU3115</t>
  </si>
  <si>
    <t>SBU3116</t>
  </si>
  <si>
    <t>SBU3117</t>
  </si>
  <si>
    <t>SBU3120</t>
  </si>
  <si>
    <t>SBU3121</t>
  </si>
  <si>
    <t>SBU3122</t>
  </si>
  <si>
    <t>SBU3123</t>
  </si>
  <si>
    <t>SBU3124</t>
  </si>
  <si>
    <t>SUNDRY DEBTOR- ASDM</t>
  </si>
  <si>
    <t>PPF OT CSC Post</t>
  </si>
  <si>
    <t>PPF Temp OT START</t>
  </si>
  <si>
    <t>PPF Project staffing</t>
  </si>
  <si>
    <t>High Oakham Primary</t>
  </si>
  <si>
    <t>PPF Communication</t>
  </si>
  <si>
    <t>Ernehale Infants</t>
  </si>
  <si>
    <t>PPF Prevention</t>
  </si>
  <si>
    <t>PPF Transitional</t>
  </si>
  <si>
    <t>PPF Advocacy</t>
  </si>
  <si>
    <t>PPF DP Support Serv</t>
  </si>
  <si>
    <t>PPF Workforce Devt</t>
  </si>
  <si>
    <t>PPF Day Services</t>
  </si>
  <si>
    <t>PPF Reviewing South</t>
  </si>
  <si>
    <t>PPF Reviewing North</t>
  </si>
  <si>
    <t>PPF Capacity Buildng</t>
  </si>
  <si>
    <t>PPF Carers</t>
  </si>
  <si>
    <t>PPF Outreach Ext Cre</t>
  </si>
  <si>
    <t>PPF Developing ULOs</t>
  </si>
  <si>
    <t>PPF Info Pres</t>
  </si>
  <si>
    <t>PPF Support Co-ords</t>
  </si>
  <si>
    <t>PPF Crisis Response</t>
  </si>
  <si>
    <t>PPF Staff Training</t>
  </si>
  <si>
    <t>PPF CSC Posts Access</t>
  </si>
  <si>
    <t>PPF Sup with Conf</t>
  </si>
  <si>
    <t>PPF Brokerage</t>
  </si>
  <si>
    <t>PPF Micro providers</t>
  </si>
  <si>
    <t>Inham Nook Library</t>
  </si>
  <si>
    <t>PPF ICT Sys Redesign</t>
  </si>
  <si>
    <t>PPF Framework posts</t>
  </si>
  <si>
    <t>SG Deaf &amp; Visual imp</t>
  </si>
  <si>
    <t>SG Welfare Rights</t>
  </si>
  <si>
    <t>SG Bass Family Carer</t>
  </si>
  <si>
    <t>SG Stroke Grants</t>
  </si>
  <si>
    <t>SG Strokeability</t>
  </si>
  <si>
    <t>SG Stroke Assoc</t>
  </si>
  <si>
    <t>SG Stroke Com Officr</t>
  </si>
  <si>
    <t>SG Publicity Campgn</t>
  </si>
  <si>
    <t>SG Comm Off Bass</t>
  </si>
  <si>
    <t>SG Communications</t>
  </si>
  <si>
    <t>HIV&amp;AIDS Reserve</t>
  </si>
  <si>
    <t>AIDS Support Grant</t>
  </si>
  <si>
    <t>HIV&amp;AIDS Training</t>
  </si>
  <si>
    <t>Phoenix Infant</t>
  </si>
  <si>
    <t>ACLS General Admin 2011</t>
  </si>
  <si>
    <t>Burton Joyce Library</t>
  </si>
  <si>
    <t>ACLS Marketing 2011</t>
  </si>
  <si>
    <t>ACLS Staff Development 2011</t>
  </si>
  <si>
    <t>ACLS Information Learning Tech 2011</t>
  </si>
  <si>
    <t>ACLS LLDD Learner Support 2011</t>
  </si>
  <si>
    <t>ACLS PCDL Course Provision 2011</t>
  </si>
  <si>
    <t>ACLS LLDD Course Provision 2011</t>
  </si>
  <si>
    <t>ACLS Innovative Projects 2011</t>
  </si>
  <si>
    <t>ACLS Family Learning Ext Services 2011</t>
  </si>
  <si>
    <t>ACLS Worklessness 2011</t>
  </si>
  <si>
    <t>ACLS Initial Teacher Funding 2011</t>
  </si>
  <si>
    <t>Crescent Primary</t>
  </si>
  <si>
    <t>ACLS Big Lottery Fund 2011</t>
  </si>
  <si>
    <t>ACLS Migration Impacts Fund 2011</t>
  </si>
  <si>
    <t>ACLS Learning Champions 2011</t>
  </si>
  <si>
    <t>ACLS General Admin 2012</t>
  </si>
  <si>
    <t>ACLS Marketing 2012</t>
  </si>
  <si>
    <t>ACLS Staff Development 2012</t>
  </si>
  <si>
    <t>Hollywell Primary</t>
  </si>
  <si>
    <t>ACLS Information Learning Tech 2012</t>
  </si>
  <si>
    <t>ACLS LLDD Learner Support 2012</t>
  </si>
  <si>
    <t>ACLS PCDL Course Provision 2012</t>
  </si>
  <si>
    <t>ACLS LLDD Course Provision 2012</t>
  </si>
  <si>
    <t>Holme Pierrepont</t>
  </si>
  <si>
    <t>ACLS Innovative Projects 2012</t>
  </si>
  <si>
    <t>Balderton Library</t>
  </si>
  <si>
    <t>ACLS Family Learning Ext Services 2012</t>
  </si>
  <si>
    <t>ACLS Worklessness 2012</t>
  </si>
  <si>
    <t>ACLS Initial Teacher Funding 2012</t>
  </si>
  <si>
    <t>ACLS Migration Impacts Fund 2012</t>
  </si>
  <si>
    <t>ACLS Learning Champions 2012</t>
  </si>
  <si>
    <t>ACLS PCDL Course Provn Dukeries 2011</t>
  </si>
  <si>
    <t>ACLS PCDL Course Provn Sutton C 2011</t>
  </si>
  <si>
    <t>ACLS PCDL Support Costs Sutton C 2011</t>
  </si>
  <si>
    <t>ACLS LLDD Dukeries 2011</t>
  </si>
  <si>
    <t>Arnold Library</t>
  </si>
  <si>
    <t>ACLS LLDD Sutton C 2011</t>
  </si>
  <si>
    <t>ACLS WFL Dukeries 2011</t>
  </si>
  <si>
    <t>ACLS WFL Sutton C 2011</t>
  </si>
  <si>
    <t>Elkesley Primary</t>
  </si>
  <si>
    <t>ACLS Dukeries FLLN 2011</t>
  </si>
  <si>
    <t>ACLS Sutton C FLLN 2011</t>
  </si>
  <si>
    <t>ACLS PCDL Course Provn Dukeries 2012</t>
  </si>
  <si>
    <t>County Hall Cleaning</t>
  </si>
  <si>
    <t>ACLS PCDL Course Provn Sutton C 2012</t>
  </si>
  <si>
    <t>ACLS PCDL Support Costs Sutton C 2012</t>
  </si>
  <si>
    <t>ACLS LLDD Dukeries 2012</t>
  </si>
  <si>
    <t>ACLS LLDD Sutton C 2012</t>
  </si>
  <si>
    <t>ACLS WFL Dukeries 2012</t>
  </si>
  <si>
    <t>ACLS WFL Sutton C 2012</t>
  </si>
  <si>
    <t>ACLS Dukeries FLLN 2012</t>
  </si>
  <si>
    <t>ACLS Sutton C FLLN 2012</t>
  </si>
  <si>
    <t>ACLS Dukeries FLIF 2011</t>
  </si>
  <si>
    <t>ACLS Sutton C FLIF 2011</t>
  </si>
  <si>
    <t>Pupil Premium</t>
  </si>
  <si>
    <t>Dedicated Schools Grant</t>
  </si>
  <si>
    <t>PPF Reviewing Central</t>
  </si>
  <si>
    <t>Pfs Capital Income</t>
  </si>
  <si>
    <t>Sseycg</t>
  </si>
  <si>
    <t>Hlta Grant</t>
  </si>
  <si>
    <t>Milk Subsidy</t>
  </si>
  <si>
    <t>School Access Fund 2009-2010</t>
  </si>
  <si>
    <t>Gssg Laa 2009-2010</t>
  </si>
  <si>
    <t>S106 Contributions</t>
  </si>
  <si>
    <t>Myplace Grant - Folk House</t>
  </si>
  <si>
    <t>Local Delivery Support 10/11</t>
  </si>
  <si>
    <t>Play To Care</t>
  </si>
  <si>
    <t>Asylum Seekers</t>
  </si>
  <si>
    <t>Playwork Training - Cwdc</t>
  </si>
  <si>
    <t>Com Cohesion Sch Linking Netwk</t>
  </si>
  <si>
    <t>Asg Dip.Gateway Specific 10/11</t>
  </si>
  <si>
    <t>Swimming Top Up Prog 2010-2011</t>
  </si>
  <si>
    <t>Aea Comp Manager 2010-2011</t>
  </si>
  <si>
    <t>Sen - Idp East Midlands</t>
  </si>
  <si>
    <t>Yjb Support Grant</t>
  </si>
  <si>
    <t>Yjb Rap</t>
  </si>
  <si>
    <t>Sfe E2e 2011</t>
  </si>
  <si>
    <t>Yjb Kype</t>
  </si>
  <si>
    <t>Milk Subsidy 2009-2010</t>
  </si>
  <si>
    <t>Supporting People</t>
  </si>
  <si>
    <t>16-19 Provider Funding 2011-12</t>
  </si>
  <si>
    <t>Standards Fund Laa 2010-2011</t>
  </si>
  <si>
    <t>Afa 2010/11</t>
  </si>
  <si>
    <t>Fmsis Training 2009-2010</t>
  </si>
  <si>
    <t>Becta 09/10</t>
  </si>
  <si>
    <t>Ahdc Pathfinder Rev Grant</t>
  </si>
  <si>
    <t>Cwdc Graduate Scheme</t>
  </si>
  <si>
    <t>Youth Capital Fund 2009-2010</t>
  </si>
  <si>
    <t>Qp It Capital Grant</t>
  </si>
  <si>
    <t>Manor Park Infant</t>
  </si>
  <si>
    <t>Standen Home Ltd- Chase Fm Mea</t>
  </si>
  <si>
    <t>Hawthorne Prim Redman Heenan</t>
  </si>
  <si>
    <t>Leen Mills Section 106 Funding</t>
  </si>
  <si>
    <t>Taylor Woodrow- Longdale Lane</t>
  </si>
  <si>
    <t>Gedling Library</t>
  </si>
  <si>
    <t>Ey Ldship Pilot Proj 2005-2006</t>
  </si>
  <si>
    <t>Lsc Post 16 Trnspt 2009-2010</t>
  </si>
  <si>
    <t>Post 16 Transport 10-11</t>
  </si>
  <si>
    <t>Int. Global Dimension 2009-10</t>
  </si>
  <si>
    <t>Int. Global Dimension 2010-11</t>
  </si>
  <si>
    <t>Ks4 Engagement Programme 07/08</t>
  </si>
  <si>
    <t>Tda National Award Senco</t>
  </si>
  <si>
    <t>Jcp Playwork Ll41220</t>
  </si>
  <si>
    <t>Laa St Teen Preg Ll41282</t>
  </si>
  <si>
    <t>Exclusion 2 Inclusion Ll41267</t>
  </si>
  <si>
    <t>E2e Acorn Central Ll41279</t>
  </si>
  <si>
    <t>Yth Opp Fund 2010-11</t>
  </si>
  <si>
    <t>Dcsf Pub Positiv Act Ll41295</t>
  </si>
  <si>
    <t>Peip Think Family 10-11</t>
  </si>
  <si>
    <t>Cdrp Broxtowe 10-11</t>
  </si>
  <si>
    <t>Cdrp Gedling 2010-11</t>
  </si>
  <si>
    <t>Cdrp Rushcliffe 10-11</t>
  </si>
  <si>
    <t>Dragons Den 2010</t>
  </si>
  <si>
    <t>Think Family Parent Exp 10-11</t>
  </si>
  <si>
    <t>Youth For You</t>
  </si>
  <si>
    <t>Qdp-(Em Study Support Ptnship)</t>
  </si>
  <si>
    <t>Trans/Access Co-Ordintor 09-10</t>
  </si>
  <si>
    <t>Tran/Access Co-Ordinator 10/11</t>
  </si>
  <si>
    <t>Senco Trng Child Place Das</t>
  </si>
  <si>
    <t>East Leake Pfi 2005-2006</t>
  </si>
  <si>
    <t>Sch Standards Grant 2007-2008</t>
  </si>
  <si>
    <t>Vq Grant 2009/10</t>
  </si>
  <si>
    <t>Ncsl Grant 2009/10</t>
  </si>
  <si>
    <t>Early Professional Development</t>
  </si>
  <si>
    <t>The Wheldon School</t>
  </si>
  <si>
    <t>Fip Mans Dc/Home Office</t>
  </si>
  <si>
    <t>Camhs Grant</t>
  </si>
  <si>
    <t>Childrens Fund</t>
  </si>
  <si>
    <t>Contact Point Grant</t>
  </si>
  <si>
    <t>ASYE Grant</t>
  </si>
  <si>
    <t>Cwdc Grants</t>
  </si>
  <si>
    <t>Carers Grant 08-09</t>
  </si>
  <si>
    <t>Nscb</t>
  </si>
  <si>
    <t>Ahdc Pathfinder Cap Grant</t>
  </si>
  <si>
    <t>Central Store    La15000</t>
  </si>
  <si>
    <t>Rufford Craft Shop     La35000</t>
  </si>
  <si>
    <t>Rufford Gift Shop    La33000</t>
  </si>
  <si>
    <t>Outdoor Living      La36000</t>
  </si>
  <si>
    <t>Sherwood Vip     La25000</t>
  </si>
  <si>
    <t>Rufford Coach House  La39103</t>
  </si>
  <si>
    <t>Rufford Saville    La39102</t>
  </si>
  <si>
    <t>Ruff Mill Tea Shop La39105</t>
  </si>
  <si>
    <t>Ruff Talbot Suite La39104</t>
  </si>
  <si>
    <t>Hpp Stocks-Catering</t>
  </si>
  <si>
    <t>Hpp Stocks-Vending</t>
  </si>
  <si>
    <t>Hpp Stocks-Bar</t>
  </si>
  <si>
    <t>Lsc Wider Family Learning</t>
  </si>
  <si>
    <t>Acls Lsc Flln Yr A</t>
  </si>
  <si>
    <t>Acls Big Lottery Fund (Blf)</t>
  </si>
  <si>
    <t>Acls Lsc -Pcdl Year A</t>
  </si>
  <si>
    <t>Abbey Gates Primary</t>
  </si>
  <si>
    <t>Acls Lsc -Flif Yr A</t>
  </si>
  <si>
    <t>Acls Lsc -Fl Extended Services</t>
  </si>
  <si>
    <t>Acls Lsc Pcdl Yr B</t>
  </si>
  <si>
    <t>S106 Langton Colliery(La11830)</t>
  </si>
  <si>
    <t>Mansfeild Lib Premises</t>
  </si>
  <si>
    <t>Arts Partnership</t>
  </si>
  <si>
    <t>Rural Touring</t>
  </si>
  <si>
    <t>Broomhill Junior</t>
  </si>
  <si>
    <t>Dukeries Cumul Rolling Balance</t>
  </si>
  <si>
    <t>Sutton Cumul Rolling Balance</t>
  </si>
  <si>
    <t>Rufford Cabin</t>
  </si>
  <si>
    <t>Hpp Banking General</t>
  </si>
  <si>
    <t>Hpp Income Defferred</t>
  </si>
  <si>
    <t>Cultural Servs Creditor Eacr</t>
  </si>
  <si>
    <t>Rugby Club</t>
  </si>
  <si>
    <t>Leas Park Junior</t>
  </si>
  <si>
    <t>Bestwood Winding Engine Ho Hlf</t>
  </si>
  <si>
    <t>Mulitskillscoaches Mentoring</t>
  </si>
  <si>
    <t>Active Sports  Sp Eng(Ld81650)</t>
  </si>
  <si>
    <t>Com Sport Coaches  (Ld80008)</t>
  </si>
  <si>
    <t>Beacon Award Sports (Ld80004)</t>
  </si>
  <si>
    <t>Step Into Sport (Ld80002)</t>
  </si>
  <si>
    <t>Erd Fp.I.C. Main&amp;Tran(Lg48000)</t>
  </si>
  <si>
    <t>S106 Southwell Trail</t>
  </si>
  <si>
    <t>Sport England Grant Ngb</t>
  </si>
  <si>
    <t>Costock Ce Primary</t>
  </si>
  <si>
    <t>Sfvc New Build Capital Grant</t>
  </si>
  <si>
    <t>Nwsc Dilaps Se Grant Bal (Ld7)</t>
  </si>
  <si>
    <t>Warm Homes Fund</t>
  </si>
  <si>
    <t>Bingham Library</t>
  </si>
  <si>
    <t>Hosp Discharge</t>
  </si>
  <si>
    <t>Ramsden Primary</t>
  </si>
  <si>
    <t>Home Security</t>
  </si>
  <si>
    <t>Pending</t>
  </si>
  <si>
    <t>TW 315 Spring Lane S106</t>
  </si>
  <si>
    <t>PH Plains Road S106</t>
  </si>
  <si>
    <t>Kingsway Primary 106</t>
  </si>
  <si>
    <t>Charles Church S106</t>
  </si>
  <si>
    <t>Misson Primary</t>
  </si>
  <si>
    <t>16-18 Funding</t>
  </si>
  <si>
    <t>Additional 16-18 Funding</t>
  </si>
  <si>
    <t>Cont From Ashfield DC</t>
  </si>
  <si>
    <t>Archives Funding</t>
  </si>
  <si>
    <t>ACLS General Admin 2013</t>
  </si>
  <si>
    <t>ACLS Marketing 2013</t>
  </si>
  <si>
    <t>ACLS Staff Development 2013</t>
  </si>
  <si>
    <t>ACLS Information Learning Tech 2013</t>
  </si>
  <si>
    <t>ACLS LLDD Learner Support 2013</t>
  </si>
  <si>
    <t>ACLS PCDL Course Provision 2013</t>
  </si>
  <si>
    <t>ACLS LLDD Course Provision 2013</t>
  </si>
  <si>
    <t>ACLS Skills for Life 1 to 1 Support</t>
  </si>
  <si>
    <t>Heatherley Primary</t>
  </si>
  <si>
    <t>ACLS Innovative Projects 2013</t>
  </si>
  <si>
    <t>ACLS Family Learning Ext Services 2013</t>
  </si>
  <si>
    <t>ACLS Work Routes 2013</t>
  </si>
  <si>
    <t>ACLS Initial Teacher Funding 2013</t>
  </si>
  <si>
    <t>ACLS Big Lottery Fund 2013</t>
  </si>
  <si>
    <t>ACLS Migration Impacts Fund 2013</t>
  </si>
  <si>
    <t>ACLS Learning Champions 2013</t>
  </si>
  <si>
    <t>ACLS Community Learning Trust</t>
  </si>
  <si>
    <t>EH Construction</t>
  </si>
  <si>
    <t>Huthwaite Library</t>
  </si>
  <si>
    <t>EH Horticulture</t>
  </si>
  <si>
    <t>EH Joinery PSD</t>
  </si>
  <si>
    <t>WFH Catering</t>
  </si>
  <si>
    <t>Eastwood</t>
  </si>
  <si>
    <t>Retford</t>
  </si>
  <si>
    <t>Ollerton</t>
  </si>
  <si>
    <t>Stapleford</t>
  </si>
  <si>
    <t>Jubilee County Wide Events</t>
  </si>
  <si>
    <t>S106 - Rolleston Drive, Arnold</t>
  </si>
  <si>
    <t>ACLS non SFA LLDD 2012</t>
  </si>
  <si>
    <t>ACLS non SFA PCDL 2013</t>
  </si>
  <si>
    <t>ACLS non SFA LLDD 2013</t>
  </si>
  <si>
    <t>Bellway Homes, 188 Mapperley Plains s106</t>
  </si>
  <si>
    <t>YPLA Funding</t>
  </si>
  <si>
    <t>Summer Schools Funding</t>
  </si>
  <si>
    <t>S106 - King Street Mansfield</t>
  </si>
  <si>
    <t>Troubled Families Grant</t>
  </si>
  <si>
    <t>Portland Comp</t>
  </si>
  <si>
    <t>S106 - Stockings Farm</t>
  </si>
  <si>
    <t>Adoption Grant - DFE</t>
  </si>
  <si>
    <t>Arts Council England</t>
  </si>
  <si>
    <t>ACLS General Admin 2014</t>
  </si>
  <si>
    <t>ACLS Marketing 2014</t>
  </si>
  <si>
    <t>ACLS Staff Development 2014</t>
  </si>
  <si>
    <t>ACLS Information Learning Tech 2014</t>
  </si>
  <si>
    <t>ACLS LLDD Learner Support 2014</t>
  </si>
  <si>
    <t>ACLS PCDL Course Provision 2014</t>
  </si>
  <si>
    <t>ACLS LLDD Course Provision 2014</t>
  </si>
  <si>
    <t>ACLS Skills for Life 2014</t>
  </si>
  <si>
    <t>Hawtonville Junior</t>
  </si>
  <si>
    <t>ACLS Innovative Projects 2014</t>
  </si>
  <si>
    <t>ACLS Non SFA WFL 2014</t>
  </si>
  <si>
    <t>ACLS Work Routes 2014</t>
  </si>
  <si>
    <t>ACLS Initial Teacher Funding 2014</t>
  </si>
  <si>
    <t>ACLS Learning Champions 2014</t>
  </si>
  <si>
    <t>Annesley Primary</t>
  </si>
  <si>
    <t>ACLS Non SFA PCDL 2014</t>
  </si>
  <si>
    <t>ACLS Non SFA PCDL LLDD 2014</t>
  </si>
  <si>
    <t>Mansfield Woodhouse Community Developmen</t>
  </si>
  <si>
    <t>Manton Centre for Sports and Learning</t>
  </si>
  <si>
    <t>The Tin Hat</t>
  </si>
  <si>
    <t>S106 - 76 Berry Hill Lane Mansfield</t>
  </si>
  <si>
    <t>S106 - Howbeck Road, Arnold (10/0233)</t>
  </si>
  <si>
    <t>Roosevelt Trust Scholarship</t>
  </si>
  <si>
    <t>Killisick Junior</t>
  </si>
  <si>
    <t>Sport England HPP redevelopment</t>
  </si>
  <si>
    <t>David Wilson, 10/0835, Sandlands Way</t>
  </si>
  <si>
    <t>Taylor Wimpey Hollinwood Lane</t>
  </si>
  <si>
    <t>Libraries for the Future</t>
  </si>
  <si>
    <t>Gedling YPS Police Grant</t>
  </si>
  <si>
    <t>Rural Touring Exit</t>
  </si>
  <si>
    <t>08/00526 – Land at Halls Lane, Giltbrook</t>
  </si>
  <si>
    <t>11/00049 – Chewton St, Eastwood</t>
  </si>
  <si>
    <t>12/00719 – Plumtre Way, Eastwood</t>
  </si>
  <si>
    <t>03/0380   Land at Lime Tree Road/Farleys</t>
  </si>
  <si>
    <t>03/0750   Broomhill Park, Nottingham Roa</t>
  </si>
  <si>
    <t>06/0564   Land at Garden Road, Hucknall</t>
  </si>
  <si>
    <t>App 12/0433 Land of Debdale Lane, Mansfi</t>
  </si>
  <si>
    <t>ITM Dft</t>
  </si>
  <si>
    <t>Maint Dft</t>
  </si>
  <si>
    <t>ITM Sustrans</t>
  </si>
  <si>
    <t>Friends of Ordsall</t>
  </si>
  <si>
    <t>Funfactor</t>
  </si>
  <si>
    <t>Besthorpe Youth Club</t>
  </si>
  <si>
    <t>Sutton Road Primary PTA</t>
  </si>
  <si>
    <t>GftA Children’s Theatre</t>
  </si>
  <si>
    <t>County Youth Arts</t>
  </si>
  <si>
    <t>Troubled Families Phase 2</t>
  </si>
  <si>
    <t>Adoption Reform Grant</t>
  </si>
  <si>
    <t>SEND Reform Grant</t>
  </si>
  <si>
    <t>Banks Road Infant</t>
  </si>
  <si>
    <t>OEE</t>
  </si>
  <si>
    <t>The Big Lottery Fund - Clayfields</t>
  </si>
  <si>
    <t>DFG Loan Scheme</t>
  </si>
  <si>
    <t>Early Innovator</t>
  </si>
  <si>
    <t>Parent Partnership EFA</t>
  </si>
  <si>
    <t>Carnarvon Primary</t>
  </si>
  <si>
    <t>EEF Switch on project</t>
  </si>
  <si>
    <t>Wifi ACE Grant</t>
  </si>
  <si>
    <t>Horticulture Reserve</t>
  </si>
  <si>
    <t>HUB ACE Grant</t>
  </si>
  <si>
    <t>CYA ACE Grant from HUB</t>
  </si>
  <si>
    <t>Edgewood Primary</t>
  </si>
  <si>
    <t>The Manor School</t>
  </si>
  <si>
    <t>Lake View Primary</t>
  </si>
  <si>
    <t>EFA Vulnerable Bursary</t>
  </si>
  <si>
    <t>EFA Summer School</t>
  </si>
  <si>
    <t>EFA PE Sport Grant</t>
  </si>
  <si>
    <t>Stone Cross Lane</t>
  </si>
  <si>
    <t>EFA Universal Infant Free School Meals</t>
  </si>
  <si>
    <t>EFA HN Stategic Fund</t>
  </si>
  <si>
    <t>D2N2 SW Training Partnership - DfE funde</t>
  </si>
  <si>
    <t>Adoption Support Fund</t>
  </si>
  <si>
    <t>EFA - Direct Salaried ITT</t>
  </si>
  <si>
    <t>EFA- Reception Baseline</t>
  </si>
  <si>
    <t>G000489</t>
  </si>
  <si>
    <t>UASC Z R 010202</t>
  </si>
  <si>
    <t>G000490</t>
  </si>
  <si>
    <t>Castle Care 2016-17 Contract Claim</t>
  </si>
  <si>
    <t>G000491</t>
  </si>
  <si>
    <t>SEND Prep employment</t>
  </si>
  <si>
    <t>East Markham Primary</t>
  </si>
  <si>
    <t>G000492</t>
  </si>
  <si>
    <t>Communities Fund</t>
  </si>
  <si>
    <t>G000493</t>
  </si>
  <si>
    <t>Controlling Migration Fund</t>
  </si>
  <si>
    <t>Heathlands Primary</t>
  </si>
  <si>
    <t>G000494</t>
  </si>
  <si>
    <t>ESFA - Post 16 Grant</t>
  </si>
  <si>
    <t>Adventure Bases</t>
  </si>
  <si>
    <t>G000495</t>
  </si>
  <si>
    <t>ESFA - DFC</t>
  </si>
  <si>
    <t>G000496</t>
  </si>
  <si>
    <t>ESFA - School Improvement Grant</t>
  </si>
  <si>
    <t>G000497</t>
  </si>
  <si>
    <t>UASC A K V 150101</t>
  </si>
  <si>
    <t>G000498</t>
  </si>
  <si>
    <t>101307873 TOMCZYK KATARZYNA (KATHY) P3</t>
  </si>
  <si>
    <t>G000499</t>
  </si>
  <si>
    <t>UASC S B 020502</t>
  </si>
  <si>
    <t>G000500</t>
  </si>
  <si>
    <t>UASC J S 280902</t>
  </si>
  <si>
    <t>G000501</t>
  </si>
  <si>
    <t>101448893 SMITH ESTHER MARY P6</t>
  </si>
  <si>
    <t>G000502</t>
  </si>
  <si>
    <t>UASC A K 010102</t>
  </si>
  <si>
    <t>G000503</t>
  </si>
  <si>
    <t>UASC M R 100103</t>
  </si>
  <si>
    <t>G000504</t>
  </si>
  <si>
    <t>UASC A M 010102</t>
  </si>
  <si>
    <t>G000505</t>
  </si>
  <si>
    <t>UASC A A 210902</t>
  </si>
  <si>
    <t>Albany Infant</t>
  </si>
  <si>
    <t>G000506</t>
  </si>
  <si>
    <t>UASC S I 250101</t>
  </si>
  <si>
    <t>G000507</t>
  </si>
  <si>
    <t>UASC D H J 150102</t>
  </si>
  <si>
    <t>G000508</t>
  </si>
  <si>
    <t>UASC S B 150303</t>
  </si>
  <si>
    <t>Haggonfields Primary</t>
  </si>
  <si>
    <t>TotalNotts</t>
  </si>
  <si>
    <t>Central Processing Unit</t>
  </si>
  <si>
    <t>Church Lane Ramp</t>
  </si>
  <si>
    <t>Rylands Junior</t>
  </si>
  <si>
    <t>Calverton Hwrc</t>
  </si>
  <si>
    <t>Csa Signals Maintenance</t>
  </si>
  <si>
    <t>Csa Utcc Running Costs</t>
  </si>
  <si>
    <t>Trunk Roads Balance</t>
  </si>
  <si>
    <t>Redundant Bldings General</t>
  </si>
  <si>
    <t>Old Warehse Common Ln Mwo</t>
  </si>
  <si>
    <t>Master Hosier S House</t>
  </si>
  <si>
    <t>Heymann Primary</t>
  </si>
  <si>
    <t>Jeffries Primary</t>
  </si>
  <si>
    <t>Abbey Primary</t>
  </si>
  <si>
    <t>Ollerton Library</t>
  </si>
  <si>
    <t>Newark Bus Station</t>
  </si>
  <si>
    <t>Nottm Express Transit</t>
  </si>
  <si>
    <t>Mr&amp;mrs P Smith-n702</t>
  </si>
  <si>
    <t>A F Hunt (Builders) Ltd - R85</t>
  </si>
  <si>
    <t>Mansfield Ln  Worksop</t>
  </si>
  <si>
    <t>123 Carlton Hill  Carlton</t>
  </si>
  <si>
    <t>4 Downham Cl  Arnold</t>
  </si>
  <si>
    <t>Hill Drive  Bingham</t>
  </si>
  <si>
    <t>Ollerton Colliery  Ollerton</t>
  </si>
  <si>
    <t>115 Farndon Rd Newark</t>
  </si>
  <si>
    <t>APC BR269 - Kimberley Road, Nuthall</t>
  </si>
  <si>
    <t>Netherfield Infant</t>
  </si>
  <si>
    <t>Beazer Homes Nwk167</t>
  </si>
  <si>
    <t>A F Hunt - R85</t>
  </si>
  <si>
    <t>S278 Land East of Melton Rd Edwalton 1</t>
  </si>
  <si>
    <t>Coldwell Development</t>
  </si>
  <si>
    <t>Rutherfodr &amp; Woodcliffe</t>
  </si>
  <si>
    <t>Blidworth Library</t>
  </si>
  <si>
    <t>Shelton Solicitors</t>
  </si>
  <si>
    <t>Rj Budge Calverton Coll</t>
  </si>
  <si>
    <t>J S Bloor-rempstone</t>
  </si>
  <si>
    <t>Ravenshead Library</t>
  </si>
  <si>
    <t>Parkridge-b&amp;q S-in-a</t>
  </si>
  <si>
    <t>Farleys Ln  Hucknall Nona</t>
  </si>
  <si>
    <t>Severn Trent-s Leverton</t>
  </si>
  <si>
    <t>Bower Cotton-moorgate Retf</t>
  </si>
  <si>
    <t>Sherwood Rd  Harworth</t>
  </si>
  <si>
    <t>107  Bingham Rd  Rot</t>
  </si>
  <si>
    <t>Bilsthorpe Colliery</t>
  </si>
  <si>
    <t>Retford Road  Worksop</t>
  </si>
  <si>
    <t>Bagthorpe Primary</t>
  </si>
  <si>
    <t>Bridgford Point Radcliffe Rd</t>
  </si>
  <si>
    <t>Dixons-newlands Business Pk Nw</t>
  </si>
  <si>
    <t>Distribn Centre  Harworth</t>
  </si>
  <si>
    <t>Tro Mapperley</t>
  </si>
  <si>
    <t>Co-op Store Jacksdale</t>
  </si>
  <si>
    <t>Old Blyth Road Ranby</t>
  </si>
  <si>
    <t>Barnby Gate Newark</t>
  </si>
  <si>
    <t>M1 Widening</t>
  </si>
  <si>
    <t>Staple Lane Balderton</t>
  </si>
  <si>
    <t>Ruddington Baptist Church</t>
  </si>
  <si>
    <t>Field House Farm Bunny</t>
  </si>
  <si>
    <t>Bramcote Park Comp</t>
  </si>
  <si>
    <t>Owthorpe Road Cotgrave</t>
  </si>
  <si>
    <t>Melton Road- West Bridgford</t>
  </si>
  <si>
    <t>Butt Lane- Normanton-on-Soar</t>
  </si>
  <si>
    <t>Manor Farm- Averham</t>
  </si>
  <si>
    <t>Davis Bottom Woods</t>
  </si>
  <si>
    <t>LIDL- Wollaton Rd- Beeston</t>
  </si>
  <si>
    <t>Vale Scaffolding Services</t>
  </si>
  <si>
    <t>Dunmar Development</t>
  </si>
  <si>
    <t>Clarborough Primary</t>
  </si>
  <si>
    <t>The Birches Building Company</t>
  </si>
  <si>
    <t>Bramall Construction Ltd</t>
  </si>
  <si>
    <t>Keeble Hawson Solicitors</t>
  </si>
  <si>
    <t>Lovell Partnerships Ltd</t>
  </si>
  <si>
    <t>G2 Development Ltd</t>
  </si>
  <si>
    <t>Kybotech Ltd</t>
  </si>
  <si>
    <t>R Troop &amp; Son</t>
  </si>
  <si>
    <t>Ryton Park Primary</t>
  </si>
  <si>
    <t>South Gate Lane</t>
  </si>
  <si>
    <t>Gringley Road</t>
  </si>
  <si>
    <t>Retford Enterprise</t>
  </si>
  <si>
    <t>North Notts College</t>
  </si>
  <si>
    <t>Aldi Stores Limited</t>
  </si>
  <si>
    <t>Land Off Vexation</t>
  </si>
  <si>
    <t>S278 Shaw wind turbine highway access</t>
  </si>
  <si>
    <t>S38 Kirk Drive, Broughton</t>
  </si>
  <si>
    <t>Bulcote Primelands, Nottingham Rd, Bulco</t>
  </si>
  <si>
    <t>S278 Eakring Road, Bilsthorpe</t>
  </si>
  <si>
    <t>S278 Cottam Road, Treswell</t>
  </si>
  <si>
    <t>S278 Forest Road, Ollerton</t>
  </si>
  <si>
    <t>S278 Windfarm Access,Stonish Hill Bilsth</t>
  </si>
  <si>
    <t>S278 Enfield Farm, Station Rd, Harby</t>
  </si>
  <si>
    <t>S278 Land adj 97 Wilford Ln  W Bridgford</t>
  </si>
  <si>
    <t>S278 Rayton Angle, Worksop</t>
  </si>
  <si>
    <t>S278 Prologis Park Sutton in Ashfield</t>
  </si>
  <si>
    <t>S278 Land at Sandy Lane, Worksop</t>
  </si>
  <si>
    <t>New Co-op, Skegby Road, Kirkby Woodhouse</t>
  </si>
  <si>
    <t>S278 Daneshill Energy Forrest</t>
  </si>
  <si>
    <t>S278 Churchmoor Lane, Arnold</t>
  </si>
  <si>
    <t>Bracken Hill Special</t>
  </si>
  <si>
    <t>S278 Hall Drive Chilwell Nottinghamshire</t>
  </si>
  <si>
    <t>S278 Mansfield Bus Station</t>
  </si>
  <si>
    <t>Misterton Primary</t>
  </si>
  <si>
    <t>S38 Pitomy Farm,Low Street,Collingham</t>
  </si>
  <si>
    <t>Lombard Street Orston</t>
  </si>
  <si>
    <t>Lowes Wong Junior</t>
  </si>
  <si>
    <t>S278 Selby Lane, Keyworth</t>
  </si>
  <si>
    <t>S38  Phase 1A Sherwood Energy Village</t>
  </si>
  <si>
    <t>East Leake Library</t>
  </si>
  <si>
    <t>S278 Wheatcroft Garden Centre</t>
  </si>
  <si>
    <t>S106 Victoria Retail Park</t>
  </si>
  <si>
    <t>S278 Turbine Access,Cross Lane,Blidworth</t>
  </si>
  <si>
    <t>Aldi Scrooby Road Harworth Bircotes</t>
  </si>
  <si>
    <t>S278 Aldi store, Mansfield Rd, Daybrook</t>
  </si>
  <si>
    <t>S278 Claylands Avenue Worksop</t>
  </si>
  <si>
    <t>S278 Agreement Straight Mile Ranby</t>
  </si>
  <si>
    <t>Solar Farm access, Deerdale Lane,Eakring</t>
  </si>
  <si>
    <t>Nottm Rd, Ravenshead - Sainsburys store</t>
  </si>
  <si>
    <t>S278 Netherfield Lane, Perlethorpe</t>
  </si>
  <si>
    <t>S278 Lidl - Mansfield Road Arnold</t>
  </si>
  <si>
    <t>S278 Hazel Gap, Budby – Solar farm</t>
  </si>
  <si>
    <t>S278 Flying Bedstead Pub,Watnall Road</t>
  </si>
  <si>
    <t>S38 Smith Square, Harworth</t>
  </si>
  <si>
    <t>S38 – Southern Link Road  Newark Phase1</t>
  </si>
  <si>
    <t>S278 - Boxley Drive West Bridgford</t>
  </si>
  <si>
    <t>S278 - Greythorn Drive West Bridgford</t>
  </si>
  <si>
    <t>S278 -AD Plant Access Weston Rd Egmanton</t>
  </si>
  <si>
    <t>S278 - Aerial Way  Hucknall</t>
  </si>
  <si>
    <t>S278 Pye Avenue  Mansfield (033731)</t>
  </si>
  <si>
    <t>Wind Turbine Off A616 Caunton</t>
  </si>
  <si>
    <t>S38 Land off Quarry Lane Mansfield</t>
  </si>
  <si>
    <t>S278 Agreement Solar Farm Colston Basset</t>
  </si>
  <si>
    <t>S278 Agreement Hallamway Mansfield</t>
  </si>
  <si>
    <t>S278 Agreement Old Gateford Park</t>
  </si>
  <si>
    <t>S278 Agreement Chapel Lane Bingham</t>
  </si>
  <si>
    <t>S278 Agreement  Mansfield Rd Skegby Coop</t>
  </si>
  <si>
    <t>S278 Agreement Aldi Nottingham Rd Binghm</t>
  </si>
  <si>
    <t>S278 Agreement Grt Nth Road, Sutton-on-T</t>
  </si>
  <si>
    <t>S278 Woodborough Rd. Mapperley</t>
  </si>
  <si>
    <t>Coltham Rd Hawton Notts S278</t>
  </si>
  <si>
    <t>Bentinck Industrial Estate</t>
  </si>
  <si>
    <t>Redgate Special</t>
  </si>
  <si>
    <t>Portland Heights, Chesterfield Rd, Huth</t>
  </si>
  <si>
    <t>S278 St Peters Park Station St Mansfield</t>
  </si>
  <si>
    <t>Newington Quarry,Bawtry Rd Misson</t>
  </si>
  <si>
    <t>S38 Former Rabbit Farm, Off Gotham Rd</t>
  </si>
  <si>
    <t>S278 Agreement St Marks Place Newark</t>
  </si>
  <si>
    <t>S278 McDonalds Radcliffe Rd W.Bridgford</t>
  </si>
  <si>
    <t>Croft Primary</t>
  </si>
  <si>
    <t>S278 Agreement at West End Farm SW Tress</t>
  </si>
  <si>
    <t>S278 Agreement at Sturton Le Steele Retf</t>
  </si>
  <si>
    <t>Section 278 Work / Supervision Fee – Tes</t>
  </si>
  <si>
    <t>S278 Agreement at Franklin Road   Jacksd</t>
  </si>
  <si>
    <t>S278 Agreement at Rectors Gate Retford</t>
  </si>
  <si>
    <t>S38 Burgage Homes Ltd Southwell</t>
  </si>
  <si>
    <t>S278  McCarthy &amp; Stone Wilford Ln, WB</t>
  </si>
  <si>
    <t>S38 JAB Short Ltd Sartfield Rd,FT Mansfd</t>
  </si>
  <si>
    <t>TREF No 2 ltd Grange Lane Cotham  s278</t>
  </si>
  <si>
    <t>S278 Torworth Grange Farm &amp; Lakes Ltd</t>
  </si>
  <si>
    <t>S278 WynbrookLtd &amp;BeestonBuildLtd Nether</t>
  </si>
  <si>
    <t>S278 A Green Development Ltd Moorfield F</t>
  </si>
  <si>
    <t>S278 A Fox Ltd Mount View Tuxford</t>
  </si>
  <si>
    <t>S278 Catfoot Lane, Westerleigh Group Ltd</t>
  </si>
  <si>
    <t>S278 Agreement Nottingham City Airport</t>
  </si>
  <si>
    <t>S278 Aerial Way Hucknall Bolsover Prop</t>
  </si>
  <si>
    <t>S278 Landmere NH Ruddington</t>
  </si>
  <si>
    <t>S078 Icon Polymer Retford Emp</t>
  </si>
  <si>
    <t>S278 Blossom Grove Retford</t>
  </si>
  <si>
    <t>S278 Stephenson Way Newark</t>
  </si>
  <si>
    <t>S278 Swincote Road/Forest Corner, Edwins</t>
  </si>
  <si>
    <t>S38 Former Larwood Nursing Home Main Str</t>
  </si>
  <si>
    <t>S78 The Loose Box</t>
  </si>
  <si>
    <t>Redlands Primary</t>
  </si>
  <si>
    <t>Shale Exploration - Misson Site</t>
  </si>
  <si>
    <t>Adult Stroke Grant</t>
  </si>
  <si>
    <t>Shale Exploration - Tinker Lane site</t>
  </si>
  <si>
    <t>S278 Icon Polymer Retford Empl</t>
  </si>
  <si>
    <t>S278 Catfoot Lane , Mapperley Plains Ged</t>
  </si>
  <si>
    <t>S278 Braken Hill Lane  Misson, Doncaster</t>
  </si>
  <si>
    <t>S278 London Rd  - Markham Moor</t>
  </si>
  <si>
    <t>Muse Ltd at Rolls Royce Hucknall</t>
  </si>
  <si>
    <t>S38 Birchcroft Road Retford</t>
  </si>
  <si>
    <t>S278 Darwin Drive Ollerton</t>
  </si>
  <si>
    <t>S278 Main St Kirkby-in-Ashfield</t>
  </si>
  <si>
    <t>S278 Penniment Farm  Mansfield</t>
  </si>
  <si>
    <t>S278 Land East of Melton Rd Edwalton 2</t>
  </si>
  <si>
    <t>S278 Land East of Melton Rd Edwalton 3</t>
  </si>
  <si>
    <t>S38 former Royal Foresters Coronation St</t>
  </si>
  <si>
    <t>S278 Westerman</t>
  </si>
  <si>
    <t>S278 Taylor Wimpey</t>
  </si>
  <si>
    <t>S278 Blyth &amp; Barnby Moor Rd Nr Retford</t>
  </si>
  <si>
    <t>S278 Lincoln Street  Newark </t>
  </si>
  <si>
    <t>Winthorpe Primary</t>
  </si>
  <si>
    <t>S278 Skegby Lane Mansfield</t>
  </si>
  <si>
    <t>S278 Mattersey Rd Broomhill Ln Everton</t>
  </si>
  <si>
    <t>S278 Thompson Av Harworth</t>
  </si>
  <si>
    <t>S278 Agreement with Ikea Ltd Giltbrook</t>
  </si>
  <si>
    <t>S278 Agreement Low Wood Road Nuthall</t>
  </si>
  <si>
    <t>S278 Agreement Blyth Road Blyth</t>
  </si>
  <si>
    <t>S278 Agreement Common Rd Huthwaite</t>
  </si>
  <si>
    <t>S278 Low Wood Rd Nuthall</t>
  </si>
  <si>
    <t>S278 Oxton Composting Facility Ollerton</t>
  </si>
  <si>
    <t>Kimberley Library</t>
  </si>
  <si>
    <t>S278 Cotgrave Town Centre Fosse Medicare</t>
  </si>
  <si>
    <t>GCZE759</t>
  </si>
  <si>
    <t>278 South of Police House Spital Rd,Blyt</t>
  </si>
  <si>
    <t>GCZE760</t>
  </si>
  <si>
    <t>S278 Arial Way No3</t>
  </si>
  <si>
    <t>GCZE761</t>
  </si>
  <si>
    <t>S278 Crink Lane Brackenhurst College Sou</t>
  </si>
  <si>
    <t>GCZE762</t>
  </si>
  <si>
    <t>S278 Hall Farmhouse High St Ordsall Retf</t>
  </si>
  <si>
    <t>GCZE763</t>
  </si>
  <si>
    <t>S38 Latimer Way Ollerton</t>
  </si>
  <si>
    <t>GCZE764</t>
  </si>
  <si>
    <t>S278 Hallam Way Mansfield Woodhouse</t>
  </si>
  <si>
    <t>GCZE765</t>
  </si>
  <si>
    <t>S278 Agreement East Bridgford Garden Cen</t>
  </si>
  <si>
    <t>GCZE766</t>
  </si>
  <si>
    <t>S38 Ph3a&amp;3b Lindhurst Mansfield</t>
  </si>
  <si>
    <t>GCZE767</t>
  </si>
  <si>
    <t>S38 at Emperors Way Hucknall</t>
  </si>
  <si>
    <t>GCZE768</t>
  </si>
  <si>
    <t>S278 Unwin Rd  Sutton-in-Ashfield</t>
  </si>
  <si>
    <t>GCZE769</t>
  </si>
  <si>
    <t>S278 Beeston Business Park Technologie D</t>
  </si>
  <si>
    <t>James Peacock Infant</t>
  </si>
  <si>
    <t>GCZE770</t>
  </si>
  <si>
    <t>S278 Wilmott Lane Beeston</t>
  </si>
  <si>
    <t>GCZE771</t>
  </si>
  <si>
    <t>S278 Far Baulker Farm Oxton</t>
  </si>
  <si>
    <t>GCZE772</t>
  </si>
  <si>
    <t>S278The Old Diary  Marsh Lane  Saundby</t>
  </si>
  <si>
    <t>GCZE773</t>
  </si>
  <si>
    <t>NCC SIO - xxxxxxxxxxxxxxx</t>
  </si>
  <si>
    <t>GCZE774</t>
  </si>
  <si>
    <t>S278 Agreement Mansfield General Hospit</t>
  </si>
  <si>
    <t>Lady Bay Primary</t>
  </si>
  <si>
    <t>GCZE775</t>
  </si>
  <si>
    <t>S278 Mill Road  Newthorpe</t>
  </si>
  <si>
    <t>GCZE776</t>
  </si>
  <si>
    <t>S278 Agreement Oddicroft lane</t>
  </si>
  <si>
    <t>GCZE778</t>
  </si>
  <si>
    <t>S278 Agreement Junction 26  M1</t>
  </si>
  <si>
    <t>GCZE779</t>
  </si>
  <si>
    <t>S278 Agreement 18/20 West Street</t>
  </si>
  <si>
    <t>GCZE780</t>
  </si>
  <si>
    <t>S278 Agreement  Manor Farm  Brecks Lane </t>
  </si>
  <si>
    <t>GCZE781</t>
  </si>
  <si>
    <t>GCZE782</t>
  </si>
  <si>
    <t>S278 Agreement  Bulpit Road Balderton</t>
  </si>
  <si>
    <t>GCZE783</t>
  </si>
  <si>
    <t>S278 Agreement Former Brickmakers Arms</t>
  </si>
  <si>
    <t>GCZE784</t>
  </si>
  <si>
    <t>S278 Agreement Moor Road Bestwood</t>
  </si>
  <si>
    <t>GCZE785</t>
  </si>
  <si>
    <t>S38 Agreement  Former Bryandale House </t>
  </si>
  <si>
    <t>GCZE786</t>
  </si>
  <si>
    <t>S278 Oakham Drive/Atkin Lane Mansfield</t>
  </si>
  <si>
    <t>Parkdale Primary</t>
  </si>
  <si>
    <t>Bridgford Point  Radcliffe Rd</t>
  </si>
  <si>
    <t>Mickledale Close Bilsthorpe</t>
  </si>
  <si>
    <t>Jacksdale Primary</t>
  </si>
  <si>
    <t>Willoughby Primary</t>
  </si>
  <si>
    <t>Awaiting Info</t>
  </si>
  <si>
    <t>Eastwood Comp</t>
  </si>
  <si>
    <t>Arno Vale Junior</t>
  </si>
  <si>
    <t>Kingsway Primary</t>
  </si>
  <si>
    <t>Ranskill Primary (Bass)</t>
  </si>
  <si>
    <t>Manor Park Infant &amp; Nursery</t>
  </si>
  <si>
    <t>Shale Exploration</t>
  </si>
  <si>
    <t>Closed Fund - Employer Liability</t>
  </si>
  <si>
    <t>Closed Fund - Fire</t>
  </si>
  <si>
    <t>Closed Fund - Motor Vehicle</t>
  </si>
  <si>
    <t>Closed Fund - Other Ins</t>
  </si>
  <si>
    <t>Closed Fund - Public Liability</t>
  </si>
  <si>
    <t>Closed Fund - Schools</t>
  </si>
  <si>
    <t>Open Fund - Employer Liability</t>
  </si>
  <si>
    <t>Open Fund - Fire</t>
  </si>
  <si>
    <t>Priory Rc Primary</t>
  </si>
  <si>
    <t>NWSC Flood Claim</t>
  </si>
  <si>
    <t>Open Fund - Motor Vehicle</t>
  </si>
  <si>
    <t>Eastlands Junior</t>
  </si>
  <si>
    <t>Open Fund - Other Ins</t>
  </si>
  <si>
    <t>Open Fund - Public Liability</t>
  </si>
  <si>
    <t>Risk Management Revenue</t>
  </si>
  <si>
    <t>Open Fund - Schools</t>
  </si>
  <si>
    <t>Notts County Cricket Club</t>
  </si>
  <si>
    <t>King Edward Vi Grammar</t>
  </si>
  <si>
    <t>Car Loan NCC Officers</t>
  </si>
  <si>
    <t>Car Loans NCC Members</t>
  </si>
  <si>
    <t>Car Loan Probation/Connexions</t>
  </si>
  <si>
    <t>Edwalton Primary</t>
  </si>
  <si>
    <t>SP Offenders</t>
  </si>
  <si>
    <t>Albany Junior</t>
  </si>
  <si>
    <t>SP Learning Dis</t>
  </si>
  <si>
    <t>SP Physical Dis</t>
  </si>
  <si>
    <t>SP Mental Health</t>
  </si>
  <si>
    <t>SP Older People</t>
  </si>
  <si>
    <t>SP Drug &amp; Alcohol</t>
  </si>
  <si>
    <t>Rampton Primary</t>
  </si>
  <si>
    <t>SP Homelessness</t>
  </si>
  <si>
    <t>Brinsley Primary</t>
  </si>
  <si>
    <t>SP Gypsies &amp; Travlrs</t>
  </si>
  <si>
    <t>SP Domestic Violence</t>
  </si>
  <si>
    <t>SP Safeguarding</t>
  </si>
  <si>
    <t>SP SU Involvement</t>
  </si>
  <si>
    <t>SP Young People</t>
  </si>
  <si>
    <t>SP - WB House</t>
  </si>
  <si>
    <t>SP Office Costs</t>
  </si>
  <si>
    <t>SP Staff Costs</t>
  </si>
  <si>
    <t>Campus TB 05005018</t>
  </si>
  <si>
    <t>Campus SS 05017310</t>
  </si>
  <si>
    <t>Campus GJ</t>
  </si>
  <si>
    <t>Campus JC 06025927</t>
  </si>
  <si>
    <t>Campus SH 04004842</t>
  </si>
  <si>
    <t>Campus RL 07007109</t>
  </si>
  <si>
    <t>Campus SC 03025217</t>
  </si>
  <si>
    <t>Farmilo Primary</t>
  </si>
  <si>
    <t>Campus SA 07000270</t>
  </si>
  <si>
    <t>Campus KM 01022857</t>
  </si>
  <si>
    <t>Campus GF 05005098</t>
  </si>
  <si>
    <t>Campus KB 01008346</t>
  </si>
  <si>
    <t>Campus POH 05005436</t>
  </si>
  <si>
    <t>Kingsmill Way</t>
  </si>
  <si>
    <t>Campus BC 05005097</t>
  </si>
  <si>
    <t>Ruddington Library</t>
  </si>
  <si>
    <t>Campus JP 06007527</t>
  </si>
  <si>
    <t>Campus SM 05005388</t>
  </si>
  <si>
    <t>Campus AMP 02017468</t>
  </si>
  <si>
    <t>Campus JM 02004832</t>
  </si>
  <si>
    <t>Campus SN 07000968</t>
  </si>
  <si>
    <t>Campus RH 06012466</t>
  </si>
  <si>
    <t>Campus CS 06007747</t>
  </si>
  <si>
    <t>Campus DN 05018539</t>
  </si>
  <si>
    <t>Campus SH 06012465</t>
  </si>
  <si>
    <t>Campus TT 05014535</t>
  </si>
  <si>
    <t>Campus RC 05005096</t>
  </si>
  <si>
    <t>Campus PM 07015206</t>
  </si>
  <si>
    <t>Campus AR 06007746</t>
  </si>
  <si>
    <t>Campus SW 02003909</t>
  </si>
  <si>
    <t>Campus DM 02004848</t>
  </si>
  <si>
    <t>Campus JO 02004854</t>
  </si>
  <si>
    <t>Campus EW 02005120</t>
  </si>
  <si>
    <t>Campus AH 02003629</t>
  </si>
  <si>
    <t>Campus LK 02004797</t>
  </si>
  <si>
    <t>Campus MT 07012569</t>
  </si>
  <si>
    <t>Campus BS 06007474</t>
  </si>
  <si>
    <t>Nettleworth Infant</t>
  </si>
  <si>
    <t>Campus RL 100162475</t>
  </si>
  <si>
    <t>Campus RR 06018099</t>
  </si>
  <si>
    <t>Lambley Primary</t>
  </si>
  <si>
    <t>Campus AL 06007605</t>
  </si>
  <si>
    <t>Campus New Life</t>
  </si>
  <si>
    <t>Campus PC Planning</t>
  </si>
  <si>
    <t>Campus Proj Mgt</t>
  </si>
  <si>
    <t>Campus Housing Work</t>
  </si>
  <si>
    <t>Campus Hlth Planning</t>
  </si>
  <si>
    <t>Campus Advocacy</t>
  </si>
  <si>
    <t>Campus Comm Activity</t>
  </si>
  <si>
    <t>Campus Ptnrshp Homes</t>
  </si>
  <si>
    <t>Campus New PCT</t>
  </si>
  <si>
    <t>Tollerton Primary</t>
  </si>
  <si>
    <t>Campus LD County PCT</t>
  </si>
  <si>
    <t>Campus LD Bass PCT</t>
  </si>
  <si>
    <t>HPAS Pilot - MF PAS</t>
  </si>
  <si>
    <t>Mapperley Library</t>
  </si>
  <si>
    <t>HPAS Pilot - MF HP</t>
  </si>
  <si>
    <t>HPAS MF Tcare Inst</t>
  </si>
  <si>
    <t>HPAS Pilot - AF PAS</t>
  </si>
  <si>
    <t>HPAS Pilot - AF HP</t>
  </si>
  <si>
    <t>LDDF WW SU Speak Out</t>
  </si>
  <si>
    <t>LDDF Gr SU Speak Out</t>
  </si>
  <si>
    <t>LDDF Ro SU Speak Out</t>
  </si>
  <si>
    <t>LDDF WWat SU Spk Out</t>
  </si>
  <si>
    <t>LDDF FS SU Speak Out</t>
  </si>
  <si>
    <t>LDDF BC SU Speak Out</t>
  </si>
  <si>
    <t>LDDF BM SU Speak Out</t>
  </si>
  <si>
    <t>LDDF A&amp;G PT Drivers</t>
  </si>
  <si>
    <t>LDDF RR SU Speak Out</t>
  </si>
  <si>
    <t>LDDF Full Bloom</t>
  </si>
  <si>
    <t>LDDF Retford Lease</t>
  </si>
  <si>
    <t>LDDF Bas Com Acc Wkr</t>
  </si>
  <si>
    <t>LDDF Brx Com Acc Wkr</t>
  </si>
  <si>
    <t>LDDF PM Change Gps</t>
  </si>
  <si>
    <t>LDDF PM Day Services</t>
  </si>
  <si>
    <t>LDDF DS Mod Proj</t>
  </si>
  <si>
    <t>LDDF Phoenix Base</t>
  </si>
  <si>
    <t>LDDF Emp LD Dev</t>
  </si>
  <si>
    <t>LDDF N Notts Co-ord</t>
  </si>
  <si>
    <t>LDDF Bass Womens Gp</t>
  </si>
  <si>
    <t>LDDF New Womens Gp</t>
  </si>
  <si>
    <t>LDDF Sup Livg Resetl</t>
  </si>
  <si>
    <t>LDDF Man Mens Grp</t>
  </si>
  <si>
    <t>LDDF MENCAP New Brks</t>
  </si>
  <si>
    <t>LDDF New Mens Grp</t>
  </si>
  <si>
    <t>LDDF S'well M Ladies</t>
  </si>
  <si>
    <t>LDDF Ged Mens Grp</t>
  </si>
  <si>
    <t>LDDF Random Line</t>
  </si>
  <si>
    <t>LDDF Young Potential</t>
  </si>
  <si>
    <t>LDDF Sutton Lawn</t>
  </si>
  <si>
    <t>LDDF First Movement</t>
  </si>
  <si>
    <t>LDDF Holding Acc</t>
  </si>
  <si>
    <t>LDDF Self Adv in DS</t>
  </si>
  <si>
    <t>LDDF Nth Older Carer</t>
  </si>
  <si>
    <t>LDDF Moving Forward</t>
  </si>
  <si>
    <t>LDDF Smile No Bullng</t>
  </si>
  <si>
    <t>LDDF Ptnr Off &amp; Info</t>
  </si>
  <si>
    <t>LDDF Spch/Lang Ther</t>
  </si>
  <si>
    <t>ICES Old Scheme BS</t>
  </si>
  <si>
    <t>LDDF Campus PM</t>
  </si>
  <si>
    <t>LDDF Carer Older Prj</t>
  </si>
  <si>
    <t>LDDF Advocacy in DS</t>
  </si>
  <si>
    <t>LDDF Entry into Empl</t>
  </si>
  <si>
    <t>LDDF Making it Happn</t>
  </si>
  <si>
    <t>Eskdale Junior</t>
  </si>
  <si>
    <t>LDDF Health Facl Pln</t>
  </si>
  <si>
    <t>Lantern Lane Primary</t>
  </si>
  <si>
    <t>LDDF S'well Care Prj</t>
  </si>
  <si>
    <t>LDDF Sp&amp;Lang Eat&amp;Drk</t>
  </si>
  <si>
    <t>LDDF Housing Strat</t>
  </si>
  <si>
    <t>LDDF Forresters F'bl</t>
  </si>
  <si>
    <t>LDDF Val Ppl Acc Off</t>
  </si>
  <si>
    <t>LDDF PCP Off 2002-3</t>
  </si>
  <si>
    <t>LDDF Brokerage Wkrs</t>
  </si>
  <si>
    <t>HC SC Tfr Gr'wd Ldg</t>
  </si>
  <si>
    <t>PCT SC Tfr S CLDTS</t>
  </si>
  <si>
    <t>SM Health SC Tfr</t>
  </si>
  <si>
    <t>Com Off SC - Health</t>
  </si>
  <si>
    <t>PCT SC Tfr Sup LvgTm</t>
  </si>
  <si>
    <t>Health SC Tfr Resrve</t>
  </si>
  <si>
    <t>PCT SC Tfr BrandonTr</t>
  </si>
  <si>
    <t>PCT SC Tfr M'dow Vw</t>
  </si>
  <si>
    <t>PCT SC Tfr Care Plus</t>
  </si>
  <si>
    <t>PCT SC Tfr Hillside</t>
  </si>
  <si>
    <t>Hlth SC Tfr MENCAP S</t>
  </si>
  <si>
    <t>Hlth SC Tfr MENCAP N</t>
  </si>
  <si>
    <t>Hlth Tfr New Bedsit</t>
  </si>
  <si>
    <t>PCT SC Tfr Loretto C</t>
  </si>
  <si>
    <t>PCT SC Tfr BroadoakP</t>
  </si>
  <si>
    <t>PCT SC Tfr Sawley Dr</t>
  </si>
  <si>
    <t>PCT SC Tfr Barnby Gt</t>
  </si>
  <si>
    <t>PCT SC Tfr S'well Rd</t>
  </si>
  <si>
    <t>PCT SC Tfr Stncrs Ln</t>
  </si>
  <si>
    <t>Chuter Ede Primary</t>
  </si>
  <si>
    <t>PCT Tfr Ltl Barn Ln</t>
  </si>
  <si>
    <t>PCT SC Tfr CarltonCl</t>
  </si>
  <si>
    <t>PCT SC Tfr W'waterRd</t>
  </si>
  <si>
    <t>PCT SC Tfr Ashwd Ave</t>
  </si>
  <si>
    <t>PCT Tfr Bass MENCAP</t>
  </si>
  <si>
    <t>Haddon Primary</t>
  </si>
  <si>
    <t>HEALTH-SC Tfr NCHA</t>
  </si>
  <si>
    <t>Horsendale Primary</t>
  </si>
  <si>
    <t>HEALTH Tfr BrooklynC</t>
  </si>
  <si>
    <t>PCT Tfr Woodley Hse</t>
  </si>
  <si>
    <t>PCT Tfr Helmesley Rd</t>
  </si>
  <si>
    <t>PCT SC Tfr P'chstrRd</t>
  </si>
  <si>
    <t>PCT SC Tfr Holles St</t>
  </si>
  <si>
    <t>PCT Shrt Brks CtyPCT</t>
  </si>
  <si>
    <t>PCT Shrt Brks BasPCT</t>
  </si>
  <si>
    <t>PC Tfr MENCAP Prtp</t>
  </si>
  <si>
    <t>PCT Tfr New Care Ass</t>
  </si>
  <si>
    <t>PCT SC Tfr Pt3 Accom</t>
  </si>
  <si>
    <t>PCT Tfr Prtlnd PkLdg</t>
  </si>
  <si>
    <t>PCT Tfr Dir Serv Cty</t>
  </si>
  <si>
    <t>PCT Tfr Sycamore Ldg</t>
  </si>
  <si>
    <t>PCT Tfr Whitewatr DS</t>
  </si>
  <si>
    <t>PCT SC Tfr LD NCC DS</t>
  </si>
  <si>
    <t>PCT SC DS Bass PCT</t>
  </si>
  <si>
    <t>PCT Tfr SC Bass CLDT</t>
  </si>
  <si>
    <t>PCT - SC Tfr LHA</t>
  </si>
  <si>
    <t>PCT SC Tfr Flex Sup</t>
  </si>
  <si>
    <t>Ollerton Primary</t>
  </si>
  <si>
    <t>PCT Tfr Eden Sup Hsg</t>
  </si>
  <si>
    <t>PCT Tfr Choice Sup</t>
  </si>
  <si>
    <t>Abbey Hill Primary</t>
  </si>
  <si>
    <t>PCT Tfr MENCAP 1TO1</t>
  </si>
  <si>
    <t>PCT SC Tfr DC CITY</t>
  </si>
  <si>
    <t>Hlth SC Tfr MGB Care</t>
  </si>
  <si>
    <t>Dalestorth Primary</t>
  </si>
  <si>
    <t>Westview</t>
  </si>
  <si>
    <t>Newstead Primary</t>
  </si>
  <si>
    <t>Gedling</t>
  </si>
  <si>
    <t>Annie Holgate Junior</t>
  </si>
  <si>
    <t>Church Vale Primary</t>
  </si>
  <si>
    <t>Southwell Library</t>
  </si>
  <si>
    <t>Rushcliffe Offices</t>
  </si>
  <si>
    <t>2464 BEARDALL FIELDS PRIMARY</t>
  </si>
  <si>
    <t>Beckingham Primary</t>
  </si>
  <si>
    <t>College House Junior</t>
  </si>
  <si>
    <t>Broxtowe</t>
  </si>
  <si>
    <t>Standhill Infant</t>
  </si>
  <si>
    <t>Northfield Primary</t>
  </si>
  <si>
    <t>Beech Hill Special</t>
  </si>
  <si>
    <t>Walkeringham Primary</t>
  </si>
  <si>
    <t>Edwinstowe Library</t>
  </si>
  <si>
    <t>Woodthorpe Infant</t>
  </si>
  <si>
    <t>Morven Park Primary</t>
  </si>
  <si>
    <t>Robert Miles Junior</t>
  </si>
  <si>
    <t>2150 WOODLAND VIEW PRIMARY</t>
  </si>
  <si>
    <t>Forest View Junior</t>
  </si>
  <si>
    <t>2406 LAWRENCE VIEW PRIMARY RATES</t>
  </si>
  <si>
    <t>Sheltered Employment</t>
  </si>
  <si>
    <t>Newark Library</t>
  </si>
  <si>
    <t>Schools Catering</t>
  </si>
  <si>
    <t>Carlton Hill Library</t>
  </si>
  <si>
    <t>Willow Brook Primary</t>
  </si>
  <si>
    <t>Flintham Primary</t>
  </si>
  <si>
    <t>Legal Services</t>
  </si>
  <si>
    <t>Stapleford Library</t>
  </si>
  <si>
    <t>Clipstone Library</t>
  </si>
  <si>
    <t>Round Hill Primary</t>
  </si>
  <si>
    <t>Thrumpton Primary</t>
  </si>
  <si>
    <t>Oliver Quibell Inf</t>
  </si>
  <si>
    <t>Lovers Lane Primary</t>
  </si>
  <si>
    <t>Berry Hill Primary</t>
  </si>
  <si>
    <t>Jesse Gray Primary</t>
  </si>
  <si>
    <t>Langar Ce Primary</t>
  </si>
  <si>
    <t>Fountaindale</t>
  </si>
  <si>
    <t>Lawnview House</t>
  </si>
  <si>
    <t>Hillocks Primary</t>
  </si>
  <si>
    <t>Village Ventures Notts (Ri&amp;Be)</t>
  </si>
  <si>
    <t>Notts Vv Ashfield</t>
  </si>
  <si>
    <t>Notts Vv Bassetlaw</t>
  </si>
  <si>
    <t>Hallcroft Infant</t>
  </si>
  <si>
    <t>Notts Vv Broxtowe</t>
  </si>
  <si>
    <t>Notts Vv Gedling</t>
  </si>
  <si>
    <t>Notts Vv Newark &amp; Sherwood</t>
  </si>
  <si>
    <t>Notts Vv Rushcliffe</t>
  </si>
  <si>
    <t>Notts Vv Mansfield</t>
  </si>
  <si>
    <t>`Rt Lincs Community Touring</t>
  </si>
  <si>
    <t>Lincs Touring West Lindsey</t>
  </si>
  <si>
    <t>Lincs Touring East Lindsey</t>
  </si>
  <si>
    <t>Lincs Touring North Kesteven</t>
  </si>
  <si>
    <t>Lincs Touring South Kesteven</t>
  </si>
  <si>
    <t>Lincs Touring South Holland</t>
  </si>
  <si>
    <t>Lincs Touring Boston</t>
  </si>
  <si>
    <t>Rt Leic Centre Stage</t>
  </si>
  <si>
    <t>Vv  Blaby (Ri&amp;Be)</t>
  </si>
  <si>
    <t>Leic Centre Stage Charnwood</t>
  </si>
  <si>
    <t>Leics Centre Stage Harborough</t>
  </si>
  <si>
    <t>Leics Centre Stage Hink &amp; Bos</t>
  </si>
  <si>
    <t>Leics Centre Stage Melton</t>
  </si>
  <si>
    <t>Leics Centre Stage Nw Leics</t>
  </si>
  <si>
    <t>Beeston Library</t>
  </si>
  <si>
    <t>Leics Centre Stage Rutland</t>
  </si>
  <si>
    <t>Friary Day Service</t>
  </si>
  <si>
    <t>Whitewater Day Service</t>
  </si>
  <si>
    <t>OP SLA C Notts Mind</t>
  </si>
  <si>
    <t>Prospect Hill Infant</t>
  </si>
  <si>
    <t>OP Adv DPA Notts</t>
  </si>
  <si>
    <t>OP Adv NN Ad Allianc</t>
  </si>
  <si>
    <t>OP Adv Qualification</t>
  </si>
  <si>
    <t>OP Adv Age Concern S</t>
  </si>
  <si>
    <t>OP Adv Age Conc SLA</t>
  </si>
  <si>
    <t>OP Adv Age Concern N</t>
  </si>
  <si>
    <t>Forest Town Primary</t>
  </si>
  <si>
    <t>OA Com Brunts Char</t>
  </si>
  <si>
    <t>OA Com Ptp &amp; Bus Dev</t>
  </si>
  <si>
    <t>OA Com Alzheimer soc</t>
  </si>
  <si>
    <t>CEF Warwickshire CC</t>
  </si>
  <si>
    <t>CEF Park Care</t>
  </si>
  <si>
    <t>PS Lawn View</t>
  </si>
  <si>
    <t>PS SEV Ollerton</t>
  </si>
  <si>
    <t>PS Prospect House</t>
  </si>
  <si>
    <t>PS Home Brewery</t>
  </si>
  <si>
    <t>PS The Hall</t>
  </si>
  <si>
    <t>Python Hill Primary</t>
  </si>
  <si>
    <t>PS Chadburn House</t>
  </si>
  <si>
    <t>PS West Bridgford Hse</t>
  </si>
  <si>
    <t>PS Rectory Road</t>
  </si>
  <si>
    <t>Gedling Comp</t>
  </si>
  <si>
    <t>PS County Hall</t>
  </si>
  <si>
    <t>PS Centenary House</t>
  </si>
  <si>
    <t>TF FA D - West Lodge</t>
  </si>
  <si>
    <t>Hucknall Library</t>
  </si>
  <si>
    <t>TF CH (Deceased)</t>
  </si>
  <si>
    <t>TF MWS (Deceased)</t>
  </si>
  <si>
    <t>TF Moorlands bequest</t>
  </si>
  <si>
    <t>TR Bishops Ct Beqst</t>
  </si>
  <si>
    <t>TF TC Bequest</t>
  </si>
  <si>
    <t>TF RH for CCAS b'fit</t>
  </si>
  <si>
    <t>TF Homecare bequests</t>
  </si>
  <si>
    <t>Futures Contract</t>
  </si>
  <si>
    <t>TF KA Leivers Ct</t>
  </si>
  <si>
    <t>TF RSS Dob 15.8.89</t>
  </si>
  <si>
    <t>PC Emp initiative</t>
  </si>
  <si>
    <t>PC Oaklands</t>
  </si>
  <si>
    <t>Chilwell School</t>
  </si>
  <si>
    <t>PC Parkside</t>
  </si>
  <si>
    <t>PC Old Vicarage</t>
  </si>
  <si>
    <t>PC WR Warsop TH</t>
  </si>
  <si>
    <t>PC South Manor</t>
  </si>
  <si>
    <t>PC Kirklands</t>
  </si>
  <si>
    <t>PC The Hassocks</t>
  </si>
  <si>
    <t>PC Ashcroft</t>
  </si>
  <si>
    <t>PC Daleside</t>
  </si>
  <si>
    <t>PC Moorlands</t>
  </si>
  <si>
    <t>PC Springfield</t>
  </si>
  <si>
    <t>PC Grove Street DCE</t>
  </si>
  <si>
    <t>PC Woodlands</t>
  </si>
  <si>
    <t>PC Braybrook</t>
  </si>
  <si>
    <t>PC St Michaels View</t>
  </si>
  <si>
    <t>PC Maun View</t>
  </si>
  <si>
    <t>PC Leawood</t>
  </si>
  <si>
    <t>PC Beauvale Court</t>
  </si>
  <si>
    <t>PC Bishops Court</t>
  </si>
  <si>
    <t>PC Lievers Court</t>
  </si>
  <si>
    <t>Kimberley Primary</t>
  </si>
  <si>
    <t>PC James Hince Court</t>
  </si>
  <si>
    <t>PC Woods Court</t>
  </si>
  <si>
    <t>PC Sheila Gibson</t>
  </si>
  <si>
    <t>PC Sherwood Service</t>
  </si>
  <si>
    <t>PC Wincroft</t>
  </si>
  <si>
    <t>PC Dorket View</t>
  </si>
  <si>
    <t>PC Wynhill</t>
  </si>
  <si>
    <t>PC Brushwood</t>
  </si>
  <si>
    <t>PC Bancroft House</t>
  </si>
  <si>
    <t>PC Sherwood Ind</t>
  </si>
  <si>
    <t>PC Linby Hort sch</t>
  </si>
  <si>
    <t>PC Worksop Workshop</t>
  </si>
  <si>
    <t>PC Eastgate Worksop</t>
  </si>
  <si>
    <t>PC Selston DS</t>
  </si>
  <si>
    <t>PC Dallas St</t>
  </si>
  <si>
    <t>PC Balderton</t>
  </si>
  <si>
    <t>Meadow Lane Infant</t>
  </si>
  <si>
    <t>PC West Bridgford</t>
  </si>
  <si>
    <t>PC Sutton Centre</t>
  </si>
  <si>
    <t>Clayfields</t>
  </si>
  <si>
    <t>PC Rokerfield</t>
  </si>
  <si>
    <t>PC WR Rolleston Dr</t>
  </si>
  <si>
    <t>PC Boundary</t>
  </si>
  <si>
    <t>PC Open Door DS</t>
  </si>
  <si>
    <t>PC Redoaks</t>
  </si>
  <si>
    <t>Woodthorpe Library</t>
  </si>
  <si>
    <t>PC Beck Meadow</t>
  </si>
  <si>
    <t>PC Greenacre</t>
  </si>
  <si>
    <t>PC Belvoir Vale</t>
  </si>
  <si>
    <t>PC Willow Wood</t>
  </si>
  <si>
    <t>PC Barncroft</t>
  </si>
  <si>
    <t>PC Whitewater</t>
  </si>
  <si>
    <t>PC Friary Rd Res Ctr</t>
  </si>
  <si>
    <t>PC Bassetlaw area</t>
  </si>
  <si>
    <t>PC Ashfield area</t>
  </si>
  <si>
    <t>PC Mansfield area</t>
  </si>
  <si>
    <t>PC Broxtowe area</t>
  </si>
  <si>
    <t>PC Gedline area</t>
  </si>
  <si>
    <t>Calverton Library</t>
  </si>
  <si>
    <t>PC Newark area</t>
  </si>
  <si>
    <t>PC Rushcliffe area</t>
  </si>
  <si>
    <t>PC Central kitchen</t>
  </si>
  <si>
    <t>PC Finance section</t>
  </si>
  <si>
    <t>PC City&amp;Sher Hosp Gp</t>
  </si>
  <si>
    <t>PC Worksop Hosp Gp</t>
  </si>
  <si>
    <t>Forest Glade Primary</t>
  </si>
  <si>
    <t>PC Mansfield Hosps</t>
  </si>
  <si>
    <t>PC Property Services</t>
  </si>
  <si>
    <t>PC CMHT Friary Rd</t>
  </si>
  <si>
    <t>PC LFST Broxtowe</t>
  </si>
  <si>
    <t>Skegby Library</t>
  </si>
  <si>
    <t>PC NCC Prtnp UI CVS</t>
  </si>
  <si>
    <t>PC VHT North</t>
  </si>
  <si>
    <t>PC Mansfield CMIT</t>
  </si>
  <si>
    <t>PC Thornhills DS</t>
  </si>
  <si>
    <t>PC Eastwood Drop in</t>
  </si>
  <si>
    <t>PC Rainworth Dist</t>
  </si>
  <si>
    <t>PC Contracting</t>
  </si>
  <si>
    <t>PC Cheltermill Hse</t>
  </si>
  <si>
    <t>PC Direct Services</t>
  </si>
  <si>
    <t>PC i-work Canch Café</t>
  </si>
  <si>
    <t>PC Croft DS</t>
  </si>
  <si>
    <t>PC SP Project</t>
  </si>
  <si>
    <t>Eastwood Library</t>
  </si>
  <si>
    <t>PC Beeston DS</t>
  </si>
  <si>
    <t>PC MH Rushcliffe</t>
  </si>
  <si>
    <t>Keyworth Library</t>
  </si>
  <si>
    <t>PC MH Broxtowe</t>
  </si>
  <si>
    <t>PC Health&amp;Safety Tm</t>
  </si>
  <si>
    <t>Burton Joyce Primary</t>
  </si>
  <si>
    <t>PC Cust Rel Melrose</t>
  </si>
  <si>
    <t>PC ACFS H'cre refund</t>
  </si>
  <si>
    <t>PC Kirkby Road</t>
  </si>
  <si>
    <t>PC Adult Protection</t>
  </si>
  <si>
    <t>PC Comm Living Opts</t>
  </si>
  <si>
    <t>PC Int Care South</t>
  </si>
  <si>
    <t>PC MH Ashfield</t>
  </si>
  <si>
    <t>PC Carers Unit</t>
  </si>
  <si>
    <t>PC Kingsbrdge Sh Bks</t>
  </si>
  <si>
    <t>PC Sup Living South</t>
  </si>
  <si>
    <t>PC New Outlook</t>
  </si>
  <si>
    <t>PC MH Bassetlaw</t>
  </si>
  <si>
    <t>PC LD Mansfield</t>
  </si>
  <si>
    <t>PC LD Barnby Gate</t>
  </si>
  <si>
    <t>Everton Primary</t>
  </si>
  <si>
    <t>PC LD Sawley Drive</t>
  </si>
  <si>
    <t>PC LD Stone Cross Ln</t>
  </si>
  <si>
    <t>PC LD Southwell Rd E</t>
  </si>
  <si>
    <t>PC CEF Warwick Meals</t>
  </si>
  <si>
    <t>PC LD Newark</t>
  </si>
  <si>
    <t>PC City Bals</t>
  </si>
  <si>
    <t>PCT Drs N Lincs</t>
  </si>
  <si>
    <t>NHS North Derbyshire CCG</t>
  </si>
  <si>
    <t>NHS Southern Derbyshire CCG</t>
  </si>
  <si>
    <t>NHS South West Lincolnshire CCG</t>
  </si>
  <si>
    <t>PCT Drs Amber Valley</t>
  </si>
  <si>
    <t>PCT Drs Doncaster E</t>
  </si>
  <si>
    <t>PCT Drs S'port&amp;Frmby</t>
  </si>
  <si>
    <t>NHS Lincolnshire East CCG</t>
  </si>
  <si>
    <t>PCT Drs Buck'shire</t>
  </si>
  <si>
    <t>PCT Drs E Leicester</t>
  </si>
  <si>
    <t>PCT Drs N Birmingham</t>
  </si>
  <si>
    <t>PCT Drs Chesterfield</t>
  </si>
  <si>
    <t>PCT Drs Chnwd&amp;NWLeic</t>
  </si>
  <si>
    <t>PCT Drs Erewash</t>
  </si>
  <si>
    <t>PCT Drs Sheffield SW</t>
  </si>
  <si>
    <t>PCT Drs NE Derbyshre</t>
  </si>
  <si>
    <t>PCT Drs Bsp Storford</t>
  </si>
  <si>
    <t>PCT Drs Carmarthnshr</t>
  </si>
  <si>
    <t>PCT Drs Mid Devon</t>
  </si>
  <si>
    <t>PCT Drs E Lincs</t>
  </si>
  <si>
    <t>PCT Drs Derby City</t>
  </si>
  <si>
    <t>PCT Drs S Warkshire</t>
  </si>
  <si>
    <t>PCT Drs S Gloucs</t>
  </si>
  <si>
    <t>PCT Drs Recon FNsg</t>
  </si>
  <si>
    <t>NHS Lincolnshire West CCG</t>
  </si>
  <si>
    <t>PCT Drs Banes</t>
  </si>
  <si>
    <t>PCT Drs N Yorks&amp;York</t>
  </si>
  <si>
    <t>PCT Drs Leeds</t>
  </si>
  <si>
    <t>PCT Drs Wrexham</t>
  </si>
  <si>
    <t>PCT Drs Milton Keyns</t>
  </si>
  <si>
    <t>Resi Drs Oaklands</t>
  </si>
  <si>
    <t>Resi Drs Westwood</t>
  </si>
  <si>
    <t>Resi Drs Mnt Vernon</t>
  </si>
  <si>
    <t>Res Drs Old Vicarage</t>
  </si>
  <si>
    <t>Resi Drs S Muskham P</t>
  </si>
  <si>
    <t>Resi Drs Braywd Gdns</t>
  </si>
  <si>
    <t>Resi Drs Beech Hill</t>
  </si>
  <si>
    <t>Resi Drs S Manor</t>
  </si>
  <si>
    <t>Resi Drs Kirklands</t>
  </si>
  <si>
    <t>Resi Drs Hassocks</t>
  </si>
  <si>
    <t>Resi Drs Ashcroft</t>
  </si>
  <si>
    <t>Resi Drs Daleside</t>
  </si>
  <si>
    <t>Resi Drs Moorlands</t>
  </si>
  <si>
    <t>Resi Drs Springfield</t>
  </si>
  <si>
    <t>Springbank Primary</t>
  </si>
  <si>
    <t>Resi Drs Bridgway</t>
  </si>
  <si>
    <t>Resi Drs Goodwood</t>
  </si>
  <si>
    <t>Resi Drs Woodlands</t>
  </si>
  <si>
    <t>Resi Drs St Michls V</t>
  </si>
  <si>
    <t>Sutton Road Primary</t>
  </si>
  <si>
    <t>Resi Drs Maun View</t>
  </si>
  <si>
    <t>Resi Drs Balmoral L</t>
  </si>
  <si>
    <t>Abbey Road Primary</t>
  </si>
  <si>
    <t>Resi Drs Hazel Hill</t>
  </si>
  <si>
    <t>Resi Drs Willows</t>
  </si>
  <si>
    <t>Resi Drs Leawood</t>
  </si>
  <si>
    <t>Resi Drs Mellers Ct</t>
  </si>
  <si>
    <t>Resi Drs Beauvale Ct</t>
  </si>
  <si>
    <t>Resi Drs Bishops Ct</t>
  </si>
  <si>
    <t>Resi Drs Leivers Ct</t>
  </si>
  <si>
    <t>Resi Drs J Hince Ct</t>
  </si>
  <si>
    <t>Resi Drs Woods Ct</t>
  </si>
  <si>
    <t>Resi Drs Wilford Vw</t>
  </si>
  <si>
    <t>Resi Drs Sherwood Sv</t>
  </si>
  <si>
    <t>Resi Drs Wincroft</t>
  </si>
  <si>
    <t>Resi Drs Dorket View</t>
  </si>
  <si>
    <t>Resi Drs Bancroft Hs</t>
  </si>
  <si>
    <t>Resi Drs Bramwell</t>
  </si>
  <si>
    <t>Resi Drs Jubilee Ct</t>
  </si>
  <si>
    <t>Res Drs Closed homes</t>
  </si>
  <si>
    <t>King Edward Primary</t>
  </si>
  <si>
    <t>OP Pr Arts &amp; Soc C</t>
  </si>
  <si>
    <t>OP Pr S'well Care Pr</t>
  </si>
  <si>
    <t>Op Pr Deaf Soc-ABC S</t>
  </si>
  <si>
    <t>Op Pr Arthritis Care</t>
  </si>
  <si>
    <t>Op Pr Wksp Live home</t>
  </si>
  <si>
    <t>Continence Adv Sch</t>
  </si>
  <si>
    <t>W House Rd Day Svc</t>
  </si>
  <si>
    <t>Robin Hood Primary</t>
  </si>
  <si>
    <t>Notts OP Advisory Gr</t>
  </si>
  <si>
    <t>Stapleford Vol Bur</t>
  </si>
  <si>
    <t>C/wide OP Forum</t>
  </si>
  <si>
    <t>Ag Con Kin'd Spirits</t>
  </si>
  <si>
    <t>Prevention Grants</t>
  </si>
  <si>
    <t>Counsel for Carers</t>
  </si>
  <si>
    <t>Adaptations Scheme</t>
  </si>
  <si>
    <t>N Notts Cont Adv Sch</t>
  </si>
  <si>
    <t>Snr Peer Mentoring</t>
  </si>
  <si>
    <t>Newark Staying Put</t>
  </si>
  <si>
    <t>L-AGE Res Cent Prov</t>
  </si>
  <si>
    <t>L-AGE Bass H/Persons</t>
  </si>
  <si>
    <t>L-AGE - Virtual Net</t>
  </si>
  <si>
    <t>L-AGE - JT. Training</t>
  </si>
  <si>
    <t>L-AGE Access Tr'port</t>
  </si>
  <si>
    <t>L-AGE PL - IT Scheme</t>
  </si>
  <si>
    <t>L-AGE PL Int Transp</t>
  </si>
  <si>
    <t>L-AGE PL Taxi Vouch</t>
  </si>
  <si>
    <t>L-AGE PL Prev Adapt</t>
  </si>
  <si>
    <t>Play Saturday Club</t>
  </si>
  <si>
    <t>L-AGE PL 1ST Contact</t>
  </si>
  <si>
    <t>L-AGE PL Com Outrch</t>
  </si>
  <si>
    <t>L-AGE PL Trader Reg</t>
  </si>
  <si>
    <t>L-AGE PL Garden Sch</t>
  </si>
  <si>
    <t>L-AGE PL Shop Leaflt</t>
  </si>
  <si>
    <t>Selston Arts College</t>
  </si>
  <si>
    <t>L-AGE PL Trd Rg Shop</t>
  </si>
  <si>
    <t>L-AGE PL Shop Serv</t>
  </si>
  <si>
    <t>Bass Home fr Hospitl</t>
  </si>
  <si>
    <t>Activity Friends</t>
  </si>
  <si>
    <t>L-AGE PL Vol Dev</t>
  </si>
  <si>
    <t>L-AGE PL Monitoring</t>
  </si>
  <si>
    <t>Oak Tree Primary</t>
  </si>
  <si>
    <t>L-AGE PL Hospitality</t>
  </si>
  <si>
    <t>PIG Self Help Dev</t>
  </si>
  <si>
    <t>Mapplewells Primary</t>
  </si>
  <si>
    <t>Handyperson PilotA&amp;M</t>
  </si>
  <si>
    <t>Cent Notts H-Person</t>
  </si>
  <si>
    <t>S Notts H-Person Sch</t>
  </si>
  <si>
    <t>Ged Resource Network</t>
  </si>
  <si>
    <t>N&amp;S Handyperson</t>
  </si>
  <si>
    <t>Gardening Sch Grants</t>
  </si>
  <si>
    <t>First Stop</t>
  </si>
  <si>
    <t>PIG OP Action</t>
  </si>
  <si>
    <t>Homecare Bassetlaw</t>
  </si>
  <si>
    <t>Homecare Newark</t>
  </si>
  <si>
    <t>Homecare South Notts</t>
  </si>
  <si>
    <t>Homecare Mansfield</t>
  </si>
  <si>
    <t>Mans Cla Living Independently</t>
  </si>
  <si>
    <t>Mans Activities and Support</t>
  </si>
  <si>
    <t>Mans Support to Relatives</t>
  </si>
  <si>
    <t>Mans Homeless 16/17</t>
  </si>
  <si>
    <t>Ash Cla Living Independently</t>
  </si>
  <si>
    <t>Ash Activities and Support</t>
  </si>
  <si>
    <t>Ash Support to Relatives</t>
  </si>
  <si>
    <t>Ash Homeless 16/17</t>
  </si>
  <si>
    <t>BGR Cla Living Independently</t>
  </si>
  <si>
    <t>BGR Activities and Support</t>
  </si>
  <si>
    <t>BGR Support to Relatives</t>
  </si>
  <si>
    <t>Foxwood School</t>
  </si>
  <si>
    <t>BGR Homeless 16/17</t>
  </si>
  <si>
    <t>Newark Cla Living Independently</t>
  </si>
  <si>
    <t>Newark Activities and Support</t>
  </si>
  <si>
    <t>Newark Support to Relatives</t>
  </si>
  <si>
    <t>Newark Homeless 16/17</t>
  </si>
  <si>
    <t>Bass Cla Living Independently</t>
  </si>
  <si>
    <t>Gedling Day Service</t>
  </si>
  <si>
    <t>Bass Activities and Support</t>
  </si>
  <si>
    <t>Bass Support to Relatives</t>
  </si>
  <si>
    <t>Bass Homeless 16/17</t>
  </si>
  <si>
    <t>North Cla Living Independently</t>
  </si>
  <si>
    <t>North Activities and Support</t>
  </si>
  <si>
    <t>North Support to Relatives</t>
  </si>
  <si>
    <t>North Homeless 16/17</t>
  </si>
  <si>
    <t>South Cla Living Independently</t>
  </si>
  <si>
    <t>South Activities and Support</t>
  </si>
  <si>
    <t>South Support to Relatives</t>
  </si>
  <si>
    <t>South Homeless 16/17</t>
  </si>
  <si>
    <t>John Hunt Primary</t>
  </si>
  <si>
    <t>Worksop Library</t>
  </si>
  <si>
    <t>Orchard Primary</t>
  </si>
  <si>
    <t>Intake Farm Primary</t>
  </si>
  <si>
    <t>Awsworth Primary</t>
  </si>
  <si>
    <t>GSSG Ey Standard Dev Cf JW84</t>
  </si>
  <si>
    <t>Holly Hill Primary</t>
  </si>
  <si>
    <t>Shadow</t>
  </si>
  <si>
    <t>Hawthorne Primary</t>
  </si>
  <si>
    <t>Cotgrave Library</t>
  </si>
  <si>
    <t>Bispham Drive Junior</t>
  </si>
  <si>
    <t>Kinoulton Primary</t>
  </si>
  <si>
    <t>Arnold View Primary</t>
  </si>
  <si>
    <t>Toton Library</t>
  </si>
  <si>
    <t>Westdale Infant</t>
  </si>
  <si>
    <t>Jacksdale Library</t>
  </si>
  <si>
    <t>Keyworth Primary</t>
  </si>
  <si>
    <t>Selston Library</t>
  </si>
  <si>
    <t>Kirklington Primary</t>
  </si>
  <si>
    <t>Joseph Whitaker Comp</t>
  </si>
  <si>
    <t>Prospect Hill Junior</t>
  </si>
  <si>
    <t>Holgate Comp</t>
  </si>
  <si>
    <t>Newlands Junior</t>
  </si>
  <si>
    <t>CRB</t>
  </si>
  <si>
    <t>Robert Miles Infant</t>
  </si>
  <si>
    <t>Mornington Primary</t>
  </si>
  <si>
    <t>Rushcliffe Comp</t>
  </si>
  <si>
    <t>Orston Primary</t>
  </si>
  <si>
    <t>Hetts Lane Infant</t>
  </si>
  <si>
    <t>Greenwood Primary</t>
  </si>
  <si>
    <t>Carsic Primary</t>
  </si>
  <si>
    <t>Westdale Junior</t>
  </si>
  <si>
    <t>Stanhope Primary</t>
  </si>
  <si>
    <t>Gotham Primary</t>
  </si>
  <si>
    <t>Sherwood Junior</t>
  </si>
  <si>
    <t>Ranskill Primary</t>
  </si>
  <si>
    <t>Families Information Service JW84</t>
  </si>
  <si>
    <t>Asquith Primary</t>
  </si>
  <si>
    <t>AHDC Flexible Support JW84</t>
  </si>
  <si>
    <t>Sunnyside Primary</t>
  </si>
  <si>
    <t>Muskham Primary</t>
  </si>
  <si>
    <t>J/Use Edgewood Primary</t>
  </si>
  <si>
    <t>J/Use Robin Hood Primary</t>
  </si>
  <si>
    <t>J/Use Priestic Primary</t>
  </si>
  <si>
    <t>J/Use The Wheldon School Ged</t>
  </si>
  <si>
    <t>J/Use Col Frank Seely Ged</t>
  </si>
  <si>
    <t>J/Use Chilwell Comp Brox</t>
  </si>
  <si>
    <t>J/Use Ordsall Hall Comp Bass</t>
  </si>
  <si>
    <t>J/Use Sel Art &amp; Commty Col Ash</t>
  </si>
  <si>
    <t>J/Use Joseph Whitaker Newk</t>
  </si>
  <si>
    <t>J/Use Kimberley Comp Brox</t>
  </si>
  <si>
    <t>J/Use Grove School Newk</t>
  </si>
  <si>
    <t>J/Use South Wolds Rush</t>
  </si>
  <si>
    <t>J/Use Toot Hill Comp Rush</t>
  </si>
  <si>
    <t>J/Use Rushcliffe Comp Rush</t>
  </si>
  <si>
    <t>J/Use Valley Comp Bass</t>
  </si>
  <si>
    <t>J/Use Serlby Park School Bass</t>
  </si>
  <si>
    <t>J/Use Sutton Centre Ash</t>
  </si>
  <si>
    <t>J/Use Meden School Mans</t>
  </si>
  <si>
    <t>FIP Bassetlaw</t>
  </si>
  <si>
    <t>Healdswood Infant</t>
  </si>
  <si>
    <t>FIP Newark and Sherwood</t>
  </si>
  <si>
    <t>Camhs Social Working Team</t>
  </si>
  <si>
    <t>Learning Disability Nurse</t>
  </si>
  <si>
    <t>Black Mentoring Scheme</t>
  </si>
  <si>
    <t>Theraplay Training</t>
  </si>
  <si>
    <t>Clayfields Therapeutic</t>
  </si>
  <si>
    <t>Therapeutic Play in Schools</t>
  </si>
  <si>
    <t>Children Looked After</t>
  </si>
  <si>
    <t>Post Adoption Support</t>
  </si>
  <si>
    <t>Bracken Lane Primary</t>
  </si>
  <si>
    <t>Nch Agreement</t>
  </si>
  <si>
    <t>Play Services</t>
  </si>
  <si>
    <t>Arnold Mill Primary</t>
  </si>
  <si>
    <t>Welfare Rights</t>
  </si>
  <si>
    <t>Equipment For Non Stat Child Care</t>
  </si>
  <si>
    <t>J/use Redhill Comp Ged</t>
  </si>
  <si>
    <t>Loan Scheme Primary</t>
  </si>
  <si>
    <t>Loan Scheme Secondary</t>
  </si>
  <si>
    <t>Loan Scheme Special</t>
  </si>
  <si>
    <t>Ah Mee Prize Fund</t>
  </si>
  <si>
    <t>Henry Mellish Scholarship</t>
  </si>
  <si>
    <t>Gertrude Sykes Fund</t>
  </si>
  <si>
    <t>Granby Trust Fund</t>
  </si>
  <si>
    <t>E Wynne-jones Trust Fund</t>
  </si>
  <si>
    <t>Bleys Charity</t>
  </si>
  <si>
    <t>The Bristowe Trust</t>
  </si>
  <si>
    <t>A &amp; H Thorpe Bequest</t>
  </si>
  <si>
    <t>Opthalmic Fund</t>
  </si>
  <si>
    <t>Cubley Art Exhibition</t>
  </si>
  <si>
    <t>Retford Bus Station</t>
  </si>
  <si>
    <t>Ellen Godfrey C &amp; R</t>
  </si>
  <si>
    <t>Holding Ac To Reallocate</t>
  </si>
  <si>
    <t>Lara Thom 28.11.91</t>
  </si>
  <si>
    <t>Annie Holgate Infant</t>
  </si>
  <si>
    <t>Danielle Rebecca Petney</t>
  </si>
  <si>
    <t>Natasha Joy Cooper 28.10.93</t>
  </si>
  <si>
    <t>Paula Louise Croft 30.04.94</t>
  </si>
  <si>
    <t>Kieran Liam Croft 07.09.98</t>
  </si>
  <si>
    <t>Damien Allen Burton</t>
  </si>
  <si>
    <t>Mattersey Primary</t>
  </si>
  <si>
    <t>City/County MH Pers</t>
  </si>
  <si>
    <t>DS Friary</t>
  </si>
  <si>
    <t>DS Whitewater</t>
  </si>
  <si>
    <t>Forever Green Restaurant</t>
  </si>
  <si>
    <t>Garibaldi Comp</t>
  </si>
  <si>
    <t>Lakeside</t>
  </si>
  <si>
    <t>Portland Hall Hotel</t>
  </si>
  <si>
    <t>The Oakham Suite</t>
  </si>
  <si>
    <t>The Bestwood Lodge Hotel</t>
  </si>
  <si>
    <t>Durban House Heritage Centre</t>
  </si>
  <si>
    <t>Newstead Abbey</t>
  </si>
  <si>
    <t>Richard Herrod Centre</t>
  </si>
  <si>
    <t>Leen Mills Primary</t>
  </si>
  <si>
    <t>Papplewick Pumping Station</t>
  </si>
  <si>
    <t>Eastwood Hall</t>
  </si>
  <si>
    <t>Coppice Farm Primary</t>
  </si>
  <si>
    <t>Woodborough Hall</t>
  </si>
  <si>
    <t>Cockliffe Country House</t>
  </si>
  <si>
    <t>Leen Valley Golf Club</t>
  </si>
  <si>
    <t>Swancar Farm Country House</t>
  </si>
  <si>
    <t>Central Area Registrars</t>
  </si>
  <si>
    <t>Norwood Park Country House</t>
  </si>
  <si>
    <t>Gilthill Primary</t>
  </si>
  <si>
    <t>Newark Town Hall</t>
  </si>
  <si>
    <t>Newark Town and District Club Ltd</t>
  </si>
  <si>
    <t>The Bramley Suite</t>
  </si>
  <si>
    <t>Southwell Racecourse</t>
  </si>
  <si>
    <t>Deincourt Hotel</t>
  </si>
  <si>
    <t>John Blow Primary</t>
  </si>
  <si>
    <t>Thoresby Hall Hotel and Spa</t>
  </si>
  <si>
    <t>Willow Farm Primary</t>
  </si>
  <si>
    <t>Saracens Head Hotel</t>
  </si>
  <si>
    <t>Ordsall Primary</t>
  </si>
  <si>
    <t>The Drawing Room</t>
  </si>
  <si>
    <t>Priestsic Primary</t>
  </si>
  <si>
    <t>Kelham Hall</t>
  </si>
  <si>
    <t>Orchard School</t>
  </si>
  <si>
    <t>The Old Vicarage Boutique Hotel</t>
  </si>
  <si>
    <t>Stoke Hall</t>
  </si>
  <si>
    <t>The Mill- Rufford Country Park</t>
  </si>
  <si>
    <t>Sherwood Forest  Oak Room</t>
  </si>
  <si>
    <t>West Retford Hotel</t>
  </si>
  <si>
    <t>Harry Carlton Comp</t>
  </si>
  <si>
    <t>The Secret Garden</t>
  </si>
  <si>
    <t>Hodsock Priory</t>
  </si>
  <si>
    <t>Carr Hill Primary</t>
  </si>
  <si>
    <t>The Victoria Suite</t>
  </si>
  <si>
    <t>The Old Vicarage</t>
  </si>
  <si>
    <t>Worksop Town Hall</t>
  </si>
  <si>
    <t>Brookside Primary</t>
  </si>
  <si>
    <t>Clumber Park</t>
  </si>
  <si>
    <t>Porchester Junior</t>
  </si>
  <si>
    <t>Retford Town Hall</t>
  </si>
  <si>
    <t>Ye Olde Bell Hotel</t>
  </si>
  <si>
    <t>Clumber Park Hotel and Spa</t>
  </si>
  <si>
    <t>Elms Hotel</t>
  </si>
  <si>
    <t>The Lion Hotel</t>
  </si>
  <si>
    <t>Charnwood Hotel</t>
  </si>
  <si>
    <t>Langar Hall</t>
  </si>
  <si>
    <t>Westwood Infant</t>
  </si>
  <si>
    <t>Nottinghamshire Golf and Country Club</t>
  </si>
  <si>
    <t>Thrumpton Hall</t>
  </si>
  <si>
    <t>Nottingham Forest Football Club</t>
  </si>
  <si>
    <t>The Carriage Hall</t>
  </si>
  <si>
    <t>Radcliffe Hall</t>
  </si>
  <si>
    <t>Blotts Country Club</t>
  </si>
  <si>
    <t>The Old Court House</t>
  </si>
  <si>
    <t>Sutton Bonington Hall</t>
  </si>
  <si>
    <t>Country Cottage Hotel</t>
  </si>
  <si>
    <t>Grange Hall</t>
  </si>
  <si>
    <t>Ladybrook Library</t>
  </si>
  <si>
    <t>Holme Pierrepont Hall</t>
  </si>
  <si>
    <t>Ruddington Grange Golf Club</t>
  </si>
  <si>
    <t>Welbeck Banqueting Hall</t>
  </si>
  <si>
    <t>Rufford Suite- County Hall</t>
  </si>
  <si>
    <t>Nottinghamshire County Cricket Club</t>
  </si>
  <si>
    <t>Caudwell House TG7</t>
  </si>
  <si>
    <t>Minster View rt6</t>
  </si>
  <si>
    <t>Minster View dmt14</t>
  </si>
  <si>
    <t>Minster View yb10</t>
  </si>
  <si>
    <t>The Big House lr14</t>
  </si>
  <si>
    <t>Lyndene rlo1</t>
  </si>
  <si>
    <t>Lyndene JR31</t>
  </si>
  <si>
    <t>Oakhurst pgc2</t>
  </si>
  <si>
    <t>Oakhurst jw99</t>
  </si>
  <si>
    <t>Westview deb6</t>
  </si>
  <si>
    <t>Support Services TS10</t>
  </si>
  <si>
    <t>Centre Wide TS10</t>
  </si>
  <si>
    <t>Clayfields bpt5</t>
  </si>
  <si>
    <t>Clayfields Training</t>
  </si>
  <si>
    <t>Clayfields Education</t>
  </si>
  <si>
    <t>B&amp;A Central (La) COB1</t>
  </si>
  <si>
    <t>B&amp;A South (La) COB1</t>
  </si>
  <si>
    <t>B&amp;A West (La) COB1</t>
  </si>
  <si>
    <t>B&amp;A North East (La) COB1</t>
  </si>
  <si>
    <t>B&amp;A South Dlc CC103</t>
  </si>
  <si>
    <t>B&amp;A West Olc BK20</t>
  </si>
  <si>
    <t>B&amp;A North East Blc ST177</t>
  </si>
  <si>
    <t>Targetted Support P MP40</t>
  </si>
  <si>
    <t>LSP Fronter MP40</t>
  </si>
  <si>
    <t>Teacher Corp Parent Vs MP40</t>
  </si>
  <si>
    <t>School Imp Partners MP40</t>
  </si>
  <si>
    <t>NQT Devolved PG5</t>
  </si>
  <si>
    <t>Targetted Support S LF12</t>
  </si>
  <si>
    <t>KS4 Partnership LF12</t>
  </si>
  <si>
    <t>Curriculum ICT TP82</t>
  </si>
  <si>
    <t>Parent Partnership General MA1</t>
  </si>
  <si>
    <t>Recoup Non Maintain MA1</t>
  </si>
  <si>
    <t>Social Care P'ments MA1</t>
  </si>
  <si>
    <t>N M Special Schools MA1</t>
  </si>
  <si>
    <t>Olea Mainstream Supp MA1</t>
  </si>
  <si>
    <t>Inc Holding Account CB1</t>
  </si>
  <si>
    <t>Sen Quantum CB1</t>
  </si>
  <si>
    <t>Hln CB1</t>
  </si>
  <si>
    <t>Sen Tribunals CB1</t>
  </si>
  <si>
    <t>Res Sch General CB1</t>
  </si>
  <si>
    <t>Complex CB1</t>
  </si>
  <si>
    <t>Ey Standard Dev Cf MA1</t>
  </si>
  <si>
    <t>Ey SEN Inc Equip MA1</t>
  </si>
  <si>
    <t>Communication Aids CB1</t>
  </si>
  <si>
    <t>Youth Arts AD29</t>
  </si>
  <si>
    <t>Instrument/Music Teaching Gen EA7</t>
  </si>
  <si>
    <t>11th Session TJ3</t>
  </si>
  <si>
    <t>DST Holidays</t>
  </si>
  <si>
    <t>Ashfield 4 UTH</t>
  </si>
  <si>
    <t>Broxtowe 4 UTH</t>
  </si>
  <si>
    <t>Looked After Children</t>
  </si>
  <si>
    <t>Archive Gedling P4DCT</t>
  </si>
  <si>
    <t>Gedling PLAY</t>
  </si>
  <si>
    <t>Bassetlaw PLAY</t>
  </si>
  <si>
    <t>Broxtowe PLAY</t>
  </si>
  <si>
    <t>Newark &amp; Sherwood PLAY</t>
  </si>
  <si>
    <t>Mansfield PLAY</t>
  </si>
  <si>
    <t>Rushcliffe PLAY</t>
  </si>
  <si>
    <t>Ashfield PLAY</t>
  </si>
  <si>
    <t>Sfe Eastbourne Centre cp27</t>
  </si>
  <si>
    <t>Sfe Mansfield cp27</t>
  </si>
  <si>
    <t>Sfe Central cp27</t>
  </si>
  <si>
    <t>Ashfield Buildings lf19</t>
  </si>
  <si>
    <t>Ashfield Admin lf19</t>
  </si>
  <si>
    <t>Ashfield Programme Enhancement</t>
  </si>
  <si>
    <t>Bassetlaw Programme enhancement</t>
  </si>
  <si>
    <t>Bassetlaw 4 UTH</t>
  </si>
  <si>
    <t>Bassetlaw Buildings jd93</t>
  </si>
  <si>
    <t>Broxtowe Programme Enhancement</t>
  </si>
  <si>
    <t>Broxtowe Admin aa32</t>
  </si>
  <si>
    <t>Broxtowe Buildings aa32</t>
  </si>
  <si>
    <t>Gedling 4 UTH</t>
  </si>
  <si>
    <t>Gedling Programme Enhancement</t>
  </si>
  <si>
    <t>Gedling Buildings mt8</t>
  </si>
  <si>
    <t>Mansfield Programme Enhancement</t>
  </si>
  <si>
    <t>Mansfield Buildings jr68</t>
  </si>
  <si>
    <t>Mansfield 4 UTH</t>
  </si>
  <si>
    <t>N&amp;S Admin do8</t>
  </si>
  <si>
    <t>Newark and Sherwood Buildings do8</t>
  </si>
  <si>
    <t>Newark and Sherwood Prog Enhance</t>
  </si>
  <si>
    <t>Rushcliffe Buildings dw194</t>
  </si>
  <si>
    <t>Rushcliffe Admin dw194</t>
  </si>
  <si>
    <t>Rushcliffe Programme Enhancement</t>
  </si>
  <si>
    <t>Newark and Sherwood 4 UTH</t>
  </si>
  <si>
    <t>Farmilo C C nc22</t>
  </si>
  <si>
    <t>Ladybrook C C nc22</t>
  </si>
  <si>
    <t>Wynndale C C nc22</t>
  </si>
  <si>
    <t>Titchfield Cc Costs nc22</t>
  </si>
  <si>
    <t>Ss Ravensdale nc22</t>
  </si>
  <si>
    <t>Ss Oaktree nc22</t>
  </si>
  <si>
    <t>Forest Town Ch's Ctr nc22</t>
  </si>
  <si>
    <t>Bellamy Rd Ch's Ctr nc22</t>
  </si>
  <si>
    <t>Mansfield Dist Ccs nc22</t>
  </si>
  <si>
    <t>Ss Mansf Woodhouse nc22</t>
  </si>
  <si>
    <t>Ss Warsop nc22</t>
  </si>
  <si>
    <t>Ss Meden Vale nc22</t>
  </si>
  <si>
    <t>Sherwood Ch's Ctr dt48</t>
  </si>
  <si>
    <t>Hawtonville Ch's Ctr dt48</t>
  </si>
  <si>
    <t>Bridge Ch'S Ctr dt48</t>
  </si>
  <si>
    <t>Ollerton Ch'S Ctr dt48</t>
  </si>
  <si>
    <t>Sherwd West Chs Ctr dt48</t>
  </si>
  <si>
    <t>Trent Villages dt48</t>
  </si>
  <si>
    <t>Newark &amp; Sherwd Dist dt48</t>
  </si>
  <si>
    <t>Cotgrave Ch's Centre tc85</t>
  </si>
  <si>
    <t>ELeake/Keyworth Ch C tc85</t>
  </si>
  <si>
    <t>Rushcl West Ch'S Ctr tc85</t>
  </si>
  <si>
    <t>Rushcl Dist Ch's Ctr tc85</t>
  </si>
  <si>
    <t>Ey Playgroup Support td49</t>
  </si>
  <si>
    <t>Ey Childcare Dev Cf td49</t>
  </si>
  <si>
    <t>Out Of Sch Other td49</t>
  </si>
  <si>
    <t>Support C'minder Sch td49</t>
  </si>
  <si>
    <t>2 Year Olds Pilot NC22</t>
  </si>
  <si>
    <t>Lakeside Adventure Base ch75</t>
  </si>
  <si>
    <t>Sandhill Lake</t>
  </si>
  <si>
    <t>The Mill</t>
  </si>
  <si>
    <t>Outdoor Equipment Store ch75</t>
  </si>
  <si>
    <t>St Michaels General kw26</t>
  </si>
  <si>
    <t>Hagg Farm General kw26</t>
  </si>
  <si>
    <t>St Michaels General bh39</t>
  </si>
  <si>
    <t>Hagg Farm General bh39</t>
  </si>
  <si>
    <t>Brackenhurst General gr15</t>
  </si>
  <si>
    <t>Mansfield Library</t>
  </si>
  <si>
    <t>Perlethorpe General gr15</t>
  </si>
  <si>
    <t>Bestwood General gr15</t>
  </si>
  <si>
    <t>Orienteering General gr15</t>
  </si>
  <si>
    <t>Hucknall Family Cen jg71</t>
  </si>
  <si>
    <t>Sutton Family Centre jg71</t>
  </si>
  <si>
    <t>Nth Worksop Family C jg71</t>
  </si>
  <si>
    <t>Sandy Banks jt71</t>
  </si>
  <si>
    <t>Newark Family Centre jg71</t>
  </si>
  <si>
    <t>Dukeries Family Cent jg71</t>
  </si>
  <si>
    <t>Beeston Family Ctr  lm63</t>
  </si>
  <si>
    <t>Gedling View Family C lm63</t>
  </si>
  <si>
    <t>Bassetlaw/Newark Pay jg71</t>
  </si>
  <si>
    <t>Ashfield/Mansfld Pay jt71</t>
  </si>
  <si>
    <t>Broxt/Gedl/Rush Pay lm63</t>
  </si>
  <si>
    <t>Bassetlaw Daycarers jg71</t>
  </si>
  <si>
    <t>BOOKFUND COUNTY jl11</t>
  </si>
  <si>
    <t>Surplus Books Displ jl11</t>
  </si>
  <si>
    <t>Book Purchases City jl11</t>
  </si>
  <si>
    <t>Educatn Library Serv jh20</t>
  </si>
  <si>
    <t>Rufford General jc54</t>
  </si>
  <si>
    <t>Rufford Car Parking jc54</t>
  </si>
  <si>
    <t>Rufford Abbey End jc54</t>
  </si>
  <si>
    <t>Rufford Stable Block jc54</t>
  </si>
  <si>
    <t>Rufford Rangers jc54</t>
  </si>
  <si>
    <t>Rufford Mill Cottages jc54</t>
  </si>
  <si>
    <t>Visitor Services lh27</t>
  </si>
  <si>
    <t>Sherwood General ib7</t>
  </si>
  <si>
    <t>Sherwood Car Parking ib7</t>
  </si>
  <si>
    <t>Sherwood Events ib7</t>
  </si>
  <si>
    <t>Sherwood HLS ib7</t>
  </si>
  <si>
    <t>Sherwood Rangers ib7</t>
  </si>
  <si>
    <t>Central Store le33</t>
  </si>
  <si>
    <t>Retail - Corp le33</t>
  </si>
  <si>
    <t>Sherwood Heritage Shop le33</t>
  </si>
  <si>
    <t>Robinhood Shop le33</t>
  </si>
  <si>
    <t>Visitors Info Centre le33</t>
  </si>
  <si>
    <t>Rufford Gift Shop le33</t>
  </si>
  <si>
    <t>Lakeside Garden Centre le33</t>
  </si>
  <si>
    <t>Rufford Craft Shop le33</t>
  </si>
  <si>
    <t>Outdoor Living le33</t>
  </si>
  <si>
    <t>Tuxford Library</t>
  </si>
  <si>
    <t>Catering - Corp iag1</t>
  </si>
  <si>
    <t>Catering Sherwood iag1</t>
  </si>
  <si>
    <t>Sfvc Forest Table iag1</t>
  </si>
  <si>
    <t>Sfvc Kiosk iag1</t>
  </si>
  <si>
    <t>Sfvc Caravan iag1</t>
  </si>
  <si>
    <t>Catering Rufford iag1</t>
  </si>
  <si>
    <t>Rufford Cabin iag1</t>
  </si>
  <si>
    <t>Rufford Savile Restaurant iag1</t>
  </si>
  <si>
    <t>Rufford Coach House iag1</t>
  </si>
  <si>
    <t>Mill-first Floor Catering I&amp;e iag1</t>
  </si>
  <si>
    <t>Mill-tea Shop Catering I&amp;e iag1</t>
  </si>
  <si>
    <t>Rufford Caravan iag1</t>
  </si>
  <si>
    <t>ACLS SFA WFL rs77</t>
  </si>
  <si>
    <t>ACLS SFA FLLN rs77</t>
  </si>
  <si>
    <t>ACLS Other Funders rs77</t>
  </si>
  <si>
    <t>Swimming General np21</t>
  </si>
  <si>
    <t>TM NWSC hd52</t>
  </si>
  <si>
    <t>NWSC Central Services hd52</t>
  </si>
  <si>
    <t>NWSC Campsite hd52</t>
  </si>
  <si>
    <t>NWSC Sports hd52</t>
  </si>
  <si>
    <t>NWSC Sports Gym hd52</t>
  </si>
  <si>
    <t>NWSC Sports Centre hd52</t>
  </si>
  <si>
    <t>NWSC -Slalom hd52</t>
  </si>
  <si>
    <t>NWSC -Ski Tow hd52</t>
  </si>
  <si>
    <t>NWSC Water hd52</t>
  </si>
  <si>
    <t>NWSC -Lake hd52</t>
  </si>
  <si>
    <t>NWSC Hospitality hd52</t>
  </si>
  <si>
    <t>NWSC -Hotel Accommodation hd52</t>
  </si>
  <si>
    <t>NWSC -Conferencing hd52</t>
  </si>
  <si>
    <t>NWSC -Catering hd52</t>
  </si>
  <si>
    <t>ACLS NCC kg91</t>
  </si>
  <si>
    <t>SFA PCDL kg91</t>
  </si>
  <si>
    <t>ACLS Other Funders kg91</t>
  </si>
  <si>
    <t>Incl Multi Skill Coach cr40</t>
  </si>
  <si>
    <t>Play Sport cr40</t>
  </si>
  <si>
    <t>Forest Town Library</t>
  </si>
  <si>
    <t>Csp Leadership Contr cr40</t>
  </si>
  <si>
    <t>NGB PROJECT COSTS cr40</t>
  </si>
  <si>
    <t>NGB COACH &amp; WORK DEV cr40</t>
  </si>
  <si>
    <t>Csp Coach Dev Contrt cr40</t>
  </si>
  <si>
    <t>Supervised Contact S cr40</t>
  </si>
  <si>
    <t>Basketball cr40</t>
  </si>
  <si>
    <t>Swimming cr40</t>
  </si>
  <si>
    <t>Incl Multi Skill Coach dr47</t>
  </si>
  <si>
    <t>Play Sport dr47</t>
  </si>
  <si>
    <t>Csp Leadership Contr dr47</t>
  </si>
  <si>
    <t>NGB PROJECT COSTS dr47</t>
  </si>
  <si>
    <t>NGB COACH &amp; WORK DEV dr47</t>
  </si>
  <si>
    <t>Fleet Maintenance</t>
  </si>
  <si>
    <t>Csp Coach Dev Contrt dr47</t>
  </si>
  <si>
    <t>Supervised Contact S dr47</t>
  </si>
  <si>
    <t>Basketball dr47</t>
  </si>
  <si>
    <t>Swimming dr47</t>
  </si>
  <si>
    <t>Schools Outreach dp42</t>
  </si>
  <si>
    <t>Artist Led Workshops dp42</t>
  </si>
  <si>
    <t>Community Outreach dp42</t>
  </si>
  <si>
    <t>Big Draw dp42</t>
  </si>
  <si>
    <t>Arts Rufford Gallery dp42</t>
  </si>
  <si>
    <t>Rural Touring Business Management sb32</t>
  </si>
  <si>
    <t>Rural Touring Notts sb32</t>
  </si>
  <si>
    <t>Rural Touring Lincs sb32</t>
  </si>
  <si>
    <t>Rural Touring Leics sb32</t>
  </si>
  <si>
    <t>Sports Service Core aw113</t>
  </si>
  <si>
    <t>Arts Core aw113</t>
  </si>
  <si>
    <t>Sports &amp;Arts General aw113</t>
  </si>
  <si>
    <t>Arts Commissioning aw113</t>
  </si>
  <si>
    <t>Creative Green House aw113</t>
  </si>
  <si>
    <t>EARTH &amp; FIRE aw113</t>
  </si>
  <si>
    <t>Youth Music Grant aw113</t>
  </si>
  <si>
    <t>Enquire aw113</t>
  </si>
  <si>
    <t>Mark&amp; Youth Contract aw113</t>
  </si>
  <si>
    <t>LA CULTURAL PART'P aw113</t>
  </si>
  <si>
    <t>Arts Partnership EYp aw113</t>
  </si>
  <si>
    <t>Sports Commissioning aw113</t>
  </si>
  <si>
    <t>Sports Review ofYear aw113</t>
  </si>
  <si>
    <t>Inside out Project aw113</t>
  </si>
  <si>
    <t>Dis Sport Ann Proj. aw113</t>
  </si>
  <si>
    <t>Playground to Podium aw113</t>
  </si>
  <si>
    <t>Website Partnership aw113</t>
  </si>
  <si>
    <t>County Archives ri3</t>
  </si>
  <si>
    <t>Glaisdale Records Ct ri3</t>
  </si>
  <si>
    <t>Ollerton Records Off ri3</t>
  </si>
  <si>
    <t>Publications Lib Ser ri3</t>
  </si>
  <si>
    <t>Purchase Fund ri3</t>
  </si>
  <si>
    <t>County Archives cw72</t>
  </si>
  <si>
    <t>Glaisdale Records Ct cw72</t>
  </si>
  <si>
    <t>Bircotes Library</t>
  </si>
  <si>
    <t>Ollerton Records Off cw72</t>
  </si>
  <si>
    <t>Publications Lib Ser cw72</t>
  </si>
  <si>
    <t>Purchase Fund cw72</t>
  </si>
  <si>
    <t>County Archives bes1</t>
  </si>
  <si>
    <t>Glaisdale Records Ct bes1</t>
  </si>
  <si>
    <t>Langold Library</t>
  </si>
  <si>
    <t>Ollerton Records Off bes1</t>
  </si>
  <si>
    <t>Publications Lib Ser bes1</t>
  </si>
  <si>
    <t>Purchase Fund bes1</t>
  </si>
  <si>
    <t>Book Collectors Pay fl21</t>
  </si>
  <si>
    <t>BSS  fl21</t>
  </si>
  <si>
    <t>Glaisdale Buildings fl21</t>
  </si>
  <si>
    <t>TM LIB RESOURCES fl21</t>
  </si>
  <si>
    <t>BOOK SERV&amp;SUPS fl21</t>
  </si>
  <si>
    <t>Library Resrces Opps fl21</t>
  </si>
  <si>
    <t>IT SUP SER CITY fl21</t>
  </si>
  <si>
    <t>Systems Team fl21</t>
  </si>
  <si>
    <t>Self Service Techngy fl21</t>
  </si>
  <si>
    <t>Rampton (Hosp) fl21</t>
  </si>
  <si>
    <t>Hmp Ranby Library fl21</t>
  </si>
  <si>
    <t>PRISON LIBRARIANS fl21</t>
  </si>
  <si>
    <t>Book Collectors Pay pc54</t>
  </si>
  <si>
    <t>BSS  pc54</t>
  </si>
  <si>
    <t>Glaisdale Buildings pc54</t>
  </si>
  <si>
    <t>TM LIB RESOURCES pc54</t>
  </si>
  <si>
    <t>BOOK SERV&amp;SUPS pc54</t>
  </si>
  <si>
    <t>Library Resrces Opps pc54</t>
  </si>
  <si>
    <t>IT SUP SER CITY pc54</t>
  </si>
  <si>
    <t>Systems Team pc54</t>
  </si>
  <si>
    <t>Self Service Techngy pc54</t>
  </si>
  <si>
    <t>Rampton (Hosp) pc54</t>
  </si>
  <si>
    <t>Hmp Ranby Library pc54</t>
  </si>
  <si>
    <t>PRISON LIBRARIANS pc54</t>
  </si>
  <si>
    <t>Book Collectors Pay sb58</t>
  </si>
  <si>
    <t>BSS  sb58</t>
  </si>
  <si>
    <t>Glaisdale Buildings sb58</t>
  </si>
  <si>
    <t>TM LIB RESOURCES sb58</t>
  </si>
  <si>
    <t>BOOK SERV&amp;SUPS sb58</t>
  </si>
  <si>
    <t>Library Resrces Opps sb58</t>
  </si>
  <si>
    <t>IT SUP SER CITY sb58</t>
  </si>
  <si>
    <t>Systems Team sb58</t>
  </si>
  <si>
    <t>Self Service Techngy sb58</t>
  </si>
  <si>
    <t>Rampton (Hosp) sb58</t>
  </si>
  <si>
    <t>Hmp Ranby Library sb58</t>
  </si>
  <si>
    <t>PRISON LIBRARIANS sb58</t>
  </si>
  <si>
    <t>LSD DL CY md112</t>
  </si>
  <si>
    <t>LSD DL READING md112</t>
  </si>
  <si>
    <t>Letterbox Club md112</t>
  </si>
  <si>
    <t>Libraries Trading md112</t>
  </si>
  <si>
    <t>LSD DL CY al20</t>
  </si>
  <si>
    <t>LSD DL READING al20</t>
  </si>
  <si>
    <t>Letterbox Club al20</t>
  </si>
  <si>
    <t>Libraries Trading al20</t>
  </si>
  <si>
    <t>LSD DL CY sg59</t>
  </si>
  <si>
    <t>LSD DL READING sg59</t>
  </si>
  <si>
    <t>Letterbox Club sg59</t>
  </si>
  <si>
    <t>Libraries Trading sg59</t>
  </si>
  <si>
    <t>Operational Budgets ap72</t>
  </si>
  <si>
    <t>Misterton Library</t>
  </si>
  <si>
    <t>Retford Denman Libry mn22</t>
  </si>
  <si>
    <t>Worksop Library mn22</t>
  </si>
  <si>
    <t>Balmoral Library mn22</t>
  </si>
  <si>
    <t>Bircotes Library mn22</t>
  </si>
  <si>
    <t>Carlton-in-Lindk Lib mn22</t>
  </si>
  <si>
    <t>Langold Library mn22</t>
  </si>
  <si>
    <t>Tuxford Library ct22</t>
  </si>
  <si>
    <t>Misterton Library mn22</t>
  </si>
  <si>
    <t>Carlton Library gr14</t>
  </si>
  <si>
    <t>Warsop Library</t>
  </si>
  <si>
    <t>Carlton Hill Library gr14</t>
  </si>
  <si>
    <t>Gedling Library gr14</t>
  </si>
  <si>
    <t>Mapperley Library gr14</t>
  </si>
  <si>
    <t>Blidworth Library ct22</t>
  </si>
  <si>
    <t>Calverton Library gr14</t>
  </si>
  <si>
    <t>Woodthorpe Library gr14</t>
  </si>
  <si>
    <t>Ravenshead Library ct22</t>
  </si>
  <si>
    <t>Arnold Library gr14</t>
  </si>
  <si>
    <t>Hucknall Library pc120</t>
  </si>
  <si>
    <t>Edgewood Library pc120</t>
  </si>
  <si>
    <t>Eastwood Library pc120</t>
  </si>
  <si>
    <t>Kimberley Library pc120</t>
  </si>
  <si>
    <t>Burton Joyce Library gr14</t>
  </si>
  <si>
    <t>Ollerton Library ct22</t>
  </si>
  <si>
    <t>Edwinstowe Library ct22</t>
  </si>
  <si>
    <t>Farnsfield Library ct22</t>
  </si>
  <si>
    <t>Balderton Library ct22</t>
  </si>
  <si>
    <t>Southwell Library ct22</t>
  </si>
  <si>
    <t>Collingham Library ct22</t>
  </si>
  <si>
    <t>Lowdham Library gr14</t>
  </si>
  <si>
    <t>Sutton On Trent Lib ct22</t>
  </si>
  <si>
    <t>Bilsthorpe Library ct22</t>
  </si>
  <si>
    <t>Newark Library ct22</t>
  </si>
  <si>
    <t>West Bridgford Lib hs8</t>
  </si>
  <si>
    <t>Radcliffe O - T Lib hs8</t>
  </si>
  <si>
    <t>Bingham Library hs8</t>
  </si>
  <si>
    <t>Keyworth Library hs8</t>
  </si>
  <si>
    <t>Ruddington Library hs8</t>
  </si>
  <si>
    <t>East Leake Library hs8</t>
  </si>
  <si>
    <t>Sutton BonningtonLib hs8</t>
  </si>
  <si>
    <t>Gotham Library hs8</t>
  </si>
  <si>
    <t>Beeston Library gr14</t>
  </si>
  <si>
    <t>Toton Library gr14</t>
  </si>
  <si>
    <t>Inham Nook Library gr14</t>
  </si>
  <si>
    <t>Stapleford Library gr14</t>
  </si>
  <si>
    <t>Mansf'ld W'house Lib mn22</t>
  </si>
  <si>
    <t>Mansfield Library eg17</t>
  </si>
  <si>
    <t>Warsop Library mn22</t>
  </si>
  <si>
    <t>Forest Town Library mn22</t>
  </si>
  <si>
    <t>Ladybrook Library mn22</t>
  </si>
  <si>
    <t>Clipstone Library ct22</t>
  </si>
  <si>
    <t>Rainworth Library ct22</t>
  </si>
  <si>
    <t>Annesley W'house Lib pc120</t>
  </si>
  <si>
    <t>Huthwaite Library pc120</t>
  </si>
  <si>
    <t>Jacksdale Library pc120</t>
  </si>
  <si>
    <t>Kirkby-in-Ashfld Lib pc120</t>
  </si>
  <si>
    <t>Selston Library pc120</t>
  </si>
  <si>
    <t>Skegby Library pc120</t>
  </si>
  <si>
    <t>Sutton-in-Ashfld Lib pc120</t>
  </si>
  <si>
    <t>Sutton-in-Ashfld Lib jw152</t>
  </si>
  <si>
    <t>Hucknall Library jw152</t>
  </si>
  <si>
    <t>Kirkby-in-Ashfld Lib jw152</t>
  </si>
  <si>
    <t>Huthwaite Library jw152</t>
  </si>
  <si>
    <t>Annesley W'house Lib jw152</t>
  </si>
  <si>
    <t>Jacksdale Library jw152</t>
  </si>
  <si>
    <t>Selston Library jw152</t>
  </si>
  <si>
    <t>Skegby Library jw152</t>
  </si>
  <si>
    <t>Edgewood Library jw152</t>
  </si>
  <si>
    <t>Eastwood Library jw152</t>
  </si>
  <si>
    <t>Kimberley Library jw152</t>
  </si>
  <si>
    <t>Operational Budgets ceb10</t>
  </si>
  <si>
    <t>PLAY Central</t>
  </si>
  <si>
    <t>Blackburn House Boughton Pumping Station</t>
  </si>
  <si>
    <t>The Riding Hall</t>
  </si>
  <si>
    <t>The Kelham House Country Manor Hotel</t>
  </si>
  <si>
    <t>The Full Moon at Morton LLP</t>
  </si>
  <si>
    <t>No Recourse Public Funds Newark</t>
  </si>
  <si>
    <t>North R &amp; A No Recourse Public Funds</t>
  </si>
  <si>
    <t>Bassetlaw No Recourse Public Funds</t>
  </si>
  <si>
    <t>Mansfield No Recourse Public Funds</t>
  </si>
  <si>
    <t>Ashfield No Recourse Public Funds</t>
  </si>
  <si>
    <t>South R &amp; A No Recourse Public Funds</t>
  </si>
  <si>
    <t>BGR No Recourse Public Funds</t>
  </si>
  <si>
    <t>County Lib Books- Junior</t>
  </si>
  <si>
    <t>County Lib Books- Adults</t>
  </si>
  <si>
    <t>County Newspapers and Periodicals</t>
  </si>
  <si>
    <t>County Electronic Books</t>
  </si>
  <si>
    <t>Cloud Services</t>
  </si>
  <si>
    <t>County Talking Books- Adult</t>
  </si>
  <si>
    <t>County Compact Discs</t>
  </si>
  <si>
    <t>County DVD Purchases</t>
  </si>
  <si>
    <t>County Talking Books- Junior</t>
  </si>
  <si>
    <t>City Lib Books- Junior</t>
  </si>
  <si>
    <t>City Lib Books- Adults</t>
  </si>
  <si>
    <t>City Newspapers and Periodicals</t>
  </si>
  <si>
    <t>City Electronic Books</t>
  </si>
  <si>
    <t>City Talking Books- Adult</t>
  </si>
  <si>
    <t>City Compact Discs</t>
  </si>
  <si>
    <t>City DVD Purchases</t>
  </si>
  <si>
    <t>City Talking Books- Junior</t>
  </si>
  <si>
    <t>Conservation Materials</t>
  </si>
  <si>
    <t>Photographic Fees</t>
  </si>
  <si>
    <t>Lecture Fees</t>
  </si>
  <si>
    <t>Microfiche Sales</t>
  </si>
  <si>
    <t>Sutton Pool Hours</t>
  </si>
  <si>
    <t>Hucknall Pool Hours</t>
  </si>
  <si>
    <t>Kirkby Pool Hours</t>
  </si>
  <si>
    <t>HR &amp; WOD</t>
  </si>
  <si>
    <t>Huthwaite Pool Hours</t>
  </si>
  <si>
    <t>Skegby Pool Hours</t>
  </si>
  <si>
    <t>Selston Pool Hours</t>
  </si>
  <si>
    <t>Jacksdale Pool Hours</t>
  </si>
  <si>
    <t>Annesley Pool Hours</t>
  </si>
  <si>
    <t>Eastwood Pool Hours</t>
  </si>
  <si>
    <t>Kimberley Pool Hours</t>
  </si>
  <si>
    <t>Edgewood Pool Hours</t>
  </si>
  <si>
    <t>Worksop Pool Hours</t>
  </si>
  <si>
    <t>Retford Pool Hours</t>
  </si>
  <si>
    <t>BIrcotes Pool Hours</t>
  </si>
  <si>
    <t>Misterton Pool Hours</t>
  </si>
  <si>
    <t>Langold Pool Hours</t>
  </si>
  <si>
    <t>Carlton In Lindrick Pool Hours</t>
  </si>
  <si>
    <t>Balmoral Pool Hours</t>
  </si>
  <si>
    <t>Mansfield Woodhouse Pool Hours</t>
  </si>
  <si>
    <t>Forest Town Pool Hours</t>
  </si>
  <si>
    <t>Warsop Pool Hours</t>
  </si>
  <si>
    <t>Ladybrook Pool Hours</t>
  </si>
  <si>
    <t>Mansfield Library Pool Hours</t>
  </si>
  <si>
    <t>West Bridgford Pool Hours</t>
  </si>
  <si>
    <t>Bingham Pool Hours</t>
  </si>
  <si>
    <t>Radcliffe Pool Hours</t>
  </si>
  <si>
    <t>Keyworth Pool Hours</t>
  </si>
  <si>
    <t>Ruddington Pool Hours</t>
  </si>
  <si>
    <t>East Leake Pool Hours</t>
  </si>
  <si>
    <t>Sutton Bonnington Pool Hours</t>
  </si>
  <si>
    <t>Gotham Pool Hours</t>
  </si>
  <si>
    <t>Newark Pool Hours</t>
  </si>
  <si>
    <t>Southwell Pool Hours</t>
  </si>
  <si>
    <t>Ollerton Pool Hours</t>
  </si>
  <si>
    <t>Edwinstowe Pool Hours</t>
  </si>
  <si>
    <t>Clipstone Pool Hours</t>
  </si>
  <si>
    <t>Balderton Pool Hours</t>
  </si>
  <si>
    <t>Harnessing Technology JDL1</t>
  </si>
  <si>
    <t>Collingham Pool Hours</t>
  </si>
  <si>
    <t>Sutton On Trent Pool Hours</t>
  </si>
  <si>
    <t>Tuxford Pool Hours</t>
  </si>
  <si>
    <t>Ravenshead Pool Hours</t>
  </si>
  <si>
    <t>Bilsthorpe Pool Hours</t>
  </si>
  <si>
    <t>Blidworth Pool Hours</t>
  </si>
  <si>
    <t>Farnsfield Pool Hours</t>
  </si>
  <si>
    <t>Rainworth Pool Hours</t>
  </si>
  <si>
    <t>Dukeries Library Pool Hours</t>
  </si>
  <si>
    <t>Arnold Library Pool Hours</t>
  </si>
  <si>
    <t>Beeston Library Pool Hours</t>
  </si>
  <si>
    <t>Stapleford Pool Hours</t>
  </si>
  <si>
    <t>Inham Nook Pool Hours</t>
  </si>
  <si>
    <t>Toton Pool Hours</t>
  </si>
  <si>
    <t>Carlton Pool Hours</t>
  </si>
  <si>
    <t>Mapperley Pool Hours</t>
  </si>
  <si>
    <t>Woodthorpe Pool Hours</t>
  </si>
  <si>
    <t>Carlton Hill Pool Hours</t>
  </si>
  <si>
    <t>Calverton Pool Hours</t>
  </si>
  <si>
    <t>Gedling Pool Hours</t>
  </si>
  <si>
    <t>Burton Joyce Pool Hours</t>
  </si>
  <si>
    <t>Lowdham Pool Hours</t>
  </si>
  <si>
    <t>Sutton Training</t>
  </si>
  <si>
    <t>HucknallTraining</t>
  </si>
  <si>
    <t>Kirkby Training</t>
  </si>
  <si>
    <t>HuthwaiteTraining</t>
  </si>
  <si>
    <t>Skegby Training</t>
  </si>
  <si>
    <t>Newark Family Centre</t>
  </si>
  <si>
    <t>Selston Training</t>
  </si>
  <si>
    <t>Jacksdale Training</t>
  </si>
  <si>
    <t>Annesley Training</t>
  </si>
  <si>
    <t>Eastwood Training</t>
  </si>
  <si>
    <t>Kimberley Training</t>
  </si>
  <si>
    <t>Edgewood Training</t>
  </si>
  <si>
    <t>Worksop Training</t>
  </si>
  <si>
    <t>Retford Training</t>
  </si>
  <si>
    <t>Bircotes Training</t>
  </si>
  <si>
    <t>Misterton Training</t>
  </si>
  <si>
    <t>Langold Training</t>
  </si>
  <si>
    <t>Carlton In Lindrick Training</t>
  </si>
  <si>
    <t>Balmoral Training</t>
  </si>
  <si>
    <t>Mansfield Woodhouse Training</t>
  </si>
  <si>
    <t>Forest Town Training</t>
  </si>
  <si>
    <t>Warsop Training</t>
  </si>
  <si>
    <t>Ladybrook Training</t>
  </si>
  <si>
    <t>Mansfield Library Training</t>
  </si>
  <si>
    <t>West Bridgford Training</t>
  </si>
  <si>
    <t>Bingham Training</t>
  </si>
  <si>
    <t>Radcliffe Training</t>
  </si>
  <si>
    <t>Keyworth Training</t>
  </si>
  <si>
    <t>Ruddington Training</t>
  </si>
  <si>
    <t>East Leake Training</t>
  </si>
  <si>
    <t>Sutton Bonnington Training</t>
  </si>
  <si>
    <t>Gotham Training</t>
  </si>
  <si>
    <t>Newark Training</t>
  </si>
  <si>
    <t>Southwell Training</t>
  </si>
  <si>
    <t>Ollerton Training</t>
  </si>
  <si>
    <t>Edwinstowe Training</t>
  </si>
  <si>
    <t>Clipstone Training</t>
  </si>
  <si>
    <t>Balderton Training</t>
  </si>
  <si>
    <t>Cottingham Training</t>
  </si>
  <si>
    <t>Sutton on Trent Training</t>
  </si>
  <si>
    <t>Tuxford Training</t>
  </si>
  <si>
    <t>Ravenshead Training</t>
  </si>
  <si>
    <t>Bilsthorpe Training</t>
  </si>
  <si>
    <t>Blidworth Training</t>
  </si>
  <si>
    <t>Farnsfield Training</t>
  </si>
  <si>
    <t>Rainworth Training</t>
  </si>
  <si>
    <t>Dukeries Library Training</t>
  </si>
  <si>
    <t>Arnold Library Training</t>
  </si>
  <si>
    <t>Beeston LibraryTraining</t>
  </si>
  <si>
    <t>Stapleford Training</t>
  </si>
  <si>
    <t>Inham Nook Training</t>
  </si>
  <si>
    <t>Toton Training</t>
  </si>
  <si>
    <t>Carlton Training</t>
  </si>
  <si>
    <t>Mapperly Training</t>
  </si>
  <si>
    <t>Woodthorpe Training</t>
  </si>
  <si>
    <t>Carlton Hill Training</t>
  </si>
  <si>
    <t>Calverton Training</t>
  </si>
  <si>
    <t>Gedling Training</t>
  </si>
  <si>
    <t>Burton Joyce Training</t>
  </si>
  <si>
    <t>HRET Transport</t>
  </si>
  <si>
    <t>Lowdham Training</t>
  </si>
  <si>
    <t>Hagg Farm Main Centre Notts Schools</t>
  </si>
  <si>
    <t>Hagg Farm Main Centre All other Use</t>
  </si>
  <si>
    <t>Hagg Farm JHB Notts Schools</t>
  </si>
  <si>
    <t>Hagg Farm JHB All Other Use</t>
  </si>
  <si>
    <t>Hagg Farm Inset</t>
  </si>
  <si>
    <t>Hagg Farm Catering</t>
  </si>
  <si>
    <t>Hagg Farm Extra Staffing</t>
  </si>
  <si>
    <t>Hagg Farm Other</t>
  </si>
  <si>
    <t>St Michael's Notts Schools</t>
  </si>
  <si>
    <t>St Michael's Other</t>
  </si>
  <si>
    <t>St Michael's Cottage Notts Schools</t>
  </si>
  <si>
    <t>St Michael's Cottage Other</t>
  </si>
  <si>
    <t>St Michael's Catering</t>
  </si>
  <si>
    <t>St Michael's INSET</t>
  </si>
  <si>
    <t>St Michael's Extra Staffing</t>
  </si>
  <si>
    <t>Brackenhurst Notts Schools</t>
  </si>
  <si>
    <t>Brackenhurst Other</t>
  </si>
  <si>
    <t>Perlethorpe Notts Schools</t>
  </si>
  <si>
    <t>Perlethorpe Other</t>
  </si>
  <si>
    <t>Env ED AEA Charges To Schools</t>
  </si>
  <si>
    <t>Env ED AEA OEA INSET</t>
  </si>
  <si>
    <t>Env ED AEA Other</t>
  </si>
  <si>
    <t>Lakeside Notts School Income</t>
  </si>
  <si>
    <t>Lakeside Other Notts YP Income</t>
  </si>
  <si>
    <t>Lakeside Other Usage Income</t>
  </si>
  <si>
    <t>The Mill Notts School Income</t>
  </si>
  <si>
    <t>The Mill Other Notts YP Income</t>
  </si>
  <si>
    <t>The Mill All Other Usage Income</t>
  </si>
  <si>
    <t>Adventure Grants</t>
  </si>
  <si>
    <t>Adventure Residentials</t>
  </si>
  <si>
    <t>Adventure Adult Services</t>
  </si>
  <si>
    <t>Loxley Unit</t>
  </si>
  <si>
    <t>Scarlet Unit</t>
  </si>
  <si>
    <t>Sherwood Unit</t>
  </si>
  <si>
    <t>Professional Services SS74</t>
  </si>
  <si>
    <t>Education SS74</t>
  </si>
  <si>
    <t>Clayfields Catering</t>
  </si>
  <si>
    <t>Centre Wide SS74</t>
  </si>
  <si>
    <t>Scarlet Unit NG62</t>
  </si>
  <si>
    <t>Loxley Unit NG62</t>
  </si>
  <si>
    <t>Sherwood Unit NG62</t>
  </si>
  <si>
    <t>Education NG62</t>
  </si>
  <si>
    <t>Professional Services NG62</t>
  </si>
  <si>
    <t>Clayfields Support Services - Buildings</t>
  </si>
  <si>
    <t>Centre Wide NG62</t>
  </si>
  <si>
    <t>Scarlet Unit TS10</t>
  </si>
  <si>
    <t>Loxley Unit TS10</t>
  </si>
  <si>
    <t>Sherwood Unit TS10</t>
  </si>
  <si>
    <t>Education TS10</t>
  </si>
  <si>
    <t>Professional Services TS10</t>
  </si>
  <si>
    <t>Caudwell House- OM</t>
  </si>
  <si>
    <t>Project Officers SW275</t>
  </si>
  <si>
    <t>Contract Care JAR8</t>
  </si>
  <si>
    <t>PPS Dev Officer SW275</t>
  </si>
  <si>
    <t>Workforce Development SW275</t>
  </si>
  <si>
    <t>Youth Service MC40</t>
  </si>
  <si>
    <t>Sitting and Befriending JMR8</t>
  </si>
  <si>
    <t>Promotion &amp; Participation SW275</t>
  </si>
  <si>
    <t>11th Session SW275</t>
  </si>
  <si>
    <t>Quick Wins SW275</t>
  </si>
  <si>
    <t>Brokerage Officer JW84</t>
  </si>
  <si>
    <t>Creditors Revenue OLA</t>
  </si>
  <si>
    <t>Debtors Revenue OLA</t>
  </si>
  <si>
    <t>Short Breaks Funding</t>
  </si>
  <si>
    <t>Sing Up Funding</t>
  </si>
  <si>
    <t>The Rowan Suite</t>
  </si>
  <si>
    <t>Newark Castle</t>
  </si>
  <si>
    <t>Camhs Cont to Tamhs</t>
  </si>
  <si>
    <t>The Garden Room</t>
  </si>
  <si>
    <t>The Oakdale Suite</t>
  </si>
  <si>
    <t>Lunch Clubs</t>
  </si>
  <si>
    <t>Kinds of Queniborough</t>
  </si>
  <si>
    <t>Parkcare</t>
  </si>
  <si>
    <t>County Care</t>
  </si>
  <si>
    <t>Nottingham City Counjcil</t>
  </si>
  <si>
    <t>Rotherham Education</t>
  </si>
  <si>
    <t>HPAS Ashfield</t>
  </si>
  <si>
    <t>HPAS Bassetlaw</t>
  </si>
  <si>
    <t>HPAS Broxtowe</t>
  </si>
  <si>
    <t>HPAS Gedling</t>
  </si>
  <si>
    <t>HPAS Mansfield</t>
  </si>
  <si>
    <t>HPAS Newark</t>
  </si>
  <si>
    <t>Tupe X - Direct Serv</t>
  </si>
  <si>
    <t>Non Tupe X Dir Serv</t>
  </si>
  <si>
    <t>Tupe X -Direct Serv</t>
  </si>
  <si>
    <t>Publishing Project</t>
  </si>
  <si>
    <t>Ash Fostering Team 1</t>
  </si>
  <si>
    <t>Ash Fostering Team 2</t>
  </si>
  <si>
    <t>Ash Fostering Team 3</t>
  </si>
  <si>
    <t>Ash Fostering Team 4</t>
  </si>
  <si>
    <t>Ash Contact Team 1</t>
  </si>
  <si>
    <t>Ash Contact Team 2</t>
  </si>
  <si>
    <t>Ash Contact Team 3</t>
  </si>
  <si>
    <t>Ash Contact Team 4</t>
  </si>
  <si>
    <t>Ash Sch Trans Team 1</t>
  </si>
  <si>
    <t>Ash Sch Trans Team 2</t>
  </si>
  <si>
    <t>Ash Sch Trans Team 3</t>
  </si>
  <si>
    <t>Ash Sch Trans Team 4</t>
  </si>
  <si>
    <t>Bas Fostering Team 1</t>
  </si>
  <si>
    <t>Bas Fostering Team 3</t>
  </si>
  <si>
    <t>Bas Contact Team 1</t>
  </si>
  <si>
    <t>Bas Sch Trans Team 1</t>
  </si>
  <si>
    <t>Bestwood General SAH11</t>
  </si>
  <si>
    <t>Contract Carers JAR8</t>
  </si>
  <si>
    <t>Adoption Team JW1</t>
  </si>
  <si>
    <t>Sitting and Befriending JAR8</t>
  </si>
  <si>
    <t>Fostering Futures IT9</t>
  </si>
  <si>
    <t>Fostering Futures RE12</t>
  </si>
  <si>
    <t>Short Breaks Team JAR8</t>
  </si>
  <si>
    <t>Fostering Team CS85</t>
  </si>
  <si>
    <t>Fostering Team JW1</t>
  </si>
  <si>
    <t>Fostering Team mb16</t>
  </si>
  <si>
    <t>Oliver Quibell Children's Centre</t>
  </si>
  <si>
    <t>Fostering Team SW25</t>
  </si>
  <si>
    <t>Fostering Panels JB164</t>
  </si>
  <si>
    <t>Fostering Support CS85</t>
  </si>
  <si>
    <t>Fostering Support JW1</t>
  </si>
  <si>
    <t>Fostering Support MB16</t>
  </si>
  <si>
    <t>Fostering Support SW25</t>
  </si>
  <si>
    <t>New Fostering Team B</t>
  </si>
  <si>
    <t>New Contact Team B</t>
  </si>
  <si>
    <t>New Sch Trans Team B</t>
  </si>
  <si>
    <t>Ash CLA Living Ind 1</t>
  </si>
  <si>
    <t>Ash CLA Living Ind 2</t>
  </si>
  <si>
    <t>Ash CLA Living Ind 3</t>
  </si>
  <si>
    <t>Ash Act &amp; Sup Team 1</t>
  </si>
  <si>
    <t>Ash Act &amp; Sup Team 2</t>
  </si>
  <si>
    <t>Ash Act &amp; Sup Team 3</t>
  </si>
  <si>
    <t>Ash Act &amp; Sup Team 4</t>
  </si>
  <si>
    <t>Ash Supp To Rels 1</t>
  </si>
  <si>
    <t>Ash Supp To Rels 2</t>
  </si>
  <si>
    <t>Ash Supp To Rels 3</t>
  </si>
  <si>
    <t>Ash Supp To Rels 4</t>
  </si>
  <si>
    <t>Ash Homeless Team 1</t>
  </si>
  <si>
    <t>Ash Homeless Team 2</t>
  </si>
  <si>
    <t>Ash Homeless Team 3</t>
  </si>
  <si>
    <t>Ash Homeless Team 4</t>
  </si>
  <si>
    <t>Ash No Rec PF Team 1</t>
  </si>
  <si>
    <t>Ash No Rec PF Team 2</t>
  </si>
  <si>
    <t>Ash No Rec PF Team 3</t>
  </si>
  <si>
    <t>Ash No Rec PF Team 4</t>
  </si>
  <si>
    <t>Man Fostering Team 1</t>
  </si>
  <si>
    <t>Man Fostering Team 2</t>
  </si>
  <si>
    <t>Man Fostering Team 3</t>
  </si>
  <si>
    <t>Man Contact Team 1</t>
  </si>
  <si>
    <t>Man Contact Team 2</t>
  </si>
  <si>
    <t>Man Contact Team 3</t>
  </si>
  <si>
    <t>Mans Sch Trans Team 1</t>
  </si>
  <si>
    <t>Mans Sch Trans Team 2</t>
  </si>
  <si>
    <t>Sherwood Growth Zone</t>
  </si>
  <si>
    <t>Mans Sch Trans Team 3</t>
  </si>
  <si>
    <t>BGR Fostering Brox 1</t>
  </si>
  <si>
    <t>BGR Fostering Ged 1</t>
  </si>
  <si>
    <t>Training</t>
  </si>
  <si>
    <t>BGR Fostering Ged 2</t>
  </si>
  <si>
    <t>BGR Fostering Ged 3</t>
  </si>
  <si>
    <t>BGR Contact Brox 1</t>
  </si>
  <si>
    <t>BGR Contact Ged 1</t>
  </si>
  <si>
    <t>BGR Contact Ged 2</t>
  </si>
  <si>
    <t>BGR Contact Ged 3</t>
  </si>
  <si>
    <t>BGR Sch Trans Brox 1</t>
  </si>
  <si>
    <t>BGR Sch Trans Ged 1</t>
  </si>
  <si>
    <t>BGR Sch Trans Ged 2</t>
  </si>
  <si>
    <t>BGR Sch Trans Ged 3</t>
  </si>
  <si>
    <t>Sup Contact Sess A</t>
  </si>
  <si>
    <t>Sup Contact Sess B</t>
  </si>
  <si>
    <t>Bas Sch Trans Team 3</t>
  </si>
  <si>
    <t>Local Ed Serv MW105</t>
  </si>
  <si>
    <t>North Base Gen MW105</t>
  </si>
  <si>
    <t>North Base Oll MW105</t>
  </si>
  <si>
    <t>North Base F C MW105</t>
  </si>
  <si>
    <t>North Base NLC MW105</t>
  </si>
  <si>
    <t>South Base Gen MW105</t>
  </si>
  <si>
    <t>Mans Fostering Team 4</t>
  </si>
  <si>
    <t>Workforce Development</t>
  </si>
  <si>
    <t>The Workhouse</t>
  </si>
  <si>
    <t>OLA Recoupment 08-09</t>
  </si>
  <si>
    <t>OLA Recoupment 09-10</t>
  </si>
  <si>
    <t>OLA Recoupment 10-11</t>
  </si>
  <si>
    <t>OLA Recoupment 11-12</t>
  </si>
  <si>
    <t>OLA Recoupment 12-13</t>
  </si>
  <si>
    <t>OLA Recoupment 06-07</t>
  </si>
  <si>
    <t>OLA Recoupment 07-08</t>
  </si>
  <si>
    <t>Sch Loan Account Income</t>
  </si>
  <si>
    <t>Play Holiday Club</t>
  </si>
  <si>
    <t>Play Team Manager</t>
  </si>
  <si>
    <t>Level 3/4 Commissioning</t>
  </si>
  <si>
    <t>BIP Supervisors</t>
  </si>
  <si>
    <t>Reach Out</t>
  </si>
  <si>
    <t>No Longer Used - Replaced by PCXA063</t>
  </si>
  <si>
    <t>No Longer Used - Replaced by PCXA064</t>
  </si>
  <si>
    <t>No Longer Used - Replaced by PCXG081</t>
  </si>
  <si>
    <t>No Longer Used - Replaced by PCXG083</t>
  </si>
  <si>
    <t>No Longer Used - Replaced by PCXG080</t>
  </si>
  <si>
    <t>No Longer Used - Replaced by PCXG082</t>
  </si>
  <si>
    <t>No Longer Used - Replaced by PCXG084</t>
  </si>
  <si>
    <t>Creditors Dept Culture</t>
  </si>
  <si>
    <t>Debtors Dept Culture</t>
  </si>
  <si>
    <t>Debtors Departmental</t>
  </si>
  <si>
    <t>Debtors Schools</t>
  </si>
  <si>
    <t>NRCC Pay</t>
  </si>
  <si>
    <t>RCVS Pay</t>
  </si>
  <si>
    <t>Portland College Pay</t>
  </si>
  <si>
    <t>School Bank Accounts Yr End</t>
  </si>
  <si>
    <t>Debtors recoupment Special</t>
  </si>
  <si>
    <t>Hand in Hand Day Nursery</t>
  </si>
  <si>
    <t>Bad Debt Cultural Services</t>
  </si>
  <si>
    <t>Bad Debt General</t>
  </si>
  <si>
    <t>Clayfields Bad Debt Provision</t>
  </si>
  <si>
    <t>Creditors Recoupment Special</t>
  </si>
  <si>
    <t>Sch Bank Accounts Yr End</t>
  </si>
  <si>
    <t>Yos Previous Yr Bal</t>
  </si>
  <si>
    <t>Francis Agnes Dean</t>
  </si>
  <si>
    <t>Charles Harlow</t>
  </si>
  <si>
    <t>Jonathon Whitehead</t>
  </si>
  <si>
    <t>Mark Lloyd</t>
  </si>
  <si>
    <t>Ann E Fox</t>
  </si>
  <si>
    <t>Ellen Godfrey</t>
  </si>
  <si>
    <t>H M Gray</t>
  </si>
  <si>
    <t>Bishops Court Bequest</t>
  </si>
  <si>
    <t>Ted Collins Bequest</t>
  </si>
  <si>
    <t>R Hayes Bequest</t>
  </si>
  <si>
    <t>Maria Martin</t>
  </si>
  <si>
    <t>Tracey Partingdon</t>
  </si>
  <si>
    <t>Watson Dean Michael G</t>
  </si>
  <si>
    <t>George William Croft</t>
  </si>
  <si>
    <t>J W Thomas</t>
  </si>
  <si>
    <t>Thera-Weds escorts</t>
  </si>
  <si>
    <t>Mencap - Older Carers</t>
  </si>
  <si>
    <t>Thera-DS transport</t>
  </si>
  <si>
    <t>Mencap-DS transport</t>
  </si>
  <si>
    <t>Bassetlaw LD Association</t>
  </si>
  <si>
    <t>Provider Forums</t>
  </si>
  <si>
    <t>Skills for Care</t>
  </si>
  <si>
    <t>Olympic Torch Relay</t>
  </si>
  <si>
    <t>Homeless Prevention</t>
  </si>
  <si>
    <t>Health Transition</t>
  </si>
  <si>
    <t>Think Local, Art Personal</t>
  </si>
  <si>
    <t>Person Centred Planning</t>
  </si>
  <si>
    <t>Kirkby Library</t>
  </si>
  <si>
    <t>Sutton In Ashfield Library</t>
  </si>
  <si>
    <t>Retford Library</t>
  </si>
  <si>
    <t>Mansfield Woodhouse Library</t>
  </si>
  <si>
    <t>Rushcliffe 4UTH</t>
  </si>
  <si>
    <t>Sherwood Industries Property Costs</t>
  </si>
  <si>
    <t>Prom Ind - North</t>
  </si>
  <si>
    <t>Prom Ind - South</t>
  </si>
  <si>
    <t>Prom Ind - OPAG</t>
  </si>
  <si>
    <t>First Contact</t>
  </si>
  <si>
    <t>Home From Hosp</t>
  </si>
  <si>
    <t>Community Out Adv</t>
  </si>
  <si>
    <t>Virtual Net</t>
  </si>
  <si>
    <t>14+ Pilot Project</t>
  </si>
  <si>
    <t>Behaviour Review</t>
  </si>
  <si>
    <t>MM F &amp; C Dividends</t>
  </si>
  <si>
    <t>DST Programme Enhancement</t>
  </si>
  <si>
    <t>CFCS Sundry Debtor</t>
  </si>
  <si>
    <t>CFCS Sundry Creditor</t>
  </si>
  <si>
    <t>Archive P4DC</t>
  </si>
  <si>
    <t>Bassetlaw Property Costs</t>
  </si>
  <si>
    <t>Ollerton Property Costs</t>
  </si>
  <si>
    <t>Worksop Property Costs</t>
  </si>
  <si>
    <t>Newark Property Costs</t>
  </si>
  <si>
    <t>Mansfield Property Costs</t>
  </si>
  <si>
    <t>Southwell Property Costs</t>
  </si>
  <si>
    <t>Eastwood Property Costs</t>
  </si>
  <si>
    <t>Hucknall Property Costs</t>
  </si>
  <si>
    <t>Sutton-in-Ashfield Property Costs</t>
  </si>
  <si>
    <t>Rushcliffe Property Costs</t>
  </si>
  <si>
    <t>East Leake Property Costs</t>
  </si>
  <si>
    <t>Beeston Property Costs</t>
  </si>
  <si>
    <t>Stapleford Property Costs</t>
  </si>
  <si>
    <t>Bingham Property Costs</t>
  </si>
  <si>
    <t>Carlton Property Costs</t>
  </si>
  <si>
    <t>Gedling PLAY for Disabled sb88</t>
  </si>
  <si>
    <t>Penalty Notices - School Attendance</t>
  </si>
  <si>
    <t>Clayfields Centrewide</t>
  </si>
  <si>
    <t>Clayfields Prof Services</t>
  </si>
  <si>
    <t>Garden Room - Basic</t>
  </si>
  <si>
    <t>Garden Room - Standard</t>
  </si>
  <si>
    <t>Balderton Room</t>
  </si>
  <si>
    <t>Cedar Room</t>
  </si>
  <si>
    <t>Daybrook LC CC103</t>
  </si>
  <si>
    <t>Oakdale LC - BK20</t>
  </si>
  <si>
    <t>Claire Thorpe Debtors</t>
  </si>
  <si>
    <t>Claire Thorpe Creditors</t>
  </si>
  <si>
    <t>Claire L Kirk Debtors</t>
  </si>
  <si>
    <t>Claire L Kirk Creditors</t>
  </si>
  <si>
    <t>Diane Meads Debtors</t>
  </si>
  <si>
    <t>Danielle Price Debtors</t>
  </si>
  <si>
    <t>Danielle Price Creditors</t>
  </si>
  <si>
    <t>Pramender Salhan Debtors</t>
  </si>
  <si>
    <t>Pramender Salhan Creditors</t>
  </si>
  <si>
    <t>Debbie Gant Debtors</t>
  </si>
  <si>
    <t>Debbie Gant Creditors</t>
  </si>
  <si>
    <t>Kath Sargent Debtors</t>
  </si>
  <si>
    <t>Kath Sargent Creditors</t>
  </si>
  <si>
    <t>Janet Lowe Debtors</t>
  </si>
  <si>
    <t>Janet Lowe Creditors</t>
  </si>
  <si>
    <t>Faiza Ahmed Debtors</t>
  </si>
  <si>
    <t>Faiza Ahmed Creditors</t>
  </si>
  <si>
    <t>Nicola Stewart Debtors</t>
  </si>
  <si>
    <t>Nicola Stewart Creditors</t>
  </si>
  <si>
    <t>Linda Wilson Debtors</t>
  </si>
  <si>
    <t>Linda Wilson Creditors</t>
  </si>
  <si>
    <t>Phil Colcomb Debtors</t>
  </si>
  <si>
    <t>Phil Colcomb Creditors</t>
  </si>
  <si>
    <t>Paul Bailey Debtors</t>
  </si>
  <si>
    <t>Paul Bailey Creditors</t>
  </si>
  <si>
    <t>Ron Gelson Debtors</t>
  </si>
  <si>
    <t>Ron Gelson Creditors</t>
  </si>
  <si>
    <t>Robert Reynolds Debtors</t>
  </si>
  <si>
    <t>Robert Reynolds Creditors</t>
  </si>
  <si>
    <t>Sharon Dare Debtors</t>
  </si>
  <si>
    <t>Sharon Dare Creditors</t>
  </si>
  <si>
    <t>Sandra Webb Debtors</t>
  </si>
  <si>
    <t>Sandra Webb Creditors</t>
  </si>
  <si>
    <t>Sue Calladine Debtors</t>
  </si>
  <si>
    <t>Sue Calladine Creditors</t>
  </si>
  <si>
    <t>Pramender Salhan Debtor</t>
  </si>
  <si>
    <t>Pramender Salhan Creditor</t>
  </si>
  <si>
    <t>Sharon Dare Debtor</t>
  </si>
  <si>
    <t>Sharon Dare Creditor</t>
  </si>
  <si>
    <t>GSSG Ey Standard Dev Cf JW84 1</t>
  </si>
  <si>
    <t>Gedling PLAY for Disabled sb88 1</t>
  </si>
  <si>
    <t>Ashfield PLAY 1</t>
  </si>
  <si>
    <t>Gedling 4 UTH 1</t>
  </si>
  <si>
    <t>Level 3/4 Commissioning 1</t>
  </si>
  <si>
    <t>Direct Payments in Resi Care Pilot</t>
  </si>
  <si>
    <t>Shortbreaks Funding</t>
  </si>
  <si>
    <t>Abbot's Pantry</t>
  </si>
  <si>
    <t>Loans to Academies</t>
  </si>
  <si>
    <t>The Gallery at County House</t>
  </si>
  <si>
    <t>OLA Recoupment 13-14</t>
  </si>
  <si>
    <t>Robin Hood Festival 2013</t>
  </si>
  <si>
    <t>BIP CinN</t>
  </si>
  <si>
    <t>Appropriate Adults Service</t>
  </si>
  <si>
    <t>MW - Heritage Link</t>
  </si>
  <si>
    <t>Southwell Arts Space</t>
  </si>
  <si>
    <t>Carers Support</t>
  </si>
  <si>
    <t>Winter Pressures</t>
  </si>
  <si>
    <t>ERDS (Transformation)</t>
  </si>
  <si>
    <t>New/Sherw Intg Care</t>
  </si>
  <si>
    <t>Frail Elderly Person</t>
  </si>
  <si>
    <t>PPA Worksop S</t>
  </si>
  <si>
    <t>PPA Worksop NW</t>
  </si>
  <si>
    <t>PPA Worksop SE</t>
  </si>
  <si>
    <t>PPA Portland</t>
  </si>
  <si>
    <t>PPA Carr Bank</t>
  </si>
  <si>
    <t>PPA Woodlands</t>
  </si>
  <si>
    <t>PPA Sutton East</t>
  </si>
  <si>
    <t>PPA Kirkby East</t>
  </si>
  <si>
    <t>PPA Hucknall Central</t>
  </si>
  <si>
    <t>PPA Hucknall East</t>
  </si>
  <si>
    <t>PPA Sutton Central</t>
  </si>
  <si>
    <t>PPA Castle</t>
  </si>
  <si>
    <t>PPA Magnus</t>
  </si>
  <si>
    <t>PPA Neth &amp; Colwick</t>
  </si>
  <si>
    <t>PPA Eastwood South</t>
  </si>
  <si>
    <t>County Proj Hate</t>
  </si>
  <si>
    <t>County Proj DV</t>
  </si>
  <si>
    <t>County Proj Reoffend</t>
  </si>
  <si>
    <t>Cnty Proj Vlnt Crime</t>
  </si>
  <si>
    <t>Cnty Proj Youth Issu</t>
  </si>
  <si>
    <t>Youth Justice Grant</t>
  </si>
  <si>
    <t>Pos Futures Bassetlw</t>
  </si>
  <si>
    <t>Pos Futures Ashfield</t>
  </si>
  <si>
    <t>Newgate Street Rates</t>
  </si>
  <si>
    <t>Daybrook Learning Centre Rates</t>
  </si>
  <si>
    <t>Oakdale Learning Centre Rates</t>
  </si>
  <si>
    <t>Advertising &amp; Sponsorship</t>
  </si>
  <si>
    <t>PPCS Capital Income Received</t>
  </si>
  <si>
    <t>Reablement</t>
  </si>
  <si>
    <t>County Hall</t>
  </si>
  <si>
    <t>Trent Bridge House</t>
  </si>
  <si>
    <t>Centenary House</t>
  </si>
  <si>
    <t>Prospect House</t>
  </si>
  <si>
    <t>Dale Close</t>
  </si>
  <si>
    <t>Oak House</t>
  </si>
  <si>
    <t>Chancery Lane</t>
  </si>
  <si>
    <t>Breastfeeding</t>
  </si>
  <si>
    <t>PH SEND Pathfinder</t>
  </si>
  <si>
    <t>Health Related Funding</t>
  </si>
  <si>
    <t>Statemented Provision</t>
  </si>
  <si>
    <t>Kings Mill Hospital Registration Office</t>
  </si>
  <si>
    <t>Clayfields Health Centre</t>
  </si>
  <si>
    <t>Clayfields Centre Management</t>
  </si>
  <si>
    <t>Pay Recovery</t>
  </si>
  <si>
    <t>Rufford Car Parking</t>
  </si>
  <si>
    <t>Rufford Casual Staffing</t>
  </si>
  <si>
    <t>Rufford Mill</t>
  </si>
  <si>
    <t>Health Related Supp Special Schs</t>
  </si>
  <si>
    <t>Additional Support in Mainstream</t>
  </si>
  <si>
    <t>Children’s Centre Staff</t>
  </si>
  <si>
    <t>Matrix Accreditation</t>
  </si>
  <si>
    <t>Achieving Excellent Training</t>
  </si>
  <si>
    <t>Libraries IT</t>
  </si>
  <si>
    <t>School Conts To SCRP</t>
  </si>
  <si>
    <t>Southwell Artspace CYA RIA</t>
  </si>
  <si>
    <t>Former UASC KAZ050696</t>
  </si>
  <si>
    <t>OLA Recoupment 14-15</t>
  </si>
  <si>
    <t>Anthony Furber Creditors</t>
  </si>
  <si>
    <t>Anthony Furber Debtors</t>
  </si>
  <si>
    <t>Jaspreet Jhajj Creditors</t>
  </si>
  <si>
    <t>Jaspreet Jhajj Debtors</t>
  </si>
  <si>
    <t>Andy Singleton Creditors</t>
  </si>
  <si>
    <t>Andy Singleton Debtors</t>
  </si>
  <si>
    <t>Katie Kind Creditors</t>
  </si>
  <si>
    <t>Katie Kind Debtors</t>
  </si>
  <si>
    <t>Emma Cable Creditors</t>
  </si>
  <si>
    <t>Emma Cable Debtors</t>
  </si>
  <si>
    <t>Vounteers</t>
  </si>
  <si>
    <t>CFCS Redundancies</t>
  </si>
  <si>
    <t>TF - J Ashwell</t>
  </si>
  <si>
    <t>POCA Ledger</t>
  </si>
  <si>
    <t>Former UASC - A Z 050696</t>
  </si>
  <si>
    <t>ITM Gedling S103</t>
  </si>
  <si>
    <t>ITM Rushcliffe S106</t>
  </si>
  <si>
    <t>ITM Ashfield S106</t>
  </si>
  <si>
    <t>ITM Mansfeild S106</t>
  </si>
  <si>
    <t>ITM Broxtowe S106</t>
  </si>
  <si>
    <t>ITM Bassetlaw S106</t>
  </si>
  <si>
    <t>Specifically allocated 200k CCG's</t>
  </si>
  <si>
    <t>Carer's Breaks</t>
  </si>
  <si>
    <t>Dementia 'Compass' Support Workers</t>
  </si>
  <si>
    <t>End of Life Carers Service</t>
  </si>
  <si>
    <t>NHS Carers' Breaks (DPs)</t>
  </si>
  <si>
    <t>GP Practices / NCC Interface</t>
  </si>
  <si>
    <t>Carers' Universal Services &amp; Engagement</t>
  </si>
  <si>
    <t>BME &amp; Seldom heard carers service</t>
  </si>
  <si>
    <t>Carers Training incl. 'Moving and Handli</t>
  </si>
  <si>
    <t>Communications - campaign, info pack etc</t>
  </si>
  <si>
    <t>Nottinghamshire Contract</t>
  </si>
  <si>
    <t>Nottingham City Contract</t>
  </si>
  <si>
    <t>Sherwood Volunteers</t>
  </si>
  <si>
    <t>ACLS Innovation Projects 2014</t>
  </si>
  <si>
    <t>Former UASC T A 100996</t>
  </si>
  <si>
    <t>Gelders RW167</t>
  </si>
  <si>
    <t>S256 Remaining 11/12 balance</t>
  </si>
  <si>
    <t>S256 Winterbourne</t>
  </si>
  <si>
    <t>S256 Carers Support</t>
  </si>
  <si>
    <t>S256 Enhanced Rehabilitation &amp; Discharge</t>
  </si>
  <si>
    <t>S256 Enhanced Rehab &amp; Discharge Supp-Tra</t>
  </si>
  <si>
    <t>S256 Reablement</t>
  </si>
  <si>
    <t>S256 Frail Elderly Persons</t>
  </si>
  <si>
    <t>S256 N&amp;S Integrated Care</t>
  </si>
  <si>
    <t>S256 Winter Pressures</t>
  </si>
  <si>
    <t>S256 City Winter Pressures</t>
  </si>
  <si>
    <t>S256 Intergrated Care &amp; Support</t>
  </si>
  <si>
    <t>Short term placements - Continutity of c</t>
  </si>
  <si>
    <t>Sutton Manor intermediate care</t>
  </si>
  <si>
    <t>Urgent care / GP Urgent care</t>
  </si>
  <si>
    <t>Red Cross/Crossroads Crisis Homecare - V</t>
  </si>
  <si>
    <t>Extension of support for Falls avoidance</t>
  </si>
  <si>
    <t>Increased Phlebotomy -CHP</t>
  </si>
  <si>
    <t>Mid Notts Support</t>
  </si>
  <si>
    <t>Parkinsons</t>
  </si>
  <si>
    <t>Project support</t>
  </si>
  <si>
    <t>Former UASC T S 261096</t>
  </si>
  <si>
    <t>CDS Parents Contact Trans</t>
  </si>
  <si>
    <t>Rufford Park Maze</t>
  </si>
  <si>
    <t>Support &amp; Employment Project</t>
  </si>
  <si>
    <t>Bursaries</t>
  </si>
  <si>
    <t>LLDD Learners</t>
  </si>
  <si>
    <t>Free School Meals</t>
  </si>
  <si>
    <t>NHS Hardwick CCG</t>
  </si>
  <si>
    <t>Former UASC K H 010297</t>
  </si>
  <si>
    <t>Former UASC I Y 050297</t>
  </si>
  <si>
    <t>Community Resource Centre</t>
  </si>
  <si>
    <t>BS Home Brewery Building</t>
  </si>
  <si>
    <t>Former UASC M E 200397</t>
  </si>
  <si>
    <t>St Augustines Rates</t>
  </si>
  <si>
    <t>3770 St Joseph Primary Rates</t>
  </si>
  <si>
    <t>3534 St Marys Primary Rates</t>
  </si>
  <si>
    <t>2850 Willoughby Primary School</t>
  </si>
  <si>
    <t>Former UASC B S 300797</t>
  </si>
  <si>
    <t>Sara Coupe Debtors</t>
  </si>
  <si>
    <t>Sara Coupe Creditors</t>
  </si>
  <si>
    <t>Michelle Madders Debtors</t>
  </si>
  <si>
    <t>Michelle Madders Creditors</t>
  </si>
  <si>
    <t>Paul Frith Debtors</t>
  </si>
  <si>
    <t>Paul Frith Creditors</t>
  </si>
  <si>
    <t>Lucy Salim Debtors</t>
  </si>
  <si>
    <t>Lucy Salim Creditors</t>
  </si>
  <si>
    <t>Kathryn Ruston Debtors</t>
  </si>
  <si>
    <t>Kathryn Ruston Creditors</t>
  </si>
  <si>
    <t>Stuart Chapman Debtors</t>
  </si>
  <si>
    <t>Stuart Chapman Creditors</t>
  </si>
  <si>
    <t>Adam George-Wood Debtors</t>
  </si>
  <si>
    <t>Adam George-Wood Creditors</t>
  </si>
  <si>
    <t>Ravi Rathod Debtors</t>
  </si>
  <si>
    <t>Ravi Rathod Creditors</t>
  </si>
  <si>
    <t>Jill Hallsworth Debtors</t>
  </si>
  <si>
    <t>Jill Hallsworth Creditors</t>
  </si>
  <si>
    <t>Winter Funds (S256 13/14)</t>
  </si>
  <si>
    <t>Recoupment 15/16</t>
  </si>
  <si>
    <t>Care Home Placement and Support</t>
  </si>
  <si>
    <t>Clinical Workforce Development</t>
  </si>
  <si>
    <t>NHE Health Led Crisis Response</t>
  </si>
  <si>
    <t>Resilience Funding</t>
  </si>
  <si>
    <t>Your Voice, Your Choice Advocacy</t>
  </si>
  <si>
    <t>Better Together</t>
  </si>
  <si>
    <t>School Bank Year End VAT Adj Accounts</t>
  </si>
  <si>
    <t>Duke Of Edinburgh</t>
  </si>
  <si>
    <t>ACLS General Admin 2016</t>
  </si>
  <si>
    <t>ACLS Marketing 2016</t>
  </si>
  <si>
    <t>ACLS Skills For Life 2016</t>
  </si>
  <si>
    <t>ACLS General Staff Development 2016</t>
  </si>
  <si>
    <t>ACLS Information Learning Technology 201</t>
  </si>
  <si>
    <t>ACLS LLDD additional learner Support 201</t>
  </si>
  <si>
    <t>ACLS PCDL Commissioned 2016</t>
  </si>
  <si>
    <t>ACLS PCDL Grants 2016</t>
  </si>
  <si>
    <t>ACLS Family Learning Grants 2016</t>
  </si>
  <si>
    <t>ACLS Wider Family Learning 2016</t>
  </si>
  <si>
    <t>ACLS Family English, Maths and Language</t>
  </si>
  <si>
    <t>ACLS Non SFA 2016</t>
  </si>
  <si>
    <t>Former UASC J P 210997</t>
  </si>
  <si>
    <t>Former UASC A C 170698</t>
  </si>
  <si>
    <t>One to One Funding</t>
  </si>
  <si>
    <t>Clayfields Use of Reserves</t>
  </si>
  <si>
    <t>Rufford Mill Dam and Culvert Works</t>
  </si>
  <si>
    <t>3796 Wadsworth Fields Primary Rates</t>
  </si>
  <si>
    <t>NCC SIO - AMHP Project</t>
  </si>
  <si>
    <t>Recoupment 16-17</t>
  </si>
  <si>
    <t>Dispute Mediation &amp; Resolution</t>
  </si>
  <si>
    <t>Interim Special Funding</t>
  </si>
  <si>
    <t>Green Team - Clayfields</t>
  </si>
  <si>
    <t>Blue Team - Clayfields</t>
  </si>
  <si>
    <t>Yellow Team - Clayfields</t>
  </si>
  <si>
    <t>SEN Tribunals</t>
  </si>
  <si>
    <t>Post 16</t>
  </si>
  <si>
    <t>Rufford Transformation</t>
  </si>
  <si>
    <t>SEND Reform Imp Pri</t>
  </si>
  <si>
    <t>ICDS Development</t>
  </si>
  <si>
    <t>QA &amp; Post Ofsted</t>
  </si>
  <si>
    <t>Post 16 Colleges</t>
  </si>
  <si>
    <t>Post 16 Alternative Provision</t>
  </si>
  <si>
    <t>Former UASC D A 010199</t>
  </si>
  <si>
    <t>Former UASC A J 010199</t>
  </si>
  <si>
    <t>Former UASC M G 140199</t>
  </si>
  <si>
    <t>Former UASC M H J 010299</t>
  </si>
  <si>
    <t>Former UASC Q T P 140299</t>
  </si>
  <si>
    <t>Preparation For Adulthood</t>
  </si>
  <si>
    <t>Commercial Development Trading Stds</t>
  </si>
  <si>
    <t>Income AFN for OLA mainstream 1718</t>
  </si>
  <si>
    <t>Income AFN for OLA mainstream 1617</t>
  </si>
  <si>
    <t>Income AFN for OLA mainstream 1516</t>
  </si>
  <si>
    <t>Income AFN for OLA mainstream 1415</t>
  </si>
  <si>
    <t>Expenditure AFN for OLA mainstream 1718</t>
  </si>
  <si>
    <t>Expenditure AFN for OLA mainstream 1617</t>
  </si>
  <si>
    <t>Expenditure AFN for OLA mainstream 1516</t>
  </si>
  <si>
    <t>Expenditure AFN for OLA mainstream 1415</t>
  </si>
  <si>
    <t>Income FNF for OLA mainsatream 1718</t>
  </si>
  <si>
    <t>Income FNF for OLA mainsatream 1617</t>
  </si>
  <si>
    <t>Expenditure FNF for OLA mainstream 1718</t>
  </si>
  <si>
    <t>Expenditure FNF for OLA mainstream 1617</t>
  </si>
  <si>
    <t>Income HLN for OLA mainstream 1718</t>
  </si>
  <si>
    <t>Income HLN for OLA mainstream 1617</t>
  </si>
  <si>
    <t>Income HLN for OLA mainstream 1516</t>
  </si>
  <si>
    <t>Income HLN for OLA mainstream 1415</t>
  </si>
  <si>
    <t>Expenditure HLN for OLA mainstream 1718</t>
  </si>
  <si>
    <t>Expenditure HLN for OLA mainstream 1617</t>
  </si>
  <si>
    <t>Expenditure HLN for OLA mainstream 1516</t>
  </si>
  <si>
    <t>Expenditure HLN for OLA mainstream 1415</t>
  </si>
  <si>
    <t>Income OLA in Notts special schools 1718</t>
  </si>
  <si>
    <t>Income OLA in Notts special schools 1617</t>
  </si>
  <si>
    <t>Income OLA in Notts special schools 1516</t>
  </si>
  <si>
    <t>Income OLA in Notts special schools 1415</t>
  </si>
  <si>
    <t>Expenditure OLA in Notts special sch1718</t>
  </si>
  <si>
    <t>Expenditure OLA in Notts special sch1617</t>
  </si>
  <si>
    <t>Expenditure OLA in Notts special sch1516</t>
  </si>
  <si>
    <t>Expenditure OLA in Notts special sch1415</t>
  </si>
  <si>
    <t>Additional SEN Payments</t>
  </si>
  <si>
    <t>P2P CH</t>
  </si>
  <si>
    <t>P2P</t>
  </si>
  <si>
    <t>K Ball</t>
  </si>
  <si>
    <t>GR St Michaels</t>
  </si>
  <si>
    <t>JB Hagg</t>
  </si>
  <si>
    <t>PA Pilot SI</t>
  </si>
  <si>
    <t>PA Pilot PA</t>
  </si>
  <si>
    <t>DFG - Loan payments</t>
  </si>
  <si>
    <t>DFG - Building payments</t>
  </si>
  <si>
    <t>Big Lottery Fund</t>
  </si>
  <si>
    <t>TMC Creative Arts Grant</t>
  </si>
  <si>
    <t>IICSA</t>
  </si>
  <si>
    <t>100124988 Finch John P9</t>
  </si>
  <si>
    <t>Perlethorpe General (GR15)</t>
  </si>
  <si>
    <t>Brackenhurst General (GR15)</t>
  </si>
  <si>
    <t>Sherwood Forest Educ Centre (GR15)</t>
  </si>
  <si>
    <t>P004175</t>
  </si>
  <si>
    <t>101479589HAZELDINE MAUREENP11</t>
  </si>
  <si>
    <t>P004176</t>
  </si>
  <si>
    <t>100096731WIGLEY ESTHERP11</t>
  </si>
  <si>
    <t>P004177</t>
  </si>
  <si>
    <t>100229244 DODDS BERYL VIVIENNE P11</t>
  </si>
  <si>
    <t>P004178</t>
  </si>
  <si>
    <t>100090120 MACWILLIAM EVA P11</t>
  </si>
  <si>
    <t>P004179</t>
  </si>
  <si>
    <t>100074994 POLLARD MARY P11</t>
  </si>
  <si>
    <t>P004180</t>
  </si>
  <si>
    <t>STP/ICS transformation</t>
  </si>
  <si>
    <t>P004181</t>
  </si>
  <si>
    <t>101305087 HARDWICKE JENNIFER</t>
  </si>
  <si>
    <t>P004182</t>
  </si>
  <si>
    <t>BASSETLAW CCG JT WKG</t>
  </si>
  <si>
    <t>P004183</t>
  </si>
  <si>
    <t>Special Schools Income 2018/19</t>
  </si>
  <si>
    <t>P004184</t>
  </si>
  <si>
    <t>Special Schools Expenditure 2018/19</t>
  </si>
  <si>
    <t>P004185</t>
  </si>
  <si>
    <t>AFN Income 2018/19</t>
  </si>
  <si>
    <t>P004186</t>
  </si>
  <si>
    <t>AFN Expenditure 2018/19</t>
  </si>
  <si>
    <t>P004187</t>
  </si>
  <si>
    <t>HLN Income 2018/19</t>
  </si>
  <si>
    <t>P004188</t>
  </si>
  <si>
    <t>HLN Expenditure 2018/19</t>
  </si>
  <si>
    <t>P004189</t>
  </si>
  <si>
    <t>FORMER UASC S M 031000</t>
  </si>
  <si>
    <t>P004190</t>
  </si>
  <si>
    <t>FORMER UASC H S 050800</t>
  </si>
  <si>
    <t>P004191</t>
  </si>
  <si>
    <t>FORMER UASC S W 050800</t>
  </si>
  <si>
    <t>P004192</t>
  </si>
  <si>
    <t>FORMER UASC L T 080900</t>
  </si>
  <si>
    <t>P004193</t>
  </si>
  <si>
    <t>FORMER UASC O M 011000</t>
  </si>
  <si>
    <t>P004194</t>
  </si>
  <si>
    <t>FORMER UASC D S 060800</t>
  </si>
  <si>
    <t>P004195</t>
  </si>
  <si>
    <t>FORMER UASC M K 200400</t>
  </si>
  <si>
    <t>P004196</t>
  </si>
  <si>
    <t>FORMER UASC S H 010800</t>
  </si>
  <si>
    <t>P004197</t>
  </si>
  <si>
    <t>FORMER UASC E H 010500</t>
  </si>
  <si>
    <t>P004198</t>
  </si>
  <si>
    <t>FORMER UASC S N 061000</t>
  </si>
  <si>
    <t>P004199</t>
  </si>
  <si>
    <t>FORMER UASC H S 240900</t>
  </si>
  <si>
    <t>P004200</t>
  </si>
  <si>
    <t>FORMER UASC R C 061200</t>
  </si>
  <si>
    <t>P004201</t>
  </si>
  <si>
    <t>FORMER UASC K R 250900</t>
  </si>
  <si>
    <t>P004202</t>
  </si>
  <si>
    <t>FORMER UASC M Y 280900</t>
  </si>
  <si>
    <t>P004203</t>
  </si>
  <si>
    <t>FORMER UASC R B 030800</t>
  </si>
  <si>
    <t>P004204</t>
  </si>
  <si>
    <t>SEN</t>
  </si>
  <si>
    <t>P004205</t>
  </si>
  <si>
    <t>100897041 BROWNE DOREEN P2</t>
  </si>
  <si>
    <t>P004206</t>
  </si>
  <si>
    <t>100207898 CAMPBELL COLIN P2</t>
  </si>
  <si>
    <t>P004207</t>
  </si>
  <si>
    <t>5037916 HOLMSHAW BETTY P2</t>
  </si>
  <si>
    <t>P004208</t>
  </si>
  <si>
    <t>Short Breaks Offer Implementation</t>
  </si>
  <si>
    <t>P004209</t>
  </si>
  <si>
    <t>Play for Diasbled</t>
  </si>
  <si>
    <t>P004210</t>
  </si>
  <si>
    <t>100182765 COOPER BERYL P2</t>
  </si>
  <si>
    <t>P004211</t>
  </si>
  <si>
    <t>101074759 FORRESTER DOROTHY P2</t>
  </si>
  <si>
    <t>P004212</t>
  </si>
  <si>
    <t>101058964 MOORE BERYL 2</t>
  </si>
  <si>
    <t>P004213</t>
  </si>
  <si>
    <t>LAC Spec Prov AP</t>
  </si>
  <si>
    <t>P004214</t>
  </si>
  <si>
    <t>LAC Spec Prov INM</t>
  </si>
  <si>
    <t>P004215</t>
  </si>
  <si>
    <t>101496244 CAPONE LUCIANA P3</t>
  </si>
  <si>
    <t>P004216</t>
  </si>
  <si>
    <t>100567438 LINDLEY PAULINE P3</t>
  </si>
  <si>
    <t>P004217</t>
  </si>
  <si>
    <t>7004851 STRICKSON BETTY P3</t>
  </si>
  <si>
    <t>P004218</t>
  </si>
  <si>
    <t>P004219</t>
  </si>
  <si>
    <t>101295588 DAVIS EUPHEMA EULALIE P4</t>
  </si>
  <si>
    <t>P004220</t>
  </si>
  <si>
    <t>100102585 MOODY ETHEL P4</t>
  </si>
  <si>
    <t>P004221</t>
  </si>
  <si>
    <t>7032887 MOORE HILDA JOYCE P4</t>
  </si>
  <si>
    <t>P004222</t>
  </si>
  <si>
    <t>5018017 SIMPSON JEAN P4</t>
  </si>
  <si>
    <t>P004223</t>
  </si>
  <si>
    <t>101495497 SMITH RUPERT P4</t>
  </si>
  <si>
    <t>P004224</t>
  </si>
  <si>
    <t>AGED VETERAN'S EXPENDITURE</t>
  </si>
  <si>
    <t>P004225</t>
  </si>
  <si>
    <t>100263155 HUMPERSON FRANK P4</t>
  </si>
  <si>
    <t>P004226</t>
  </si>
  <si>
    <t>101352612 STAPLES BRENDA LYONELL P4</t>
  </si>
  <si>
    <t>P004227</t>
  </si>
  <si>
    <t>101496244 CAPONE LUSIANA P5</t>
  </si>
  <si>
    <t>P004228</t>
  </si>
  <si>
    <t>100567438 LINDLEY PAULINE P5</t>
  </si>
  <si>
    <t>P004229</t>
  </si>
  <si>
    <t>101477248 MADDOX DANIEL P5</t>
  </si>
  <si>
    <t>P004230</t>
  </si>
  <si>
    <t>101026739 MUNRO LORNA P5</t>
  </si>
  <si>
    <t>P004231</t>
  </si>
  <si>
    <t>100075981 RUDKIN RUTH P5</t>
  </si>
  <si>
    <t>P004232</t>
  </si>
  <si>
    <t>5045009 ATKINS REGINALD P6</t>
  </si>
  <si>
    <t>P004233</t>
  </si>
  <si>
    <t>101295588 DAVIS EUPHEMA EULALIE P5</t>
  </si>
  <si>
    <t>P004234</t>
  </si>
  <si>
    <t>7032887 MOORE HILDA JOYCE P5</t>
  </si>
  <si>
    <t>P004235</t>
  </si>
  <si>
    <t>7004851 STRICKSON BETTY P5</t>
  </si>
  <si>
    <t>P004236</t>
  </si>
  <si>
    <t>10149558 WEBSTER BARRIE P5</t>
  </si>
  <si>
    <t>P004237</t>
  </si>
  <si>
    <t>100341174 WEBSTER PAULINE BARBARA P5</t>
  </si>
  <si>
    <t>P004238</t>
  </si>
  <si>
    <t>100902340 DAY SHEILA FIRTH P7</t>
  </si>
  <si>
    <t>P004239</t>
  </si>
  <si>
    <t>100083113 ELLIS DOROTHY P7</t>
  </si>
  <si>
    <t>P004240</t>
  </si>
  <si>
    <t>3001766 BROWN GEORGINA LESLEY P6</t>
  </si>
  <si>
    <t>P004241</t>
  </si>
  <si>
    <t>101323867 BURNETT JEAN ESTER P6</t>
  </si>
  <si>
    <t>P004242</t>
  </si>
  <si>
    <t>101481755 HOUGH MARINA P6</t>
  </si>
  <si>
    <t>P004243</t>
  </si>
  <si>
    <t>EOTAS GB</t>
  </si>
  <si>
    <t>P004244</t>
  </si>
  <si>
    <t>101448893 SMITH ESTHER MARY P7</t>
  </si>
  <si>
    <t>P004245</t>
  </si>
  <si>
    <t>101489209 LANNIE GERALD BERNARD P8</t>
  </si>
  <si>
    <t>P004246</t>
  </si>
  <si>
    <t>101485511 SPENCE JUNE EVA STUBBINS P8</t>
  </si>
  <si>
    <t>P004247</t>
  </si>
  <si>
    <t>Camp Redwood</t>
  </si>
  <si>
    <t>P004248</t>
  </si>
  <si>
    <t>101442183 BEARDSLEY JUNE MARGARET P8</t>
  </si>
  <si>
    <t>P004249</t>
  </si>
  <si>
    <t>100459341 COPELAND JOHN ANDREW P8</t>
  </si>
  <si>
    <t>P004250</t>
  </si>
  <si>
    <t>101517612 HUBBARD MAURICE P8</t>
  </si>
  <si>
    <t>P004251</t>
  </si>
  <si>
    <t>100096739 KENT WILLIAM P8</t>
  </si>
  <si>
    <t>P004252</t>
  </si>
  <si>
    <t>ACFS Client Finance Team Transactions</t>
  </si>
  <si>
    <t>P004253</t>
  </si>
  <si>
    <t>Residential  - CF76</t>
  </si>
  <si>
    <t>P004254</t>
  </si>
  <si>
    <t>Residential  - KE48</t>
  </si>
  <si>
    <t>P004255</t>
  </si>
  <si>
    <t>Residential - JW116</t>
  </si>
  <si>
    <t>P004256</t>
  </si>
  <si>
    <t>Residential - MB105</t>
  </si>
  <si>
    <t>P004257</t>
  </si>
  <si>
    <t>Residential - SHP1</t>
  </si>
  <si>
    <t>P004258</t>
  </si>
  <si>
    <t>IFA - CF76</t>
  </si>
  <si>
    <t>P004259</t>
  </si>
  <si>
    <t>IFA - KE48</t>
  </si>
  <si>
    <t>P004260</t>
  </si>
  <si>
    <t>IFA - JW116</t>
  </si>
  <si>
    <t>P004261</t>
  </si>
  <si>
    <t>IFA - MB105</t>
  </si>
  <si>
    <t>P004262</t>
  </si>
  <si>
    <t>IFA - SHP1</t>
  </si>
  <si>
    <t>P004263</t>
  </si>
  <si>
    <t>Semi Ind - CF76</t>
  </si>
  <si>
    <t>P004264</t>
  </si>
  <si>
    <t>Semi Ind - KE48</t>
  </si>
  <si>
    <t>P004265</t>
  </si>
  <si>
    <t>Semi Ind - JW116</t>
  </si>
  <si>
    <t>P004266</t>
  </si>
  <si>
    <t>Semi Ind - MB105</t>
  </si>
  <si>
    <t>P004267</t>
  </si>
  <si>
    <t>Semi Ind - SHP1</t>
  </si>
  <si>
    <t>P004268</t>
  </si>
  <si>
    <t>101417082 EATON MARYP9</t>
  </si>
  <si>
    <t>Mercury House</t>
  </si>
  <si>
    <t>P004269</t>
  </si>
  <si>
    <t>101515650 ATKINS DAVID P9</t>
  </si>
  <si>
    <t>P004270</t>
  </si>
  <si>
    <t>101509983 BLADES HEATHER P9</t>
  </si>
  <si>
    <t>P004271</t>
  </si>
  <si>
    <t>101259967 RIDDICK JADE P9</t>
  </si>
  <si>
    <t>P004272</t>
  </si>
  <si>
    <t>101409047 WHEELDON JOAN P9</t>
  </si>
  <si>
    <t>P004273</t>
  </si>
  <si>
    <t>101455869 WOOLNOUGH IRENE SHEILA P9</t>
  </si>
  <si>
    <t>P004274</t>
  </si>
  <si>
    <t>GYOSW</t>
  </si>
  <si>
    <t>P004275</t>
  </si>
  <si>
    <t>The Big House - LR14</t>
  </si>
  <si>
    <t>P004276</t>
  </si>
  <si>
    <t>100078902 PLUMB DAPHNE FREDA</t>
  </si>
  <si>
    <t>P004277</t>
  </si>
  <si>
    <t>101471010 CORNELL JOSEPHINE</t>
  </si>
  <si>
    <t>P004278</t>
  </si>
  <si>
    <t>CAMPBELL ANNIE ALLAN</t>
  </si>
  <si>
    <t>P004279</t>
  </si>
  <si>
    <t>10182190GREENBEATRICEP9</t>
  </si>
  <si>
    <t>P004280</t>
  </si>
  <si>
    <t>10090789002PLUMBDAPHNEFREDAP9</t>
  </si>
  <si>
    <t>P004281</t>
  </si>
  <si>
    <t>101471010CORNELLJOSEPHINEP9</t>
  </si>
  <si>
    <t>P004282</t>
  </si>
  <si>
    <t>4015093CLAIRBORNESYLVIAMABELPHIPPSP9</t>
  </si>
  <si>
    <t>LVH1</t>
  </si>
  <si>
    <t>ASYE 2018-19</t>
  </si>
  <si>
    <t>Bramcote Hills Community Association</t>
  </si>
  <si>
    <t>Nottingham Play House</t>
  </si>
  <si>
    <t>Movement For All</t>
  </si>
  <si>
    <t>Expessive Arts Academy</t>
  </si>
  <si>
    <t>OPUS Music Community Interest Company</t>
  </si>
  <si>
    <t>Random Line Performance Company</t>
  </si>
  <si>
    <t>Upton Village Arts Village Hall</t>
  </si>
  <si>
    <t>Retford Arts Society</t>
  </si>
  <si>
    <t>Takeover Radio Sutton Youth Radio</t>
  </si>
  <si>
    <t>My Word Writing East Midlands</t>
  </si>
  <si>
    <t>DigInProject Stapleford Com'ty Allotment</t>
  </si>
  <si>
    <t>UK Trini and Friends</t>
  </si>
  <si>
    <t>Hucknall Pre School Playgroup</t>
  </si>
  <si>
    <t>Magdala</t>
  </si>
  <si>
    <t>Notts Royal Society for the Blind</t>
  </si>
  <si>
    <t>Ordinary Culture</t>
  </si>
  <si>
    <t>Artdocs</t>
  </si>
  <si>
    <t>Jazzhouse Notts Live at the Libraries</t>
  </si>
  <si>
    <t>Notts Clarion Cycling Club</t>
  </si>
  <si>
    <t>Rushcliffe Athletic Club</t>
  </si>
  <si>
    <t>Ernehale Colts Football Club</t>
  </si>
  <si>
    <t>Norwodd Park Sports Development</t>
  </si>
  <si>
    <t>Ilkeston &amp; Kimberley Sub Aqua Club</t>
  </si>
  <si>
    <t>Mansfield Junior</t>
  </si>
  <si>
    <t>Attenborough Cricket Club</t>
  </si>
  <si>
    <t>Notts County Golf Partnership</t>
  </si>
  <si>
    <t>Arnold Swimming Club</t>
  </si>
  <si>
    <t>Bramcote Swimming Club</t>
  </si>
  <si>
    <t>Mansfiled CAB</t>
  </si>
  <si>
    <t>Mencap Older Carers</t>
  </si>
  <si>
    <t>Attenborough Arts</t>
  </si>
  <si>
    <t>Go Brass!</t>
  </si>
  <si>
    <t>Spring into Bestwood</t>
  </si>
  <si>
    <t>Carers Can Make It</t>
  </si>
  <si>
    <t>The Residents</t>
  </si>
  <si>
    <t>Dark to Light</t>
  </si>
  <si>
    <t>Roaming Projections</t>
  </si>
  <si>
    <t>Mansfield Triathlon Club</t>
  </si>
  <si>
    <t>Awsworth Village Cricket Club</t>
  </si>
  <si>
    <t>Newark Rowing Club</t>
  </si>
  <si>
    <t>Fernwood Tennis Club</t>
  </si>
  <si>
    <t>Radcliffe Sword Club</t>
  </si>
  <si>
    <t>Sutton Squash Club</t>
  </si>
  <si>
    <t>Ashfield Rugby Union Football Club</t>
  </si>
  <si>
    <t>Bilsthorpe Ladies Running Club</t>
  </si>
  <si>
    <t>Quality and Risk Programme</t>
  </si>
  <si>
    <t>Netherfield Primary School</t>
  </si>
  <si>
    <t>Indigo Kids</t>
  </si>
  <si>
    <t>North Carlton Tenants &amp; Residents Associ</t>
  </si>
  <si>
    <t>Asquith Play Scheme</t>
  </si>
  <si>
    <t>Friends of Rosebrook Primary &amp; Nursery</t>
  </si>
  <si>
    <t>Friends of Farndon St Peters School</t>
  </si>
  <si>
    <t>Parents Group of SuttonRd Primary School</t>
  </si>
  <si>
    <t>Holiday Club</t>
  </si>
  <si>
    <t>OASIS Community Centre (OASIS Kids)</t>
  </si>
  <si>
    <t>Blue Skies Community Initiative</t>
  </si>
  <si>
    <t>Rainworth &amp; Blidworth Detached Youth Pro</t>
  </si>
  <si>
    <t>Radcliffe Family Playdays</t>
  </si>
  <si>
    <t>St Saviour's Summer Club</t>
  </si>
  <si>
    <t>Bat Cave</t>
  </si>
  <si>
    <t>BBO</t>
  </si>
  <si>
    <t>PBPN201</t>
  </si>
  <si>
    <t>Kirkby Leisure Centre &amp; Town Centre Rede</t>
  </si>
  <si>
    <t>PBPN202</t>
  </si>
  <si>
    <t>Reinvigorating Upper Bridge St, Worksop</t>
  </si>
  <si>
    <t>PBPN203</t>
  </si>
  <si>
    <t>Beeston Square Phase 2 Redevelopment</t>
  </si>
  <si>
    <t>PBPN204</t>
  </si>
  <si>
    <t>Arnold Market/Arnold Town Centre</t>
  </si>
  <si>
    <t>PBPN205</t>
  </si>
  <si>
    <t>Carlton Square</t>
  </si>
  <si>
    <t>PBPN206</t>
  </si>
  <si>
    <t>Mansfield Old Town Hall Redevelopment</t>
  </si>
  <si>
    <t>PBPN207</t>
  </si>
  <si>
    <t>Newark Buttermarket Redevelopment</t>
  </si>
  <si>
    <t>Building Cleaning Ledger Balances</t>
  </si>
  <si>
    <t>Redundancy Provision</t>
  </si>
  <si>
    <t>Pay Review Provision</t>
  </si>
  <si>
    <t>Tax on Trust Fund Interest</t>
  </si>
  <si>
    <t>Tax on Land Purchase Interest</t>
  </si>
  <si>
    <t>L.govt Pens Sch Refunds 20%</t>
  </si>
  <si>
    <t>L Gov Pens Sch refunds 40% tax</t>
  </si>
  <si>
    <t>Unpaid Cheques</t>
  </si>
  <si>
    <t>AP Reissued Cheques</t>
  </si>
  <si>
    <t>Gas Direct</t>
  </si>
  <si>
    <t>Electricity Contract</t>
  </si>
  <si>
    <t>Water Contract Recharge</t>
  </si>
  <si>
    <t>O2 Mobile Phone Contract</t>
  </si>
  <si>
    <t>Class 1A NI Contributions</t>
  </si>
  <si>
    <t>Texaco Payments</t>
  </si>
  <si>
    <t>Arval PHS</t>
  </si>
  <si>
    <t>School Meals DD Collections</t>
  </si>
  <si>
    <t>Manor Sports Centre DD</t>
  </si>
  <si>
    <t>BT Homeworking</t>
  </si>
  <si>
    <t>Bispham Primary School</t>
  </si>
  <si>
    <t>British Gas</t>
  </si>
  <si>
    <t>Schools Catering - Country Fresh</t>
  </si>
  <si>
    <t>BT One Bill</t>
  </si>
  <si>
    <t>Vodafone - Mobile Cons Billing</t>
  </si>
  <si>
    <t>Corona - Gas Contract</t>
  </si>
  <si>
    <t>British Gas - Electricity Cont</t>
  </si>
  <si>
    <t>Severn Trent Water - 2012 Contract</t>
  </si>
  <si>
    <t>Unidentified Income</t>
  </si>
  <si>
    <t>SI Refunds from PL</t>
  </si>
  <si>
    <t>SI Debit Entries</t>
  </si>
  <si>
    <t>SI Debt from Pay</t>
  </si>
  <si>
    <t>Security Plus cash collection</t>
  </si>
  <si>
    <t>Pensions Cash</t>
  </si>
  <si>
    <t>Euro Float</t>
  </si>
  <si>
    <t>Construction Industry Scheme</t>
  </si>
  <si>
    <t>Third Party Claims - Tax</t>
  </si>
  <si>
    <t>Third Party Claims - NI Ers</t>
  </si>
  <si>
    <t>Third Party Claims - NI Ees</t>
  </si>
  <si>
    <t>Third Party Settlements</t>
  </si>
  <si>
    <t>Wrong NI Rate Charged</t>
  </si>
  <si>
    <t>Payroll HED410 Misc</t>
  </si>
  <si>
    <t>Payroll Returned Salaries</t>
  </si>
  <si>
    <t>Negative Net Pay</t>
  </si>
  <si>
    <t>Neg Net Pay - AR Invoices</t>
  </si>
  <si>
    <t>Jury Service Holding Acc</t>
  </si>
  <si>
    <t>Decd Pens Chq</t>
  </si>
  <si>
    <t>Chilwell School TPA</t>
  </si>
  <si>
    <t>Foxwood TPA</t>
  </si>
  <si>
    <t>Advance - W3 Arrears</t>
  </si>
  <si>
    <t>Nupe (Unison)</t>
  </si>
  <si>
    <t>Gmwu</t>
  </si>
  <si>
    <t>Plumbing Union</t>
  </si>
  <si>
    <t>Uccat</t>
  </si>
  <si>
    <t>Tgwu</t>
  </si>
  <si>
    <t>Unison</t>
  </si>
  <si>
    <t>Blind/disabled</t>
  </si>
  <si>
    <t>Pmu</t>
  </si>
  <si>
    <t>Fun Club</t>
  </si>
  <si>
    <t>Red Cross</t>
  </si>
  <si>
    <t>Dr Barnardos</t>
  </si>
  <si>
    <t>Save The Children</t>
  </si>
  <si>
    <t>Tb Fund</t>
  </si>
  <si>
    <t>Charities Hold</t>
  </si>
  <si>
    <t>City Trans Retired</t>
  </si>
  <si>
    <t>District Health</t>
  </si>
  <si>
    <t>Caretakers Benev</t>
  </si>
  <si>
    <t>Unison Political Fund</t>
  </si>
  <si>
    <t>Avc lgo - Prudential</t>
  </si>
  <si>
    <t>Avc teachers - Prudential</t>
  </si>
  <si>
    <t>Avc-scottish Widows</t>
  </si>
  <si>
    <t>Amo</t>
  </si>
  <si>
    <t>Avc - Scottish Widows</t>
  </si>
  <si>
    <t>Independent Living</t>
  </si>
  <si>
    <t>Rent Officers Supn Ees</t>
  </si>
  <si>
    <t>Teachers Registration</t>
  </si>
  <si>
    <t>Oakleaf Shares</t>
  </si>
  <si>
    <t>Oakleaf Credit Union Loan</t>
  </si>
  <si>
    <t>Nhs Pension Scheme</t>
  </si>
  <si>
    <t>Scape (Formerly Clasp)</t>
  </si>
  <si>
    <t>Nottingham CAB</t>
  </si>
  <si>
    <t>Ashfield Wc</t>
  </si>
  <si>
    <t>Shelter</t>
  </si>
  <si>
    <t>Bestwood A.c Basic Pay</t>
  </si>
  <si>
    <t>Bingham Oohc Pay</t>
  </si>
  <si>
    <t>Meadows Ac</t>
  </si>
  <si>
    <t>Fire Weekly Pd Recharge</t>
  </si>
  <si>
    <t>Walter Halls</t>
  </si>
  <si>
    <t>Hempshill Hall City Schl</t>
  </si>
  <si>
    <t>Southwark Infants (City)</t>
  </si>
  <si>
    <t>Link Club 2000</t>
  </si>
  <si>
    <t>Friary Drop In Centre</t>
  </si>
  <si>
    <t>George Spencer</t>
  </si>
  <si>
    <t>Ravensdale Middle School</t>
  </si>
  <si>
    <t>Norsaca Recharge</t>
  </si>
  <si>
    <t>Life Education Centre</t>
  </si>
  <si>
    <t>Kirkby Yth Housing Trust</t>
  </si>
  <si>
    <t>Milford Primary Clifton</t>
  </si>
  <si>
    <t>Womens Aid</t>
  </si>
  <si>
    <t>Technicata Ltd</t>
  </si>
  <si>
    <t>Walesby School Play Group</t>
  </si>
  <si>
    <t>Keyworth Music Centre</t>
  </si>
  <si>
    <t>Hall Homeless Support Project</t>
  </si>
  <si>
    <t>Walesby After School Club</t>
  </si>
  <si>
    <t>Nuthall Parish Council</t>
  </si>
  <si>
    <t>Bestwood Partnership Forum</t>
  </si>
  <si>
    <t>Sherwood Forest Trust</t>
  </si>
  <si>
    <t>Whitegate Primary School</t>
  </si>
  <si>
    <t>Tuxford Parish Council</t>
  </si>
  <si>
    <t>Cotgrave Town Council</t>
  </si>
  <si>
    <t>Mansfield CAB</t>
  </si>
  <si>
    <t>PCBL001</t>
  </si>
  <si>
    <t>Sherwood Income</t>
  </si>
  <si>
    <t>PCBL002</t>
  </si>
  <si>
    <t>Rufford Income</t>
  </si>
  <si>
    <t>PCBL003</t>
  </si>
  <si>
    <t>Warsop Colliery Green Est Mtce</t>
  </si>
  <si>
    <t>PCBL004</t>
  </si>
  <si>
    <t>Talbot Suite Advances</t>
  </si>
  <si>
    <t>PCBL005</t>
  </si>
  <si>
    <t>Country Parks Credit Card</t>
  </si>
  <si>
    <t>PCBL006</t>
  </si>
  <si>
    <t>PCBL007</t>
  </si>
  <si>
    <t>Shirebrook Green Est Res</t>
  </si>
  <si>
    <t>PCBL008</t>
  </si>
  <si>
    <t>Country Parks and Green Spaces</t>
  </si>
  <si>
    <t>PCBL009</t>
  </si>
  <si>
    <t>Worklessness - Tuition</t>
  </si>
  <si>
    <t>PCBL010</t>
  </si>
  <si>
    <t>PCBL011</t>
  </si>
  <si>
    <t>Robin Hood Shop  La24000</t>
  </si>
  <si>
    <t>PCBL012</t>
  </si>
  <si>
    <t>Sherwood Heritage Shop La23000</t>
  </si>
  <si>
    <t>PCBL013</t>
  </si>
  <si>
    <t>Sfvc Forest Table  La29201</t>
  </si>
  <si>
    <t>PCBL014</t>
  </si>
  <si>
    <t>Sfvc Caravan  La29204</t>
  </si>
  <si>
    <t>PCBL015</t>
  </si>
  <si>
    <t>Sherwood Cabin</t>
  </si>
  <si>
    <t>PCBL016</t>
  </si>
  <si>
    <t>PCBL017</t>
  </si>
  <si>
    <t>NWSC Renewal Reserve</t>
  </si>
  <si>
    <t>Civic Office Imprest</t>
  </si>
  <si>
    <t>Notts Connect</t>
  </si>
  <si>
    <t>Heritage Tourism Projects</t>
  </si>
  <si>
    <t>Cotgrave Cabin</t>
  </si>
  <si>
    <t>Conservation Project Support</t>
  </si>
  <si>
    <t>Heritage Lottery - Sherwood Forest Dev F</t>
  </si>
  <si>
    <t>Nottinghamshire (Historic) Gardens Trust</t>
  </si>
  <si>
    <t>Place General</t>
  </si>
  <si>
    <t>Q Jump</t>
  </si>
  <si>
    <t>Personnel</t>
  </si>
  <si>
    <t>Arnold &amp; Carlton College</t>
  </si>
  <si>
    <t>Newark &amp; Sherwood College</t>
  </si>
  <si>
    <t>Peoples College</t>
  </si>
  <si>
    <t>South Notts College</t>
  </si>
  <si>
    <t>West Notts College</t>
  </si>
  <si>
    <t>Bilborough College</t>
  </si>
  <si>
    <t>Help Homeless Ads</t>
  </si>
  <si>
    <t>Magistrates Courts Ads</t>
  </si>
  <si>
    <t>Unison Temps</t>
  </si>
  <si>
    <t>Fire Service Temps</t>
  </si>
  <si>
    <t>Nottm City Temps</t>
  </si>
  <si>
    <t>Mag Courts - Temps</t>
  </si>
  <si>
    <t>Crookford Hill  Elkersley</t>
  </si>
  <si>
    <t>Fernwood Business Pk (Sec 278)</t>
  </si>
  <si>
    <t>B6034 Ollerton Rd Carburton</t>
  </si>
  <si>
    <t>Head Office - Tbh</t>
  </si>
  <si>
    <t>Greenwood Comm Forest</t>
  </si>
  <si>
    <t>Mansfield Area</t>
  </si>
  <si>
    <t>Newark Area</t>
  </si>
  <si>
    <t>Ashfield Area</t>
  </si>
  <si>
    <t>Resources</t>
  </si>
  <si>
    <t>Mans Rd Edwinstowe Barratts</t>
  </si>
  <si>
    <t>Plains Squash Club (Yelcon)</t>
  </si>
  <si>
    <t>Flatts/Park Road</t>
  </si>
  <si>
    <t>Brunel Industrial Estate Ph1</t>
  </si>
  <si>
    <t>Chase Homes Woodthorpe Drive</t>
  </si>
  <si>
    <t>94 Plains Road</t>
  </si>
  <si>
    <t>Harworth ITC</t>
  </si>
  <si>
    <t>Bellway Homes Main St Calvertn</t>
  </si>
  <si>
    <t>Flatts Lane Calverton Pelforth</t>
  </si>
  <si>
    <t>Land Off Slack Walk Worksop</t>
  </si>
  <si>
    <t>Station Road Ranskill</t>
  </si>
  <si>
    <t>Sainsburys ITC Arnold</t>
  </si>
  <si>
    <t>ITC Redman Heanan Moor Rd Best</t>
  </si>
  <si>
    <t>Exhibition Caravan</t>
  </si>
  <si>
    <t>Langley Homes Riverside Gds</t>
  </si>
  <si>
    <t>Flatts Lane Calverton Bovis</t>
  </si>
  <si>
    <t>7/2003/2019 Mosswood Bstwd Ldg</t>
  </si>
  <si>
    <t>7/2006/0257 Taylor Wimpey</t>
  </si>
  <si>
    <t>Pool Vehicles (Small)</t>
  </si>
  <si>
    <t>7/2003/0678 Chase Farm</t>
  </si>
  <si>
    <t>7/2008/0250 Chapel Ln Ravenshd</t>
  </si>
  <si>
    <t>7/2006/1085 Bovis Mapperley Pl</t>
  </si>
  <si>
    <t>7/2005/1232 Standen Podder Ln</t>
  </si>
  <si>
    <t>2002/01392/OUT UK Coal</t>
  </si>
  <si>
    <t>7/2006/0357 Midland Rd</t>
  </si>
  <si>
    <t>7/2006/0554 Chapel Lane</t>
  </si>
  <si>
    <t>01/04/00415 Newton St Retford</t>
  </si>
  <si>
    <t>51/02/00015 Covert Lane</t>
  </si>
  <si>
    <t>7/2003/1018 72 Burton Rd Ged</t>
  </si>
  <si>
    <t>7/2007/0154 Victoria Pk Neth</t>
  </si>
  <si>
    <t>23/07/00008 Gringley on Hill</t>
  </si>
  <si>
    <t>Stockings Farm  Arnold</t>
  </si>
  <si>
    <t>7/2006/0712 Plains Rd/C Church</t>
  </si>
  <si>
    <t>Oxclose Lane Arnold</t>
  </si>
  <si>
    <t>07/0748 Spring Lane Mapperley</t>
  </si>
  <si>
    <t>08/0796 Victoria Retail Park</t>
  </si>
  <si>
    <t>08/0565 188 Mapperley Plains</t>
  </si>
  <si>
    <t>01/01336/FUL N&amp;S DC Castle Brewery</t>
  </si>
  <si>
    <t>01/01443/FUL N&amp;S DC Land Off Halam Rd</t>
  </si>
  <si>
    <t>Strata Hms Ollerton Rd Ordsall</t>
  </si>
  <si>
    <t>S106 Manton Villas Wksp</t>
  </si>
  <si>
    <t>S106 Holding Account</t>
  </si>
  <si>
    <t>S106 Former Magdala Sch Newark</t>
  </si>
  <si>
    <t>S106 Howbeck Rd Barratts</t>
  </si>
  <si>
    <t>11/00288 Kilton Road, Worksop</t>
  </si>
  <si>
    <t>05/00181 S106 Persimmon Retford ITC</t>
  </si>
  <si>
    <t>12/0057 Hollinwood Lne Calv</t>
  </si>
  <si>
    <t>10/0835 D Wilson Sandlands Way</t>
  </si>
  <si>
    <t>Broxtowe BC pv/sd/S106/NCC</t>
  </si>
  <si>
    <t>NCC SIO - Valley Rd Carlton</t>
  </si>
  <si>
    <t>05/00018 Land off Bracken Way Harworth</t>
  </si>
  <si>
    <t>05/00198 Heatfield Gardens/Woodbeck Rise</t>
  </si>
  <si>
    <t>Tbh Protective Clothing</t>
  </si>
  <si>
    <t>Highway Depot-gamston</t>
  </si>
  <si>
    <t>Highway Depot-newark</t>
  </si>
  <si>
    <t>Highway Depot-retford</t>
  </si>
  <si>
    <t>Devs Contrib(G Chambers)</t>
  </si>
  <si>
    <t>Land Off Wichwood Road Bingham</t>
  </si>
  <si>
    <t>Traffic Signs Ashwood Centre</t>
  </si>
  <si>
    <t>Miscellaneous Commuted Sums</t>
  </si>
  <si>
    <t>Former 154 Plains Road Soakaway</t>
  </si>
  <si>
    <t>Tudor Oaks Elston (Rp)</t>
  </si>
  <si>
    <t>Dakota Hotel Signing (Mw)</t>
  </si>
  <si>
    <t>Gedling (Rs) S38</t>
  </si>
  <si>
    <t>Rippon Homes Soakways</t>
  </si>
  <si>
    <t>West Meith Homes S38</t>
  </si>
  <si>
    <t>Gbc Various See File</t>
  </si>
  <si>
    <t>AWG Lea Road Drainage</t>
  </si>
  <si>
    <t>Westleigh Dev Walesby Lane</t>
  </si>
  <si>
    <t>Rippon Homes Cambridge Close</t>
  </si>
  <si>
    <t>St Chads Church Pleasley Vale</t>
  </si>
  <si>
    <t>Lexus Night Club</t>
  </si>
  <si>
    <t>Ben Bailey Homes Redruth Drive</t>
  </si>
  <si>
    <t>Structure No 3614c Dudley Rd</t>
  </si>
  <si>
    <t>Amen Corner Tourist Signing</t>
  </si>
  <si>
    <t>Palmer Court George Wimpey</t>
  </si>
  <si>
    <t>Powell Court George Wimpey</t>
  </si>
  <si>
    <t>Lincoln Road Newark Phase 1</t>
  </si>
  <si>
    <t>Taylor Woodrow Barnby Road Nwk</t>
  </si>
  <si>
    <t>Bloor Marlock Cl Fiskerton</t>
  </si>
  <si>
    <t>Barrows Gate Off Lincoln Rd Nw</t>
  </si>
  <si>
    <t>NCHA Hydrobrake Apple Tree</t>
  </si>
  <si>
    <t>Culvert 3610c Taylor Lindsey</t>
  </si>
  <si>
    <t>Peveril Homes Kelsey Avenue</t>
  </si>
  <si>
    <t>Mill Lane Huthwaite</t>
  </si>
  <si>
    <t>FC7 Ltd Epperstone Manor</t>
  </si>
  <si>
    <t>Bloor Atkin Lane Mansfield</t>
  </si>
  <si>
    <t>David Wilson Water Lane Mansfield</t>
  </si>
  <si>
    <t>Dixons New Link S278</t>
  </si>
  <si>
    <t>Mansfield Rd Edwinstowe S278</t>
  </si>
  <si>
    <t>Westleigh Devlopment Soakaway</t>
  </si>
  <si>
    <t>W Davis Newton Close Soakaway</t>
  </si>
  <si>
    <t>Footpath 31 Nuncargate Kirkby in Ash</t>
  </si>
  <si>
    <t>Berry Hill Quarry Mansfield</t>
  </si>
  <si>
    <t>The Park Mansfield</t>
  </si>
  <si>
    <t>Winthorpe Rd.  Newark</t>
  </si>
  <si>
    <t>Gilt Way Giltbrook</t>
  </si>
  <si>
    <t>St Mark`s Place</t>
  </si>
  <si>
    <t>Pumping Station Access Bulcote</t>
  </si>
  <si>
    <t>Doncaster Road C-I-L</t>
  </si>
  <si>
    <t>Farndon Road Newark Stamford Homes</t>
  </si>
  <si>
    <t>Barn Croft, Mansfield, Beaver Homes</t>
  </si>
  <si>
    <t>Pasture Lane Ruddington Persimmon</t>
  </si>
  <si>
    <t>Hallam Road Southwell Persimmon Homes</t>
  </si>
  <si>
    <t>Derwent Drive J A B Short</t>
  </si>
  <si>
    <t>Corner Farm Rolleston</t>
  </si>
  <si>
    <t>Charles Street, Sutton in Ashfield</t>
  </si>
  <si>
    <t>Byron Fields, Hucknall</t>
  </si>
  <si>
    <t>Broxtowe BC Brookhill Leys CKC D&amp;B Ltd</t>
  </si>
  <si>
    <t>Broxtowe BC Festival Inn MFHO Prop</t>
  </si>
  <si>
    <t>N Brown North Carr Road</t>
  </si>
  <si>
    <t>Crest Nicholson Old Station Rd Rudd</t>
  </si>
  <si>
    <t>Persimmon Eakring Rd Mans</t>
  </si>
  <si>
    <t>S38 Sol Sites Gedling</t>
  </si>
  <si>
    <t>S38 Appletongate Midland Estates</t>
  </si>
  <si>
    <t>The Green Carlton Persimmon Homes</t>
  </si>
  <si>
    <t>Old Station Rd Crest</t>
  </si>
  <si>
    <t>Ashfield Gateway Bellway</t>
  </si>
  <si>
    <t>Albans Court Elan</t>
  </si>
  <si>
    <t>Randall Park Rye Hall Properties</t>
  </si>
  <si>
    <t>S278 Vexation Lne Edwinstowe</t>
  </si>
  <si>
    <t>S278 Claremont Snape Lne Harworth</t>
  </si>
  <si>
    <t>S38 Barratt Mansf Rd Edwin</t>
  </si>
  <si>
    <t>S38 Speedograph Rolleston Dr</t>
  </si>
  <si>
    <t>Optimisation Developments</t>
  </si>
  <si>
    <t>S278 Bellway Debdale Ln</t>
  </si>
  <si>
    <t>Brunton Shaw Sandy Lane</t>
  </si>
  <si>
    <t>Sainsbury’s Wilford Lane West Bridgford</t>
  </si>
  <si>
    <t>S38 The Wickets Sherwood Street Warsop</t>
  </si>
  <si>
    <t>S38 Woodgate Road, East Leake</t>
  </si>
  <si>
    <t>S38 Black Scotch Close, Mansfield</t>
  </si>
  <si>
    <t>S38 The Rectory Hine Close  Commuted Sum</t>
  </si>
  <si>
    <t>S278Worksop Treatment Works Commuted Sum</t>
  </si>
  <si>
    <t>ASDA Harworth</t>
  </si>
  <si>
    <t>Kimberley Rd Nuthall - Soak Away &amp; Kerbs</t>
  </si>
  <si>
    <t>Two Oaks sand quarry,Coxmoor Rd, S-i-Ash</t>
  </si>
  <si>
    <t>S278 Potterdyke (ASDA), Newark</t>
  </si>
  <si>
    <t>Kilton Rd Worksop S278 Works</t>
  </si>
  <si>
    <t>Hallcroft Ave, Retford - Soak Away sum</t>
  </si>
  <si>
    <t>Ashfield Commuted Sums</t>
  </si>
  <si>
    <t>S278 ASDA West St, East Retford</t>
  </si>
  <si>
    <t>Ambleside, Gamston Section 38</t>
  </si>
  <si>
    <t>Occupation Lane, Edwinstowe</t>
  </si>
  <si>
    <t>Section38 Great North Road, Retford</t>
  </si>
  <si>
    <t>S278 Sturton le Steeple (034623) - Lafar</t>
  </si>
  <si>
    <t>S38 Farley's Lane Hucknall - Trees &amp; Str</t>
  </si>
  <si>
    <t>CS Cropwell Bishop</t>
  </si>
  <si>
    <t>S278 Watnall Rd Rolls Royce</t>
  </si>
  <si>
    <t>278-MANS-020 Haven Health Properties Ltd</t>
  </si>
  <si>
    <t>PCXG134</t>
  </si>
  <si>
    <t>S278 Manton Wood-Gateley - Commuted Sum</t>
  </si>
  <si>
    <t>PCXG135</t>
  </si>
  <si>
    <t>S220 - Harron Homes Land NE of St Lukes</t>
  </si>
  <si>
    <t>PCXG136</t>
  </si>
  <si>
    <t>s220 Harron Homes Mount Vernon Lodge Ret</t>
  </si>
  <si>
    <t>PCXG137</t>
  </si>
  <si>
    <t>s220 David Wilson Homes Beck Lane, Skegb</t>
  </si>
  <si>
    <t>PCXG138</t>
  </si>
  <si>
    <t>s220 Dukeries Homes Ph1 Nottm Rd Mansfie</t>
  </si>
  <si>
    <t>PCXG139</t>
  </si>
  <si>
    <t>s278 Hollygate Lane Roundabout</t>
  </si>
  <si>
    <t>PCXG140</t>
  </si>
  <si>
    <t>s278 Stragglethorpe Road / A52 junction.</t>
  </si>
  <si>
    <t>PCXG141</t>
  </si>
  <si>
    <t>S38 Westleigh Homes - Chewton St Eastwoo</t>
  </si>
  <si>
    <t>PCXG142</t>
  </si>
  <si>
    <t>Sandlands, Mansfield Phs 1, Section 38</t>
  </si>
  <si>
    <t>PCXG143</t>
  </si>
  <si>
    <t>Stockings Farm Development-Bellway Homes</t>
  </si>
  <si>
    <t>PCXG144</t>
  </si>
  <si>
    <t>Stockings Farm Development-Davidsons Dev</t>
  </si>
  <si>
    <t>PCXG145</t>
  </si>
  <si>
    <t>Scrooby Rd Harworth S278 Pedestrian Cros</t>
  </si>
  <si>
    <t>PCXG146</t>
  </si>
  <si>
    <t>S38 RAF Newton - David Wilson Homes</t>
  </si>
  <si>
    <t>PCXG147</t>
  </si>
  <si>
    <t>S38 RAF Newton - Bellway Homes</t>
  </si>
  <si>
    <t>PCXG148</t>
  </si>
  <si>
    <t>S278 Melton Rd, Edwalton - Cranford Ltd</t>
  </si>
  <si>
    <t>PCXG149</t>
  </si>
  <si>
    <t>S38 Lynton Dr,Sutton in Ash - Jelson Ltd</t>
  </si>
  <si>
    <t>PCXG150</t>
  </si>
  <si>
    <t>West Hill Road, Ordsall, Puffin Crossing</t>
  </si>
  <si>
    <t>PCXG151</t>
  </si>
  <si>
    <t>S278 A60 Spion Kop - Pathfinding Ltd</t>
  </si>
  <si>
    <t>PCXG152</t>
  </si>
  <si>
    <t>S38 Spion Kop Soakaway - Pathfinding Ltd</t>
  </si>
  <si>
    <t>PCXG153</t>
  </si>
  <si>
    <t>S38Meeting Hse Cl, E.Leake -Redrow Homes</t>
  </si>
  <si>
    <t>PCXG154</t>
  </si>
  <si>
    <t>S278 works Colwick Ind Estate, Colwick</t>
  </si>
  <si>
    <t>PCXG155</t>
  </si>
  <si>
    <t>S38 Collyer Road, Calverton</t>
  </si>
  <si>
    <t>PCXG156</t>
  </si>
  <si>
    <t>B28 - Ilkeston Road, Stapleford, Nottm</t>
  </si>
  <si>
    <t>PCXG157</t>
  </si>
  <si>
    <t>Pastures Lane, Ruddington – S228</t>
  </si>
  <si>
    <t>PCXG158</t>
  </si>
  <si>
    <t>S38Ash Farm,Farnsfield,Phases1-3,Barratt</t>
  </si>
  <si>
    <t>PCXG159</t>
  </si>
  <si>
    <t>S38 off FlintAve,ForestTown-WatesConstru</t>
  </si>
  <si>
    <t>PCXG160</t>
  </si>
  <si>
    <t>StreetGritBin-ClipstoneRdWest,JAB Short</t>
  </si>
  <si>
    <t>PCXG161</t>
  </si>
  <si>
    <t>West Manor Park(pka Epperstone Manor)</t>
  </si>
  <si>
    <t>PCXG162</t>
  </si>
  <si>
    <t>S278 Clifton Rd/Wilford Rd,Ruddington</t>
  </si>
  <si>
    <t>Ollerton Rso</t>
  </si>
  <si>
    <t>Beeston Mr J Lee</t>
  </si>
  <si>
    <t>Kimberley Mr C Woolley</t>
  </si>
  <si>
    <t>Ret/daneshill- A Glanv'e</t>
  </si>
  <si>
    <t>Sutton Mr Brouhun</t>
  </si>
  <si>
    <t>Cotham Mr M J Brown</t>
  </si>
  <si>
    <t>Bilsthorpe- Mr Butler</t>
  </si>
  <si>
    <t>Re 1988/89</t>
  </si>
  <si>
    <t>Newark &amp; Sherwood Dc</t>
  </si>
  <si>
    <t>Bassetlaw Dc</t>
  </si>
  <si>
    <t>S.t.e.p.s Travel Pass</t>
  </si>
  <si>
    <t>Basslw Rwo-site Supervisn</t>
  </si>
  <si>
    <t>I.t. Holding Account</t>
  </si>
  <si>
    <t>Cyclists Locker Deposits</t>
  </si>
  <si>
    <t>C/side Access Fld Damage</t>
  </si>
  <si>
    <t>Smartcard Issuing Equipt</t>
  </si>
  <si>
    <t>Anti-skid</t>
  </si>
  <si>
    <t>Rolls Royce Feasibility</t>
  </si>
  <si>
    <t>Planning Delivery Grant</t>
  </si>
  <si>
    <t>Local Auth Energy Financing</t>
  </si>
  <si>
    <t>Safety Camera Partnership</t>
  </si>
  <si>
    <t>Rufford Contingency</t>
  </si>
  <si>
    <t>Remedial works provision</t>
  </si>
  <si>
    <t>Deposit Wynndale Drive</t>
  </si>
  <si>
    <t>Local Development Framework</t>
  </si>
  <si>
    <t>Risk Management Reserve</t>
  </si>
  <si>
    <t>Structure Plan Reserve</t>
  </si>
  <si>
    <t>Reduce Carbon Emissions-EMIEP</t>
  </si>
  <si>
    <t>Winter Damage Fund 2011-12</t>
  </si>
  <si>
    <t>Suspense Accounts</t>
  </si>
  <si>
    <t>Env Dept Central Wrt/off</t>
  </si>
  <si>
    <t>Property Joint Use Plan Mtnce Reserve</t>
  </si>
  <si>
    <t>Property NWSC Renewal Reserve</t>
  </si>
  <si>
    <t>Bio Energy - Woodhead Boilers</t>
  </si>
  <si>
    <t>SunVolt - Feed in Tarrif Receipts/Pymnts</t>
  </si>
  <si>
    <t>RHI - Healdswood Primary</t>
  </si>
  <si>
    <t>RHI - Hollywell Primary</t>
  </si>
  <si>
    <t>RHI - Stanhope Lower</t>
  </si>
  <si>
    <t>RHI - Stanhope Upper</t>
  </si>
  <si>
    <t>RHI - Langold</t>
  </si>
  <si>
    <t>RHI - James Peacock</t>
  </si>
  <si>
    <t>RHI - Intake</t>
  </si>
  <si>
    <t>RHI - Walesby</t>
  </si>
  <si>
    <t>RHI - Queen Eleanor</t>
  </si>
  <si>
    <t>RHI - Springbank</t>
  </si>
  <si>
    <t>Minor Works</t>
  </si>
  <si>
    <t>PEAL001</t>
  </si>
  <si>
    <t>Property Feasbility Costs</t>
  </si>
  <si>
    <t>Industrial Properties</t>
  </si>
  <si>
    <t>Waste Core Strategy Examination</t>
  </si>
  <si>
    <t>Gresh Emann Serv</t>
  </si>
  <si>
    <t>Beckett Services</t>
  </si>
  <si>
    <t>Asch Accounting Services</t>
  </si>
  <si>
    <t>Chief Accountant</t>
  </si>
  <si>
    <t>Stanhope Infant &amp; Nursery</t>
  </si>
  <si>
    <t>D P &amp; P - Print</t>
  </si>
  <si>
    <t>Warsop Telecentre</t>
  </si>
  <si>
    <t>Stock Accounts - General</t>
  </si>
  <si>
    <t>County Supplies Purchases</t>
  </si>
  <si>
    <t>Non Lba Schools</t>
  </si>
  <si>
    <t>Nottingham Dc</t>
  </si>
  <si>
    <t>Miscellaneous Recharges</t>
  </si>
  <si>
    <t>County Supplies</t>
  </si>
  <si>
    <t>Sundry Debtors(&lt; #10k)</t>
  </si>
  <si>
    <t>Provision For Bad Debts</t>
  </si>
  <si>
    <t>Sundry Creditors(&gt; #10k)</t>
  </si>
  <si>
    <t>Invoiced Customers</t>
  </si>
  <si>
    <t>Internal Customers</t>
  </si>
  <si>
    <t>PC Customers</t>
  </si>
  <si>
    <t>Cash Sales Holding A/c</t>
  </si>
  <si>
    <t>Creditors Control A/c</t>
  </si>
  <si>
    <t>Sl/si Transfer</t>
  </si>
  <si>
    <t>Ledger Provision</t>
  </si>
  <si>
    <t>Legal Costs - Waste Pfi</t>
  </si>
  <si>
    <t>Other Adverts - Fire</t>
  </si>
  <si>
    <t>Postages</t>
  </si>
  <si>
    <t>Notts Cricket Club Extension</t>
  </si>
  <si>
    <t>Financial Services</t>
  </si>
  <si>
    <t>Dun &amp; Bradstreet Reports</t>
  </si>
  <si>
    <t>Peter Hurford</t>
  </si>
  <si>
    <t>Financial Services Admin</t>
  </si>
  <si>
    <t>Fin Servs Cb</t>
  </si>
  <si>
    <t>Acses</t>
  </si>
  <si>
    <t>Charitable Grants</t>
  </si>
  <si>
    <t>Schools Catering Ledger Balances</t>
  </si>
  <si>
    <t>Catering Bassetlaw PFI</t>
  </si>
  <si>
    <t>PICW028</t>
  </si>
  <si>
    <t>Office 4 Wdrtech Ltd T/A - Marketing Lab</t>
  </si>
  <si>
    <t>PICW029</t>
  </si>
  <si>
    <t>Office 5 BRS Electrical Limited</t>
  </si>
  <si>
    <t>PICW030</t>
  </si>
  <si>
    <t>Office 7 Monition Ltd</t>
  </si>
  <si>
    <t>PICW031</t>
  </si>
  <si>
    <t>Office 8 Sherwood Financial Solutions Lt</t>
  </si>
  <si>
    <t>PICW032</t>
  </si>
  <si>
    <t>Office 9 Sherwood Financial Solutions Lt</t>
  </si>
  <si>
    <t>PICW033</t>
  </si>
  <si>
    <t>Office 10 T2 Design Solutions Ltd</t>
  </si>
  <si>
    <t>PICW034</t>
  </si>
  <si>
    <t>Workshop 11 Crius Technologies ltd</t>
  </si>
  <si>
    <t>PICW035</t>
  </si>
  <si>
    <t>Workshop 12 Ortus Tecnology Ltd</t>
  </si>
  <si>
    <t>PICW036</t>
  </si>
  <si>
    <t>Workshop 13 Ortus Tecnology Ltd</t>
  </si>
  <si>
    <t>PICW037</t>
  </si>
  <si>
    <t>Workshop 14 Ortus Tecnology Ltd</t>
  </si>
  <si>
    <t>PICW038</t>
  </si>
  <si>
    <t>Office 15 Ortus Tecnology Ltd</t>
  </si>
  <si>
    <t>PICW039</t>
  </si>
  <si>
    <t>Office 16 Ortus Tecnology Ltd</t>
  </si>
  <si>
    <t>PICW040</t>
  </si>
  <si>
    <t>Office 18 Wilmat Fostering</t>
  </si>
  <si>
    <t>PICW041</t>
  </si>
  <si>
    <t>Office 19 Recycling Engineering &amp; Develo</t>
  </si>
  <si>
    <t>PICW042</t>
  </si>
  <si>
    <t>Office 20 We Buy Any Car Limited</t>
  </si>
  <si>
    <t>PICW043</t>
  </si>
  <si>
    <t>Office 21 Workflow Imaging Systems ltd</t>
  </si>
  <si>
    <t>PICW044</t>
  </si>
  <si>
    <t>Office 24 Sherwood Prime Care Ltd</t>
  </si>
  <si>
    <t>PICW045</t>
  </si>
  <si>
    <t>Office 27 KC Sofas Limited</t>
  </si>
  <si>
    <t>PICW046</t>
  </si>
  <si>
    <t>Office 28 Provide Education Limited</t>
  </si>
  <si>
    <t>PICW047</t>
  </si>
  <si>
    <t>Office 29 Nightingale Business Mgmt Ltd</t>
  </si>
  <si>
    <t>PICW048</t>
  </si>
  <si>
    <t>Office 30 Unleash Wealth Management Ltd</t>
  </si>
  <si>
    <t>PICW049</t>
  </si>
  <si>
    <t>Office 31 Cert Brands Ltd</t>
  </si>
  <si>
    <t>PICW050</t>
  </si>
  <si>
    <t>Office 32 Dukeries IT Limited</t>
  </si>
  <si>
    <t>PICW051</t>
  </si>
  <si>
    <t>Office 33a Like Your Face</t>
  </si>
  <si>
    <t>PICW052</t>
  </si>
  <si>
    <t>Office 33b KA Donally Ltd</t>
  </si>
  <si>
    <t>PICW053</t>
  </si>
  <si>
    <t>Office 33c Provide Education Limited</t>
  </si>
  <si>
    <t>PICW054</t>
  </si>
  <si>
    <t>Office 33d Groundwork Creswell Ash &amp; Man</t>
  </si>
  <si>
    <t>PICW055</t>
  </si>
  <si>
    <t>Office 33e Cooper Security Systems ltd</t>
  </si>
  <si>
    <t>PICW056</t>
  </si>
  <si>
    <t>Office 33f Groundwork Creswell Ash &amp; Man</t>
  </si>
  <si>
    <t>PICW057</t>
  </si>
  <si>
    <t>Office 34 Groundwork Creswell Ash &amp; Mans</t>
  </si>
  <si>
    <t>PICW058</t>
  </si>
  <si>
    <t>Office 35 Lexiconnect Ltd</t>
  </si>
  <si>
    <t>PICW059</t>
  </si>
  <si>
    <t>Shared Office 36c EJM Accounting</t>
  </si>
  <si>
    <t>PICW060</t>
  </si>
  <si>
    <t>Shared Office 36f MC Currie IT Limited</t>
  </si>
  <si>
    <t>PICW061</t>
  </si>
  <si>
    <t>Office 37 APS Legal &amp; Associates Ltd</t>
  </si>
  <si>
    <t>PICW062</t>
  </si>
  <si>
    <t>Office 39 Kronos Systems Ltd</t>
  </si>
  <si>
    <t>PICW063</t>
  </si>
  <si>
    <t>Office 41 First Care DCA Ltd</t>
  </si>
  <si>
    <t>PICW065</t>
  </si>
  <si>
    <t>Office 43 APS Legal &amp; Associates Ltd</t>
  </si>
  <si>
    <t>PICW066</t>
  </si>
  <si>
    <t>Office 45 Smith Craven Ltd</t>
  </si>
  <si>
    <t>PICW067</t>
  </si>
  <si>
    <t>Office 46a Quality Rail Ltd</t>
  </si>
  <si>
    <t>PICW068</t>
  </si>
  <si>
    <t>Office 46b Dalton Designs UK Ltd</t>
  </si>
  <si>
    <t>PICW069</t>
  </si>
  <si>
    <t>Office 46c The Whisky Way Ltd</t>
  </si>
  <si>
    <t>PICW070</t>
  </si>
  <si>
    <t>Office 46d Olo Design Ltd</t>
  </si>
  <si>
    <t>PICW071</t>
  </si>
  <si>
    <t>Office 48 APS Legal &amp; Associates ltd</t>
  </si>
  <si>
    <t>PICW072</t>
  </si>
  <si>
    <t>Office 49 SJW The Wright Care Ltd</t>
  </si>
  <si>
    <t>PICW073</t>
  </si>
  <si>
    <t>Café Tom Hill</t>
  </si>
  <si>
    <t>PICW074</t>
  </si>
  <si>
    <t>Virtual-Mai/Phone/Bus Supp) Damms Consul</t>
  </si>
  <si>
    <t>PICW075</t>
  </si>
  <si>
    <t>Virtual (Mail) DB Fascias</t>
  </si>
  <si>
    <t>PICW076</t>
  </si>
  <si>
    <t>Virtual (Mail) Doxey Process Engineering</t>
  </si>
  <si>
    <t>PICW077</t>
  </si>
  <si>
    <t>Virtual(Mail/Phone/Bus Supp Global Measu</t>
  </si>
  <si>
    <t>PICW078</t>
  </si>
  <si>
    <t>Virtual Mail/Phone/Bus Sup Greyman Secur</t>
  </si>
  <si>
    <t>PICW079</t>
  </si>
  <si>
    <t>Virtual (Mail/Phone) Virginia Riley</t>
  </si>
  <si>
    <t>PICW080</t>
  </si>
  <si>
    <t>Virtual (Mail/Phone) Loftus Stowe Ltd</t>
  </si>
  <si>
    <t>PICW081</t>
  </si>
  <si>
    <t>Virtual (Mail) Magazine Publishing Ltd</t>
  </si>
  <si>
    <t>PICW082</t>
  </si>
  <si>
    <t>Virtual (Mail/Phone) PL Solutions UK Ltd</t>
  </si>
  <si>
    <t>PICW083</t>
  </si>
  <si>
    <t>VirtualMail/Phone/Bus Sup Real World Bus</t>
  </si>
  <si>
    <t>PICW084</t>
  </si>
  <si>
    <t>Virtual (Mail) Redheads Digital Ltd</t>
  </si>
  <si>
    <t>PICW085</t>
  </si>
  <si>
    <t>Virtual (Mail) Right Conversions Ltd</t>
  </si>
  <si>
    <t>PICW086</t>
  </si>
  <si>
    <t>Virtual (Mail/Phone/Bus SuppThe IT Men L</t>
  </si>
  <si>
    <t>PICW087</t>
  </si>
  <si>
    <t>Virtual (Mail/Phone/Bus Sup) Teklift Ltd</t>
  </si>
  <si>
    <t>Legal Ledger</t>
  </si>
  <si>
    <t>Legal Services - Barrister Fees – Other</t>
  </si>
  <si>
    <t>Legal Srvs-Barrister Fees-Child Protecti</t>
  </si>
  <si>
    <t>Legal Services - Expert Fees</t>
  </si>
  <si>
    <t>Legal Services - Solicitor Fees</t>
  </si>
  <si>
    <t>Legal Services - Court Fees</t>
  </si>
  <si>
    <t>Barristers – Adults (general)</t>
  </si>
  <si>
    <t>Barristers – Adults (trading standards)</t>
  </si>
  <si>
    <t>Barristers Fees (DOLS)</t>
  </si>
  <si>
    <t>Expert Fees (DOLS)</t>
  </si>
  <si>
    <t>Court Fees (DOLS)</t>
  </si>
  <si>
    <t>Solicitor Fees (DOLS)</t>
  </si>
  <si>
    <t>PLEG012</t>
  </si>
  <si>
    <t>Developers for S38 agreements</t>
  </si>
  <si>
    <t>PLEG013</t>
  </si>
  <si>
    <t>Developers for S278 agreements</t>
  </si>
  <si>
    <t>PLEG014</t>
  </si>
  <si>
    <t>Developers for S106 agreements</t>
  </si>
  <si>
    <t>PLEG015</t>
  </si>
  <si>
    <t>Legal fees for land transactions from</t>
  </si>
  <si>
    <t>PLEG016</t>
  </si>
  <si>
    <t>Probation</t>
  </si>
  <si>
    <t>PLEG017</t>
  </si>
  <si>
    <t>CCGs</t>
  </si>
  <si>
    <t>Cpd Skills For Life  (Pppc862)</t>
  </si>
  <si>
    <t>ERDF Community Anchor</t>
  </si>
  <si>
    <t>Dti Food Grant</t>
  </si>
  <si>
    <t>Beacon Awd-emerg Plan(Lx10001)</t>
  </si>
  <si>
    <t>Proceeds Of Crime - Cons Prot</t>
  </si>
  <si>
    <t>Gavin SIMMONITE - 30/6/2004</t>
  </si>
  <si>
    <t>Stuart Philip PEACH</t>
  </si>
  <si>
    <t>Gavin SIMMONITE - 24/3/2004</t>
  </si>
  <si>
    <t>C LEE (cash seizure)</t>
  </si>
  <si>
    <t>R BROWN (cash seizure)</t>
  </si>
  <si>
    <t>S SIMPKISS (cash seizure)</t>
  </si>
  <si>
    <t>D BALMER (cash seizure)</t>
  </si>
  <si>
    <t>A MOULSON (cash seizure)</t>
  </si>
  <si>
    <t>D HOWDEN (cash seizure)</t>
  </si>
  <si>
    <t>K WOODS (cash seizure)</t>
  </si>
  <si>
    <t>HART (cash seizure)</t>
  </si>
  <si>
    <t>N SINGH (cash seizure)</t>
  </si>
  <si>
    <t>S KHAN (cash seizure)</t>
  </si>
  <si>
    <t>A NAZAR (cash seizure)</t>
  </si>
  <si>
    <t>M MINOTA (cash seizure)</t>
  </si>
  <si>
    <t>Alliance SSP (PPFS-PPFS001)</t>
  </si>
  <si>
    <t>Under Age Test Purchase</t>
  </si>
  <si>
    <t>Broadband Project</t>
  </si>
  <si>
    <t>Hexgreave Park</t>
  </si>
  <si>
    <t>Bassetlaw Bic</t>
  </si>
  <si>
    <t>General</t>
  </si>
  <si>
    <t>HW Landscapes</t>
  </si>
  <si>
    <t>Landscapes Ledger Balances</t>
  </si>
  <si>
    <t>Auction Receipts</t>
  </si>
  <si>
    <t>S106 Libraries monies</t>
  </si>
  <si>
    <t>Self Help Nottingham</t>
  </si>
  <si>
    <t>Bassetlaw Learning Disability Nottingham</t>
  </si>
  <si>
    <t>Nottingham Credit Union</t>
  </si>
  <si>
    <t>EA A611 Annesley Road, Hucknall</t>
  </si>
  <si>
    <t>EA A617 Sutton in Ashfield</t>
  </si>
  <si>
    <t>EA Stoneyford Road, Sutton in Ashfield</t>
  </si>
  <si>
    <t>EA A611 Derby Road, Kirkby in Ashfield</t>
  </si>
  <si>
    <t>L/C Support 7 Burns Lane, Warsop</t>
  </si>
  <si>
    <t>Market St, Huthwaite LC</t>
  </si>
  <si>
    <t>EA - Linby Road, Hucknall</t>
  </si>
  <si>
    <t>Damaged central res. - A38 Common Rd</t>
  </si>
  <si>
    <t>16 Seagrave Ave,  Kirkby-in-Ash CW Rep</t>
  </si>
  <si>
    <t>COXMOOR ROAD, SinA - REPAIR TO CABLE V/A</t>
  </si>
  <si>
    <t>OP 16 CHURCH STREET KinA EMERGENCY L/C..</t>
  </si>
  <si>
    <t>12 Sandy Lane, Hucknall - Resite LC</t>
  </si>
  <si>
    <t>46 Forster Rd, Kirkby in Ash LC Support</t>
  </si>
  <si>
    <t>155 Wagstaff Ln, Jacksdale LC support</t>
  </si>
  <si>
    <t>Chesterfield Rd, Huthwaite O'grown Veg</t>
  </si>
  <si>
    <t>Lighting In Southwell</t>
  </si>
  <si>
    <t>Emmanuel School W Bridgford</t>
  </si>
  <si>
    <t>Ollerton Road Retford</t>
  </si>
  <si>
    <t>Westwell Ln Gringley-o-t-hill</t>
  </si>
  <si>
    <t>Gotham Road East Leake</t>
  </si>
  <si>
    <t>Vesuvius Sandy Lane Worksop</t>
  </si>
  <si>
    <t>Pendean Way Sutton In Ashfield</t>
  </si>
  <si>
    <t>Springwood Gardens Mansf Wdhse</t>
  </si>
  <si>
    <t>538 Sandlands Way Mansfield</t>
  </si>
  <si>
    <t>Albans Court  Clipstone Road</t>
  </si>
  <si>
    <t>Penny Emma Way S-in-a</t>
  </si>
  <si>
    <t>S278 Tesco Beeston</t>
  </si>
  <si>
    <t>Thrumpton Lane Retford</t>
  </si>
  <si>
    <t>Studfolds Farm Kirkby In Ash</t>
  </si>
  <si>
    <t>Kirkby Folly Rd Sutton In Ash</t>
  </si>
  <si>
    <t>Retford Enterprise Centre</t>
  </si>
  <si>
    <t>Hall Lane Giltbrook</t>
  </si>
  <si>
    <t>Unwin Road Sutton In Ashfield</t>
  </si>
  <si>
    <t>Main Street Balderton</t>
  </si>
  <si>
    <t>North Road Retford</t>
  </si>
  <si>
    <t>Sherwood Street Warsop</t>
  </si>
  <si>
    <t>St Helens Crescent Trowell</t>
  </si>
  <si>
    <t>Land At Raf Newton</t>
  </si>
  <si>
    <t>Black Scotch Lane Mansfield</t>
  </si>
  <si>
    <t>Kirklington Road  Rainworth</t>
  </si>
  <si>
    <t>S278 Sandy Lane, Worksop Redesign</t>
  </si>
  <si>
    <t>Ash Farm, Farnsfield</t>
  </si>
  <si>
    <t>Sandlands Way, Mansfield Phase4 Redesign</t>
  </si>
  <si>
    <t>LANTERN LANE, EAST LEAKE Street lighting</t>
  </si>
  <si>
    <t>Flint Avenue, Mansfield S38</t>
  </si>
  <si>
    <t>LORD BYRON PUB,QUARRY LN,MANSF st lighti</t>
  </si>
  <si>
    <t>CROW TREES, SUTTON-IN-ASHFIELD st lighti</t>
  </si>
  <si>
    <t>WELLOW ROAD OLLERTON S38 Street Lighting</t>
  </si>
  <si>
    <t>RAVENSHEAD S278 Lighting</t>
  </si>
  <si>
    <t>KINGSWAY ROAD, HUCKNALL Street Lighting</t>
  </si>
  <si>
    <t>CAVENDISH ROAD,CLIPSTONE Street Lighting</t>
  </si>
  <si>
    <t>SPRING LANE, GEDLING  Street Lighting</t>
  </si>
  <si>
    <t>StLight Wighay Rd,Hucknall- Strata Homes</t>
  </si>
  <si>
    <t>SLight Mount View,Tuxford-Nettledale Ltd</t>
  </si>
  <si>
    <t>S278 Warsop Ln,Rainworth-Street Lighting</t>
  </si>
  <si>
    <t>Papplewick Phase 4 Street Lighting</t>
  </si>
  <si>
    <t>Watnall Road, Hucknall S38</t>
  </si>
  <si>
    <t>Berry Hill Lane, Mansfield S38</t>
  </si>
  <si>
    <t>Brownlow Road, Mansfield S38 Phase 2</t>
  </si>
  <si>
    <t>S38 Warsop Ln,Rainworth-Street Lighting</t>
  </si>
  <si>
    <t>Clipstone Drive,Clipstone Street Lightin</t>
  </si>
  <si>
    <t>Highfields School, Balderton S38</t>
  </si>
  <si>
    <t>White House Road, Bircotes S38</t>
  </si>
  <si>
    <t>Pye Avenue, Mansfield S38</t>
  </si>
  <si>
    <t>Sleaford Rd Newark S38</t>
  </si>
  <si>
    <t>Bawtry Rd, Harworth  lighting Extension</t>
  </si>
  <si>
    <t>Field Farm, Stapleford S278</t>
  </si>
  <si>
    <t>Sparken Hill, Worksop S38</t>
  </si>
  <si>
    <t>Old School Close, Awsworth S38</t>
  </si>
  <si>
    <t>Newmanleys Rd, Eastwood S278</t>
  </si>
  <si>
    <t>Pleasley Hill Redevoplment Mansfield</t>
  </si>
  <si>
    <t>Rolls Royce, Hucknall S38</t>
  </si>
  <si>
    <t>Melton Rd, Edwalton S278 &amp; S38</t>
  </si>
  <si>
    <t>Rear of Welbeck Rd Mansfield Woodhouse</t>
  </si>
  <si>
    <t>Southwell Rd West Mansfield S278</t>
  </si>
  <si>
    <t>Nottingham Rd, Southwell.</t>
  </si>
  <si>
    <t>Melton Road, Edwalton S38</t>
  </si>
  <si>
    <t>Papplewick/Moor Ln R'Bout Hucknall S278</t>
  </si>
  <si>
    <t>Wilford Lane, W.Bridgford</t>
  </si>
  <si>
    <t>West Street Retford Asda PFS</t>
  </si>
  <si>
    <t>Park Hall Rd Mansfield Woodhouse S38</t>
  </si>
  <si>
    <t>Lindhurst Development Mansfield S38</t>
  </si>
  <si>
    <t>Gateford Park, Worksop S38</t>
  </si>
  <si>
    <t>Former Rainbow Depot Site, Southwell</t>
  </si>
  <si>
    <t>Costa Cof St Peters Retail Pk Mansf S278</t>
  </si>
  <si>
    <t>Mill Rd, Newthorpe</t>
  </si>
  <si>
    <t>Victoria Retail Park Netherfield</t>
  </si>
  <si>
    <t>Lawn Rd, Sutton in Ashfield S38</t>
  </si>
  <si>
    <t>KFC Victoria Parkway, Netherfield</t>
  </si>
  <si>
    <t>KFC Woodborough Road Mapperley</t>
  </si>
  <si>
    <t>Lingford St. Hucknall s38</t>
  </si>
  <si>
    <t>Thompson Ave, Harworth S38</t>
  </si>
  <si>
    <t>Rwo</t>
  </si>
  <si>
    <t>Portland Rd  Selston</t>
  </si>
  <si>
    <t>Chetwynd Barracks Swiney Way</t>
  </si>
  <si>
    <t>Re-opening Of Wood Street</t>
  </si>
  <si>
    <t>Ashgate Rd Hucknall-pt 1 Claim</t>
  </si>
  <si>
    <t>Asda R'bout Sandlands Way</t>
  </si>
  <si>
    <t>North Rd Retford - Sec 278</t>
  </si>
  <si>
    <t>Harworth Health Centre</t>
  </si>
  <si>
    <t>Chesterfield Rd Mansfield</t>
  </si>
  <si>
    <t>Kirkby Folly Rd  Sutton In Ash</t>
  </si>
  <si>
    <t>Dukeries Serv Stn Ranby-sec278</t>
  </si>
  <si>
    <t>Retain Store Barnbtgate Sec278</t>
  </si>
  <si>
    <t>Radcliffe Rd  Gamston</t>
  </si>
  <si>
    <t>Woodfield Gdns off Carlton Ave WorkspS38</t>
  </si>
  <si>
    <t>Ruddingto Baptise Church</t>
  </si>
  <si>
    <t>Newlands Farm Misson Springs</t>
  </si>
  <si>
    <t>Mapperley Plains  Arnold</t>
  </si>
  <si>
    <t>Field House Farm  Bunny</t>
  </si>
  <si>
    <t>Greene Tweed Access</t>
  </si>
  <si>
    <t>Leeming Ln North  Mansfield Wo</t>
  </si>
  <si>
    <t>Hassocks Lane  Beeston</t>
  </si>
  <si>
    <t>Halfway Garage Bunny</t>
  </si>
  <si>
    <t>Black Diamond Development</t>
  </si>
  <si>
    <t>A60/b6407 A60/b6031</t>
  </si>
  <si>
    <t>Access Works 100 Melton Rd</t>
  </si>
  <si>
    <t>Burton Joyce - Road Raising</t>
  </si>
  <si>
    <t>Old London Rd Markham Moor</t>
  </si>
  <si>
    <t>E Midlands Parkway Station</t>
  </si>
  <si>
    <t>Abnormal Load Cottam-wburton</t>
  </si>
  <si>
    <t>Highgrounds Rd Worksop</t>
  </si>
  <si>
    <t>Ea Burton Joyce</t>
  </si>
  <si>
    <t>Planning Studies</t>
  </si>
  <si>
    <t>Turning Point East</t>
  </si>
  <si>
    <t>Dsa Test Centre Signs</t>
  </si>
  <si>
    <t>S38 Hoeview Rd Cropwell Bishop</t>
  </si>
  <si>
    <t>S116 Brackenhurst Ln Southwell</t>
  </si>
  <si>
    <t>Driving Test Centre Signing</t>
  </si>
  <si>
    <t>Marsham Drive Arnold</t>
  </si>
  <si>
    <t>Energy Crop Scheme  Fiskerton</t>
  </si>
  <si>
    <t>Ail Stoke Bardolph Substation</t>
  </si>
  <si>
    <t>New Store Urban Road</t>
  </si>
  <si>
    <t>B6033 Traffic Counts</t>
  </si>
  <si>
    <t>Flood Schemes Cotam Rd Treswel</t>
  </si>
  <si>
    <t>Speed Survey B6387</t>
  </si>
  <si>
    <t>TRO Kirkby Precinct</t>
  </si>
  <si>
    <t>NET Line 2</t>
  </si>
  <si>
    <t>Tesco Worksop (TRO ONLY)</t>
  </si>
  <si>
    <t>Consenting of Ordinary Water Courses</t>
  </si>
  <si>
    <t>DDA Crossings Harworth &amp; Bircotes</t>
  </si>
  <si>
    <t>A60 Lakeside Lodge Access</t>
  </si>
  <si>
    <t>A46 De-Trunking - North</t>
  </si>
  <si>
    <t>A46 De-Trunking - South</t>
  </si>
  <si>
    <t>Section 278, Wm Morrisons, Kirkby in Ash</t>
  </si>
  <si>
    <t>Rainworth Flood Alleviation Scheme</t>
  </si>
  <si>
    <t>Adoption Work to Tintern Close, Kirkby</t>
  </si>
  <si>
    <t>Coxmoor Rd, Sutton Forest Level Crossing</t>
  </si>
  <si>
    <t>Station Road, Selston  Level Crossing</t>
  </si>
  <si>
    <t>Walkeringham Flood Alleviation Scheme</t>
  </si>
  <si>
    <t>Kirkby Town Centre Improvement Scheme</t>
  </si>
  <si>
    <t>Rdway Improvements,Goosemoor Ln,Retford</t>
  </si>
  <si>
    <t>Belle Isle, Hucknall</t>
  </si>
  <si>
    <t>Shiny Side Up Partnership</t>
  </si>
  <si>
    <t>Sherwood Energy Village Adoption (TEMP)</t>
  </si>
  <si>
    <t>Nottingham Road Hucknall - S278 works</t>
  </si>
  <si>
    <t>Watnall Road, Hucknall (Flying Bedstead)</t>
  </si>
  <si>
    <t>Sherwood Oaks Business Park, Mansfield</t>
  </si>
  <si>
    <t>Pelham St Area, Newark Residents Parking</t>
  </si>
  <si>
    <t>Gedling Access Road Advanced Works</t>
  </si>
  <si>
    <t>A616 Great North Rd Newark Bridge Repair</t>
  </si>
  <si>
    <t>Collyer Road Calverton</t>
  </si>
  <si>
    <t>A60 Mansfield Rd Hospital Signs Install</t>
  </si>
  <si>
    <t>Burton Rd Cavendish Rd Signs Army Reserv</t>
  </si>
  <si>
    <t>Main Rd Gedling Sure Start Centre Signs</t>
  </si>
  <si>
    <t>A60 Nottm Rd Army Reseve Centre Signing</t>
  </si>
  <si>
    <t>Tourist Signs - Ref 3159801</t>
  </si>
  <si>
    <t>S278 Projects - Bus Schemes</t>
  </si>
  <si>
    <t>Old Bluebell Pub CarPark,Carsic Lane,SiA</t>
  </si>
  <si>
    <t>Taxi rank signing, Mansfield</t>
  </si>
  <si>
    <t>Ruddington Knitters Museum Tourist Sign</t>
  </si>
  <si>
    <t>Adoption Work to Brierley Forest Ind Est</t>
  </si>
  <si>
    <t>Direction signing to Woodthorpe Hospital</t>
  </si>
  <si>
    <t>Wysall to Costock Bridge Damaged</t>
  </si>
  <si>
    <t>Nottm - Newark Train Service Improvement</t>
  </si>
  <si>
    <t>Station Road, Beeston - Delivery Bay</t>
  </si>
  <si>
    <t>Memorial Forest, off Hollygate Lane, Cot</t>
  </si>
  <si>
    <t>Army Reserve Centre signing (Mansfield)</t>
  </si>
  <si>
    <t>Army Reserve Centre signing (Carlton)</t>
  </si>
  <si>
    <t>Melton Rd, Edwalton Speed Limit Waitrose</t>
  </si>
  <si>
    <t>Cauldwell Rd, Mansfield prohibit Waiting</t>
  </si>
  <si>
    <t>Warsop Ln, Rainworth Speed Limit</t>
  </si>
  <si>
    <t>Ilkeston Rd, Staplefd prohibit waiting</t>
  </si>
  <si>
    <t>Pearson Centre, Nuart Rd Beeston Signs</t>
  </si>
  <si>
    <t>Tollerton Ln Tollerton Speed Limit</t>
  </si>
  <si>
    <t>Newark Southern Link Road</t>
  </si>
  <si>
    <t>Melton Road, Tollerton (Waitrose)</t>
  </si>
  <si>
    <t>Sheepwash Bridge Costock Rd Wysall</t>
  </si>
  <si>
    <t>Boots Ent. Zone, Beeston Design/Checking</t>
  </si>
  <si>
    <t>Oll't'n Rd , Edwinstowe Solar Pl Appeal</t>
  </si>
  <si>
    <t>2 Station Road, Carlton</t>
  </si>
  <si>
    <t>Car Park Surveys  Rushcliffe</t>
  </si>
  <si>
    <t>Prologis Park North Notts</t>
  </si>
  <si>
    <t>A60 / A52 Nottingham Knight</t>
  </si>
  <si>
    <t>Working Height Regs Equipment</t>
  </si>
  <si>
    <t>Plains Rd / Gedling Rd</t>
  </si>
  <si>
    <t>Prologis Park</t>
  </si>
  <si>
    <t>Marr/a38 Kings Mill Road</t>
  </si>
  <si>
    <t>West Notts College Site</t>
  </si>
  <si>
    <t>Mansfield Rd/woodthorpe Dr</t>
  </si>
  <si>
    <t>Derby Rd/toton Ln/church St</t>
  </si>
  <si>
    <t>Marr/prologis Park</t>
  </si>
  <si>
    <t>Charles Ave Beeston Lodge Gate</t>
  </si>
  <si>
    <t>Prologis Pk Mnsfld Bagging Wrk</t>
  </si>
  <si>
    <t>A52 Trunk Rd Signal Equipment</t>
  </si>
  <si>
    <t>Inner Relief Rd / West Hill</t>
  </si>
  <si>
    <t>A38 Sutton Road / Wilmore Way</t>
  </si>
  <si>
    <t>A52 Derby Rd / Cow Lane</t>
  </si>
  <si>
    <t>A610 Ikea Island</t>
  </si>
  <si>
    <t>C23 C24 Stop Line Loops</t>
  </si>
  <si>
    <t>Rosemary St/stjohn St Mansfiel</t>
  </si>
  <si>
    <t>A52 Wheatcroft Island</t>
  </si>
  <si>
    <t>Great North Rd / Retford Hospi</t>
  </si>
  <si>
    <t>A60 Leeming Ln / Old Mill Ln</t>
  </si>
  <si>
    <t>A60 Leeming Ln / Peafield Ln</t>
  </si>
  <si>
    <t>Rolleston Drive / Gedling Road</t>
  </si>
  <si>
    <t>A52 Grantham Rd / Bingham Rd</t>
  </si>
  <si>
    <t>Barnby Gate / Sherwood Ave</t>
  </si>
  <si>
    <t>Former White Hart site-Traffic signal wk</t>
  </si>
  <si>
    <t>M1 JNC26 Traffic Signals Design Eastwood</t>
  </si>
  <si>
    <t>Morrisons Development Kilton Rd, Worksop</t>
  </si>
  <si>
    <t>Babworth Road/ Ordsall Road, Retford</t>
  </si>
  <si>
    <t>West Hill Rd/Newlands,Ordsall,Retford</t>
  </si>
  <si>
    <t>Clipstone Medical Centre, Clipstone</t>
  </si>
  <si>
    <t>Larwood Park, Kirkby in Ashfield</t>
  </si>
  <si>
    <t>New toucan crossing Newark South Link Rd</t>
  </si>
  <si>
    <t>Lidl development-White Hart site, A60</t>
  </si>
  <si>
    <t>Lindhurst development S278 Signal Design</t>
  </si>
  <si>
    <t>Newark SLR awton Rd/Bowdridge Rd signals</t>
  </si>
  <si>
    <t>Newark SLR Bowbridge Lane/Central Street</t>
  </si>
  <si>
    <t>Signal Upgrade Hucknall Ln/Sandhurst Rd</t>
  </si>
  <si>
    <t>Bowbridge Rd Sports Design work</t>
  </si>
  <si>
    <t>Bowbridge Lane SLR Signal Design</t>
  </si>
  <si>
    <t>Newark Infa. Sthrn Link -signal control</t>
  </si>
  <si>
    <t>Baggaley Crescent, Mansfield LC move</t>
  </si>
  <si>
    <t>Woodhouse Rd/Leeming St, Mansfield</t>
  </si>
  <si>
    <t>A60 Devils Elbow Ravenshead</t>
  </si>
  <si>
    <t>B684 Catfoot Lane</t>
  </si>
  <si>
    <t>Queens Bower Rd Daybrook</t>
  </si>
  <si>
    <t>Tree Encroach Lighting Gedling</t>
  </si>
  <si>
    <t>Spring Lane  Lambley</t>
  </si>
  <si>
    <t>A60 Longdale Ln Ravenshead</t>
  </si>
  <si>
    <t>Pintail Close Netherfield</t>
  </si>
  <si>
    <t>A614 Blidworth Bottoms</t>
  </si>
  <si>
    <t>Sandfield Rd / Arnot Hill Rd</t>
  </si>
  <si>
    <t>Harby Lane Langar</t>
  </si>
  <si>
    <t>A614 Nr Oxton Road Arnold</t>
  </si>
  <si>
    <t>Somersby/melbury Rd Woodthorpe</t>
  </si>
  <si>
    <t>Carlton Hill Connigswath Road</t>
  </si>
  <si>
    <t>Christmas Lighting Lambley</t>
  </si>
  <si>
    <t>Hazel Grove Mapperley</t>
  </si>
  <si>
    <t>Combo Mews Southcliffe Rd Cton</t>
  </si>
  <si>
    <t>Disconect Light - Ramsdale Av</t>
  </si>
  <si>
    <t>36 Kendrick Road Carlton L/c</t>
  </si>
  <si>
    <t>79 Main St Burton Joyce</t>
  </si>
  <si>
    <t>O/s The Sycamores Moor Rd</t>
  </si>
  <si>
    <t>Forest Lane Papplewick</t>
  </si>
  <si>
    <t>O/s 62 Worrall Ave Arnold</t>
  </si>
  <si>
    <t>O/s 155 Prospect Road Carlton</t>
  </si>
  <si>
    <t>6 Sandfield Road Arnold</t>
  </si>
  <si>
    <t>13 Kilvington Rd Arnold</t>
  </si>
  <si>
    <t>69 Ravenswood Rd Arnold</t>
  </si>
  <si>
    <t>Arnot Hill Rd Arnold</t>
  </si>
  <si>
    <t>Colwick Park Close</t>
  </si>
  <si>
    <t>1 Pinfold Close Woodborough</t>
  </si>
  <si>
    <t>Front Street  Arnold</t>
  </si>
  <si>
    <t>Charles St Arnold</t>
  </si>
  <si>
    <t>O/swindsor Castle Ph Carlton</t>
  </si>
  <si>
    <t>A614burntstump Hil Carlton Hil</t>
  </si>
  <si>
    <t>Lc4 Dale Ave  Mapperley</t>
  </si>
  <si>
    <t>Mapperley Top/Somersby Rd Jnc</t>
  </si>
  <si>
    <t>A60 Mansfield Rd Arnold</t>
  </si>
  <si>
    <t>Marshall Hill Dr/Porchester Rd</t>
  </si>
  <si>
    <t>Westdale Lane Carlton</t>
  </si>
  <si>
    <t>EA VICTORIA Rd BUS SHELTER</t>
  </si>
  <si>
    <t>WESTDALE Ln  PORCHESTER Rd</t>
  </si>
  <si>
    <t>WEST STREET  ARNOLD(o/s flats)</t>
  </si>
  <si>
    <t>Woodthorpe Drive Arnold RWO</t>
  </si>
  <si>
    <t>RTC - A60/Forest Lane jnctn, Papplewick</t>
  </si>
  <si>
    <t>O/S 52 Oxengate, Arnold - LC resite</t>
  </si>
  <si>
    <t>Overgrown Veg - 2 Revena Close, Colwick</t>
  </si>
  <si>
    <t>Replacement of LC 2 Stanhope Road,Arnold</t>
  </si>
  <si>
    <t>Overgrown Veg - Browning Close, Daybrook</t>
  </si>
  <si>
    <t>Overgrown Veg - Tilford Road, Newstead</t>
  </si>
  <si>
    <t>Overgrown Veg - Vale Road, Colwick</t>
  </si>
  <si>
    <t>Overgrown Veg - Vale Rd, Colwick 59 -75</t>
  </si>
  <si>
    <t>Overgrown Veg - Finsbury Road, Arnold</t>
  </si>
  <si>
    <t>A614 Ollerton Rd,Arnold Temp Move LC</t>
  </si>
  <si>
    <t>lc Support - Elmhurst Avenue, Carlton</t>
  </si>
  <si>
    <t>Inst new gully - Stoke Lane, Gedling</t>
  </si>
  <si>
    <t>Sir John Robinson Wy, Arnold Ped Railing</t>
  </si>
  <si>
    <t>Fence repairs- Charworth Rd, Netherfield</t>
  </si>
  <si>
    <t>Ordsall Road  Retford</t>
  </si>
  <si>
    <t>A620 Retford Road</t>
  </si>
  <si>
    <t>A60 Worksop Rd Wigthorpe</t>
  </si>
  <si>
    <t>Main Street Styrrup</t>
  </si>
  <si>
    <t>Holly Rd/trent Street Retford</t>
  </si>
  <si>
    <t>Wigthorpe Hill Carlton In Lind</t>
  </si>
  <si>
    <t>Vulcan Place Worksop</t>
  </si>
  <si>
    <t>Kilton Rd Worksop</t>
  </si>
  <si>
    <t>B6024 Newcastle Ave Worksop</t>
  </si>
  <si>
    <t>Green Mile Lane Babworth</t>
  </si>
  <si>
    <t>Shireoaks Rd/woodhouse Close</t>
  </si>
  <si>
    <t>A57 Woodsetts Island Worksop</t>
  </si>
  <si>
    <t>Newcastle Avenue  Worksop</t>
  </si>
  <si>
    <t>69 Potter Street Worksop</t>
  </si>
  <si>
    <t>O/s Gamston Airfield Gamston</t>
  </si>
  <si>
    <t>Mansfield Road Worksop</t>
  </si>
  <si>
    <t>A620 Gainsborough Rd/surton Rd</t>
  </si>
  <si>
    <t>A631 Beckingham</t>
  </si>
  <si>
    <t>B6079 Osberton</t>
  </si>
  <si>
    <t>Mattersey Road Retford</t>
  </si>
  <si>
    <t>West Burton To Cotham Pwer Stn</t>
  </si>
  <si>
    <t>A57 Darlton</t>
  </si>
  <si>
    <t>Lowton Street Worksop</t>
  </si>
  <si>
    <t>Maple Leaf Gardens Worksop</t>
  </si>
  <si>
    <t>Cctv Bassetlaw Area</t>
  </si>
  <si>
    <t>Gravelholes Lane Misterton</t>
  </si>
  <si>
    <t>A57 Netherton Road Worksop</t>
  </si>
  <si>
    <t>High Hoe Rd Worksop</t>
  </si>
  <si>
    <t>Upper Row Dunham On Trent</t>
  </si>
  <si>
    <t>Wheatley Rd Clayworth</t>
  </si>
  <si>
    <t>B6045 Blyth Rd Hundred Acre Ln</t>
  </si>
  <si>
    <t>Talbot Rd Worksop</t>
  </si>
  <si>
    <t>Blyth Rd Harworth</t>
  </si>
  <si>
    <t>A57 Gateford Worksop</t>
  </si>
  <si>
    <t>A60 High Rd Carlton In Lindric</t>
  </si>
  <si>
    <t>Gateford Worksop</t>
  </si>
  <si>
    <t>A638 London Road Retford</t>
  </si>
  <si>
    <t>A6075 Ollerton Road Tuxford</t>
  </si>
  <si>
    <t>Xmas Decorations Carolgate</t>
  </si>
  <si>
    <t>Lighting Forest Hill Park</t>
  </si>
  <si>
    <t>Raymoth Lane &amp; Watermeadows</t>
  </si>
  <si>
    <t>Laneham Rd Dunham On Trent</t>
  </si>
  <si>
    <t>Pa38048pumping Statn Lighting</t>
  </si>
  <si>
    <t>A631 Gringley</t>
  </si>
  <si>
    <t>Turner Road Worksop</t>
  </si>
  <si>
    <t>A638 North Road Retford</t>
  </si>
  <si>
    <t>A57 Worksop</t>
  </si>
  <si>
    <t>Bass Hospital Car Prk Lighting</t>
  </si>
  <si>
    <t>A57 Broad Gate Darlton</t>
  </si>
  <si>
    <t>Walkeringham Christmas Lights</t>
  </si>
  <si>
    <t>Gringley Road Misterton</t>
  </si>
  <si>
    <t>A614 Blyth</t>
  </si>
  <si>
    <t>A616 Budby</t>
  </si>
  <si>
    <t>Retford Road Worksop</t>
  </si>
  <si>
    <t>20 Caythorpe Rd Lamp Post</t>
  </si>
  <si>
    <t>Victoria Rd Worksop</t>
  </si>
  <si>
    <t>High St Elkesley</t>
  </si>
  <si>
    <t>Kilton Hill Worksop</t>
  </si>
  <si>
    <t>Ashes Park Avenue Worksop</t>
  </si>
  <si>
    <t>Bridge Street Worksop</t>
  </si>
  <si>
    <t>Community Centres Kerbs</t>
  </si>
  <si>
    <t>Walkeringham Primary Access</t>
  </si>
  <si>
    <t>A60 Warsop Lamp Column</t>
  </si>
  <si>
    <t>Sturton Rd South Wheatley</t>
  </si>
  <si>
    <t>A638 Great North Rd Retford</t>
  </si>
  <si>
    <t>Mansfield Rd Babworth</t>
  </si>
  <si>
    <t>A57 Darlton Replace Sign</t>
  </si>
  <si>
    <t>A60 Cuckney Hill Church Warsop</t>
  </si>
  <si>
    <t>Wharf Road Retford</t>
  </si>
  <si>
    <t>Park St Robinson Dve Worksop</t>
  </si>
  <si>
    <t>Fox Covert Lane Misterton</t>
  </si>
  <si>
    <t>Retford Historic Sign Install</t>
  </si>
  <si>
    <t>Potter St Worksop Rta</t>
  </si>
  <si>
    <t>Queen St Hospital Rd Retford</t>
  </si>
  <si>
    <t>Wheatley Rd  Clayworth Rta</t>
  </si>
  <si>
    <t>Shireoaks Cl / Woodhouse Cl</t>
  </si>
  <si>
    <t>A57 Gateford Road Worksop</t>
  </si>
  <si>
    <t>All Hallows Street Retford</t>
  </si>
  <si>
    <t>A638 Great North Road Ranskill</t>
  </si>
  <si>
    <t>Hospital Rd LimeTree Av Retfrd</t>
  </si>
  <si>
    <t>Retford Rd Eaton to Upton</t>
  </si>
  <si>
    <t>5 Wharton St Thrumpton</t>
  </si>
  <si>
    <t>W Stockwith Park Stockwith Rd</t>
  </si>
  <si>
    <t>Millbridge Close Retford</t>
  </si>
  <si>
    <t>B6040 Retford Road Worksop</t>
  </si>
  <si>
    <t>Bracebridge Ave Worksop</t>
  </si>
  <si>
    <t>Steetley/Spring Ln Jn Rhodesia</t>
  </si>
  <si>
    <t>A631 Beckingham Rdbt</t>
  </si>
  <si>
    <t>Victoria Square Worsop</t>
  </si>
  <si>
    <t>lc 67 Knaton Rd Carlton-Ldrick</t>
  </si>
  <si>
    <t>A638 o/s Eaton Hall College</t>
  </si>
  <si>
    <t>Little Lane Gringley on Hill</t>
  </si>
  <si>
    <t>Newcastle/Memorial Ave Jn Wksp</t>
  </si>
  <si>
    <t>B6034 os College Pines Golf Cs</t>
  </si>
  <si>
    <t>Folly Nook Ln Mattersey Rd Jnc</t>
  </si>
  <si>
    <t>Ashes Park Ave Worksop</t>
  </si>
  <si>
    <t>Northfield Rd North Leverton</t>
  </si>
  <si>
    <t>B6045 Red Bridge at Blyth</t>
  </si>
  <si>
    <t>B6045 Thievesadale Ln Worksop</t>
  </si>
  <si>
    <t>A614 Serlby</t>
  </si>
  <si>
    <t>Gloucester Rd Worksop</t>
  </si>
  <si>
    <t>Eldon St Markham Rd BT lid</t>
  </si>
  <si>
    <t>BRIDGE ST, WORKSOP No 46 ICE - EA</t>
  </si>
  <si>
    <t>Grass cutting - Serlby Road,Styrrup</t>
  </si>
  <si>
    <t>SCROOBY LANE, HARWORTH RELOCATE 2 L/C's.</t>
  </si>
  <si>
    <t>Dangerous hedge - Grove Road, Headon</t>
  </si>
  <si>
    <t>L Post Supp 18 Richmond Rd, Carlton-I-L</t>
  </si>
  <si>
    <t>Repair damaged cable Scrooby Rd,Harworth</t>
  </si>
  <si>
    <t>Inst LC 18 socket- High Grounds Worksop</t>
  </si>
  <si>
    <t>Repair signs Old London Rd, Barnby Moor</t>
  </si>
  <si>
    <t>Repair signs Gringley Road, Walkeringham</t>
  </si>
  <si>
    <t>Overgrown Veg - Northfield Way, Retford</t>
  </si>
  <si>
    <t>damaged road sign at Worksop Rd, Holbeck</t>
  </si>
  <si>
    <t>Maltby Road, Oldcotes - Road Sign</t>
  </si>
  <si>
    <t>A6097 Oxton To Epperstone</t>
  </si>
  <si>
    <t>A617 Kelham Road  Newark</t>
  </si>
  <si>
    <t>Lincoln Rd Junc Meyrick Rd</t>
  </si>
  <si>
    <t>O/s Whinney Ln Police Station</t>
  </si>
  <si>
    <t>Bulpit Rd/main St Balderton</t>
  </si>
  <si>
    <t>A17 Sleaford Road Coddington</t>
  </si>
  <si>
    <t>A617 Kirklington Southwell Rd</t>
  </si>
  <si>
    <t>Winthorpe Road Newark</t>
  </si>
  <si>
    <t>A6097epperstone Bypass Lowdham</t>
  </si>
  <si>
    <t>Rainworth Lodge Blidworth</t>
  </si>
  <si>
    <t>A617 Kelham</t>
  </si>
  <si>
    <t>Longland Lane Farnsfield</t>
  </si>
  <si>
    <t>Kirklington Road Rainworth</t>
  </si>
  <si>
    <t>Longdale Lane Farnsfield</t>
  </si>
  <si>
    <t>Balderton Village Centre Sign</t>
  </si>
  <si>
    <t>A6075first Avenue Mansfield Rd</t>
  </si>
  <si>
    <t>Lambourne Crescent Lowdham</t>
  </si>
  <si>
    <t>Orange Lane Cotham</t>
  </si>
  <si>
    <t>A617 Rainworth</t>
  </si>
  <si>
    <t>A614 Whitewater Lane</t>
  </si>
  <si>
    <t>A612 Upton</t>
  </si>
  <si>
    <t>A616 Abnormal Load 15sept09</t>
  </si>
  <si>
    <t>Drove Lane Coddington</t>
  </si>
  <si>
    <t>A616 Great North Rd Newark</t>
  </si>
  <si>
    <t>Retford Rd Boughton</t>
  </si>
  <si>
    <t>A617 Lockwell Hill Cockett Ln</t>
  </si>
  <si>
    <t>Walnut Cottage Church Ln</t>
  </si>
  <si>
    <t>Centenary Avenue Farnsfield</t>
  </si>
  <si>
    <t>A612 Lowdham</t>
  </si>
  <si>
    <t>O/s 8 Middleton Road Newark</t>
  </si>
  <si>
    <t>A614 Ollerton</t>
  </si>
  <si>
    <t>Cross St Beacon Hill Rd Newark</t>
  </si>
  <si>
    <t>London Road Newark</t>
  </si>
  <si>
    <t>Cotham Lane Hawton</t>
  </si>
  <si>
    <t>Grass Cutting Rainworth</t>
  </si>
  <si>
    <t>B6325 South Muskham</t>
  </si>
  <si>
    <t>10 Crown St Mansfield</t>
  </si>
  <si>
    <t>Great North Rd Carlton Ontrent</t>
  </si>
  <si>
    <t>Speed Bumps Barrow Bread Lane</t>
  </si>
  <si>
    <t>Farndon Road Newark</t>
  </si>
  <si>
    <t>London Road Bancroft Rd Newark</t>
  </si>
  <si>
    <t>Tourism Signs Wheelgate Park</t>
  </si>
  <si>
    <t>A1133 North Clifton</t>
  </si>
  <si>
    <t>Lincoln Road Newark</t>
  </si>
  <si>
    <t>Oxton Bypass 31/10/09</t>
  </si>
  <si>
    <t>Newark Market Place Bench</t>
  </si>
  <si>
    <t>Beckingham Rd Coddington</t>
  </si>
  <si>
    <t>Derby Road  Mansfield Rta</t>
  </si>
  <si>
    <t>Maplebeck Road Junc A616</t>
  </si>
  <si>
    <t>Foodstore Low Moor Rd K In Ash</t>
  </si>
  <si>
    <t>Forest Rd Warsop</t>
  </si>
  <si>
    <t>A612 Lowdham Rd</t>
  </si>
  <si>
    <t>Main Road Old Clipston</t>
  </si>
  <si>
    <t>Main St Balderton Jnc Sykes Ln</t>
  </si>
  <si>
    <t>A6097 Epperston Bypass</t>
  </si>
  <si>
    <t>A617 Kirklington Rd Bilsthorpe</t>
  </si>
  <si>
    <t>Main St Sutton On Trent</t>
  </si>
  <si>
    <t>Abbots Crescent Farnsfield</t>
  </si>
  <si>
    <t>Kirklington Rd Rainworth</t>
  </si>
  <si>
    <t>A616 Wellow Newark Bound</t>
  </si>
  <si>
    <t>Gonalston Ln Hoveringham</t>
  </si>
  <si>
    <t>A614 Thoresby Mket Perlethorpe</t>
  </si>
  <si>
    <t>A617 Rainworth Bypass</t>
  </si>
  <si>
    <t>A616 Kneesall</t>
  </si>
  <si>
    <t>Mill Park Indust Est Southwell</t>
  </si>
  <si>
    <t>54 Lwr Kirklington Rd Southwel</t>
  </si>
  <si>
    <t>A6097 Oaks Ln Forest Rd Oxton</t>
  </si>
  <si>
    <t>60 No.signs Row</t>
  </si>
  <si>
    <t>Beacon Business Centre Sign</t>
  </si>
  <si>
    <t>A616 Kneesall  Rta</t>
  </si>
  <si>
    <t>A17 / A46  Rta</t>
  </si>
  <si>
    <t>Northern Road  Newark  Rta</t>
  </si>
  <si>
    <t>Sleaford Road Beacon Hill Road</t>
  </si>
  <si>
    <t>Whinney Lane Ollerton</t>
  </si>
  <si>
    <t>Belle Vue Lane Blidworth</t>
  </si>
  <si>
    <t>A616 Worksop Road Edwinstowe</t>
  </si>
  <si>
    <t>Private Tree Works</t>
  </si>
  <si>
    <t>Mansfield Road Blidworth</t>
  </si>
  <si>
    <t>A6075 Mansfield Rd Lansbury Rd</t>
  </si>
  <si>
    <t>Mansfield Rd os Miners Welfare</t>
  </si>
  <si>
    <t>10 signs</t>
  </si>
  <si>
    <t>A612 Southwell Rd Gonalston Ln</t>
  </si>
  <si>
    <t>Bridleway signs x2</t>
  </si>
  <si>
    <t>28 Gorse Rise</t>
  </si>
  <si>
    <t>Boundary Road Newark</t>
  </si>
  <si>
    <t>Wellow Rd Rufford</t>
  </si>
  <si>
    <t>o/s 22 Oak Ave New Ollerton</t>
  </si>
  <si>
    <t>Eakring Road Wellow</t>
  </si>
  <si>
    <t>o/sThai Ruen Restaurant Newark</t>
  </si>
  <si>
    <t>Lincoln Rd Winthorpe</t>
  </si>
  <si>
    <t>o/s Halifax Middlegate Newark</t>
  </si>
  <si>
    <t>Warsop Lane Blidworth</t>
  </si>
  <si>
    <t>A616 Wellow</t>
  </si>
  <si>
    <t>2 Pinfold Lane Averham</t>
  </si>
  <si>
    <t>Forest St Junc High Pavement</t>
  </si>
  <si>
    <t>Production of Sign</t>
  </si>
  <si>
    <t>2xlc Parfitt Dr Farnsfield</t>
  </si>
  <si>
    <t>Signs No Unauth MV &amp; No Pedes</t>
  </si>
  <si>
    <t>A617kirklington -lockwell Hill</t>
  </si>
  <si>
    <t>A612 A617 Main Rd Averham</t>
  </si>
  <si>
    <t>Rufford Ln Rufford</t>
  </si>
  <si>
    <t>Church Street Southwell</t>
  </si>
  <si>
    <t>O/s 13 Pelham St Newark</t>
  </si>
  <si>
    <t>A614 Old Rufford Rd Baulker Ln</t>
  </si>
  <si>
    <t>A617 Newark</t>
  </si>
  <si>
    <t>Staple Ln Balderton</t>
  </si>
  <si>
    <t>A614 Rufford Bilsthorpe</t>
  </si>
  <si>
    <t>O/s Little Dover House Bleasby</t>
  </si>
  <si>
    <t>A612/A617 Averham Southwell</t>
  </si>
  <si>
    <t>A617 Averham Bends</t>
  </si>
  <si>
    <t>A6097 Oxton Bypass Oaks Ln</t>
  </si>
  <si>
    <t>B6030clipstone Sherwood Pines</t>
  </si>
  <si>
    <t>Os Imperial Bld Balderton Gate</t>
  </si>
  <si>
    <t>A614 Junction B6030</t>
  </si>
  <si>
    <t>o/s THE STABLES  ROLLESTON Rd</t>
  </si>
  <si>
    <t>o/s ROBIN HOOD PUB  CLIPSTONE</t>
  </si>
  <si>
    <t>BEACON HILL Rd  NORTHERN Rd</t>
  </si>
  <si>
    <t>Nr SAWMILL PH  BEACON HILL Rd</t>
  </si>
  <si>
    <t>EA - Old Epperstone Road, Lowdham</t>
  </si>
  <si>
    <t>CW resurfacing Willow Drive, Nth Muskham</t>
  </si>
  <si>
    <t>8 All Saints Court, Huthwaite LPost</t>
  </si>
  <si>
    <t>o/s Edwinstowe Fire Station FW</t>
  </si>
  <si>
    <t>Damaged bollards - London Rd, Balderton</t>
  </si>
  <si>
    <t>Subsidence Netherfield Lane, Perlethorpe</t>
  </si>
  <si>
    <t>Main Street, Coddington Water on CW</t>
  </si>
  <si>
    <t>Brunel Dr/Lincoln Rd Newark lighting ins</t>
  </si>
  <si>
    <t>Clifton Lane Ruddington</t>
  </si>
  <si>
    <t>Footpath Penn Hse Welbeck Rd</t>
  </si>
  <si>
    <t>Hassocks Lane Beeston</t>
  </si>
  <si>
    <t>O/s 58 Castle Hill East Leake</t>
  </si>
  <si>
    <t>Hickling Way Cotgrave</t>
  </si>
  <si>
    <t>A52 Tollerton Ln/lings Bar</t>
  </si>
  <si>
    <t>Rectory Rd/musters Rd</t>
  </si>
  <si>
    <t>Delville Avenue Keyworth</t>
  </si>
  <si>
    <t>Melton Rd Tollerton</t>
  </si>
  <si>
    <t>Beckside Herons Court</t>
  </si>
  <si>
    <t>New Road Radcliffe On Trent</t>
  </si>
  <si>
    <t>Radcliffe Road Gamston</t>
  </si>
  <si>
    <t>George Street West Bridgford</t>
  </si>
  <si>
    <t>School Lane Rempstone</t>
  </si>
  <si>
    <t>Keyworth Parish Cnl Speed Sign</t>
  </si>
  <si>
    <t>A52 Clifton Bridge Slip Road</t>
  </si>
  <si>
    <t>Gypsum Way Gotham</t>
  </si>
  <si>
    <t>Millennium Bench Nottingham Rd</t>
  </si>
  <si>
    <t>Mini Rndabout Rugby Rd</t>
  </si>
  <si>
    <t>Village Street  Owthorpe</t>
  </si>
  <si>
    <t>Church Street Ruddington</t>
  </si>
  <si>
    <t>Wharf Lane Recreation Ground</t>
  </si>
  <si>
    <t>Car Park Gotham Road</t>
  </si>
  <si>
    <t>Shelford Rd Radcliffe On Trent</t>
  </si>
  <si>
    <t>Lane Side Flawborough</t>
  </si>
  <si>
    <t>Rectory Rd Highfield Rd</t>
  </si>
  <si>
    <t>Patrick Rd W Bridgford</t>
  </si>
  <si>
    <t>Chris Mason Work Rushcliffe Bc</t>
  </si>
  <si>
    <t>Melbourne Rd Holme Rd</t>
  </si>
  <si>
    <t>L/c3 O/s 13 Victoria Rd Bunny</t>
  </si>
  <si>
    <t>18 Victoria Rd West Bridgford</t>
  </si>
  <si>
    <t>L/c14o/s134 Mount Pleasant</t>
  </si>
  <si>
    <t>O/s 30 Burleigh Rd Wb</t>
  </si>
  <si>
    <t>Hedgerow Wysall Ln Widmerpool</t>
  </si>
  <si>
    <t>O/s 15 Abbey Ln  Aslockton</t>
  </si>
  <si>
    <t>4 Leigh Close West Bridgford</t>
  </si>
  <si>
    <t>Compton Acres Wilford Lane</t>
  </si>
  <si>
    <t>Bridge 20 A606 Melton Rd</t>
  </si>
  <si>
    <t>A6097gunthorpe Brdg Ebridgford</t>
  </si>
  <si>
    <t>Nr Fire Stn Loughborough Rd Wb</t>
  </si>
  <si>
    <t>A606melton Rd From Wheatcrofts</t>
  </si>
  <si>
    <t>Stationrd Collegerd Melton Ln</t>
  </si>
  <si>
    <t>Nottingham Rd Gotham</t>
  </si>
  <si>
    <t>5 Gypsum Way Gotham</t>
  </si>
  <si>
    <t>Edwalton Golf Club</t>
  </si>
  <si>
    <t>Gordon Rd West Bridgford</t>
  </si>
  <si>
    <t>l/c 1 Charnwood Grove Bingham</t>
  </si>
  <si>
    <t>Landmere Ln Ruddington</t>
  </si>
  <si>
    <t>Ambleside Gamston Inst Pillar</t>
  </si>
  <si>
    <t>Shelford Road R-on-T</t>
  </si>
  <si>
    <t>Bingham Road Cotgrave</t>
  </si>
  <si>
    <t>o/s 90 Abbey Rd West Bridgford</t>
  </si>
  <si>
    <t>o/s 114 Nicker Hill Keyworth</t>
  </si>
  <si>
    <t>EA A1133 Langford</t>
  </si>
  <si>
    <t>EA Beckside/Ambleside Gamston</t>
  </si>
  <si>
    <t>Loughborough Rd, WB - Damaged barriers</t>
  </si>
  <si>
    <t>EA - West Leake Lane, Kingston on Soar</t>
  </si>
  <si>
    <t>Overgrown Veg - Bunny Lane, East Leake</t>
  </si>
  <si>
    <t>Nursery, Loughborough Rd,W.Bridgford veg</t>
  </si>
  <si>
    <t>Overgrown Veg - Radcliffe Rd, Gamston</t>
  </si>
  <si>
    <t>Overgrown Veg - Mellors Rd, W.Bridgford</t>
  </si>
  <si>
    <t>Overgrown Veg - Abbey Close, Aslockton</t>
  </si>
  <si>
    <t>18 Swallow Dr, Bingham - overgrown Veg</t>
  </si>
  <si>
    <t>Overgrown Veg- 8 Nearsby Dr, W.Bridgford</t>
  </si>
  <si>
    <t>83 Seymour Rd, W. Bridgford- O'grown Veg</t>
  </si>
  <si>
    <t>49 Melton Rd, WB - O'grown Veg</t>
  </si>
  <si>
    <t>Sutton Ln, Granby - O'grown Veg</t>
  </si>
  <si>
    <t>Wysall Lane, Keyworth - relocate signs</t>
  </si>
  <si>
    <t>A6514/A609 Crown Isl, Wollaton - Design</t>
  </si>
  <si>
    <t>Shelford Hill, Newton - o'grown veg</t>
  </si>
  <si>
    <t>Footpath - Cedar Close, Bingham</t>
  </si>
  <si>
    <t>LC Resite - Bingham Road, R-O-T</t>
  </si>
  <si>
    <t>Davies Rd, W Bridgford Zebra Xing</t>
  </si>
  <si>
    <t>Overhanging tree Ashworth Ave, Ruddingtn</t>
  </si>
  <si>
    <t>O'hanging veg Radcliffe Rd/Hardwick Grov</t>
  </si>
  <si>
    <t>Overhanging Veg - Beckside, Edwalton</t>
  </si>
  <si>
    <t>O'hanging Veg -34 Melton Gardens,Edwaltn</t>
  </si>
  <si>
    <t>Drainage inv. works- Wymeswold Rd,Wysall</t>
  </si>
  <si>
    <t>Overgrown Veg - 5 Sandringham Avenue, WB</t>
  </si>
  <si>
    <t>Radcliffe Rd, Stragglethorpe Lne Signal</t>
  </si>
  <si>
    <t>Rebuild chamber - Melton Rd, Tollerton</t>
  </si>
  <si>
    <t>Hall Ln, Colston Bassett - Inv Works</t>
  </si>
  <si>
    <t>18 Firs Road, W.Bridgford - Cut back tre</t>
  </si>
  <si>
    <t>Closed</t>
  </si>
  <si>
    <t>Harvey Ave  Coddington</t>
  </si>
  <si>
    <t>S278 Manor Farm Averham</t>
  </si>
  <si>
    <t>S278 land at Gateford Hotel</t>
  </si>
  <si>
    <t>S278 Stoke Baldolph</t>
  </si>
  <si>
    <t>Site Masterplan</t>
  </si>
  <si>
    <t>Kings Park  Retford</t>
  </si>
  <si>
    <t>Landscape Character Assessment</t>
  </si>
  <si>
    <t>Proposed Car Park Site</t>
  </si>
  <si>
    <t>Fencing - Norwell School</t>
  </si>
  <si>
    <t>Cotgave Canal</t>
  </si>
  <si>
    <t>Planning Enquiry Work</t>
  </si>
  <si>
    <t>Kingsway Security Fencing</t>
  </si>
  <si>
    <t>BLEASBY CofE PRIMARY CAR PARK EXTENSION</t>
  </si>
  <si>
    <t>Southwell Views Commission</t>
  </si>
  <si>
    <t>Bracken Hill Special Sch-Security Fencin</t>
  </si>
  <si>
    <t>Prospect Hill Infant and Nursery</t>
  </si>
  <si>
    <t>Newstead Prim &amp; Nursery Sch-Security Fen</t>
  </si>
  <si>
    <t>N&amp;S Landscape Capacity Study-Wind Energy</t>
  </si>
  <si>
    <t>Robin Hood Prim&amp;Nurs Sch-Security Works</t>
  </si>
  <si>
    <t>Brierley Forest Primary&amp;Nurs Sch Fencing</t>
  </si>
  <si>
    <t>Dunhelm Clse, S-in-A Utility Survey</t>
  </si>
  <si>
    <t>Bracken Hill SEN playground improvements</t>
  </si>
  <si>
    <t>Landscape &amp; Visual Impact advice NSDC</t>
  </si>
  <si>
    <t>Netherfield Branch Line Feasibility</t>
  </si>
  <si>
    <t>Netherfield Neighbourhood Plan</t>
  </si>
  <si>
    <t>To undertake review of LCA for MDC</t>
  </si>
  <si>
    <t>Schl Hall Acoustics King Edward Primary</t>
  </si>
  <si>
    <t>Banks Rd Inf &amp; Nurs Sch-Security Fencing</t>
  </si>
  <si>
    <t>Rushcliffe Country Park Investigation</t>
  </si>
  <si>
    <t>St John's CofE Prim Sch-Security Fencing</t>
  </si>
  <si>
    <t>Tarmac Utility Surveys</t>
  </si>
  <si>
    <t>Landscape Works Small Projects</t>
  </si>
  <si>
    <t>Tylden Rd Pond improvements</t>
  </si>
  <si>
    <t>Redlands School MUGA</t>
  </si>
  <si>
    <t>Manvers St, Sneinton Topo work</t>
  </si>
  <si>
    <t>External Work</t>
  </si>
  <si>
    <t>GLENDALE COURT, CHLWELL - Overgrown Veg</t>
  </si>
  <si>
    <t>Overgrown Veg- 9 Charlton Grove,Chilwell</t>
  </si>
  <si>
    <t>Removal of tree uplighters - Trowell</t>
  </si>
  <si>
    <t>Broad Lane, Brinsley - overgrown veg</t>
  </si>
  <si>
    <t>Main St,Strelley Remove 20 Illegal rocks</t>
  </si>
  <si>
    <t>Overgrown Veg - 16 Harrison Rd, Staplefd</t>
  </si>
  <si>
    <t>JB Warren Derby Rd Staplefd Zebra Xing</t>
  </si>
  <si>
    <t>Zebra Xng switch off - Derby Rd,Staplefd</t>
  </si>
  <si>
    <t>Overgrown Veg - 19 Markham Road, Beeston</t>
  </si>
  <si>
    <t>BR0324 Alexdra St,Nottm Rd Eastwd Zeb Xs</t>
  </si>
  <si>
    <t>KO barriers - Kimb/Eastwd Bypass,Giltbrk</t>
  </si>
  <si>
    <t>Hensons Square, Bramcote - Overgrown Veg</t>
  </si>
  <si>
    <t>Brailsfd Way/Chil Bus Pk,Atten o'grn veg</t>
  </si>
  <si>
    <t>Nottm Rd, Eastwood Traffic Lights off</t>
  </si>
  <si>
    <t>Catering @ WB Ledger Balances</t>
  </si>
  <si>
    <t>Retford Bus Station Ledger Balances</t>
  </si>
  <si>
    <t>Bilsthorpe Highway Depot Ledger Balances</t>
  </si>
  <si>
    <t>It Services Ledger</t>
  </si>
  <si>
    <t>C Hall Phone Network Charges</t>
  </si>
  <si>
    <t>EE Mobile Device Billing</t>
  </si>
  <si>
    <t>Mobile Phones</t>
  </si>
  <si>
    <t>SWP &amp; CERP Hardware</t>
  </si>
  <si>
    <t>Server Virtualisation</t>
  </si>
  <si>
    <t>PC Warranty</t>
  </si>
  <si>
    <t>Arc</t>
  </si>
  <si>
    <t>Inspire - Phones</t>
  </si>
  <si>
    <t>VIA - Phones</t>
  </si>
  <si>
    <t>Holding Code 9</t>
  </si>
  <si>
    <t>PTLU330</t>
  </si>
  <si>
    <t>PTLU331</t>
  </si>
  <si>
    <t>Corp I.G. Compliance</t>
  </si>
  <si>
    <t>Repair of Non-Warranty Equipment</t>
  </si>
  <si>
    <t>Hardware Stock Corporate</t>
  </si>
  <si>
    <t>Mobilisation</t>
  </si>
  <si>
    <t>PTSA001</t>
  </si>
  <si>
    <t>Scambusters - AFI Costs</t>
  </si>
  <si>
    <t>PTSA002</t>
  </si>
  <si>
    <t>Scambusters - Case Processingts</t>
  </si>
  <si>
    <t>PTSA003</t>
  </si>
  <si>
    <t>Scambusters - Intelligence Services</t>
  </si>
  <si>
    <t>PTSA004</t>
  </si>
  <si>
    <t>Scambusters - Property</t>
  </si>
  <si>
    <t>PTSB001</t>
  </si>
  <si>
    <t>Trading Stds Legal Svs - Court Fees</t>
  </si>
  <si>
    <t>PTSB002</t>
  </si>
  <si>
    <t>Trading Stds Legal Svs - Hire Out of AFI</t>
  </si>
  <si>
    <t>PTSC001</t>
  </si>
  <si>
    <t>Trad Stds Svs to Busi - Annual Agreement</t>
  </si>
  <si>
    <t>PTSC002</t>
  </si>
  <si>
    <t>Trad Stds Svs to Busi-OneOffBusinessAdvi</t>
  </si>
  <si>
    <t>PTSC003</t>
  </si>
  <si>
    <t>Trad Stds Svs to Busi - One Off Projects</t>
  </si>
  <si>
    <t>PTSC004</t>
  </si>
  <si>
    <t>Trad Stds Svs to Busi - Prod of Designat</t>
  </si>
  <si>
    <t>PTSC005</t>
  </si>
  <si>
    <t>Trad Stds Svs to Busi - Metrology Verifi</t>
  </si>
  <si>
    <t>PTSD001</t>
  </si>
  <si>
    <t>Trad Stds Licensing - Explosives</t>
  </si>
  <si>
    <t>PTSD002</t>
  </si>
  <si>
    <t>Trad Stds Licensing - Petroleum</t>
  </si>
  <si>
    <t>PTSD003</t>
  </si>
  <si>
    <t>Trad Stds Licensing - Petrol Searches</t>
  </si>
  <si>
    <t>PTSE001</t>
  </si>
  <si>
    <t>Trading Stds - Food Commissions</t>
  </si>
  <si>
    <t>PTSE002</t>
  </si>
  <si>
    <t>Trading Stds - Feed Commissions</t>
  </si>
  <si>
    <t>PTSE003</t>
  </si>
  <si>
    <t>Trading Stds - Approved Trader Checks</t>
  </si>
  <si>
    <t>PTSE004</t>
  </si>
  <si>
    <t>Trading Stds -Other commissions–Internal</t>
  </si>
  <si>
    <t>PTSE005</t>
  </si>
  <si>
    <t>Trading Stds -Other commissions–External</t>
  </si>
  <si>
    <t>PTSE006</t>
  </si>
  <si>
    <t>Trading Stds -Other General</t>
  </si>
  <si>
    <t>PVIA001</t>
  </si>
  <si>
    <t>VIA - Branded PPE</t>
  </si>
  <si>
    <t>PVIA002</t>
  </si>
  <si>
    <t>VIA - Vehicle Property Livery</t>
  </si>
  <si>
    <t>PVIA003</t>
  </si>
  <si>
    <t>VIA - O-Licence</t>
  </si>
  <si>
    <t>PVIA004</t>
  </si>
  <si>
    <t>VIA - Accreditation</t>
  </si>
  <si>
    <t>PVIA005</t>
  </si>
  <si>
    <t>VIA - Software / Web Content</t>
  </si>
  <si>
    <t>PVIA006</t>
  </si>
  <si>
    <t>VIA - Marketing</t>
  </si>
  <si>
    <t>PVIA007</t>
  </si>
  <si>
    <t>VIA - HR System / Support</t>
  </si>
  <si>
    <t>PVIA008</t>
  </si>
  <si>
    <t>VIA - Recruitment</t>
  </si>
  <si>
    <t>PVIA009</t>
  </si>
  <si>
    <t>VIA - Training - Post Go Live</t>
  </si>
  <si>
    <t>Bassetlaw Area</t>
  </si>
  <si>
    <t>Rwo Team</t>
  </si>
  <si>
    <t>Transportation + R&amp;d</t>
  </si>
  <si>
    <t>Highways Design</t>
  </si>
  <si>
    <t>Environmental Planning</t>
  </si>
  <si>
    <t>General Suspense</t>
  </si>
  <si>
    <t>Ecom 98</t>
  </si>
  <si>
    <t>Insurance Holding Account</t>
  </si>
  <si>
    <t>Capital Team</t>
  </si>
  <si>
    <t>Creditors Resources</t>
  </si>
  <si>
    <t>Vacant for Use Now PCXA069 S106</t>
  </si>
  <si>
    <t>Plant</t>
  </si>
  <si>
    <t>Vacant for Use Now PCXA070 S106</t>
  </si>
  <si>
    <t>HW Salix Funds - Lighting C Murden</t>
  </si>
  <si>
    <t>Vacant for Use Now PCXA071 S106</t>
  </si>
  <si>
    <t>7/2007/0106 Sheltered Housing</t>
  </si>
  <si>
    <t>Ash Tree Disease Dave Simpkin</t>
  </si>
  <si>
    <t>Road Lighting Works</t>
  </si>
  <si>
    <t>Bssr Reserve</t>
  </si>
  <si>
    <t>Priority Schools Building  Programme</t>
  </si>
  <si>
    <t>Ollerton Reserve</t>
  </si>
  <si>
    <t>Yos Ll95001</t>
  </si>
  <si>
    <t>Cotgrave Cec Ll95001</t>
  </si>
  <si>
    <t>Mansfield Arts Centre Ll95001</t>
  </si>
  <si>
    <t>Cyps Service Review Programme</t>
  </si>
  <si>
    <t>Unavoidable School Deficits</t>
  </si>
  <si>
    <t>Jt Use Planned Mtce General</t>
  </si>
  <si>
    <t>Clayfields General Reserve</t>
  </si>
  <si>
    <t>Clayfields Building Reserve</t>
  </si>
  <si>
    <t>Children Servce Earmark Reserve</t>
  </si>
  <si>
    <t>Early Years Children's Centres</t>
  </si>
  <si>
    <t>Choosing Health</t>
  </si>
  <si>
    <t>RSPB Country Parks</t>
  </si>
  <si>
    <t>Emergency Planning IT Equipment Reserve</t>
  </si>
  <si>
    <t>Registrars ICT Equipment Reserve</t>
  </si>
  <si>
    <t>Trading Standards ICT Equipment Reserve</t>
  </si>
  <si>
    <t>Trading Standards Disturbance Reserve</t>
  </si>
  <si>
    <t>Country Parks English Heritage</t>
  </si>
  <si>
    <t>Play Big Lottery Reserve</t>
  </si>
  <si>
    <t>Play Training Income</t>
  </si>
  <si>
    <t>Play Newark Asc Reserve</t>
  </si>
  <si>
    <t>Play Childcare Setting Reserve</t>
  </si>
  <si>
    <t>CP Undercroft</t>
  </si>
  <si>
    <t>CWDC Award Reserve</t>
  </si>
  <si>
    <t>Culture Dilapidation Reserve</t>
  </si>
  <si>
    <t>Libraries I.T Reserve</t>
  </si>
  <si>
    <t>Libs Vehicle Reserve</t>
  </si>
  <si>
    <t>Libraries Property Reserve</t>
  </si>
  <si>
    <t>Libraries Archives Reserve</t>
  </si>
  <si>
    <t>Chubs Bookstock Reserve</t>
  </si>
  <si>
    <t>Sports Olympic Reserve</t>
  </si>
  <si>
    <t>CS Redundancy Reserve</t>
  </si>
  <si>
    <t>CP Rufford Toilet</t>
  </si>
  <si>
    <t>CP Sherwood Playground</t>
  </si>
  <si>
    <t>Libs Archive Project</t>
  </si>
  <si>
    <t>Section 256 Partnership Working</t>
  </si>
  <si>
    <t>Health Systems Leadership</t>
  </si>
  <si>
    <t>CCSL National College</t>
  </si>
  <si>
    <t>Switch-On Grant EEF</t>
  </si>
  <si>
    <t>NWSC Reserve</t>
  </si>
  <si>
    <t>R000046</t>
  </si>
  <si>
    <t>08/01905/OUT – Cavendish Way, Clipstone</t>
  </si>
  <si>
    <t>Play Training Reserve</t>
  </si>
  <si>
    <t>Performance Reward Grant Res</t>
  </si>
  <si>
    <t>LDDF Capital</t>
  </si>
  <si>
    <t>DOH Capital</t>
  </si>
  <si>
    <t>Autism Capital ASCH</t>
  </si>
  <si>
    <t>Winterbourne Capital - DoH</t>
  </si>
  <si>
    <t>DIA Capital P H E</t>
  </si>
  <si>
    <t>DOH Central Capital Grant</t>
  </si>
  <si>
    <t>RCAA007</t>
  </si>
  <si>
    <t>DFG Capital</t>
  </si>
  <si>
    <t>RCAA008</t>
  </si>
  <si>
    <t>ASCH Capital</t>
  </si>
  <si>
    <t>NWSC Capital Reserve</t>
  </si>
  <si>
    <t>Library Mod Capital Reserve</t>
  </si>
  <si>
    <t>SFVC Capital Grant</t>
  </si>
  <si>
    <t>13/0593 &amp; 16/0312 - Park Hall Rd</t>
  </si>
  <si>
    <t>Clayfields Capital Reserve</t>
  </si>
  <si>
    <t>S106 Rushcliffe Contributions</t>
  </si>
  <si>
    <t>S106 Standen Home Ltd- Chase Fm Mea</t>
  </si>
  <si>
    <t>S106 Hawthorne Prim Redman Heenan</t>
  </si>
  <si>
    <t>S106 Leen Mills Section 106 Funding</t>
  </si>
  <si>
    <t>S106 Taylor Woodrow- Longdale Lane</t>
  </si>
  <si>
    <t>S106 TW 315 Spring Lane</t>
  </si>
  <si>
    <t>S106 PH Plains Road</t>
  </si>
  <si>
    <t>S106 Bellway Homes, 188 Mapperley Plains</t>
  </si>
  <si>
    <t>S106 David Wilson, 10/0835, Sandlands Wa</t>
  </si>
  <si>
    <t>S106 Taylor Wimpey Hollinwood Lane</t>
  </si>
  <si>
    <t>S106 03/0380   Land at Lime Tree Road/Fa</t>
  </si>
  <si>
    <t>S106 03/0750   Broomhill Park, Nottingha</t>
  </si>
  <si>
    <t>S106 06/0564   Land at Garden Road, Huck</t>
  </si>
  <si>
    <t>EFA Capital</t>
  </si>
  <si>
    <t>S106 11/00049 Chewton Street</t>
  </si>
  <si>
    <t>S106 Land at Hall Lane Giltbrook, Nottin</t>
  </si>
  <si>
    <t>S106 12/00719 Plumtre Way/the Island Eas</t>
  </si>
  <si>
    <t>S106 12/0433 Land off Debdale Lane. Mans</t>
  </si>
  <si>
    <t>S106 Land at Studfold Farm, Lindleys Lan</t>
  </si>
  <si>
    <t>s106 Broomhill Farm</t>
  </si>
  <si>
    <t>S106 Ruddington St Peters</t>
  </si>
  <si>
    <t>Early Years 2Y/O</t>
  </si>
  <si>
    <t>S106 11/0859 Arn-Day-Best Const Club</t>
  </si>
  <si>
    <t>S106 13/0482 Briar Lane Mansfield</t>
  </si>
  <si>
    <t>S106 11/0189 Morris Homes Lindley’s Lane</t>
  </si>
  <si>
    <t>12/0233 Fisher Lane, Mansfield</t>
  </si>
  <si>
    <t>10/00559 Cotgrave Colliery</t>
  </si>
  <si>
    <t>03/00277 – Pedigree House</t>
  </si>
  <si>
    <t>03/01686 – The Weavers</t>
  </si>
  <si>
    <t>04/01381 – Grantham Canal</t>
  </si>
  <si>
    <t>06/01226 – RAF Newton</t>
  </si>
  <si>
    <t>(14/0950) Land at Wighay Road</t>
  </si>
  <si>
    <t>12/0616 Catfoot Lane</t>
  </si>
  <si>
    <t>13/00660 Eastwood</t>
  </si>
  <si>
    <t>14/0169, 23 Waverley Avenue</t>
  </si>
  <si>
    <t>13/0174 – Former Miners Office Berry Hil</t>
  </si>
  <si>
    <t>12/0442 - The Ridge, Mansfield</t>
  </si>
  <si>
    <t>12/00643 - Hassocks Ln Beeston</t>
  </si>
  <si>
    <t>11/00311 - West Hill Rd</t>
  </si>
  <si>
    <t>13/01491 - Keats Cres</t>
  </si>
  <si>
    <t>07/00524 - NW Gotham Rd</t>
  </si>
  <si>
    <t>12/01281 - Lantern Lane</t>
  </si>
  <si>
    <t>14/00357 - Rabbit Farm</t>
  </si>
  <si>
    <t>14/00749 - Hardy Close</t>
  </si>
  <si>
    <t>10/01256 - Beacon Hill Road</t>
  </si>
  <si>
    <t>16/00769 - Land at Ash Farm</t>
  </si>
  <si>
    <t>(14/0740) Bradstone Dr, Spring Ln ED</t>
  </si>
  <si>
    <t>13/0123 - RollsRoyce, Watnall</t>
  </si>
  <si>
    <t>13/00793 – Plumtree Farm Educ.</t>
  </si>
  <si>
    <t>13/1406 North of Papplewick Lane, Linby</t>
  </si>
  <si>
    <t>12/0053 - Land at Occupation Road</t>
  </si>
  <si>
    <t>14/0559 – The Cavendish Pub</t>
  </si>
  <si>
    <t>14/00622 41-45 Nether Street</t>
  </si>
  <si>
    <t>12/01199/FUL – Pasture Lane</t>
  </si>
  <si>
    <t>RCCY064</t>
  </si>
  <si>
    <t>13/0426 – Quarry Lane</t>
  </si>
  <si>
    <t>RCCY065</t>
  </si>
  <si>
    <t>15/1376 – Chase Farm, Gedling Quarry</t>
  </si>
  <si>
    <t>RCCY066</t>
  </si>
  <si>
    <t>12/0316 – rear of 183 Clipstone Road Wes</t>
  </si>
  <si>
    <t>Risk Management</t>
  </si>
  <si>
    <t>Catering Cap reserve</t>
  </si>
  <si>
    <t>RCEF003</t>
  </si>
  <si>
    <t>Land Release Fund</t>
  </si>
  <si>
    <t>E&amp;R Grants</t>
  </si>
  <si>
    <t>T&amp;H Capital Grant</t>
  </si>
  <si>
    <t>T&amp;H Misc Cap Grant</t>
  </si>
  <si>
    <t>T&amp;H Sustrans Capital</t>
  </si>
  <si>
    <t>T&amp;H Highways AgencyCapital</t>
  </si>
  <si>
    <t>T&amp;H British Coal Capital</t>
  </si>
  <si>
    <t>T&amp;H Ashfield Trails Capital</t>
  </si>
  <si>
    <t>BSOG Transport Contribution</t>
  </si>
  <si>
    <t>RBC Cropwell Butler Rd s106</t>
  </si>
  <si>
    <t>Hucknall TCIS</t>
  </si>
  <si>
    <t>T&amp;T Bus Stop Facilities S278</t>
  </si>
  <si>
    <t>RCEH015</t>
  </si>
  <si>
    <t>GAR Capital Grants</t>
  </si>
  <si>
    <t>RCEH016</t>
  </si>
  <si>
    <t>Harworth Access Capital Grants</t>
  </si>
  <si>
    <t>RCEH099</t>
  </si>
  <si>
    <t>T&amp;H S106 Consolidation</t>
  </si>
  <si>
    <t>Land off Thrumpton Lane, (Riverside Gds)</t>
  </si>
  <si>
    <t>Newark Magdalene High School Barnby Road</t>
  </si>
  <si>
    <t>Bilsthorpe Colliery Eakring Road Bilstho</t>
  </si>
  <si>
    <t>Station Road, Ranskill, Retford</t>
  </si>
  <si>
    <t>Rufford Comprehensive School</t>
  </si>
  <si>
    <t>152 Burton Road, Gedling</t>
  </si>
  <si>
    <t>Mosswood. Woodchurch Road, Bestwood Lodg</t>
  </si>
  <si>
    <t>Land off Slack Walk, Worksop</t>
  </si>
  <si>
    <t>Land to rear of 22 Newton Street Retford</t>
  </si>
  <si>
    <t>Land off Hallcroft Avenue, Retford</t>
  </si>
  <si>
    <t>Heathfield Gardens, Woodbeck Rise, Retfo</t>
  </si>
  <si>
    <t>Land At Stockings Farm, Calverton Road,</t>
  </si>
  <si>
    <t>Bestwood Colliery Site, Park Road, Bestw</t>
  </si>
  <si>
    <t>Manton Villas, Forest Lane, Worksop</t>
  </si>
  <si>
    <t>Ashford Chaworth Gardens, Longdale Lane,</t>
  </si>
  <si>
    <t>11,19 &amp; 21 Chapel Lane, Ravenshead</t>
  </si>
  <si>
    <t>J Sainsbury Plc, Sir John Robinson Way,</t>
  </si>
  <si>
    <t>Former Detention Centre, West Wells Lane</t>
  </si>
  <si>
    <t>Land off Scrooby Road, Harworth</t>
  </si>
  <si>
    <t>Former Bridon Ropes Works, Ollerton Road</t>
  </si>
  <si>
    <t>Land Surrounding 315 Spring Lane aka Lim</t>
  </si>
  <si>
    <t>Land Previously 7 And 9 Chapel Lane, Rav</t>
  </si>
  <si>
    <t>Victoria Retail Park, 50 Teal Close</t>
  </si>
  <si>
    <t>Land Off Howbeck Road, Arnold, Nottingha</t>
  </si>
  <si>
    <t>Carlton Public House, Valley Road, Carlt</t>
  </si>
  <si>
    <t>Exisiting Sainsbury's Store, Nottingham</t>
  </si>
  <si>
    <t>Land off Sandlands Way, Forest Town</t>
  </si>
  <si>
    <t>Land south of Kilton Road, Worksop</t>
  </si>
  <si>
    <t>Land at Hollinwood Lane, Calverton</t>
  </si>
  <si>
    <t>Mansfield Leisure Park - 12/0540</t>
  </si>
  <si>
    <t>14/0740) Bradstone Dr, Spring Ln</t>
  </si>
  <si>
    <t>10/00906 Land off Kirklington Road, Rain</t>
  </si>
  <si>
    <t>10/00921 Land adj Python Hill Serv Stati</t>
  </si>
  <si>
    <t>07/02056 Land west of 18 Plumtree Road</t>
  </si>
  <si>
    <t>01/01136 Camelot Depot, Camelot Street</t>
  </si>
  <si>
    <t>06/00222 – Claylands Ave, Worksop</t>
  </si>
  <si>
    <t>07/00524 – Land NW of Gotham Road East</t>
  </si>
  <si>
    <t>Catfoot Lane s106 T&amp;H</t>
  </si>
  <si>
    <t>AVL TLP Beeston &amp; Bramcote</t>
  </si>
  <si>
    <t>14/0302 Land off Birch Street,Church War</t>
  </si>
  <si>
    <t>12/01317 – Old London Road, Markham Moor</t>
  </si>
  <si>
    <t>13/0593 Park Hall, Park Hall Road, Mansf</t>
  </si>
  <si>
    <t>13/00793 – Plumtree Farm Hwy.</t>
  </si>
  <si>
    <t>10/0433 Annesley Colliery, Hucknall</t>
  </si>
  <si>
    <t>15/0380/ST - Oakleaf Close, Mansfield</t>
  </si>
  <si>
    <t>RCEH147</t>
  </si>
  <si>
    <t>14/01308 Land at Cavendish Way</t>
  </si>
  <si>
    <t>RCEH148</t>
  </si>
  <si>
    <t>S106 Rushcliffe FP5</t>
  </si>
  <si>
    <t>RCEH149</t>
  </si>
  <si>
    <t>15/00010 Land off Acorn Avenue</t>
  </si>
  <si>
    <t>RCEH150</t>
  </si>
  <si>
    <t>RCEH151</t>
  </si>
  <si>
    <t>10/00559 – Cotgrave Colliery - GE</t>
  </si>
  <si>
    <t>RCEH152</t>
  </si>
  <si>
    <t>09/00039 Former Elizabethan High School,</t>
  </si>
  <si>
    <t>RCEH153</t>
  </si>
  <si>
    <t>17/00582 – Land at Cavendish Way, Clipst</t>
  </si>
  <si>
    <t>RCEH154</t>
  </si>
  <si>
    <t>05/01648 Land adj Albion Street, Newark</t>
  </si>
  <si>
    <t>RCEH155</t>
  </si>
  <si>
    <t>11/00288 (02) Land south of Kilton Rd</t>
  </si>
  <si>
    <t>RCEH156</t>
  </si>
  <si>
    <t>10/0835/NT Land off Sandlands Way</t>
  </si>
  <si>
    <t>RCEH157</t>
  </si>
  <si>
    <t>10/0233 Land Off Howbeck Road</t>
  </si>
  <si>
    <t>RCEH158</t>
  </si>
  <si>
    <t>05/00198(01) Heathfield Gardens</t>
  </si>
  <si>
    <t>RCEH159</t>
  </si>
  <si>
    <t>02/00049/OUT Newark Magdalene High Schoo</t>
  </si>
  <si>
    <t>RCEH160</t>
  </si>
  <si>
    <t>04/00042(02) Land off Slack Walk Worksop</t>
  </si>
  <si>
    <t>RCEH161</t>
  </si>
  <si>
    <t>01/01336/FUL Castle Brewery, Albion St,</t>
  </si>
  <si>
    <t>RCEH162</t>
  </si>
  <si>
    <t>01/01443/FUL Land Off Halam Road</t>
  </si>
  <si>
    <t>RCEH163</t>
  </si>
  <si>
    <t>03/00782/OUTM Rufford Comprehensive Sch</t>
  </si>
  <si>
    <t>Property Contributions</t>
  </si>
  <si>
    <t>Social Entreprise Capital</t>
  </si>
  <si>
    <t>Superfast Broadband</t>
  </si>
  <si>
    <t>Enviro &amp; Sustainability Capital</t>
  </si>
  <si>
    <t>Edsap - General</t>
  </si>
  <si>
    <t>Asset Replacement Reserve</t>
  </si>
  <si>
    <t>Supplies Arr</t>
  </si>
  <si>
    <t>Personal Care and Support Older Adults</t>
  </si>
  <si>
    <t>ASCH ICT Replacement</t>
  </si>
  <si>
    <t>Transforming Social Care Reserve</t>
  </si>
  <si>
    <t>Invest to save Link Age</t>
  </si>
  <si>
    <t>Joint Funding NHA Holding Account</t>
  </si>
  <si>
    <t>Campus Local Fund</t>
  </si>
  <si>
    <t>Mental Capacity Act / DOLS</t>
  </si>
  <si>
    <t>SD Pers Care and Support Younger Adults</t>
  </si>
  <si>
    <t>County Enterprise Foods Reserve</t>
  </si>
  <si>
    <t>Supporting People Team</t>
  </si>
  <si>
    <t>Mental Health Supported Living Team</t>
  </si>
  <si>
    <t>Beacon Awd-emerg Plan</t>
  </si>
  <si>
    <t>Proceeds Of Crime Act (POCA)</t>
  </si>
  <si>
    <t>NQSW Pilot Scheme (CWDC)</t>
  </si>
  <si>
    <t>CWDC Grants</t>
  </si>
  <si>
    <t>Worklessness-Tuition</t>
  </si>
  <si>
    <t>Erd Fp.I.C. Main &amp; Tran</t>
  </si>
  <si>
    <t>Youth Offending Service</t>
  </si>
  <si>
    <t>Priority Schools Building Programme</t>
  </si>
  <si>
    <t>IT Services</t>
  </si>
  <si>
    <t>Air Conditioning Reserve</t>
  </si>
  <si>
    <t>Property Operations</t>
  </si>
  <si>
    <t>CPE Car Park Notts CC</t>
  </si>
  <si>
    <t>Ex Landfill Sites</t>
  </si>
  <si>
    <t>Community Transp Funding</t>
  </si>
  <si>
    <t>HW Salix Funds - Lighting</t>
  </si>
  <si>
    <t>Ash Tree Disease</t>
  </si>
  <si>
    <t>Mansfield Bus Station Running Costs</t>
  </si>
  <si>
    <t>Gritters R &amp; R Fund</t>
  </si>
  <si>
    <t>Highways</t>
  </si>
  <si>
    <t>Landscapes</t>
  </si>
  <si>
    <t>Staff &amp; Member Catering</t>
  </si>
  <si>
    <t>Building Cleaning</t>
  </si>
  <si>
    <t>Public Health Transition</t>
  </si>
  <si>
    <t>PH Integrated Commissioning HUB</t>
  </si>
  <si>
    <t>Substance Misuse Agenda</t>
  </si>
  <si>
    <t>Greenwood Community Forest</t>
  </si>
  <si>
    <t>Friends Of Thynghowe</t>
  </si>
  <si>
    <t>Archaeology Projects</t>
  </si>
  <si>
    <t>Biodiversity</t>
  </si>
  <si>
    <t>Historic Buildings</t>
  </si>
  <si>
    <t>Historic Env Record</t>
  </si>
  <si>
    <t>External Funded Projects</t>
  </si>
  <si>
    <t>Youth Employment Strategy</t>
  </si>
  <si>
    <t>Rushley Farm</t>
  </si>
  <si>
    <t>Regen Reserves</t>
  </si>
  <si>
    <t>Members ICT</t>
  </si>
  <si>
    <t>Community Resource Centres</t>
  </si>
  <si>
    <t>Ashfield Pool</t>
  </si>
  <si>
    <t>Bassetlaw Pool</t>
  </si>
  <si>
    <t>Broxtowe Pool</t>
  </si>
  <si>
    <t>Gedling Pool</t>
  </si>
  <si>
    <t>Mansfield Pool</t>
  </si>
  <si>
    <t>Newark &amp; Sherwood Pool</t>
  </si>
  <si>
    <t>Rushcliffe Pool</t>
  </si>
  <si>
    <t>NCC Pool</t>
  </si>
  <si>
    <t>It Projects</t>
  </si>
  <si>
    <t>One County One Network Depts</t>
  </si>
  <si>
    <t>ICT Transformation Reserve</t>
  </si>
  <si>
    <t>Mobile Replacement</t>
  </si>
  <si>
    <t>Garden Lane Playing Field</t>
  </si>
  <si>
    <t>Retford Elizabethan Upper Playing Field</t>
  </si>
  <si>
    <t>Ladybrook Primary Site</t>
  </si>
  <si>
    <t>Platt Lane Playing Field</t>
  </si>
  <si>
    <t>West Bridgeford Sports Club</t>
  </si>
  <si>
    <t>Annie Holgate Primary School</t>
  </si>
  <si>
    <t>Beardall Fields Primary</t>
  </si>
  <si>
    <t>Butlers Hill Infant And Nurser</t>
  </si>
  <si>
    <t>Jeffries Primary And Nursery</t>
  </si>
  <si>
    <t>Kirkby Woodhouse Primary Nurse</t>
  </si>
  <si>
    <t>Morvern Park Infants</t>
  </si>
  <si>
    <t>Orchard Infant</t>
  </si>
  <si>
    <t>Selston Bagthorpe Primary</t>
  </si>
  <si>
    <t>Holly Hill  Primary</t>
  </si>
  <si>
    <t>Westwood  Infants</t>
  </si>
  <si>
    <t>Brierley Forest Primary</t>
  </si>
  <si>
    <t>Dalestorth Primary And Nursery</t>
  </si>
  <si>
    <t>Skegby Academy</t>
  </si>
  <si>
    <t>John Davies Primary And Nurser</t>
  </si>
  <si>
    <t>Mapplewell Primary</t>
  </si>
  <si>
    <t>Priestic Primary</t>
  </si>
  <si>
    <t>Healdswood Primary</t>
  </si>
  <si>
    <t>Hillside Primary School</t>
  </si>
  <si>
    <t>Holy Cross Rc Primary</t>
  </si>
  <si>
    <t>National Primary</t>
  </si>
  <si>
    <t>Selston C Of E Infant</t>
  </si>
  <si>
    <t>Underwood C Of E Primary</t>
  </si>
  <si>
    <t>St Andrews C Of E Primary Nurs</t>
  </si>
  <si>
    <t>All Saints C Of E Infant (Huth</t>
  </si>
  <si>
    <t>St Marys C Of E Junior</t>
  </si>
  <si>
    <t>Ashfield Comprehensive</t>
  </si>
  <si>
    <t>Quarrydale Comprehensive</t>
  </si>
  <si>
    <t>Selstopn High School</t>
  </si>
  <si>
    <t>Holgate  Comprehensive</t>
  </si>
  <si>
    <t>National  Comprehensive</t>
  </si>
  <si>
    <t>Bracken Hill Special School</t>
  </si>
  <si>
    <t>Langold Dyscar School</t>
  </si>
  <si>
    <t>Thrumpton Lane Primary</t>
  </si>
  <si>
    <t>Worksop Prospect Infants</t>
  </si>
  <si>
    <t>Sir Edmund Hillary Prim</t>
  </si>
  <si>
    <t>Blyth C Of E Primary</t>
  </si>
  <si>
    <t>Cuckney C Of E Primary</t>
  </si>
  <si>
    <t>St Swithins Primary</t>
  </si>
  <si>
    <t>Gringley on the Hill Primary</t>
  </si>
  <si>
    <t>Harworth C of E Primary</t>
  </si>
  <si>
    <t>Harworth St Patricks Primary</t>
  </si>
  <si>
    <t>Normanton St Mathews Primary</t>
  </si>
  <si>
    <t>St Lukes C of E Primary School</t>
  </si>
  <si>
    <t>Serlby Park Comprehensive</t>
  </si>
  <si>
    <t>Ordsall Rangers Football Club</t>
  </si>
  <si>
    <t>Retford Oaks School (London Road)</t>
  </si>
  <si>
    <t>Bassetlaw Learning Centre</t>
  </si>
  <si>
    <t>Adbolton Lane</t>
  </si>
  <si>
    <t>National Academy School</t>
  </si>
  <si>
    <t>Chilwell Comprehensive</t>
  </si>
  <si>
    <t>Daybrook Learning Centre</t>
  </si>
  <si>
    <t>Platt Lane P F</t>
  </si>
  <si>
    <t>Bassetlaw PFI Project</t>
  </si>
  <si>
    <t>Annie Holgate Infant School</t>
  </si>
  <si>
    <t>Annesley Primary School</t>
  </si>
  <si>
    <t>Bispham Drive Juniors</t>
  </si>
  <si>
    <t>Candleby Lane Installation tarmac path</t>
  </si>
  <si>
    <t>Harry Carlton</t>
  </si>
  <si>
    <t>Calrton Academy re-surface tennis courts</t>
  </si>
  <si>
    <t>kinoulton Primary</t>
  </si>
  <si>
    <t>Hillocks</t>
  </si>
  <si>
    <t>High Oakham Primary School</t>
  </si>
  <si>
    <t>Yeoman Park Special School</t>
  </si>
  <si>
    <t>Yeoman Park Special School (2)</t>
  </si>
  <si>
    <t>Rosebrook School</t>
  </si>
  <si>
    <t>Bunny Primary School</t>
  </si>
  <si>
    <t>Holly Primary</t>
  </si>
  <si>
    <t>Toothill Comp</t>
  </si>
  <si>
    <t>Toothill Comprehensive School</t>
  </si>
  <si>
    <t>Various Landscaping works</t>
  </si>
  <si>
    <t>John Davies Primary</t>
  </si>
  <si>
    <t>James Peacock</t>
  </si>
  <si>
    <t>Daneswood Primary School</t>
  </si>
  <si>
    <t>Oliver Quibell install tarmac park bays</t>
  </si>
  <si>
    <t>Toot Hill Academy School</t>
  </si>
  <si>
    <t>Ashfield School Sale Shipping Containers</t>
  </si>
  <si>
    <t>Sherwood Country Park - refurb</t>
  </si>
  <si>
    <t>Toothill Comp 2</t>
  </si>
  <si>
    <t>KImberley Primary</t>
  </si>
  <si>
    <t>Albany Infant School</t>
  </si>
  <si>
    <t>Quarrydale School Install Tarmac Makings</t>
  </si>
  <si>
    <t>Abbott Road/Big Barn Lane</t>
  </si>
  <si>
    <t>National Prim Re-Instat Grassed area</t>
  </si>
  <si>
    <t>Crescent Prim removetree &amp; InstalSurface</t>
  </si>
  <si>
    <t>Daneswood remove tree &amp; stump</t>
  </si>
  <si>
    <t>St Giles Install Swing set &amp; Safesurface</t>
  </si>
  <si>
    <t>Former Fredrick Harrison site</t>
  </si>
  <si>
    <t>Abbey Prim Install base &amp; containers</t>
  </si>
  <si>
    <t>Daneswood Prim Apply Weed killer</t>
  </si>
  <si>
    <t>Harry Carlton Re-lay Slabs Lantern Ln</t>
  </si>
  <si>
    <t>Crossdale Dr Prim replacement wires</t>
  </si>
  <si>
    <t>Harry Carlton install dropped kerb</t>
  </si>
  <si>
    <t>Oxton Water Lane</t>
  </si>
  <si>
    <t>Calverton SureStart InstalWetPourSurface</t>
  </si>
  <si>
    <t>National Prim install fencing</t>
  </si>
  <si>
    <t>Crossdale Dr Prim install grassmat</t>
  </si>
  <si>
    <t>Wynndale Prim supply &amp; install shrubs</t>
  </si>
  <si>
    <t>Cropwell  Bishop Primary School</t>
  </si>
  <si>
    <t>Oaktree Lane Primary</t>
  </si>
  <si>
    <t>Blyth C of E Primary</t>
  </si>
  <si>
    <t>Toothill Comprehensive</t>
  </si>
  <si>
    <t>Oakdale Learning Centre</t>
  </si>
  <si>
    <t>College House Juniors</t>
  </si>
  <si>
    <t>Worsop Sure Start Centre</t>
  </si>
  <si>
    <t>National Primary School</t>
  </si>
  <si>
    <t>Costock Primary</t>
  </si>
  <si>
    <t>St Peters C of E Primary</t>
  </si>
  <si>
    <t>Childrens Learning Ladder Centre</t>
  </si>
  <si>
    <t>To be decided</t>
  </si>
  <si>
    <t>Sickness</t>
  </si>
  <si>
    <t>Weather</t>
  </si>
  <si>
    <t>Other</t>
  </si>
  <si>
    <t>Clayfield House</t>
  </si>
  <si>
    <t>Oliver Quibell Sure Start Centre</t>
  </si>
  <si>
    <t>Stapleford Sure Start Centre</t>
  </si>
  <si>
    <t>Redgate Special School 2</t>
  </si>
  <si>
    <t>Pierrepont Gamston Primary School 2</t>
  </si>
  <si>
    <t>Yeoman Park Special School 3</t>
  </si>
  <si>
    <t>Yeoman Park Special School 4</t>
  </si>
  <si>
    <t>Trent Vale Infants</t>
  </si>
  <si>
    <t>Cropwell Bishop Primary</t>
  </si>
  <si>
    <t>James Peacock Primary</t>
  </si>
  <si>
    <t>Carlton Academy</t>
  </si>
  <si>
    <t>Keyworth Primary School</t>
  </si>
  <si>
    <t>East leake PFI</t>
  </si>
  <si>
    <t>Former Elizabethan School</t>
  </si>
  <si>
    <t>St Andrews C of Primary</t>
  </si>
  <si>
    <t>Redgate Special School</t>
  </si>
  <si>
    <t>Kimberley Primary School</t>
  </si>
  <si>
    <t>Trent Vale Infants 2</t>
  </si>
  <si>
    <t>St Peters Junior School (Ruddington)</t>
  </si>
  <si>
    <t>Banks Road Infant School</t>
  </si>
  <si>
    <t>Pierrepont Gamston Primary</t>
  </si>
  <si>
    <t>John Clifford</t>
  </si>
  <si>
    <t>Foxwood Foundation School</t>
  </si>
  <si>
    <t>Oaktree Lane Primary School</t>
  </si>
  <si>
    <t>Orston Primary School</t>
  </si>
  <si>
    <t>West Bridgford Landscape Project</t>
  </si>
  <si>
    <t>Candleby Lane Primary</t>
  </si>
  <si>
    <t>St Peters Junior School ( Ruddington )</t>
  </si>
  <si>
    <t>Holly Primary School</t>
  </si>
  <si>
    <t>Toot Hill  Academy</t>
  </si>
  <si>
    <t>Childrens Learning Ladder</t>
  </si>
  <si>
    <t>Daneswood Junior School</t>
  </si>
  <si>
    <t>East Leake P F I</t>
  </si>
  <si>
    <t>Trent Vale Infants 3</t>
  </si>
  <si>
    <t>Bilsthorpe Sure Start Centre</t>
  </si>
  <si>
    <t>Intake Farm Junior School</t>
  </si>
  <si>
    <t>Mapplewells Primary School</t>
  </si>
  <si>
    <t>Wynndale Primary</t>
  </si>
  <si>
    <t>Bracken Hill School</t>
  </si>
  <si>
    <t>Crescent Primary School</t>
  </si>
  <si>
    <t>Bingham Tennis Club</t>
  </si>
  <si>
    <t>Flintham Primary 2</t>
  </si>
  <si>
    <t>Tuxford Sure Start Centre</t>
  </si>
  <si>
    <t>Fredrick Harrison School</t>
  </si>
  <si>
    <t>Stapleford St Johns School ( Stapleford</t>
  </si>
  <si>
    <t>Gedling Family Centre</t>
  </si>
  <si>
    <t>Cropwell Bishop Primary School A</t>
  </si>
  <si>
    <t>Kimberlery Primary</t>
  </si>
  <si>
    <t>Cropwell Bishop Primary School B</t>
  </si>
  <si>
    <t>Flintham Primary 3</t>
  </si>
  <si>
    <t>Bishop Alexander Primary</t>
  </si>
  <si>
    <t>Bishop Alexander Primary 2</t>
  </si>
  <si>
    <t>Albany Infants School</t>
  </si>
  <si>
    <t>East Leake School</t>
  </si>
  <si>
    <t>Toothill Academy 2</t>
  </si>
  <si>
    <t>James Hince Court ( Social Services )</t>
  </si>
  <si>
    <t>St Patricks Catholic Primary (Bircotes)</t>
  </si>
  <si>
    <t>Toothill Academy</t>
  </si>
  <si>
    <t>Newstead Primary School 2</t>
  </si>
  <si>
    <t>St Giles Special School</t>
  </si>
  <si>
    <t>Gotham Primary School</t>
  </si>
  <si>
    <t>Orchard Special School</t>
  </si>
  <si>
    <t>Alderman White School</t>
  </si>
  <si>
    <t>Daneswood Juniors</t>
  </si>
  <si>
    <t>Alderman White School ( White Hills Fede</t>
  </si>
  <si>
    <t>Nunn Brook Road</t>
  </si>
  <si>
    <t>Trent Vale Infants 4</t>
  </si>
  <si>
    <t>East Leake School 4</t>
  </si>
  <si>
    <t>Pierrepont Gamston Primary 3</t>
  </si>
  <si>
    <t>Tollerton Highways</t>
  </si>
  <si>
    <t>Larkfields Infants</t>
  </si>
  <si>
    <t>Roundhills Primary</t>
  </si>
  <si>
    <t>Queen Elizabeth School ( Mansfield )</t>
  </si>
  <si>
    <t>Oakdale Learning Centre 3</t>
  </si>
  <si>
    <t>Daneswood Juniors 2</t>
  </si>
  <si>
    <t>Wlford Complex</t>
  </si>
  <si>
    <t>Orchard Special School 2</t>
  </si>
  <si>
    <t>East Leake Parish Council 2</t>
  </si>
  <si>
    <t>Peafield Lane Primary 2</t>
  </si>
  <si>
    <t>Q E Academy</t>
  </si>
  <si>
    <t>Platt Lane Playing Field 2</t>
  </si>
  <si>
    <t>West Bridgford Comp 2</t>
  </si>
  <si>
    <t>Whynhill Court</t>
  </si>
  <si>
    <t>Pennington Walk</t>
  </si>
  <si>
    <t>East Leake PFI 2</t>
  </si>
  <si>
    <t>Leivers Court</t>
  </si>
  <si>
    <t>Kirklands</t>
  </si>
  <si>
    <t>Bishops Court</t>
  </si>
  <si>
    <t>Woods Court</t>
  </si>
  <si>
    <t>James Hince Court</t>
  </si>
  <si>
    <t>St Michaels View</t>
  </si>
  <si>
    <t>Brookside Special School</t>
  </si>
  <si>
    <t>Former Manton School Site</t>
  </si>
  <si>
    <t>East Leake School 3</t>
  </si>
  <si>
    <t>Roundhills Primary 3</t>
  </si>
  <si>
    <t>National Academy</t>
  </si>
  <si>
    <t>Calverton Library 2</t>
  </si>
  <si>
    <t>Wadsworth Field Primary</t>
  </si>
  <si>
    <t>Jesse Grey Primary</t>
  </si>
  <si>
    <t>Rufford Country Park</t>
  </si>
  <si>
    <t>Jesse Grey Primary 2</t>
  </si>
  <si>
    <t>Tollerton Parish Council</t>
  </si>
  <si>
    <t>Calverton Childrens Centre</t>
  </si>
  <si>
    <t>Banks Road Infants</t>
  </si>
  <si>
    <t>Hucknall Primary Primary</t>
  </si>
  <si>
    <t>John T Rice School</t>
  </si>
  <si>
    <t>Brookhill Leys Caretakers Property</t>
  </si>
  <si>
    <t>Larkfields Infants School</t>
  </si>
  <si>
    <t>Bingham Toothill Academy</t>
  </si>
  <si>
    <t>Nottingham Archive Office</t>
  </si>
  <si>
    <t>East Leake PFI</t>
  </si>
  <si>
    <t>Ladybay Primary</t>
  </si>
  <si>
    <t>Ravensdale Childrens Centre</t>
  </si>
  <si>
    <t>Leas Park Junior School</t>
  </si>
  <si>
    <t>Beeston Fields Infants School</t>
  </si>
  <si>
    <t>Brookside Primary School</t>
  </si>
  <si>
    <t>Meden Comp</t>
  </si>
  <si>
    <t>Chetwynd Road Academy</t>
  </si>
  <si>
    <t>Bestwood Lodge Fire H Q</t>
  </si>
  <si>
    <t>West Bridgford Infants School</t>
  </si>
  <si>
    <t>Gamston Parish Council</t>
  </si>
  <si>
    <t>J T Rise Primary School</t>
  </si>
  <si>
    <t>Riverside Way Depot</t>
  </si>
  <si>
    <t>Lyndene Residential Childrens Home</t>
  </si>
  <si>
    <t>Dukeries School</t>
  </si>
  <si>
    <t>Ruddington Youth Centre</t>
  </si>
  <si>
    <t>Church Vale Primary School</t>
  </si>
  <si>
    <t>Trowell Primary</t>
  </si>
  <si>
    <t>Warsop Childrens Centre</t>
  </si>
  <si>
    <t>Radcliffe on Trent Infants</t>
  </si>
  <si>
    <t>Ordsall Primary School</t>
  </si>
  <si>
    <t>West Bridgeford Infants School</t>
  </si>
  <si>
    <t>Heatherley Primary School</t>
  </si>
  <si>
    <t>South Notts Academy ( Dayncourt School )</t>
  </si>
  <si>
    <t>Bramcote Hills Sports College</t>
  </si>
  <si>
    <t>Orchard Special School (Newark)</t>
  </si>
  <si>
    <t>John T Rice Sure Start Centre</t>
  </si>
  <si>
    <t>Broomhill Farm Detached Playing Field</t>
  </si>
  <si>
    <t>Pierrepiont Gamston Primary Slab Base</t>
  </si>
  <si>
    <t>Lyncroft Primary School</t>
  </si>
  <si>
    <t>Wyndale Primary School</t>
  </si>
  <si>
    <t>Eskdale Junior School</t>
  </si>
  <si>
    <t>Sutton Centre Academy</t>
  </si>
  <si>
    <t>Calverton Schildrens Centre</t>
  </si>
  <si>
    <t>Little Acorns Nursery</t>
  </si>
  <si>
    <t>Cotgrave Primary School</t>
  </si>
  <si>
    <t>East Bridgford Parish Council</t>
  </si>
  <si>
    <t>Cauldwell House</t>
  </si>
  <si>
    <t>Ollerton and Boughton Childrens Centre</t>
  </si>
  <si>
    <t>Former Manton School Playing Fields</t>
  </si>
  <si>
    <t>Yeoman Park Special</t>
  </si>
  <si>
    <t>The Big House (Edwinstowe)</t>
  </si>
  <si>
    <t>Northfield Primary School</t>
  </si>
  <si>
    <t>National C of E Primary School</t>
  </si>
  <si>
    <t>Burton Joyce Primary School</t>
  </si>
  <si>
    <t>Fountindale Special School</t>
  </si>
  <si>
    <t>Newlands Junior School</t>
  </si>
  <si>
    <t>Albany Infants  School</t>
  </si>
  <si>
    <t>Broomhill Detached Playing Field</t>
  </si>
  <si>
    <t>East Leake PFI School</t>
  </si>
  <si>
    <t>Peafield Lane Primary</t>
  </si>
  <si>
    <t>Tuxford Childrens Centre</t>
  </si>
  <si>
    <t>Wodsworth Fields Primary</t>
  </si>
  <si>
    <t>Pierrepont Gamston Primary School</t>
  </si>
  <si>
    <t>Beeston Sure Start Centre</t>
  </si>
  <si>
    <t>Lievers Court OPH</t>
  </si>
  <si>
    <t>Sherwood Energy Village</t>
  </si>
  <si>
    <t>Coddington Primary</t>
  </si>
  <si>
    <t>Coddington Primary B</t>
  </si>
  <si>
    <t>Blyth Primary School</t>
  </si>
  <si>
    <t>Bbworkplace</t>
  </si>
  <si>
    <t>Mapperley Plains Primary</t>
  </si>
  <si>
    <t>John Clifford Primary School</t>
  </si>
  <si>
    <t>Newlands Junior School 2</t>
  </si>
  <si>
    <t>Jefferies Primary School</t>
  </si>
  <si>
    <t>East Bridgford Parish Council 2</t>
  </si>
  <si>
    <t>South Notts College (Charnwood Site)</t>
  </si>
  <si>
    <t>Ashlea School</t>
  </si>
  <si>
    <t>East Leake Schools PFI</t>
  </si>
  <si>
    <t>Hillocks Primary School</t>
  </si>
  <si>
    <t>Greythorn Primary School</t>
  </si>
  <si>
    <t>Kelham Rd Highways Depot</t>
  </si>
  <si>
    <t>East Leake PFI Schools</t>
  </si>
  <si>
    <t>Former Sir Fredrick Harrison School</t>
  </si>
  <si>
    <t>Northgate Primary School</t>
  </si>
  <si>
    <t>Coddington Primary School</t>
  </si>
  <si>
    <t>King Edwards Primary School</t>
  </si>
  <si>
    <t>Brook Farm Social Services</t>
  </si>
  <si>
    <t>Christ the King School</t>
  </si>
  <si>
    <t>Wynndale Primary School</t>
  </si>
  <si>
    <t>Wadsworth Field Primary School</t>
  </si>
  <si>
    <t>Former Ryton Park Playing Field</t>
  </si>
  <si>
    <t>Trent Vale Infant School</t>
  </si>
  <si>
    <t>Lowes Wong Junior School</t>
  </si>
  <si>
    <t>Meden School</t>
  </si>
  <si>
    <t>Westwood Residential Home</t>
  </si>
  <si>
    <t>Quarrydale United FC</t>
  </si>
  <si>
    <t>Larkfields Infant School</t>
  </si>
  <si>
    <t>Woodthorpe Infant School</t>
  </si>
  <si>
    <t>Crompton View Primary</t>
  </si>
  <si>
    <t>Costock Primary School</t>
  </si>
  <si>
    <t>Chetwynd Rd Academy</t>
  </si>
  <si>
    <t>Albany Childrens Centre</t>
  </si>
  <si>
    <t>Bridge Castle Childrens Centre</t>
  </si>
  <si>
    <t>Kimberley Leisure Centre</t>
  </si>
  <si>
    <t>Lantern Lane Primary School</t>
  </si>
  <si>
    <t>Samual Barlow Primary</t>
  </si>
  <si>
    <t>Haggonsfield Primary</t>
  </si>
  <si>
    <t>All Saints Catholic Comp</t>
  </si>
  <si>
    <t>Radcliffe-on-Trent Parish Council</t>
  </si>
  <si>
    <t>Former Samworth Academy Site</t>
  </si>
  <si>
    <t>Arnbrook Childrens Centre</t>
  </si>
  <si>
    <t>Beeston Childrens Centre</t>
  </si>
  <si>
    <t>Newark Orchard School</t>
  </si>
  <si>
    <t>Hawtonville Childrens Centres</t>
  </si>
  <si>
    <t>Ravenshead Childrens Ctr Newgate Ln Site</t>
  </si>
  <si>
    <t>Ravenshead Childrens Ctr Saunders Ave</t>
  </si>
  <si>
    <t>Greendale Road</t>
  </si>
  <si>
    <t>King Edwins Primary School</t>
  </si>
  <si>
    <t>Shelford Road</t>
  </si>
  <si>
    <t>Bassetlaw Day Services</t>
  </si>
  <si>
    <t>Holgate Academy</t>
  </si>
  <si>
    <t>Gedling View Family Centre</t>
  </si>
  <si>
    <t>All Saints Cathelic School</t>
  </si>
  <si>
    <t>Dalestorth Primary School</t>
  </si>
  <si>
    <t>College House School</t>
  </si>
  <si>
    <t>Rolleston Drive Campus</t>
  </si>
  <si>
    <t>Former Kelham Rd Highways Depot</t>
  </si>
  <si>
    <t>Banks Rd Infants School</t>
  </si>
  <si>
    <t>Beeston Youth Centre</t>
  </si>
  <si>
    <t>Trowell Cof E Primary</t>
  </si>
  <si>
    <t>James Peacock Infants</t>
  </si>
  <si>
    <t>Wadsworth Fields Primary School</t>
  </si>
  <si>
    <t>Ruddington St Peters</t>
  </si>
  <si>
    <t>Mere Way</t>
  </si>
  <si>
    <t>Mansfield St Patricks</t>
  </si>
  <si>
    <t>Cropwell Bishop Primary School</t>
  </si>
  <si>
    <t>Chillwell School</t>
  </si>
  <si>
    <t>National Junior School</t>
  </si>
  <si>
    <t>Normanton on Soar Primary</t>
  </si>
  <si>
    <t>John Blow Primary School</t>
  </si>
  <si>
    <t>Sutton Academy Playing Field</t>
  </si>
  <si>
    <t>North Leverton Childrens Centre</t>
  </si>
  <si>
    <t>Retford Childrens Centre</t>
  </si>
  <si>
    <t>Misterton Childrens Centre</t>
  </si>
  <si>
    <t>New Woods Residential Home</t>
  </si>
  <si>
    <t>Priestic Primary School</t>
  </si>
  <si>
    <t>Jacksdale Primary School</t>
  </si>
  <si>
    <t>Jesse Grey Primary School</t>
  </si>
  <si>
    <t>Chilwell Olympia Sports Centre</t>
  </si>
  <si>
    <t>West Bridgford Junior School</t>
  </si>
  <si>
    <t>Rainworth Childrens Centre</t>
  </si>
  <si>
    <t>Arthur Mee Centre</t>
  </si>
  <si>
    <t>Radcliffe-on-Trent Infants School</t>
  </si>
  <si>
    <t>King Edward Primary School</t>
  </si>
  <si>
    <t>Toton Bispham Drive Junior School</t>
  </si>
  <si>
    <t>John Clifford School</t>
  </si>
  <si>
    <t>Selston High School</t>
  </si>
  <si>
    <t>John T Rice Infant School</t>
  </si>
  <si>
    <t>Sparken Hill</t>
  </si>
  <si>
    <t>Roundhills Primary School</t>
  </si>
  <si>
    <t>Central College</t>
  </si>
  <si>
    <t>Garribaldi School</t>
  </si>
  <si>
    <t>Bishops Court Care Centre</t>
  </si>
  <si>
    <t>Woodborough Woods School</t>
  </si>
  <si>
    <t>Healswood Infant School</t>
  </si>
  <si>
    <t>Wilford Lane</t>
  </si>
  <si>
    <t>Beeston Youth &amp; Community Centre</t>
  </si>
  <si>
    <t>All Saints(Mansfield) Caretaker Property</t>
  </si>
  <si>
    <t>Ernehale Juniors Caretakers Property</t>
  </si>
  <si>
    <t>Brierley Forest Prim Caretaker Property</t>
  </si>
  <si>
    <t>Woodborough Woods Primary</t>
  </si>
  <si>
    <t>Westdale Infants School</t>
  </si>
  <si>
    <t>Central College (London Rd)</t>
  </si>
  <si>
    <t>Kilton Childrens Centre</t>
  </si>
  <si>
    <t>East Leake Schools</t>
  </si>
  <si>
    <t>Manor School</t>
  </si>
  <si>
    <t>Abbey Road Depot</t>
  </si>
  <si>
    <t>James Peacock Infants School</t>
  </si>
  <si>
    <t>Central College (Charnwood Site)</t>
  </si>
  <si>
    <t>Eastwood Academy School</t>
  </si>
  <si>
    <t>Woodthorpe Infant Sch-Caretaker Property</t>
  </si>
  <si>
    <t>Elm Avenue Playing Fields</t>
  </si>
  <si>
    <t>Bispham Drive Primary</t>
  </si>
  <si>
    <t>Robert Miles Junior School</t>
  </si>
  <si>
    <t>Sutton Community Acadamy</t>
  </si>
  <si>
    <t>Garibaldi College</t>
  </si>
  <si>
    <t>Holgate Primary School</t>
  </si>
  <si>
    <t>Besthorpe Village Playing Field</t>
  </si>
  <si>
    <t>86 Southwell Road</t>
  </si>
  <si>
    <t>Rosebrook PF</t>
  </si>
  <si>
    <t>St Peter's Cof E Junior School</t>
  </si>
  <si>
    <t>Retford Post 16 Centre</t>
  </si>
  <si>
    <t>Hawtonville Childrens Centre</t>
  </si>
  <si>
    <t>St Giles School</t>
  </si>
  <si>
    <t>Wilford Lane Playing Field</t>
  </si>
  <si>
    <t>Not Used</t>
  </si>
  <si>
    <t>Westwood Nursing Home</t>
  </si>
  <si>
    <t>Ground Cover Turf Supplies</t>
  </si>
  <si>
    <t>Retford Fire Station</t>
  </si>
  <si>
    <t>Pierrpont Gamston Primary</t>
  </si>
  <si>
    <t>Netherfield Childrens Centre</t>
  </si>
  <si>
    <t>Meadow Lane Primary</t>
  </si>
  <si>
    <t>Jasper Close</t>
  </si>
  <si>
    <t>Radcliffe-on-Trent Junior School</t>
  </si>
  <si>
    <t>Crossdale Primary School</t>
  </si>
  <si>
    <t>Berry Hill Primary School</t>
  </si>
  <si>
    <t>St Peters CofE Primary, Mansfield</t>
  </si>
  <si>
    <t>Sherwood East Sure Start</t>
  </si>
  <si>
    <t>Farmilo Primary School</t>
  </si>
  <si>
    <t>Round Hill Primary School</t>
  </si>
  <si>
    <t>College House Junior School</t>
  </si>
  <si>
    <t>Maun View Care Home</t>
  </si>
  <si>
    <t>Burford Primary School</t>
  </si>
  <si>
    <t>Eastwood Childrens Centre</t>
  </si>
  <si>
    <t>Wainwright Academy</t>
  </si>
  <si>
    <t>Chilwell Olympia Leisure Centre</t>
  </si>
  <si>
    <t>The Bramcote School</t>
  </si>
  <si>
    <t>Awsworth Primary School</t>
  </si>
  <si>
    <t>Sutton Community Academy</t>
  </si>
  <si>
    <t>East Kirkby Childrens Centre</t>
  </si>
  <si>
    <t>Bramcote Hills Primary</t>
  </si>
  <si>
    <t>Bley Avenue East Leake</t>
  </si>
  <si>
    <t>Priory Contact Centre</t>
  </si>
  <si>
    <t>Central College (Farnborough Rd Site)</t>
  </si>
  <si>
    <t>Peafield Lane Primary School</t>
  </si>
  <si>
    <t>Intake Farm Primary School</t>
  </si>
  <si>
    <t>High Oakham School</t>
  </si>
  <si>
    <t>Hillocks  Primary School</t>
  </si>
  <si>
    <t>Chilwell Olympia</t>
  </si>
  <si>
    <t>Cropwell Bishop  Primary</t>
  </si>
  <si>
    <t>236 Greenwood Road</t>
  </si>
  <si>
    <t>Outwood Valley School</t>
  </si>
  <si>
    <t>Heymann Primary School</t>
  </si>
  <si>
    <t>Swan Lane Childrens Centre</t>
  </si>
  <si>
    <t>Coppice Farm School</t>
  </si>
  <si>
    <t>Woods Court Care Home</t>
  </si>
  <si>
    <t>Sutton Academy</t>
  </si>
  <si>
    <t>Pierrpont Gamston School</t>
  </si>
  <si>
    <t>Outward Valley Academy</t>
  </si>
  <si>
    <t>The Garage Young Peoples Centre</t>
  </si>
  <si>
    <t>St Annes Valley Centre</t>
  </si>
  <si>
    <t>Outwood Portland School</t>
  </si>
  <si>
    <t>Mansfield Health Village</t>
  </si>
  <si>
    <t>Oaktree Health Centre</t>
  </si>
  <si>
    <t>Pierrepont Gamston School</t>
  </si>
  <si>
    <t>Spring Bank Primary</t>
  </si>
  <si>
    <t>Colwick St Johns School</t>
  </si>
  <si>
    <t>East Leake School PFI</t>
  </si>
  <si>
    <t>Tuxford School</t>
  </si>
  <si>
    <t>Former Ravensdale School Playing Field</t>
  </si>
  <si>
    <t>Intake Farm School</t>
  </si>
  <si>
    <t>James Peacock Infant School</t>
  </si>
  <si>
    <t>Larkfield Infant School</t>
  </si>
  <si>
    <t>Southwell Lowes Wong Infants School</t>
  </si>
  <si>
    <t>7 Kinston Road, Worksop</t>
  </si>
  <si>
    <t>31 Chesterfield Rd North, Mansfield</t>
  </si>
  <si>
    <t>St Wilfreds Primary</t>
  </si>
  <si>
    <t>Prospect Infants School</t>
  </si>
  <si>
    <t>Brambles Academy</t>
  </si>
  <si>
    <t>Meadow Lane Infants</t>
  </si>
  <si>
    <t>Cropwelll Bishop Primary School</t>
  </si>
  <si>
    <t>Clayfield House Secure Unit</t>
  </si>
  <si>
    <t>West Brigdgford Infants School</t>
  </si>
  <si>
    <t>Samual Barlow</t>
  </si>
  <si>
    <t>Easthorpe House</t>
  </si>
  <si>
    <t>9 Coppice Road, Worksop</t>
  </si>
  <si>
    <t>7 Stanton Place, Mansfield</t>
  </si>
  <si>
    <t>Central College (Beeston Site)</t>
  </si>
  <si>
    <t>Roundhill Primary School</t>
  </si>
  <si>
    <t>Pierrpont Gamston Primary School</t>
  </si>
  <si>
    <t>Radcliffe on Trent Parish Council</t>
  </si>
  <si>
    <t>Leen Mills Primary School</t>
  </si>
  <si>
    <t>Hucknall Washdyke Lane</t>
  </si>
  <si>
    <t>Abbey Primary School</t>
  </si>
  <si>
    <t>Foxwood Special School</t>
  </si>
  <si>
    <t>Retford St Giles School</t>
  </si>
  <si>
    <t>Tollerton Primary School</t>
  </si>
  <si>
    <t>Jesse Grey School</t>
  </si>
  <si>
    <t>Flying High Academy Bilsthorpe</t>
  </si>
  <si>
    <t>Forest Town Primary School</t>
  </si>
  <si>
    <t>Meadow Lane Infant School</t>
  </si>
  <si>
    <t>Stanhope Primary School</t>
  </si>
  <si>
    <t>St Peters Juniors, Ruddington</t>
  </si>
  <si>
    <t>Holgate Primary Academy</t>
  </si>
  <si>
    <t>College House Primary</t>
  </si>
  <si>
    <t>Round Hills Primary School</t>
  </si>
  <si>
    <t>Pearson Young Peoples Centre</t>
  </si>
  <si>
    <t>Carlton Digby School</t>
  </si>
  <si>
    <t>Lime Trees Nursery</t>
  </si>
  <si>
    <t>Tuxford Academy School</t>
  </si>
  <si>
    <t>S327090</t>
  </si>
  <si>
    <t>Eastbourne Centre</t>
  </si>
  <si>
    <t>St Peters Junior Ruddington</t>
  </si>
  <si>
    <t>Brookhill Leys Primary</t>
  </si>
  <si>
    <t>Hucknall National Primary</t>
  </si>
  <si>
    <t>Valley Youth Centre</t>
  </si>
  <si>
    <t>St Patricks RC School Mansfield</t>
  </si>
  <si>
    <t>Toot Hill School</t>
  </si>
  <si>
    <t>Arthur Mee College</t>
  </si>
  <si>
    <t>Ash Lea Special School</t>
  </si>
  <si>
    <t>Roundhillls Primary</t>
  </si>
  <si>
    <t>Radcliffe on Trent Junior</t>
  </si>
  <si>
    <t>Clayfields House</t>
  </si>
  <si>
    <t>Somersall Street</t>
  </si>
  <si>
    <t>25 Plum Tree Avenue, Mansfield</t>
  </si>
  <si>
    <t>Mansfield Woodhouse Childrens Centre</t>
  </si>
  <si>
    <t>Round Hills Primary</t>
  </si>
  <si>
    <t>Short Form Film Co</t>
  </si>
  <si>
    <t>Flying High Ladybrook Academy</t>
  </si>
  <si>
    <t>Porchester Primary School</t>
  </si>
  <si>
    <t>West bridgford Junior School</t>
  </si>
  <si>
    <t>Asquith Primary School</t>
  </si>
  <si>
    <t>Abbey Primary Schhol</t>
  </si>
  <si>
    <t>Mansfield All Saints Academy</t>
  </si>
  <si>
    <t>Northfield Primary School Mansfield</t>
  </si>
  <si>
    <t>Oaktree Primary School</t>
  </si>
  <si>
    <t>West Bridgford Comp</t>
  </si>
  <si>
    <t>Eskdale Juniors</t>
  </si>
  <si>
    <t>Porchester Junior School</t>
  </si>
  <si>
    <t>Former Samway Site</t>
  </si>
  <si>
    <t>Former Ravensdale Site</t>
  </si>
  <si>
    <t>Bassetlaw Day Centre</t>
  </si>
  <si>
    <t>Outwood Portland Academy</t>
  </si>
  <si>
    <t>Arnold View Primary School</t>
  </si>
  <si>
    <t>123 Bancroft Lane, Mansfield</t>
  </si>
  <si>
    <t>Radcliffe-on-Trent Infants</t>
  </si>
  <si>
    <t>Carlton Academy Playing Field</t>
  </si>
  <si>
    <t>Flying High Academy (Ladybrook)</t>
  </si>
  <si>
    <t>Equals Academy Trust</t>
  </si>
  <si>
    <t>Derrymount Special School</t>
  </si>
  <si>
    <t>St Peters C of E Junior School</t>
  </si>
  <si>
    <t>Hollies Street Respite Centre</t>
  </si>
  <si>
    <t>Sutton in Ashfield Salvation Army Church</t>
  </si>
  <si>
    <t>Beeston Rylands Junior</t>
  </si>
  <si>
    <t>27 Bley Avenue</t>
  </si>
  <si>
    <t>Middleton Resource Centre</t>
  </si>
  <si>
    <t>Calverton Frank Seely School</t>
  </si>
  <si>
    <t>St Peters CofE Junior School Ruddington</t>
  </si>
  <si>
    <t>Carnarvon Primary School</t>
  </si>
  <si>
    <t>Trent Vale Infant &amp; Nursery School</t>
  </si>
  <si>
    <t>Meadow Lane Infant &amp; Nursery School</t>
  </si>
  <si>
    <t>Former Rosebrook Surplus Playing Field</t>
  </si>
  <si>
    <t>Albany Junior School</t>
  </si>
  <si>
    <t>Lambley Parish Council</t>
  </si>
  <si>
    <t>Newark &amp; Sherwood Day Centre</t>
  </si>
  <si>
    <t>Abbey Hill Primary School</t>
  </si>
  <si>
    <t>Stapleford Fire HQ</t>
  </si>
  <si>
    <t>Robert Mellors Primary</t>
  </si>
  <si>
    <t>Short Form Film Productions Ltd</t>
  </si>
  <si>
    <t>Sincil Sports College</t>
  </si>
  <si>
    <t>Hollywell Primary School</t>
  </si>
  <si>
    <t>T &amp; R Flooring</t>
  </si>
  <si>
    <t>Sherwood East Children's Centre</t>
  </si>
  <si>
    <t>Sandy Bank Contact Centre</t>
  </si>
  <si>
    <t>Eastwood Young Peoples Centre</t>
  </si>
  <si>
    <t>Robert Mellors Primary School</t>
  </si>
  <si>
    <t>Minster View Childrens Centre</t>
  </si>
  <si>
    <t>Westfield Folkhouse</t>
  </si>
  <si>
    <t>Phoenix Primary</t>
  </si>
  <si>
    <t>Equals Trust</t>
  </si>
  <si>
    <t>Berryhill Primary</t>
  </si>
  <si>
    <t>Arnot Hill House</t>
  </si>
  <si>
    <t>Blandford Road</t>
  </si>
  <si>
    <t>Church Lane Primary School</t>
  </si>
  <si>
    <t>Woodborough Woods Foundation School</t>
  </si>
  <si>
    <t>S329440</t>
  </si>
  <si>
    <t>Engie Schools Lincoln</t>
  </si>
  <si>
    <t>S329540</t>
  </si>
  <si>
    <t>Meadow Lane Primary School</t>
  </si>
  <si>
    <t>S329580</t>
  </si>
  <si>
    <t>Newark &amp; Sherwood Day Services</t>
  </si>
  <si>
    <t>Worksop Leisure Centre</t>
  </si>
  <si>
    <t>Claypole Primary</t>
  </si>
  <si>
    <t>St Botolphs Primary School</t>
  </si>
  <si>
    <t>Church Lane Primary school</t>
  </si>
  <si>
    <t>S329670</t>
  </si>
  <si>
    <t>84 Church Street, Eastwood</t>
  </si>
  <si>
    <t>St Philip Neri Primary School</t>
  </si>
  <si>
    <t>Newark Academy</t>
  </si>
  <si>
    <t>S329720</t>
  </si>
  <si>
    <t>East Leake Academy</t>
  </si>
  <si>
    <t>S329730</t>
  </si>
  <si>
    <t>Westdale Junior School</t>
  </si>
  <si>
    <t>S329740</t>
  </si>
  <si>
    <t>S329750</t>
  </si>
  <si>
    <t>Bestwood Lodge Fire HQ</t>
  </si>
  <si>
    <t>S329760</t>
  </si>
  <si>
    <t>The Lanes Prim Sch (former College Hse)</t>
  </si>
  <si>
    <t>S329770</t>
  </si>
  <si>
    <t>Parkdale Primary School</t>
  </si>
  <si>
    <t>S329780</t>
  </si>
  <si>
    <t>S329800</t>
  </si>
  <si>
    <t>Athena EBD School</t>
  </si>
  <si>
    <t>S329810</t>
  </si>
  <si>
    <t>S329820</t>
  </si>
  <si>
    <t>S329860</t>
  </si>
  <si>
    <t>Beeston Rylands Junior School</t>
  </si>
  <si>
    <t>S329900</t>
  </si>
  <si>
    <t>Woodlands Academy</t>
  </si>
  <si>
    <t>S329910</t>
  </si>
  <si>
    <t>Outwood Valley Academy</t>
  </si>
  <si>
    <t>S329920</t>
  </si>
  <si>
    <t>S329940</t>
  </si>
  <si>
    <t>S329960</t>
  </si>
  <si>
    <t>S329980</t>
  </si>
  <si>
    <t>S329990</t>
  </si>
  <si>
    <t>Toothill Academy School</t>
  </si>
  <si>
    <t>S330000</t>
  </si>
  <si>
    <t>S330030</t>
  </si>
  <si>
    <t>Ruddington St Peters Junior School</t>
  </si>
  <si>
    <t>S330040</t>
  </si>
  <si>
    <t>Eskdale Primary School</t>
  </si>
  <si>
    <t>S330060</t>
  </si>
  <si>
    <t>Oakhurst Residential Childcare Home</t>
  </si>
  <si>
    <t>S330070</t>
  </si>
  <si>
    <t>S330080</t>
  </si>
  <si>
    <t>S330090</t>
  </si>
  <si>
    <t>Radcliffe on Trent Junior School</t>
  </si>
  <si>
    <t>S330110</t>
  </si>
  <si>
    <t>S330120</t>
  </si>
  <si>
    <t>S330130</t>
  </si>
  <si>
    <t>Church Lane Primary Sleaford</t>
  </si>
  <si>
    <t>S330150</t>
  </si>
  <si>
    <t>S330180</t>
  </si>
  <si>
    <t>Eastwood Church St Residential Home</t>
  </si>
  <si>
    <t>S330190</t>
  </si>
  <si>
    <t>Radcliffe on Trent Infant School</t>
  </si>
  <si>
    <t>S330210</t>
  </si>
  <si>
    <t>Fortuna School Lincoln</t>
  </si>
  <si>
    <t>S330220</t>
  </si>
  <si>
    <t>Phoenix Academy Grantham</t>
  </si>
  <si>
    <t>S330230</t>
  </si>
  <si>
    <t>S330240</t>
  </si>
  <si>
    <t>Woodlands Academy Spilsby</t>
  </si>
  <si>
    <t>S330250</t>
  </si>
  <si>
    <t>S330270</t>
  </si>
  <si>
    <t>Newstead Primary School</t>
  </si>
  <si>
    <t>S330290</t>
  </si>
  <si>
    <t>Nettleworth Primary</t>
  </si>
  <si>
    <t>S330310</t>
  </si>
  <si>
    <t>S330330</t>
  </si>
  <si>
    <t>S330340</t>
  </si>
  <si>
    <t>Pennington Walk Retford</t>
  </si>
  <si>
    <t>S330360</t>
  </si>
  <si>
    <t>Chetwynd Road Primary</t>
  </si>
  <si>
    <t>S330370</t>
  </si>
  <si>
    <t>S330380</t>
  </si>
  <si>
    <t>Brunts School</t>
  </si>
  <si>
    <t>S330390</t>
  </si>
  <si>
    <t>Ordsall Playing Fields Depot</t>
  </si>
  <si>
    <t>S330410</t>
  </si>
  <si>
    <t>Wyndale Primary</t>
  </si>
  <si>
    <t>S330450</t>
  </si>
  <si>
    <t>S330460</t>
  </si>
  <si>
    <t>S330470</t>
  </si>
  <si>
    <t>S330480</t>
  </si>
  <si>
    <t>Skegby Junior Academy</t>
  </si>
  <si>
    <t>S330490</t>
  </si>
  <si>
    <t>S330500</t>
  </si>
  <si>
    <t>S330510</t>
  </si>
  <si>
    <t>S330520</t>
  </si>
  <si>
    <t>S330530</t>
  </si>
  <si>
    <t>Regatta Way Sports Club</t>
  </si>
  <si>
    <t>S330540</t>
  </si>
  <si>
    <t>S330550</t>
  </si>
  <si>
    <t>S330560</t>
  </si>
  <si>
    <t>S330570</t>
  </si>
  <si>
    <t>Balderton Learning Centre</t>
  </si>
  <si>
    <t>S330600</t>
  </si>
  <si>
    <t>S330620</t>
  </si>
  <si>
    <t>S330630</t>
  </si>
  <si>
    <t>S330650</t>
  </si>
  <si>
    <t>Hollies Street Centre</t>
  </si>
  <si>
    <t>S330660</t>
  </si>
  <si>
    <t>S330670</t>
  </si>
  <si>
    <t>S330700</t>
  </si>
  <si>
    <t>S330710</t>
  </si>
  <si>
    <t>Engie Schools</t>
  </si>
  <si>
    <t>S330730</t>
  </si>
  <si>
    <t>S330780</t>
  </si>
  <si>
    <t>Woodborough Woods Primary School</t>
  </si>
  <si>
    <t>S330790</t>
  </si>
  <si>
    <t>Basford Register Office</t>
  </si>
  <si>
    <t>S330800</t>
  </si>
  <si>
    <t>S330820</t>
  </si>
  <si>
    <t>Radcliffe on Trent Library</t>
  </si>
  <si>
    <t>S330830</t>
  </si>
  <si>
    <t>S330870</t>
  </si>
  <si>
    <t>S330880</t>
  </si>
  <si>
    <t>Northfield Infant School</t>
  </si>
  <si>
    <t>S330890</t>
  </si>
  <si>
    <t>S330900</t>
  </si>
  <si>
    <t>S330920</t>
  </si>
  <si>
    <t>S330950</t>
  </si>
  <si>
    <t>S330980</t>
  </si>
  <si>
    <t>Wigwam Lane AFU</t>
  </si>
  <si>
    <t>S330990</t>
  </si>
  <si>
    <t>S331010</t>
  </si>
  <si>
    <t>S331020</t>
  </si>
  <si>
    <t>Elizabethan School, Retford</t>
  </si>
  <si>
    <t>S331030</t>
  </si>
  <si>
    <t>S331040</t>
  </si>
  <si>
    <t>Lawrence View Primary School</t>
  </si>
  <si>
    <t>S331050</t>
  </si>
  <si>
    <t>S331070</t>
  </si>
  <si>
    <t>S331110</t>
  </si>
  <si>
    <t>Beeston Railway Station</t>
  </si>
  <si>
    <t>S331130</t>
  </si>
  <si>
    <t>Basford Hall College</t>
  </si>
  <si>
    <t>S331140</t>
  </si>
  <si>
    <t>S331150</t>
  </si>
  <si>
    <t>Phoenix Academy, Lincoln</t>
  </si>
  <si>
    <t>S331160</t>
  </si>
  <si>
    <t>S331170</t>
  </si>
  <si>
    <t>S331180</t>
  </si>
  <si>
    <t>Brookhill Leys Primary School</t>
  </si>
  <si>
    <t>S331200</t>
  </si>
  <si>
    <t>Church Lane Primary School, Sleaford</t>
  </si>
  <si>
    <t>S331260</t>
  </si>
  <si>
    <t>S331280</t>
  </si>
  <si>
    <t>Claypole Primary School Newark</t>
  </si>
  <si>
    <t>S331290</t>
  </si>
  <si>
    <t>Lincolnshire Schools (Engie Ltd)</t>
  </si>
  <si>
    <t>S331320</t>
  </si>
  <si>
    <t>S331330</t>
  </si>
  <si>
    <t>Kinoulton Primary School</t>
  </si>
  <si>
    <t>S331340</t>
  </si>
  <si>
    <t>Engie Ltd</t>
  </si>
  <si>
    <t>S331350</t>
  </si>
  <si>
    <t>Beeston Fields Junior</t>
  </si>
  <si>
    <t>Roundhills Primary 2</t>
  </si>
  <si>
    <t>Trent Vale Infant And Nursery</t>
  </si>
  <si>
    <t>Alderman Pounder Infant</t>
  </si>
  <si>
    <t>Lynncroft Primary</t>
  </si>
  <si>
    <t>Larkfield Junior</t>
  </si>
  <si>
    <t>Larkfield Infant</t>
  </si>
  <si>
    <t>Albany Infant And Nursery</t>
  </si>
  <si>
    <t>Frederick Harrison Infant</t>
  </si>
  <si>
    <t>Stevenson Junior</t>
  </si>
  <si>
    <t>Banks Road Infant And Nursery</t>
  </si>
  <si>
    <t>not used</t>
  </si>
  <si>
    <t>Bramcote C Of E Primary</t>
  </si>
  <si>
    <t>St Johns C Of E Primary ( Stap</t>
  </si>
  <si>
    <t>Trowel C Of E Primary</t>
  </si>
  <si>
    <t>Bramcote Hills Comprehensive</t>
  </si>
  <si>
    <t>Eastwood Comp Upper</t>
  </si>
  <si>
    <t>Kimberley Comprehensive</t>
  </si>
  <si>
    <t>S370900</t>
  </si>
  <si>
    <t>Park Comprehensive ( Bramcote</t>
  </si>
  <si>
    <t>Alderman White Comprehensive</t>
  </si>
  <si>
    <t>SNC Broxtowe College</t>
  </si>
  <si>
    <t>SNC Arthur Mee College</t>
  </si>
  <si>
    <t>Richard Bonnington Primary</t>
  </si>
  <si>
    <t>Manor Park Infants And Nursery</t>
  </si>
  <si>
    <t>Sir John Sherbrooke Junior</t>
  </si>
  <si>
    <t>Phoenix Infants School</t>
  </si>
  <si>
    <t>Gedling Stanhope Primary</t>
  </si>
  <si>
    <t>Abbey Gates School</t>
  </si>
  <si>
    <t>The Grove School</t>
  </si>
  <si>
    <t>Linby And Papplewick C Of E Pr</t>
  </si>
  <si>
    <t>Arnold Hill Comprehensive</t>
  </si>
  <si>
    <t>S470500</t>
  </si>
  <si>
    <t>Colonel Frank Seeley Sch Calverton</t>
  </si>
  <si>
    <t>The Carlton Academy</t>
  </si>
  <si>
    <t>Carlton Le Willows School</t>
  </si>
  <si>
    <t>Redhill Comprehensive</t>
  </si>
  <si>
    <t>Christ The King</t>
  </si>
  <si>
    <t>Derrymount Special (Daybrook)</t>
  </si>
  <si>
    <t>Digby Special</t>
  </si>
  <si>
    <t>Ethel Wainwright Primary</t>
  </si>
  <si>
    <t>Farmilo First</t>
  </si>
  <si>
    <t>Intake Farm First</t>
  </si>
  <si>
    <t>King Edward First/nursery</t>
  </si>
  <si>
    <t>Ladybrook First</t>
  </si>
  <si>
    <t>Sutton Road First</t>
  </si>
  <si>
    <t>Mansfield Primary Academy</t>
  </si>
  <si>
    <t>Oak Tree Lane First/nursery</t>
  </si>
  <si>
    <t>Wynndale Drive First</t>
  </si>
  <si>
    <t>John T Rice Infant Nursery</t>
  </si>
  <si>
    <t>Nettleworth Infant Nursery</t>
  </si>
  <si>
    <t>Church Warsop Infant</t>
  </si>
  <si>
    <t>Warsop Birklands Junior</t>
  </si>
  <si>
    <t>Hetts Lane Infants</t>
  </si>
  <si>
    <t>Netherfield Infant Nursery (Ma</t>
  </si>
  <si>
    <t>Heatherly Primary</t>
  </si>
  <si>
    <t>St Patricks Rc Primary  ( Mans</t>
  </si>
  <si>
    <t>St Peters C Of E First</t>
  </si>
  <si>
    <t>Sir Philip Neris Primary</t>
  </si>
  <si>
    <t>St Edmunds Cof E Primary</t>
  </si>
  <si>
    <t>High Oakham Middle</t>
  </si>
  <si>
    <t>Garibaldi Comprehensive</t>
  </si>
  <si>
    <t>Manor Comprehensive</t>
  </si>
  <si>
    <t>Meden Comprehensive</t>
  </si>
  <si>
    <t>Samworth Academy</t>
  </si>
  <si>
    <t>All Saint Rc Comprehensive</t>
  </si>
  <si>
    <t>Qe Boys Upper</t>
  </si>
  <si>
    <t>Brunts Comprehensive Upper</t>
  </si>
  <si>
    <t>West Notts College Fe</t>
  </si>
  <si>
    <t>Averham Manners Sutton Pr</t>
  </si>
  <si>
    <t>Besthorpe Primary</t>
  </si>
  <si>
    <t>King Edwin Primary Nursery</t>
  </si>
  <si>
    <t>Queen Eleanor Primary</t>
  </si>
  <si>
    <t>Sir Donald Bailey Academy(was Bowbridge)</t>
  </si>
  <si>
    <t>Oliver Quibell Infants</t>
  </si>
  <si>
    <t>North Clifton Primary</t>
  </si>
  <si>
    <t>Ollerton Primary School</t>
  </si>
  <si>
    <t>St Mary's C Of E Primary</t>
  </si>
  <si>
    <t>Farnsfield C Of E Primary</t>
  </si>
  <si>
    <t>Halam C Of E Primary</t>
  </si>
  <si>
    <t>Kneesall C Of E Primary</t>
  </si>
  <si>
    <t>Lowdham  Primary</t>
  </si>
  <si>
    <t>Holy Trinity Rc Primary</t>
  </si>
  <si>
    <t>Mount C Of E Primary</t>
  </si>
  <si>
    <t>Norwell Cof E Primary</t>
  </si>
  <si>
    <t>Pearlthorpe Field Study Centre</t>
  </si>
  <si>
    <t>Newark High School</t>
  </si>
  <si>
    <t>Thomas Magnus Comprehensive</t>
  </si>
  <si>
    <t>Southwell Minster Comprehensiv</t>
  </si>
  <si>
    <t>Balderton Grove Hostel</t>
  </si>
  <si>
    <t>SNC Charnwood College</t>
  </si>
  <si>
    <t>Beckett School</t>
  </si>
  <si>
    <t>S783000</t>
  </si>
  <si>
    <t>Central College Basford</t>
  </si>
  <si>
    <t>Bingham Robert Miles Infants</t>
  </si>
  <si>
    <t>Carnavon Primary</t>
  </si>
  <si>
    <t>Bingham Robert Miles Junior</t>
  </si>
  <si>
    <t>Lantern Lane School</t>
  </si>
  <si>
    <t>Crossdale Drive Primary</t>
  </si>
  <si>
    <t>Normanton On Soar Primary</t>
  </si>
  <si>
    <t>Radcliffe On Trent Junior</t>
  </si>
  <si>
    <t>Radcliffe On Trent Infant</t>
  </si>
  <si>
    <t>James Peacock Infant Nursery</t>
  </si>
  <si>
    <t>Abbey Road Primary Nursery</t>
  </si>
  <si>
    <t>Heymann Prinary School</t>
  </si>
  <si>
    <t>West Bridgford Infant</t>
  </si>
  <si>
    <t>West Bridgford Junior</t>
  </si>
  <si>
    <t>Willoughby On The Wolds Primar</t>
  </si>
  <si>
    <t>Archbishop Cranmer Ce Primary</t>
  </si>
  <si>
    <t>Bunny C Of E Primary</t>
  </si>
  <si>
    <t>Costock C Of E Primary</t>
  </si>
  <si>
    <t>Cotgrave C Of E Primary</t>
  </si>
  <si>
    <t>St Peters C E Primary (E. Brid</t>
  </si>
  <si>
    <t>Pierrepont Gamston C Of E Prim</t>
  </si>
  <si>
    <t>Langar C Of E Primary</t>
  </si>
  <si>
    <t>St Peters Ce Junior (Rudd)</t>
  </si>
  <si>
    <t>St Edmund Camp Rc Primary</t>
  </si>
  <si>
    <t>South Notts Academy</t>
  </si>
  <si>
    <t>Rushcliffe Comprehensive</t>
  </si>
  <si>
    <t>Keyworth Leisure Centre</t>
  </si>
  <si>
    <t>Toot Hill Comprehensive</t>
  </si>
  <si>
    <t>West Bridgford Comprehensive</t>
  </si>
  <si>
    <t>Ashlea Special School</t>
  </si>
  <si>
    <t>SNC Greythorne Drive</t>
  </si>
  <si>
    <t>Greythorne Primary</t>
  </si>
  <si>
    <t>John Clifford Primary Nursery</t>
  </si>
  <si>
    <t>North General</t>
  </si>
  <si>
    <t>South General</t>
  </si>
  <si>
    <t>Newark  Arnold &amp; Ged General</t>
  </si>
  <si>
    <t>Building / Cleaning General</t>
  </si>
  <si>
    <t>Ashfield Build Clean Dso</t>
  </si>
  <si>
    <t>Rushcliffe Build Cln Dso</t>
  </si>
  <si>
    <t>Bassetlaw Build Clean Dso</t>
  </si>
  <si>
    <t>Broxtowe Build Clean Dso</t>
  </si>
  <si>
    <t>Newark Build Clean Dso</t>
  </si>
  <si>
    <t>Internatl Clothing Cent.</t>
  </si>
  <si>
    <t>Shireoaks Turbine</t>
  </si>
  <si>
    <t>Hucknall Fire Station</t>
  </si>
  <si>
    <t>Hucknall Youth Wing</t>
  </si>
  <si>
    <t>Surestart Annie Holgate Infant</t>
  </si>
  <si>
    <t>Annie Holgate Inf/ Nurs</t>
  </si>
  <si>
    <t>Beardill St Primary</t>
  </si>
  <si>
    <t>Butlers Hill Inf &amp; Nurs</t>
  </si>
  <si>
    <t>Butlers Hill Sure Start</t>
  </si>
  <si>
    <t>New Woods Children's Centre</t>
  </si>
  <si>
    <t>Edgewood Prim &amp; Nursery</t>
  </si>
  <si>
    <t>Hutwaite Library</t>
  </si>
  <si>
    <t>Eastlands</t>
  </si>
  <si>
    <t>Harworth Fire Station</t>
  </si>
  <si>
    <t>Bircotes Youth Centre</t>
  </si>
  <si>
    <t>Bircoates Library</t>
  </si>
  <si>
    <t>North Border Inf/ Nurs</t>
  </si>
  <si>
    <t>North Border Junior</t>
  </si>
  <si>
    <t>Awsworth Junior Infants</t>
  </si>
  <si>
    <t>Underwood Primary School</t>
  </si>
  <si>
    <t>Larkfield Infants</t>
  </si>
  <si>
    <t>Larkfieds Junior School</t>
  </si>
  <si>
    <t>Kimberley Comp.</t>
  </si>
  <si>
    <t>Kimberley Youth Centre</t>
  </si>
  <si>
    <t>Basford Registry office</t>
  </si>
  <si>
    <t>Rolleston Drive Portacabins</t>
  </si>
  <si>
    <t>Ernhale Junior</t>
  </si>
  <si>
    <t>Woodthorpe Infants</t>
  </si>
  <si>
    <t>Warsop Fire Station</t>
  </si>
  <si>
    <t>Meden Dropin Centre</t>
  </si>
  <si>
    <t>Birklands Prim</t>
  </si>
  <si>
    <t>Church Vale Prim &amp; Nurs</t>
  </si>
  <si>
    <t>Eastlands Jun</t>
  </si>
  <si>
    <t>Hetts Lane Inf &amp; Nurs</t>
  </si>
  <si>
    <t>Netherfield Infant Worksop</t>
  </si>
  <si>
    <t>Mansfield Woodhouse LIbrary</t>
  </si>
  <si>
    <t>Worksop Town Hall Edv</t>
  </si>
  <si>
    <t>Surestart Warsop</t>
  </si>
  <si>
    <t>Worksop Bus Station</t>
  </si>
  <si>
    <t>Balderton Playgroup &amp; Youth Ce</t>
  </si>
  <si>
    <t>Bishop Alexander Prim</t>
  </si>
  <si>
    <t>Chuter Ede Prim</t>
  </si>
  <si>
    <t>Coddington C Of E Prim</t>
  </si>
  <si>
    <t>Collingham John Blow</t>
  </si>
  <si>
    <t>John Hunt Primary School</t>
  </si>
  <si>
    <t>Winthorpe Primary School</t>
  </si>
  <si>
    <t>Welfare Centre - Orchard School</t>
  </si>
  <si>
    <t>Grove Comp</t>
  </si>
  <si>
    <t>Grove Learning Centre</t>
  </si>
  <si>
    <t>Newark Support Team</t>
  </si>
  <si>
    <t>Orchard Spec.(Linden)</t>
  </si>
  <si>
    <t>Ramsden Primary School</t>
  </si>
  <si>
    <t>Bingham Fire Station</t>
  </si>
  <si>
    <t>St Peters Ce-east Brgfd</t>
  </si>
  <si>
    <t>Robert Miles Infants</t>
  </si>
  <si>
    <t>Bingham Toot Hillcomp</t>
  </si>
  <si>
    <t>Faith in Families</t>
  </si>
  <si>
    <t>Rushcliffe Childrens Centre</t>
  </si>
  <si>
    <t>Hucknall Holy Cross R.c.</t>
  </si>
  <si>
    <t>Hucknall National Ce Inf</t>
  </si>
  <si>
    <t>Hucknall National Comp</t>
  </si>
  <si>
    <t>Sutton St Marys C.e.</t>
  </si>
  <si>
    <t>County Supplies (Huthwaite)</t>
  </si>
  <si>
    <t>Felley Motor Depot</t>
  </si>
  <si>
    <t>Annesley Prim &amp; Nursery</t>
  </si>
  <si>
    <t>Kirkby Woodhse Prim/nurs</t>
  </si>
  <si>
    <t>Lean Mills Primary</t>
  </si>
  <si>
    <t>Carlton In Lindrick Library</t>
  </si>
  <si>
    <t>Kingston Park Primary</t>
  </si>
  <si>
    <t>Langold Dyscarr Primary</t>
  </si>
  <si>
    <t>St John C.e Prim Worksop</t>
  </si>
  <si>
    <t>North Worksop Childrens Centre</t>
  </si>
  <si>
    <t>Eastwood Careers Office</t>
  </si>
  <si>
    <t>Eastwood Fire Stn (Retnd)</t>
  </si>
  <si>
    <t>Brinsley Primary Nursery</t>
  </si>
  <si>
    <t>Spring Bank Primary (inf)</t>
  </si>
  <si>
    <t>Eastwood Comp.</t>
  </si>
  <si>
    <t>Eastwood Surestart</t>
  </si>
  <si>
    <t>Gedling Sure Start</t>
  </si>
  <si>
    <t>Pheonix Infants</t>
  </si>
  <si>
    <t>Stanhope Prim &amp; Nurs</t>
  </si>
  <si>
    <t>Stanhope Surestart</t>
  </si>
  <si>
    <t>Arnbrook  Surestart</t>
  </si>
  <si>
    <t>Sandy Bank Family Centre</t>
  </si>
  <si>
    <t>Swan Lane Family Centre</t>
  </si>
  <si>
    <t>Meden Vale Childrens Ctr</t>
  </si>
  <si>
    <t>Leas Park Jun</t>
  </si>
  <si>
    <t>Nettleworth Inf Nursery</t>
  </si>
  <si>
    <t>Northfield Inf Nursery</t>
  </si>
  <si>
    <t>Peafield Ln Prim-man/wdhs</t>
  </si>
  <si>
    <t>The Brambles Academy</t>
  </si>
  <si>
    <t>St Edmunds C Of E Annexe</t>
  </si>
  <si>
    <t>Manor Comp Middle</t>
  </si>
  <si>
    <t>Manor Comp</t>
  </si>
  <si>
    <t>Ntts Contractg-kelham Rd</t>
  </si>
  <si>
    <t>Stevensons Way</t>
  </si>
  <si>
    <t>Newark Fire Station</t>
  </si>
  <si>
    <t>Dukeries Fire Training Centre</t>
  </si>
  <si>
    <t>Hawtonville Family Centre</t>
  </si>
  <si>
    <t>Hawtonville Young Peoples Cent</t>
  </si>
  <si>
    <t>Cnty Sec Newk Baldert S/s</t>
  </si>
  <si>
    <t>Baldertongate Offices</t>
  </si>
  <si>
    <t>Youth Offing Proj 69 Nor</t>
  </si>
  <si>
    <t>Barnby Rd Prim</t>
  </si>
  <si>
    <t>The Sir Donald bailey Academy</t>
  </si>
  <si>
    <t>Caravan Primary School</t>
  </si>
  <si>
    <t>Bridge Castle &amp; Winthorpe Cc</t>
  </si>
  <si>
    <t>Hawtonville Jun</t>
  </si>
  <si>
    <t>Lovers Lane Prim Nur</t>
  </si>
  <si>
    <t>Mount Ce Prim</t>
  </si>
  <si>
    <t>Newark High(Lilley Ston)</t>
  </si>
  <si>
    <t>Magnus C/e(Magnus Upper)</t>
  </si>
  <si>
    <t>Wiloughby On Wolds Prim</t>
  </si>
  <si>
    <t>Blyth C of E Prim (St Mays &amp; St Martin)</t>
  </si>
  <si>
    <t>Gamston C.e. Retford</t>
  </si>
  <si>
    <t>Retford St Joseph R.c.</t>
  </si>
  <si>
    <t>Retford St Swithuns C.e.</t>
  </si>
  <si>
    <t>St Lukes Ce Shireoak Wksp</t>
  </si>
  <si>
    <t>Sturton C.e.</t>
  </si>
  <si>
    <t>Sutton Cum Lound C.e.</t>
  </si>
  <si>
    <t>Worksop Holy Family Rc</t>
  </si>
  <si>
    <t>Worksop St Annes C.e.</t>
  </si>
  <si>
    <t>Rhodesia Childrens Centre</t>
  </si>
  <si>
    <t>The Beckett R.c.</t>
  </si>
  <si>
    <t>Trinity R.c. Comp</t>
  </si>
  <si>
    <t>Broxtowe Cfe - High Road</t>
  </si>
  <si>
    <t>Mansfield Children Centre</t>
  </si>
  <si>
    <t>Mallard House</t>
  </si>
  <si>
    <t>Kirkby In Ashfld Library</t>
  </si>
  <si>
    <t>Coxmoor Primary</t>
  </si>
  <si>
    <t>Morven Pk. Primary</t>
  </si>
  <si>
    <t>Orchard Prim &amp; Nursery</t>
  </si>
  <si>
    <t>Appletongate Hostel</t>
  </si>
  <si>
    <t>Kirkby Comp School</t>
  </si>
  <si>
    <t>Fountaindale Spec-ashfld</t>
  </si>
  <si>
    <t>Redlands Primary Nursery</t>
  </si>
  <si>
    <t>Carlton Le Willows Upper</t>
  </si>
  <si>
    <t>Valley Comp.</t>
  </si>
  <si>
    <t>Valley Comp Youth Club</t>
  </si>
  <si>
    <t>Worksop Post 16 Pfi</t>
  </si>
  <si>
    <t>Brookhill Leys Infants</t>
  </si>
  <si>
    <t>Beauvale Primary</t>
  </si>
  <si>
    <t>Greasley Beauvale Portakabins</t>
  </si>
  <si>
    <t>Lyncroft Primary Nursery</t>
  </si>
  <si>
    <t>Burton Joyce  Primary</t>
  </si>
  <si>
    <t>Kirkby Sure Start Centre</t>
  </si>
  <si>
    <t>Gedling All Hallows Prim</t>
  </si>
  <si>
    <t>Netherfield Primary Carlton</t>
  </si>
  <si>
    <t>Forest Town Surestart</t>
  </si>
  <si>
    <t>Forest Town Jun</t>
  </si>
  <si>
    <t>Heatherley Prim-forest Tn</t>
  </si>
  <si>
    <t>John Rice Inf Nursery</t>
  </si>
  <si>
    <t>Clipstone Surestart</t>
  </si>
  <si>
    <t>Newlands Jun</t>
  </si>
  <si>
    <t>Garibaldi Youth Centre</t>
  </si>
  <si>
    <t>Clipstone Surestart John T Ric</t>
  </si>
  <si>
    <t>Southwell Fire Station</t>
  </si>
  <si>
    <t>Bilsthorpe Youth &amp; Commty</t>
  </si>
  <si>
    <t>The Bramley Centre</t>
  </si>
  <si>
    <t>Manners Sutton Primary</t>
  </si>
  <si>
    <t>Southwell Registras</t>
  </si>
  <si>
    <t>Bilsthorpe Highways Depot</t>
  </si>
  <si>
    <t>Bilsthorpe Flying High</t>
  </si>
  <si>
    <t>Crompton View Surestart Bilsth</t>
  </si>
  <si>
    <t>Bleasby Ce Prim</t>
  </si>
  <si>
    <t>Caunton Dean Hole C Of E</t>
  </si>
  <si>
    <t>Hallam C Of E Prim Sch</t>
  </si>
  <si>
    <t>Kirklington Primary Sch</t>
  </si>
  <si>
    <t>Walter Dayncourt Prim</t>
  </si>
  <si>
    <t>Candleby Lane Infants</t>
  </si>
  <si>
    <t>Highfields Primary</t>
  </si>
  <si>
    <t>Eastwood Priory R C</t>
  </si>
  <si>
    <t>Archives-wilfd Rd Offces</t>
  </si>
  <si>
    <t>Eastbourne Skills for Life Centre</t>
  </si>
  <si>
    <t>Sutton Careers Office</t>
  </si>
  <si>
    <t>Ashfield Fire Station</t>
  </si>
  <si>
    <t>John Davies Prim &amp; Nurs</t>
  </si>
  <si>
    <t>Leamington Prim &amp; Nursery</t>
  </si>
  <si>
    <t>Leamington Surestart</t>
  </si>
  <si>
    <t>Ashfield Comp.</t>
  </si>
  <si>
    <t>Newstead Pre School Alliance</t>
  </si>
  <si>
    <t>Surestart Newstead</t>
  </si>
  <si>
    <t>Worksop Careers (Connextions)</t>
  </si>
  <si>
    <t>Worksop Fire Station</t>
  </si>
  <si>
    <t>Bassetlaw Learning Ctr</t>
  </si>
  <si>
    <t>Ladybrook Childrens Centre 3</t>
  </si>
  <si>
    <t>Kirkby Central &amp; West Childrens Centre</t>
  </si>
  <si>
    <t>Balmoral Br Library</t>
  </si>
  <si>
    <t>Ryton Park Manton Site</t>
  </si>
  <si>
    <t>Ryton Park</t>
  </si>
  <si>
    <t>Gateford Park</t>
  </si>
  <si>
    <t>Barncroft A.t.c.</t>
  </si>
  <si>
    <t>Ald. Pounder Inf &amp; Nurs</t>
  </si>
  <si>
    <t>Alderman White Comp.</t>
  </si>
  <si>
    <t>Eastwood YPC</t>
  </si>
  <si>
    <t>Carlton Fire Station</t>
  </si>
  <si>
    <t>Gedling View Day Centre</t>
  </si>
  <si>
    <t>Carlton Central Library</t>
  </si>
  <si>
    <t>Carlton Registrar</t>
  </si>
  <si>
    <t>Fardale House - Yth &amp; Com Play</t>
  </si>
  <si>
    <t>Red Oaks A.t.c.</t>
  </si>
  <si>
    <t>Heathlands Prim</t>
  </si>
  <si>
    <t>Oaktree Lane Childrens Centre</t>
  </si>
  <si>
    <t>Oak Tree Lane First Nurs</t>
  </si>
  <si>
    <t>The Children's Centre</t>
  </si>
  <si>
    <t>Wyndale Childrens Centre</t>
  </si>
  <si>
    <t>Blidworth Fire Station</t>
  </si>
  <si>
    <t>Lake View Prim Nursery</t>
  </si>
  <si>
    <t>Rainworth Surestart</t>
  </si>
  <si>
    <t>Rainworth Sure Start Centre</t>
  </si>
  <si>
    <t>Blidworth Oaks Primary</t>
  </si>
  <si>
    <t>Samuel Barlow Primary</t>
  </si>
  <si>
    <t>Surestart Blidworth Oaks</t>
  </si>
  <si>
    <t>Arnold Christ The King</t>
  </si>
  <si>
    <t>Arnold -good Shepherd R.c</t>
  </si>
  <si>
    <t>Arnold Seely Church C.e.</t>
  </si>
  <si>
    <t>Colwick St John C.e.</t>
  </si>
  <si>
    <t>Sacred Heart Carlton</t>
  </si>
  <si>
    <t>Woodbrgh Woods Foundation</t>
  </si>
  <si>
    <t>Mundella Centre</t>
  </si>
  <si>
    <t>Charnwood Centre</t>
  </si>
  <si>
    <t>South Ntts Cfe-grythrn Dr</t>
  </si>
  <si>
    <t>Bingham Learning Centre</t>
  </si>
  <si>
    <t>Ley Street Day Centre</t>
  </si>
  <si>
    <t>Mansfield Bus Station</t>
  </si>
  <si>
    <t>Skegby &amp; Stanton Library</t>
  </si>
  <si>
    <t>Sutton Nursery Centre</t>
  </si>
  <si>
    <t>Brierley Forest Primary School</t>
  </si>
  <si>
    <t>BrierleyForestPrimary (Former Carsic)</t>
  </si>
  <si>
    <t>Healswood Infs/ Nursery</t>
  </si>
  <si>
    <t>St. Andrews C.e. Primary</t>
  </si>
  <si>
    <t>Quarrydale Comp.</t>
  </si>
  <si>
    <t>Manton Famly Resource Ctr</t>
  </si>
  <si>
    <t>Rufford Country Park Arts Cntr</t>
  </si>
  <si>
    <t>The Martlet School</t>
  </si>
  <si>
    <t>Highfields Fire Station Beestn</t>
  </si>
  <si>
    <t>S/s Volunteer Bureau</t>
  </si>
  <si>
    <t>Beeston Y &amp; C Office</t>
  </si>
  <si>
    <t>The Pearson Centre</t>
  </si>
  <si>
    <t>Beeston Fields Primary</t>
  </si>
  <si>
    <t>Beeston Fields Surestart</t>
  </si>
  <si>
    <t>John Clifford Primary</t>
  </si>
  <si>
    <t>Alderman White Comp.lower</t>
  </si>
  <si>
    <t>Carlton Central Infants</t>
  </si>
  <si>
    <t>Carlton Central Junior</t>
  </si>
  <si>
    <t>Titchfield &amp; Oakham Childrens</t>
  </si>
  <si>
    <t>Mans.comm.health Project</t>
  </si>
  <si>
    <t>Westfield Folkhouse Y &amp; C</t>
  </si>
  <si>
    <t>Mansfield Central Library</t>
  </si>
  <si>
    <t>Pleasly Hill Family Centre</t>
  </si>
  <si>
    <t>Arts Centre (Old Library)</t>
  </si>
  <si>
    <t>King Edwards Primary</t>
  </si>
  <si>
    <t>Newgate Lane Childrens Centre</t>
  </si>
  <si>
    <t>Sutton Rd First</t>
  </si>
  <si>
    <t>Education Outreach Centre</t>
  </si>
  <si>
    <t>Perlthorpe Study Centre</t>
  </si>
  <si>
    <t>Edwinstowe Fire Station</t>
  </si>
  <si>
    <t>Edwinstowe Surestart</t>
  </si>
  <si>
    <t>Sherwood Forest Centre</t>
  </si>
  <si>
    <t>Maun Infants Nursery</t>
  </si>
  <si>
    <t>Ollerton Jun</t>
  </si>
  <si>
    <t>King Edwin Primary</t>
  </si>
  <si>
    <t>Dukeries Community Collg</t>
  </si>
  <si>
    <t>Dukeries Learning Shop</t>
  </si>
  <si>
    <t>Dukeries Young Peoples Centre</t>
  </si>
  <si>
    <t>East Leake Fire Station</t>
  </si>
  <si>
    <t>East Leake Pfi Project</t>
  </si>
  <si>
    <t>Sure Start East Leake</t>
  </si>
  <si>
    <t>Surestart Ravensdale</t>
  </si>
  <si>
    <t>Young Sexual Health &amp; Teen Pro</t>
  </si>
  <si>
    <t>Bellamy Road Surestart</t>
  </si>
  <si>
    <t>Mansfield All Saints</t>
  </si>
  <si>
    <t>Mansfield St Peters C.e.</t>
  </si>
  <si>
    <t>Mnsfld St Patricks R.c.</t>
  </si>
  <si>
    <t>Mnsfld St Philip Neri R.c</t>
  </si>
  <si>
    <t>Notts Youth Offending</t>
  </si>
  <si>
    <t>Central Workshops</t>
  </si>
  <si>
    <t>The Bunker (Sutton Centr</t>
  </si>
  <si>
    <t>Hucknall Youth Club</t>
  </si>
  <si>
    <t>Sutton In Ashfld Library</t>
  </si>
  <si>
    <t>Kingsmill Resevoir Adv Centre</t>
  </si>
  <si>
    <t>Kirkby New Outlook</t>
  </si>
  <si>
    <t>Dalestorth Prim &amp; Nursery</t>
  </si>
  <si>
    <t>Preistic Primary</t>
  </si>
  <si>
    <t>Greenacre A.t.c.</t>
  </si>
  <si>
    <t>Prospect Hill Infants</t>
  </si>
  <si>
    <t>Sir Edmund Hilary Primary</t>
  </si>
  <si>
    <t>St Augustines Infants</t>
  </si>
  <si>
    <t>St Augustines Junior</t>
  </si>
  <si>
    <t>Colonel Frank Seely</t>
  </si>
  <si>
    <t>S/s-broadgate Hs</t>
  </si>
  <si>
    <t>Surestart Calverton</t>
  </si>
  <si>
    <t>Calverton Youth Centre</t>
  </si>
  <si>
    <t>Manor Park Inf &amp; Nurs</t>
  </si>
  <si>
    <t>Sir John Sherbrooke Jun</t>
  </si>
  <si>
    <t>Mansfield Fire Station</t>
  </si>
  <si>
    <t>Bull Farm First Nursery</t>
  </si>
  <si>
    <t>Flying High Primary Academy</t>
  </si>
  <si>
    <t>Ethel Wainwright First</t>
  </si>
  <si>
    <t>Intake Farm First Nursery</t>
  </si>
  <si>
    <t>Sutton County Contact Point</t>
  </si>
  <si>
    <t>Westfield Learning Centre</t>
  </si>
  <si>
    <t>Collingham Fire Station</t>
  </si>
  <si>
    <t>Sutton On Trent Library</t>
  </si>
  <si>
    <t>Muskham Prim Sch</t>
  </si>
  <si>
    <t>Sutton On Trent Prim</t>
  </si>
  <si>
    <t>Loughborough Rd Fire St</t>
  </si>
  <si>
    <t>Farnborough Rd Fire Office Cli</t>
  </si>
  <si>
    <t>West Bridgford House</t>
  </si>
  <si>
    <t>West Bridgford Comp Pt1</t>
  </si>
  <si>
    <t>Boughton St Joseph R.c.</t>
  </si>
  <si>
    <t>Elston All Saints</t>
  </si>
  <si>
    <t>Farnsfield St MichaelsEndowed C.e.</t>
  </si>
  <si>
    <t>Gunthorpe C.e.</t>
  </si>
  <si>
    <t>Lowdham C.e.</t>
  </si>
  <si>
    <t>Newark Christ Church C.e.</t>
  </si>
  <si>
    <t>Newark Holy Trinity R.c.</t>
  </si>
  <si>
    <t>Southwell Minster</t>
  </si>
  <si>
    <t>The Denewood Centre</t>
  </si>
  <si>
    <t>Denewood Learning Centre</t>
  </si>
  <si>
    <t>Stock Hill Fire Station</t>
  </si>
  <si>
    <t>George Spencer Gm</t>
  </si>
  <si>
    <t>Foxwood Special Gm</t>
  </si>
  <si>
    <t>Broxtowe Rso</t>
  </si>
  <si>
    <t>Gedling Rso</t>
  </si>
  <si>
    <t>Rushcliffe Rso</t>
  </si>
  <si>
    <t>Misterton Fire Station</t>
  </si>
  <si>
    <t>Misterton Highways Depot</t>
  </si>
  <si>
    <t>Everton Prim -near Donc</t>
  </si>
  <si>
    <t>St Matthews Primary</t>
  </si>
  <si>
    <t>Surestart Chilwell Sunnyside</t>
  </si>
  <si>
    <t>Trent Vale Inf &amp; Nurs</t>
  </si>
  <si>
    <t>Chilwell Comp.</t>
  </si>
  <si>
    <t>Fire Serv Hq Bestwood Ldg</t>
  </si>
  <si>
    <t>Bestwood Country Park</t>
  </si>
  <si>
    <t>Ravenshead Primary</t>
  </si>
  <si>
    <t>Newstead Abbey Gates Prim</t>
  </si>
  <si>
    <t>Newstead Prim &amp; Nurs</t>
  </si>
  <si>
    <t>Bestwood Hawthorne Prim</t>
  </si>
  <si>
    <t>Jesse Gray Prim</t>
  </si>
  <si>
    <t>Pierpointgamston</t>
  </si>
  <si>
    <t>Cotgrave C.e.</t>
  </si>
  <si>
    <t>St Edmund Campion C.e.</t>
  </si>
  <si>
    <t>Norwell C Of E Primary</t>
  </si>
  <si>
    <t>Glaisdale Drive Library</t>
  </si>
  <si>
    <t>Glaisdale Pk Library Arch</t>
  </si>
  <si>
    <t>Glaisdale Parkway Library Two</t>
  </si>
  <si>
    <t>A1 &amp; Bassetlaw DC Worksop</t>
  </si>
  <si>
    <t>Bassetlaw D.c. - Retford</t>
  </si>
  <si>
    <t>Bassetlaw Dc A1 Housing</t>
  </si>
  <si>
    <t>A1 Housing Bassetlaw (Not Dc)</t>
  </si>
  <si>
    <t>BDC Stores - Chancery Lane</t>
  </si>
  <si>
    <t>Waste Disp Operations</t>
  </si>
  <si>
    <t>Architects</t>
  </si>
  <si>
    <t>Clerk Of Works Worksop</t>
  </si>
  <si>
    <t>Clerk Of Works Mansfield</t>
  </si>
  <si>
    <t>B.surveyor Wollaton Rd</t>
  </si>
  <si>
    <t>Holly Hill Prim &amp; Nursery</t>
  </si>
  <si>
    <t>Selston C Of E</t>
  </si>
  <si>
    <t>Westwood Infants</t>
  </si>
  <si>
    <t>Park Hall Centre</t>
  </si>
  <si>
    <t>Tuxford Fire Station</t>
  </si>
  <si>
    <t>Tuxford Primary Nursery</t>
  </si>
  <si>
    <t>Redhill Comp.</t>
  </si>
  <si>
    <t>Redhill Comp Youth Club</t>
  </si>
  <si>
    <t>Tuxford Comp.</t>
  </si>
  <si>
    <t>Retford Post 16 Pfi</t>
  </si>
  <si>
    <t>Derrymount Special</t>
  </si>
  <si>
    <t>Stapleford Y &amp; C Centre</t>
  </si>
  <si>
    <t>Stapleford SureStart</t>
  </si>
  <si>
    <t>Banks Road Inf &amp; Nurs</t>
  </si>
  <si>
    <t>Bisphan Drive Junior</t>
  </si>
  <si>
    <t>Fairfields Primary</t>
  </si>
  <si>
    <t>Sunnyside Surestart</t>
  </si>
  <si>
    <t>Richard Bonngtn Prim</t>
  </si>
  <si>
    <t>Arnebrook Primary</t>
  </si>
  <si>
    <t>Cnty Off-39 Lghborgh Rd</t>
  </si>
  <si>
    <t>47 Loughborough Road (Emce)</t>
  </si>
  <si>
    <t>Early Years &amp; Childcare Team</t>
  </si>
  <si>
    <t>11a Musters Rd(Cat Client</t>
  </si>
  <si>
    <t>Nottinghamshi Preschool Scheme</t>
  </si>
  <si>
    <t>The Hall, Centre Avenue</t>
  </si>
  <si>
    <t>Nwts &amp; Base 51-cairns St</t>
  </si>
  <si>
    <t>Central Fire Station</t>
  </si>
  <si>
    <t>Rushcliffe Area</t>
  </si>
  <si>
    <t>Carrhill Prim &amp; Nurs</t>
  </si>
  <si>
    <t>Clarborough Ce Primary</t>
  </si>
  <si>
    <t>Clarborough Infants</t>
  </si>
  <si>
    <t>Hallcroft Infants Nursery</t>
  </si>
  <si>
    <t>Hallcroft Childrens Centre</t>
  </si>
  <si>
    <t>St Giles Special</t>
  </si>
  <si>
    <t>Stapleford Fire Station</t>
  </si>
  <si>
    <t>Albany Infants</t>
  </si>
  <si>
    <t>Fred Harrison Infants</t>
  </si>
  <si>
    <t>Wadsworthfield Primary</t>
  </si>
  <si>
    <t>Trowell C E Primary</t>
  </si>
  <si>
    <t>Arnold Fire Station</t>
  </si>
  <si>
    <t>Earnhale Lea ATC</t>
  </si>
  <si>
    <t>Connections Maid Marion Way</t>
  </si>
  <si>
    <t>Radcliffe On Trt Library</t>
  </si>
  <si>
    <t>Radcliffe On Trent Infs</t>
  </si>
  <si>
    <t>Retford Magistrate Courts</t>
  </si>
  <si>
    <t>Connexion Spar Lane Retford</t>
  </si>
  <si>
    <t>Retford Bolham LaneWorkshops</t>
  </si>
  <si>
    <t>Retford Plan &amp; Transport</t>
  </si>
  <si>
    <t>East Markham Primary School</t>
  </si>
  <si>
    <t>Retford Oaks</t>
  </si>
  <si>
    <t>Retford Central Childrens Centre</t>
  </si>
  <si>
    <t>St Johns Ce Prim-staplefd</t>
  </si>
  <si>
    <t>William Lilley Infants</t>
  </si>
  <si>
    <t>Mapperley Plns Prim/nurs</t>
  </si>
  <si>
    <t>Westdale Infants</t>
  </si>
  <si>
    <t>Carlton Family Centre</t>
  </si>
  <si>
    <t>Ruddington Youth Club</t>
  </si>
  <si>
    <t>St Peters Ce - Ruddgtn</t>
  </si>
  <si>
    <t>Carlton St Conextions Offs</t>
  </si>
  <si>
    <t>Riverside Way Worksop</t>
  </si>
  <si>
    <t>Abbey &amp; Lady Bay Childs Centre</t>
  </si>
  <si>
    <t>Bracken Lane Prim-retfd</t>
  </si>
  <si>
    <t>Orsdall Infant Nursery</t>
  </si>
  <si>
    <t>Orsdall Primary</t>
  </si>
  <si>
    <t>Retford Post 16</t>
  </si>
  <si>
    <t>Elizabethan High</t>
  </si>
  <si>
    <t>Bramcote Hills Comp Lower</t>
  </si>
  <si>
    <t>Beeston Family Centre</t>
  </si>
  <si>
    <t>Sutton Bonnington Primary</t>
  </si>
  <si>
    <t>Gamston Depot</t>
  </si>
  <si>
    <t>Tollerton Play Group</t>
  </si>
  <si>
    <t>Social Services Homelessness</t>
  </si>
  <si>
    <t>West Bridgford Library</t>
  </si>
  <si>
    <t>Lady Bay Prim</t>
  </si>
  <si>
    <t>West Bridgford Infants</t>
  </si>
  <si>
    <t>West Brgfd Junior+annx</t>
  </si>
  <si>
    <t>Bunny C Of E</t>
  </si>
  <si>
    <t>Clifton Fire Offices</t>
  </si>
  <si>
    <t>Farndon Rd  Newark</t>
  </si>
  <si>
    <t>Keyworth South Wolds Comp</t>
  </si>
  <si>
    <t>Keyworth Youth Centre</t>
  </si>
  <si>
    <t>Broxtowe Build/clean Dso</t>
  </si>
  <si>
    <t>Exempt Buildings</t>
  </si>
  <si>
    <t>Central Overheads</t>
  </si>
  <si>
    <t>Ashfield Day Services</t>
  </si>
  <si>
    <t>Edgewood Leisure Centre</t>
  </si>
  <si>
    <t>Acre Youth Centre</t>
  </si>
  <si>
    <t>Elkesley Primary Nursery</t>
  </si>
  <si>
    <t>North Leverton C E Prim</t>
  </si>
  <si>
    <t>North Leverton Childrens' Cent</t>
  </si>
  <si>
    <t>Worksop Priory Ce Prim</t>
  </si>
  <si>
    <t>Sandhill Lake Centre</t>
  </si>
  <si>
    <t>Cuckney C Of E</t>
  </si>
  <si>
    <t>Misterton Youth Centre</t>
  </si>
  <si>
    <t>Priory Junior School</t>
  </si>
  <si>
    <t>Awsworth Surestart</t>
  </si>
  <si>
    <t>Highway Road Salting</t>
  </si>
  <si>
    <t>Ladybrook Childrens Centre 1</t>
  </si>
  <si>
    <t>Bilsthorpe Workshops</t>
  </si>
  <si>
    <t>Connections Sherwood</t>
  </si>
  <si>
    <t>Middle Street Day Centre</t>
  </si>
  <si>
    <t>St Peters CofE Primary Sch, Gringley</t>
  </si>
  <si>
    <t>Mallard House, Retford</t>
  </si>
  <si>
    <t>Social Services Sites Various</t>
  </si>
  <si>
    <t>The Gilstrap, Newark</t>
  </si>
  <si>
    <t>Ashfield Area Children's Centres</t>
  </si>
  <si>
    <t>Bassetlaw Area Children's Centres</t>
  </si>
  <si>
    <t>Broxtowe Area Children's Centres</t>
  </si>
  <si>
    <t>Gedling Area Children's Centres</t>
  </si>
  <si>
    <t>Service/Material: Provision of Rock Salt</t>
  </si>
  <si>
    <t>Mansfield Area Children's Centres</t>
  </si>
  <si>
    <t>Newark Area Children's Centres</t>
  </si>
  <si>
    <t>Rushcliffe Area Children's Centres</t>
  </si>
  <si>
    <t>Ranskill Primary School</t>
  </si>
  <si>
    <t>Retford Youth Centre</t>
  </si>
  <si>
    <t>Bracken Hill College</t>
  </si>
  <si>
    <t>Blyth Highways Depot</t>
  </si>
  <si>
    <t>West Bridgford Youth Centre</t>
  </si>
  <si>
    <t>West Bridgford Registrars</t>
  </si>
  <si>
    <t>Bircotes St Patrick's Catholic Primary</t>
  </si>
  <si>
    <t>Coppice Farm Primary School</t>
  </si>
  <si>
    <t>Linby cum Papplewick Primary School</t>
  </si>
  <si>
    <t>Lowes Wong Infants</t>
  </si>
  <si>
    <t>The Beckett R C School</t>
  </si>
  <si>
    <t>Nottingham Pre-School Alliance</t>
  </si>
  <si>
    <t>Annesley Woodhouse Library</t>
  </si>
  <si>
    <t>St Peters Primary School, Farndon</t>
  </si>
  <si>
    <t>Brook Farm Horticultural Training Base</t>
  </si>
  <si>
    <t>Eastwood Partnership Home</t>
  </si>
  <si>
    <t>West Bassetlaw Children's Centre</t>
  </si>
  <si>
    <t>Manton Children's Centre</t>
  </si>
  <si>
    <t>Hallcroft Children's Centre</t>
  </si>
  <si>
    <t>Misterton Children's Centre</t>
  </si>
  <si>
    <t>Ashfield Health Village</t>
  </si>
  <si>
    <t>Ashwell Learning Centre</t>
  </si>
  <si>
    <t>Queen Eleanor Primary (Harby)</t>
  </si>
  <si>
    <t>Ranby Primary School</t>
  </si>
  <si>
    <t>St Oswald Primary School</t>
  </si>
  <si>
    <t>Eastwood Volunteer Bureau</t>
  </si>
  <si>
    <t>Eastwood Citizens Advice Centre</t>
  </si>
  <si>
    <t>Bingham Day Centre</t>
  </si>
  <si>
    <t>Lantern Lane School Annex</t>
  </si>
  <si>
    <t>The Piazza Building</t>
  </si>
  <si>
    <t>Balderton Horticultural Unit</t>
  </si>
  <si>
    <t>Beeston Community Resource Centre</t>
  </si>
  <si>
    <t>Selston Base 16 Youth Centre</t>
  </si>
  <si>
    <t>Cotgrave Youth Centre</t>
  </si>
  <si>
    <t>St Wilford CofE Primary School</t>
  </si>
  <si>
    <t>King Edwin Primary School</t>
  </si>
  <si>
    <t>Balderton Day Centre</t>
  </si>
  <si>
    <t>Prospect/Kilton Children's Centre</t>
  </si>
  <si>
    <t>Holy Trinity CofE Infant School</t>
  </si>
  <si>
    <t>Stanstead Primary School</t>
  </si>
  <si>
    <t>North Wheatley CofE Primary Sch</t>
  </si>
  <si>
    <t>Misterton Parish Council</t>
  </si>
  <si>
    <t>St Peters CofE Primary</t>
  </si>
  <si>
    <t>SBU3125</t>
  </si>
  <si>
    <t>National Academy Post 16 Centre</t>
  </si>
  <si>
    <t>SBU3126</t>
  </si>
  <si>
    <t>Westdale Pre School</t>
  </si>
  <si>
    <t>SBU3127</t>
  </si>
  <si>
    <t>Walesby Primary School</t>
  </si>
  <si>
    <t>SBU3128</t>
  </si>
  <si>
    <t>NABA Trust/Space Learning Centre</t>
  </si>
  <si>
    <t>SBU3129</t>
  </si>
  <si>
    <t>St Patricks Catholic Primary</t>
  </si>
  <si>
    <t>SBU3130</t>
  </si>
  <si>
    <t>Gladstone House</t>
  </si>
  <si>
    <t>SBU3131</t>
  </si>
  <si>
    <t>Dunham on Trent Primary School</t>
  </si>
  <si>
    <t>SBU3132</t>
  </si>
  <si>
    <t>Loxley House</t>
  </si>
  <si>
    <t>Dummy Landscapes North</t>
  </si>
  <si>
    <t>Dummy Landscapes South</t>
  </si>
  <si>
    <t>All Hallows Primary</t>
  </si>
  <si>
    <t>Arno Vale Primary</t>
  </si>
  <si>
    <t>Carlton Central Infant</t>
  </si>
  <si>
    <t>Ernehale Infant</t>
  </si>
  <si>
    <t>Good Shepherd Primary</t>
  </si>
  <si>
    <t>Bestwood Hawthorn Primary</t>
  </si>
  <si>
    <t>Linby-cum-Papplewick Primary</t>
  </si>
  <si>
    <t>Carlton Netherfield Primary</t>
  </si>
  <si>
    <t>Pinewood Infant</t>
  </si>
  <si>
    <t>Gedling Priory Junior</t>
  </si>
  <si>
    <t>Seely Primary</t>
  </si>
  <si>
    <t>Sacred Heart Primary</t>
  </si>
  <si>
    <t>Colwick St John the Baptist Primary</t>
  </si>
  <si>
    <t>Calverton St Wilfrid's Primary</t>
  </si>
  <si>
    <t>Col Frank Seely Comprehensive</t>
  </si>
  <si>
    <t>Sherwood Academy</t>
  </si>
  <si>
    <t>Elston All Saints Primary</t>
  </si>
  <si>
    <t>Bleasby CE Primary</t>
  </si>
  <si>
    <t>Dean Hole CE Primary</t>
  </si>
  <si>
    <t>Christ Church CE Infant</t>
  </si>
  <si>
    <t>Coddington CE Primary</t>
  </si>
  <si>
    <t>Gunthorpe CE Primary</t>
  </si>
  <si>
    <t>Halam CE Primary</t>
  </si>
  <si>
    <t>William Gladstone Primary</t>
  </si>
  <si>
    <t>Holy Trinity RC Primary</t>
  </si>
  <si>
    <t>Holy Trinity CE Infant</t>
  </si>
  <si>
    <t>Kneesall CE Primary</t>
  </si>
  <si>
    <t>Lowdham CE Primary</t>
  </si>
  <si>
    <t>Lowe's Wong Infant</t>
  </si>
  <si>
    <t>Lowe's Wong Junior</t>
  </si>
  <si>
    <t>Ravenshead CE Primary</t>
  </si>
  <si>
    <t>Ollerton Maun Infant</t>
  </si>
  <si>
    <t>Mount CE Primary</t>
  </si>
  <si>
    <t>Norwell CE Primary</t>
  </si>
  <si>
    <t>Oliver Quibell Infant</t>
  </si>
  <si>
    <t>Boughton St Joseph's Primary</t>
  </si>
  <si>
    <t>Edwinstowe St Mary's Primary</t>
  </si>
  <si>
    <t>Farndon St Peter's CE Primary</t>
  </si>
  <si>
    <t>Sutton on Trent Primary</t>
  </si>
  <si>
    <t>Walesby Primary</t>
  </si>
  <si>
    <t>Farnsfield St Michael's Primary</t>
  </si>
  <si>
    <t>Grove Comprehensive</t>
  </si>
  <si>
    <t>Minster Comprehensive</t>
  </si>
  <si>
    <t>Magnus Comprehensive</t>
  </si>
  <si>
    <t>Archbishop Cranmer Primary</t>
  </si>
  <si>
    <t>Bunny Primary</t>
  </si>
  <si>
    <t>Cotgrave CE Primary</t>
  </si>
  <si>
    <t>Cotgrave Candleby Lane Primary</t>
  </si>
  <si>
    <t>Langar Primary</t>
  </si>
  <si>
    <t>Radcliffe-on-Trent Infant</t>
  </si>
  <si>
    <t>Radcliffe-on-Trent Junior</t>
  </si>
  <si>
    <t>St Edmund Campion Academy</t>
  </si>
  <si>
    <t>Ruddington St Peter's Primary</t>
  </si>
  <si>
    <t>East Bridgford St Peter's Primary</t>
  </si>
  <si>
    <t>Sutton Bonington Primary</t>
  </si>
  <si>
    <t>Dayncourt Comprehensive</t>
  </si>
  <si>
    <t>Southwolds Comprehensive</t>
  </si>
  <si>
    <t>Blyth St Mary &amp; St Martin Primary</t>
  </si>
  <si>
    <t>Cuckney CE Primary</t>
  </si>
  <si>
    <t>Dunham CE Primary</t>
  </si>
  <si>
    <t>Gamston CE Primary</t>
  </si>
  <si>
    <t>Gringley St Peter's Primary</t>
  </si>
  <si>
    <t>Harworth All Saints CE Primary</t>
  </si>
  <si>
    <t>Holy Family RC Primary</t>
  </si>
  <si>
    <t>North Leverton Primary</t>
  </si>
  <si>
    <t>North Wheatley CE Primary</t>
  </si>
  <si>
    <t>Ranby Primary</t>
  </si>
  <si>
    <t>Worksop St Anne's Primary</t>
  </si>
  <si>
    <t>Worksop St Augustine's Infant</t>
  </si>
  <si>
    <t>Worksop St Augustine's Junior</t>
  </si>
  <si>
    <t>Sir Edmund Hillary Primary</t>
  </si>
  <si>
    <t>Worksop St John's Primary</t>
  </si>
  <si>
    <t>Worksop St Joseph's Primary</t>
  </si>
  <si>
    <t>Worksop St Luke's CE Primary</t>
  </si>
  <si>
    <t>N-on-T St Matthew's Primary</t>
  </si>
  <si>
    <t>Harworth St Patrick's Primary</t>
  </si>
  <si>
    <t>Retford St Swithun's Primary</t>
  </si>
  <si>
    <t>Sturton-le-Steeple Primary</t>
  </si>
  <si>
    <t>Sutton-cum-Lound Primary</t>
  </si>
  <si>
    <t>Worksop Priory CE Primary</t>
  </si>
  <si>
    <t>Gateford Park Primary</t>
  </si>
  <si>
    <t>Retford Oaks Comprehensive</t>
  </si>
  <si>
    <t>John T Rice Infant</t>
  </si>
  <si>
    <t>Newland Junior</t>
  </si>
  <si>
    <t>St Edmunds CE Primary</t>
  </si>
  <si>
    <t>Mansfield St Patrick's RC Primary</t>
  </si>
  <si>
    <t>Mansfield St Peter's CE Primary</t>
  </si>
  <si>
    <t>St Philip with St Bede's Primary</t>
  </si>
  <si>
    <t>Manor Academy</t>
  </si>
  <si>
    <t>Queen Elizabeth Comprehensive</t>
  </si>
  <si>
    <t>Beardall Street Primary</t>
  </si>
  <si>
    <t>Butler's Hill Infant</t>
  </si>
  <si>
    <t>Holy Cross RC Primary</t>
  </si>
  <si>
    <t>Huthwaite All Saints Infant</t>
  </si>
  <si>
    <t>Abbey Hill Nursery</t>
  </si>
  <si>
    <t>Selston CE Infant</t>
  </si>
  <si>
    <t>Skegby St Andrew's CE Primary</t>
  </si>
  <si>
    <t>S-in-A St Mary's CE Primary</t>
  </si>
  <si>
    <t>Sutton Nursery</t>
  </si>
  <si>
    <t>Underwood Primary</t>
  </si>
  <si>
    <t>Hucknall Hillside Primary</t>
  </si>
  <si>
    <t>Kirkby Woodhouse Primary</t>
  </si>
  <si>
    <t>Selston Arts &amp; Community College</t>
  </si>
  <si>
    <t>Quarrydale Academy</t>
  </si>
  <si>
    <t>Bramcote CE Primary</t>
  </si>
  <si>
    <t>Greasley Beauvale Primary (Inf)</t>
  </si>
  <si>
    <t>Greasley Beauvale Primary (Jnr)</t>
  </si>
  <si>
    <t>Eastwood Priory Primary</t>
  </si>
  <si>
    <t>Roundhill Primary</t>
  </si>
  <si>
    <t>Wadsworth Fields Primary</t>
  </si>
  <si>
    <t>Stapleford St John's Primary</t>
  </si>
  <si>
    <t>Chetwyn Road Primary</t>
  </si>
  <si>
    <t>Trent Vale Primary</t>
  </si>
  <si>
    <t>William Lilley Infant</t>
  </si>
  <si>
    <t>Mansfield Beech Hill</t>
  </si>
  <si>
    <t>Arnold Derrymount</t>
  </si>
  <si>
    <t>Mansfield Redgate</t>
  </si>
  <si>
    <t>Mansfield Yeoman Park</t>
  </si>
  <si>
    <t>Carlton Digby</t>
  </si>
  <si>
    <t>Retford St Giles</t>
  </si>
  <si>
    <t>Newark Orchard</t>
  </si>
  <si>
    <t>Cotgrave Ash Lea</t>
  </si>
  <si>
    <t>K-in-A Bracken Hill</t>
  </si>
  <si>
    <t>Derrymount - Daybrook site</t>
  </si>
  <si>
    <t>Grove Referral Unit</t>
  </si>
  <si>
    <t>Schools Catering General</t>
  </si>
  <si>
    <t>Defra Food Project</t>
  </si>
  <si>
    <t>SHA1000</t>
  </si>
  <si>
    <t>ASDM Project</t>
  </si>
  <si>
    <t>SHB0000</t>
  </si>
  <si>
    <t>Schools Catering Business Services</t>
  </si>
  <si>
    <t>Burton Joyce Academy</t>
  </si>
  <si>
    <t>The Carlton Infant Academy</t>
  </si>
  <si>
    <t>The Carlton Junior Academy</t>
  </si>
  <si>
    <t>Good Shepherd CV Academy</t>
  </si>
  <si>
    <t>Robert Mellors Primary Academy</t>
  </si>
  <si>
    <t>Burntstump Seely CE Academy</t>
  </si>
  <si>
    <t>Sacred Heart CV Academy</t>
  </si>
  <si>
    <t>Forest View Academy</t>
  </si>
  <si>
    <t>Holy Trinity CV Academy</t>
  </si>
  <si>
    <t>St Josephs New Ollerton Catholic Primary</t>
  </si>
  <si>
    <t>St Peter's Crosskeys CE Academy</t>
  </si>
  <si>
    <t>Fernwood Primary</t>
  </si>
  <si>
    <t>Grove Academy</t>
  </si>
  <si>
    <t>Candleby Lane Academy</t>
  </si>
  <si>
    <t>Tollerton School</t>
  </si>
  <si>
    <t>Heymann Primary  - Kitchen 2</t>
  </si>
  <si>
    <t>County Hall Hub</t>
  </si>
  <si>
    <t>Harworth CE Academy</t>
  </si>
  <si>
    <t>Serlby Park Academy - Primary</t>
  </si>
  <si>
    <t>St Joseph's Catholic Primary, Retford</t>
  </si>
  <si>
    <t>St Swithun's Primary Academy</t>
  </si>
  <si>
    <t>Worksop Priory CE Primary Academy</t>
  </si>
  <si>
    <t>Elizabethan Academy</t>
  </si>
  <si>
    <t>Outward Portland Academy</t>
  </si>
  <si>
    <t>Outwood Post 16 Centre Worksop</t>
  </si>
  <si>
    <t>Northfield Infants</t>
  </si>
  <si>
    <t>Northfield Junior</t>
  </si>
  <si>
    <t>St Peter's CE Academy</t>
  </si>
  <si>
    <t>St Philip with St Bede CV Academy</t>
  </si>
  <si>
    <t>The Flying High Academy - Ladybrook</t>
  </si>
  <si>
    <t>Meden Hub</t>
  </si>
  <si>
    <t>All Saints CV Academy</t>
  </si>
  <si>
    <t>Meden Academy</t>
  </si>
  <si>
    <t>Holgate Primary - Infant</t>
  </si>
  <si>
    <t>Holgate Primary - Junior</t>
  </si>
  <si>
    <t>Holy Cross Academy</t>
  </si>
  <si>
    <t>The West Park Academy</t>
  </si>
  <si>
    <t>Woodland View Primary</t>
  </si>
  <si>
    <t>St Mary Magdalene CE Primary</t>
  </si>
  <si>
    <t>Hillside Primary Academy</t>
  </si>
  <si>
    <t>Mapplewells Hub</t>
  </si>
  <si>
    <t>Kirkby Academy</t>
  </si>
  <si>
    <t>The Lanes Primary - Cater Lane Site</t>
  </si>
  <si>
    <t>Springbank Infant</t>
  </si>
  <si>
    <t>Greasley Beauvale Primary</t>
  </si>
  <si>
    <t>Lawrence View Primary</t>
  </si>
  <si>
    <t>The Lanes Primary - Meadow Lane Site</t>
  </si>
  <si>
    <t>The Priory CV Academy</t>
  </si>
  <si>
    <t>College House Hub</t>
  </si>
  <si>
    <t>WHF - Alderman White Academy</t>
  </si>
  <si>
    <t>WHF - Bramcote College</t>
  </si>
  <si>
    <t>Derrymount - Daybrook Site</t>
  </si>
  <si>
    <t>Schools Catering Training</t>
  </si>
  <si>
    <t>Schools Catering Dummy</t>
  </si>
  <si>
    <t>Lab &amp; O/head Recovery L/maint</t>
  </si>
  <si>
    <t>Non- Recoverable - L/maint</t>
  </si>
  <si>
    <t>Non Recoverable - L/maint Lxxx</t>
  </si>
  <si>
    <t>Newark Stadium Elm Avenue</t>
  </si>
  <si>
    <t>Newark Fire</t>
  </si>
  <si>
    <t>Southwell Fire</t>
  </si>
  <si>
    <t>Westfield Lane Pf</t>
  </si>
  <si>
    <t>Bilsthorpe Youth And Community</t>
  </si>
  <si>
    <t>Eastwood Fire &amp; Ambulance</t>
  </si>
  <si>
    <t>Hucknall Fire And Ambulance</t>
  </si>
  <si>
    <t>Eastgate Oph</t>
  </si>
  <si>
    <t>Greenacre Atc</t>
  </si>
  <si>
    <t>Bircotes Fire Station</t>
  </si>
  <si>
    <t>Ordsall Rugby Club</t>
  </si>
  <si>
    <t>Retford Denman Library</t>
  </si>
  <si>
    <t>Kneesall Pc</t>
  </si>
  <si>
    <t>Rainworth Parish Church</t>
  </si>
  <si>
    <t>Wigwam Lane P F</t>
  </si>
  <si>
    <t>Farndon Parish Council</t>
  </si>
  <si>
    <t>Sandybank Nursery</t>
  </si>
  <si>
    <t>Kirkby Fire Station</t>
  </si>
  <si>
    <t>Priory C Of E Primary (Worksop</t>
  </si>
  <si>
    <t>Newark Social Services</t>
  </si>
  <si>
    <t>Rufford  Country Park</t>
  </si>
  <si>
    <t>Sherwood Country Park</t>
  </si>
  <si>
    <t>Wigwam Lane Afu</t>
  </si>
  <si>
    <t>Netherfield Lane AFU</t>
  </si>
  <si>
    <t>Maunway AFU</t>
  </si>
  <si>
    <t>Retford Relief Road</t>
  </si>
  <si>
    <t>Lifton Avenue</t>
  </si>
  <si>
    <t>Worksop Link Road</t>
  </si>
  <si>
    <t>Kilton Terrace</t>
  </si>
  <si>
    <t>Newark Factory No 2</t>
  </si>
  <si>
    <t>Ridgewood Grove Rec Site</t>
  </si>
  <si>
    <t>North Muskham Picnic Site</t>
  </si>
  <si>
    <t>Kirklington Road</t>
  </si>
  <si>
    <t>Sutton Landfill</t>
  </si>
  <si>
    <t>Lindley Lane</t>
  </si>
  <si>
    <t>Clipstone Planters</t>
  </si>
  <si>
    <t>Fullwood Pumping Station</t>
  </si>
  <si>
    <t>The Canyons</t>
  </si>
  <si>
    <t>Worksop High Hoe Road</t>
  </si>
  <si>
    <t>Fullwood  View</t>
  </si>
  <si>
    <t>Woodland Court</t>
  </si>
  <si>
    <t>Meadows House</t>
  </si>
  <si>
    <t>Oakfield Lane</t>
  </si>
  <si>
    <t>Eaton Hall</t>
  </si>
  <si>
    <t>North Muskham Parish Council</t>
  </si>
  <si>
    <t>Magnus Leisure Centre</t>
  </si>
  <si>
    <t>Crompton View (Sure Start)</t>
  </si>
  <si>
    <t>Brunts (Corporate Property)</t>
  </si>
  <si>
    <t>223  Abbott Road</t>
  </si>
  <si>
    <t>Ravensdale Sure Start</t>
  </si>
  <si>
    <t>Lincoln Street Playing Field</t>
  </si>
  <si>
    <t>Ransome Road</t>
  </si>
  <si>
    <t>John T Rice Sure Start</t>
  </si>
  <si>
    <t>Eastwood Lower Playing Field</t>
  </si>
  <si>
    <t>Broomhill Farm</t>
  </si>
  <si>
    <t>Eastwood Sure Start Centre ( Brookhill )</t>
  </si>
  <si>
    <t>Bramley Centre Car Park ( Rear</t>
  </si>
  <si>
    <t>Oaktree Lane Sure Start Centre</t>
  </si>
  <si>
    <t>Mansfield Childrens Centre</t>
  </si>
  <si>
    <t>Bassetlaw Pfi (Retford Oaks)</t>
  </si>
  <si>
    <t>Bassetlaw Pfi (Elizabethan)</t>
  </si>
  <si>
    <t>Bassetlaw Pfi (Tuxford)</t>
  </si>
  <si>
    <t>Portland Comprehensive (New)</t>
  </si>
  <si>
    <t>Valley Comprehensive (New)</t>
  </si>
  <si>
    <t>Worksop Post 16 Centre</t>
  </si>
  <si>
    <t>Butlers Hill Childrens Centre</t>
  </si>
  <si>
    <t>Healdswood Childrens Centre</t>
  </si>
  <si>
    <t>Reggatta Way</t>
  </si>
  <si>
    <t>Bellamy Road Childrens Centre</t>
  </si>
  <si>
    <t>Forest Town Sure Start</t>
  </si>
  <si>
    <t>Calverton Hall Park</t>
  </si>
  <si>
    <t>Newgate Lane Footpath</t>
  </si>
  <si>
    <t>Rocking Horse Nursery</t>
  </si>
  <si>
    <t>Hawtonville Ypc</t>
  </si>
  <si>
    <t>Daybrooke Learning Centre</t>
  </si>
  <si>
    <t>Ordsall Italian Gardens</t>
  </si>
  <si>
    <t>Central Retfd Childns Centre</t>
  </si>
  <si>
    <t>Bridge Castle and Winthorpe Sure Start</t>
  </si>
  <si>
    <t>Barmby Gate Adult Social Care Centre</t>
  </si>
  <si>
    <t>Calverton CC</t>
  </si>
  <si>
    <t>Europa Way Roundabout</t>
  </si>
  <si>
    <t>Clipstone Parish Council</t>
  </si>
  <si>
    <t>Leamington Sure Start Centre</t>
  </si>
  <si>
    <t>Hucknall Gateway Rec Site</t>
  </si>
  <si>
    <t>Linby Landscapes A Rec Site</t>
  </si>
  <si>
    <t>Linby Landscapes C Rec Site</t>
  </si>
  <si>
    <t>Linby Landscapes D Rec Site</t>
  </si>
  <si>
    <t>Linby Trail</t>
  </si>
  <si>
    <t>The Ranges</t>
  </si>
  <si>
    <t>Kirkby West  Childrens Centre Greenwood</t>
  </si>
  <si>
    <t>West Retford Childrens Centre (Langold)</t>
  </si>
  <si>
    <t>Hucknall Sports YCFC</t>
  </si>
  <si>
    <t>Garden Lane Landscape Depot</t>
  </si>
  <si>
    <t>Hucknall Landscape Depot</t>
  </si>
  <si>
    <t>Rufford Park Landscape Depot</t>
  </si>
  <si>
    <t>Kilton Terrace Landscape Depot</t>
  </si>
  <si>
    <t>Annesley Landscape Depot</t>
  </si>
  <si>
    <t>Skegby Landscape Depot</t>
  </si>
  <si>
    <t>Ordsall Landscape Depot</t>
  </si>
  <si>
    <t>Plessley Childrens Centre</t>
  </si>
  <si>
    <t>Manton Childrens Centre</t>
  </si>
  <si>
    <t>Kirkby East Childrens Centre</t>
  </si>
  <si>
    <t>Rookery Park</t>
  </si>
  <si>
    <t>Bellamy Road Sure Start</t>
  </si>
  <si>
    <t>SN62900</t>
  </si>
  <si>
    <t>County Supplies Huthwaite</t>
  </si>
  <si>
    <t>SN63000</t>
  </si>
  <si>
    <t>Sutton Youth Centre</t>
  </si>
  <si>
    <t>SN63100</t>
  </si>
  <si>
    <t>The Garage Youth Centre</t>
  </si>
  <si>
    <t>SN63200</t>
  </si>
  <si>
    <t>Bishops Court Care Home</t>
  </si>
  <si>
    <t>SN63300</t>
  </si>
  <si>
    <t>Hemsley Road Short Stay Centre</t>
  </si>
  <si>
    <t>SN63400</t>
  </si>
  <si>
    <t>Hollies Street Short Stay Centre</t>
  </si>
  <si>
    <t>SN63500</t>
  </si>
  <si>
    <t>James Hince Court Care Centre</t>
  </si>
  <si>
    <t>SN63600</t>
  </si>
  <si>
    <t>St Michaels View Care Centre</t>
  </si>
  <si>
    <t>Catering &amp; Facilities Management</t>
  </si>
  <si>
    <t>FM Services External</t>
  </si>
  <si>
    <t>Trent Bridge House Cleaning</t>
  </si>
  <si>
    <t>Social Services IT Cleaning</t>
  </si>
  <si>
    <t>FM County Hall</t>
  </si>
  <si>
    <t>FM Trent Bridge House</t>
  </si>
  <si>
    <t>FM Lawn View House</t>
  </si>
  <si>
    <t>FM Meadow House</t>
  </si>
  <si>
    <t>FM Mercury House</t>
  </si>
  <si>
    <t>FM Home Brewery</t>
  </si>
  <si>
    <t>FM Rolleston Drive Campus</t>
  </si>
  <si>
    <t>FM Centenary House</t>
  </si>
  <si>
    <t>FM Oak House</t>
  </si>
  <si>
    <t>FM Thoroton Road</t>
  </si>
  <si>
    <t>FM 39/41 Loughborough Road</t>
  </si>
  <si>
    <t>FM Bevercots House (1)</t>
  </si>
  <si>
    <t>FM Thorsby House (2)</t>
  </si>
  <si>
    <t>FM Welbeck House (3)</t>
  </si>
  <si>
    <t>FM Ollerton House (4)</t>
  </si>
  <si>
    <t>FM Chancery Lane</t>
  </si>
  <si>
    <t>FM County House</t>
  </si>
  <si>
    <t>FM Prospect House</t>
  </si>
  <si>
    <t>FM The Hall</t>
  </si>
  <si>
    <t>FM Balderton Gate</t>
  </si>
  <si>
    <t>East Leake Parish Council</t>
  </si>
  <si>
    <t>Radcliffe Library</t>
  </si>
  <si>
    <t>Keyworth Library &amp; Youth</t>
  </si>
  <si>
    <t>Clasp Unit</t>
  </si>
  <si>
    <t>Normanton on Soar Jubilee Field</t>
  </si>
  <si>
    <t>Old Nottinghamians</t>
  </si>
  <si>
    <t>West Bridgford Fire Station</t>
  </si>
  <si>
    <t>37/41 Loughborough Road</t>
  </si>
  <si>
    <t>Cator Lane Pf</t>
  </si>
  <si>
    <t>County Workshops And Supplies</t>
  </si>
  <si>
    <t>Arthur Mee Youth Stapleford</t>
  </si>
  <si>
    <t>Beeston Youth &amp; Community</t>
  </si>
  <si>
    <t>Thoraton Road/ Hawkesworth Ave</t>
  </si>
  <si>
    <t>Keyworth Parish Council</t>
  </si>
  <si>
    <t>Clayfields House _ Tree Services</t>
  </si>
  <si>
    <t>Stockhill Fire Station</t>
  </si>
  <si>
    <t>Highfields Fire Station</t>
  </si>
  <si>
    <t>Platt Lane Joint Use (Southwol</t>
  </si>
  <si>
    <t>Eastcroft Incinerator</t>
  </si>
  <si>
    <t>Glaisedale Parkway Library</t>
  </si>
  <si>
    <t>Carlton Lib (Manor Road)</t>
  </si>
  <si>
    <t>South Wolds Comprehensive</t>
  </si>
  <si>
    <t>Carlton Ub (Gedling) Manor Roa</t>
  </si>
  <si>
    <t>Keyworth Rugby Club</t>
  </si>
  <si>
    <t>Cotgrave Bridge</t>
  </si>
  <si>
    <t>Tollerton Bridge</t>
  </si>
  <si>
    <t>Cropwell Bridge</t>
  </si>
  <si>
    <t>Mackleys Bridge</t>
  </si>
  <si>
    <t>Kinoulton Village</t>
  </si>
  <si>
    <t>Rempstone Village</t>
  </si>
  <si>
    <t>Baseford Registar Office</t>
  </si>
  <si>
    <t>Tollerton Parish Council Verge</t>
  </si>
  <si>
    <t>Home  Brewery</t>
  </si>
  <si>
    <t>East Leake Schools (Harry Carl</t>
  </si>
  <si>
    <t>Prospect House (Bramcote)</t>
  </si>
  <si>
    <t>West Bridgford Sports Club</t>
  </si>
  <si>
    <t>Bramcote Running Track</t>
  </si>
  <si>
    <t>Carlton Registars</t>
  </si>
  <si>
    <t>Chilwell Sure Start Centre ( Sunnyside )</t>
  </si>
  <si>
    <t>SNC Bingham Learning Centre</t>
  </si>
  <si>
    <t>Willoughby on the Wolds Surplus Land</t>
  </si>
  <si>
    <t>Normanton on Soar New Field</t>
  </si>
  <si>
    <t>Holy Spirit Celtic FC</t>
  </si>
  <si>
    <t>Adbolton Cottages</t>
  </si>
  <si>
    <t>Albany Sure Start Centre</t>
  </si>
  <si>
    <t>Middle Street Resource Centre</t>
  </si>
  <si>
    <t>Mapperley Plains Recreation Area</t>
  </si>
  <si>
    <t>Fiskerton Picnic Site</t>
  </si>
  <si>
    <t>Bramcote Youth Football Club</t>
  </si>
  <si>
    <t>Lowdham Roundabout</t>
  </si>
  <si>
    <t>SNC Duke Street College</t>
  </si>
  <si>
    <t>SNC London Road</t>
  </si>
  <si>
    <t>SNC Maid Marion Way</t>
  </si>
  <si>
    <t>SNC Peoples First College</t>
  </si>
  <si>
    <t>SNC Ruddington College</t>
  </si>
  <si>
    <t>Robert Mellors Primary (surplus land)</t>
  </si>
  <si>
    <t>Radcliffe-on-Trent Sports Association</t>
  </si>
  <si>
    <t>Balderton Grove Landscape Depot</t>
  </si>
  <si>
    <t>West Bridgford Landscape Depot</t>
  </si>
  <si>
    <t>Bramcote Landscape Depot</t>
  </si>
  <si>
    <t>Platt Lane Landscape Depot</t>
  </si>
  <si>
    <t>Toothill Landscape Depot</t>
  </si>
  <si>
    <t>Arnold Landscape Depot</t>
  </si>
  <si>
    <t>Chilwell Landscape Depot</t>
  </si>
  <si>
    <t>Eastwood Landscape Depot</t>
  </si>
  <si>
    <t>Beeston Centurions FC</t>
  </si>
  <si>
    <t>Arnebrooke Childrens Centre</t>
  </si>
  <si>
    <t>Beeston North &amp; Lenton Childrens Centre</t>
  </si>
  <si>
    <t>7, Warrender Close</t>
  </si>
  <si>
    <t>Beech Avenue</t>
  </si>
  <si>
    <t>27, Bley Avenue</t>
  </si>
  <si>
    <t>Regatta Way Colts</t>
  </si>
  <si>
    <t>Whitehead Drive, Brinsley</t>
  </si>
  <si>
    <t>Greenwood Road, Carlton</t>
  </si>
  <si>
    <t>25 Mordon Road, Giltbrook</t>
  </si>
  <si>
    <t>Central College Highfields</t>
  </si>
  <si>
    <t>Costock Parish Council</t>
  </si>
  <si>
    <t>Real United Football Club</t>
  </si>
  <si>
    <t>252 Edwards Lane, Arnold</t>
  </si>
  <si>
    <t>Rainbow Cottage, Gamston</t>
  </si>
  <si>
    <t>93, Ryecroft Street Stapleford</t>
  </si>
  <si>
    <t>4 Dormy Close</t>
  </si>
  <si>
    <t>31 Orford Road</t>
  </si>
  <si>
    <t>Calverton Miners Welfare FC</t>
  </si>
  <si>
    <t>9 Derwent Road</t>
  </si>
  <si>
    <t>80 Crofton Road</t>
  </si>
  <si>
    <t>27 Brickley Crescent</t>
  </si>
  <si>
    <t>Lowdham Cricket Club</t>
  </si>
  <si>
    <t>SS46200</t>
  </si>
  <si>
    <t>Aslockton &amp; Orston FC</t>
  </si>
  <si>
    <t>SS46400</t>
  </si>
  <si>
    <t>Rooters Kids Club</t>
  </si>
  <si>
    <t>SS46500</t>
  </si>
  <si>
    <t>Portland Spencer Academy</t>
  </si>
  <si>
    <t>SS46600</t>
  </si>
  <si>
    <t>Eastwood Youth Centre</t>
  </si>
  <si>
    <t>SS46800</t>
  </si>
  <si>
    <t>Glenbrook Primary</t>
  </si>
  <si>
    <t>SS46900</t>
  </si>
  <si>
    <t>Church Street Residential Home</t>
  </si>
  <si>
    <t>SS47000</t>
  </si>
  <si>
    <t>Leivers Court Care Home</t>
  </si>
  <si>
    <t>SS47100</t>
  </si>
  <si>
    <t>Wynhill Lodge Short Break Unit</t>
  </si>
  <si>
    <t xml:space="preserve">Only key data into the white area.  </t>
  </si>
  <si>
    <t>TEACHERS NI</t>
  </si>
  <si>
    <t>TEACHERS SUPN</t>
  </si>
  <si>
    <t>SUPPLY STAFF - NI</t>
  </si>
  <si>
    <t>SUPPLY STAFF SUPN</t>
  </si>
  <si>
    <t>ED SUPPORT STAFF</t>
  </si>
  <si>
    <t>ED SUPPORT STAFF O/T</t>
  </si>
  <si>
    <t>ED SUPPORT STAFF  NI</t>
  </si>
  <si>
    <t>ED SUPPORT STAFF SUP</t>
  </si>
  <si>
    <t>PREMISES STAFF O/T</t>
  </si>
  <si>
    <t>PREM - LETTING FEES</t>
  </si>
  <si>
    <t>PREMISES STAFF -SUPN</t>
  </si>
  <si>
    <t>ADMIN STAFF</t>
  </si>
  <si>
    <t>ADMIN OVERTIME</t>
  </si>
  <si>
    <t>ADMIN STAFF - NI</t>
  </si>
  <si>
    <t>ADMIN STAFF - SUPN</t>
  </si>
  <si>
    <t>CATERING STAFF O/T</t>
  </si>
  <si>
    <t>CATERING STAFF - SUP</t>
  </si>
  <si>
    <t>OTHER STAFF - OVERTI</t>
  </si>
  <si>
    <t>EXT SCLS STAFF PAY</t>
  </si>
  <si>
    <t>EXT SCLS STAFF O/T</t>
  </si>
  <si>
    <t>COMM FOCUSED AGENCY</t>
  </si>
  <si>
    <t>EXT. SCH STAFF NI</t>
  </si>
  <si>
    <t>EXT. SCH STAFF SUPN</t>
  </si>
  <si>
    <t>AGENCY TEACHERS</t>
  </si>
  <si>
    <t>EMP COST ADJ SCHOOL</t>
  </si>
  <si>
    <t>EMP NON TRAV ALLOW</t>
  </si>
  <si>
    <t>INS TEACH ABSENCE</t>
  </si>
  <si>
    <t>INS NONTEACH ABS</t>
  </si>
  <si>
    <t>RECRUITMENT ADVERTS</t>
  </si>
  <si>
    <t>GEN EMPLOYEE EXPS</t>
  </si>
  <si>
    <t>REDUNDANCY - TPA</t>
  </si>
  <si>
    <t>COMM.FOCUSED OTHER</t>
  </si>
  <si>
    <t>RENT SPORTS FACILITY</t>
  </si>
  <si>
    <t>PFI CONTPAY-BUILDING</t>
  </si>
  <si>
    <t>PFI CONT PAYMT-GRDS</t>
  </si>
  <si>
    <t>PFI CONTPAY-CLEANING</t>
  </si>
  <si>
    <t>PFI CONTPAY-CATERING</t>
  </si>
  <si>
    <t>WATER - METERED</t>
  </si>
  <si>
    <t>FIRE PRECAUTION</t>
  </si>
  <si>
    <t>REFUSE COLLECT/DISP</t>
  </si>
  <si>
    <t>VEH REPAIRS &amp; MAINT</t>
  </si>
  <si>
    <t>HOME SCHOOL TRANSP</t>
  </si>
  <si>
    <t>CONCESSIONS FREE SCH</t>
  </si>
  <si>
    <t>OFFICE/GEN EQUIPMENT</t>
  </si>
  <si>
    <t>BOOKS/PERIODICALS/ J</t>
  </si>
  <si>
    <t>PRINT &amp; PHOTO MATS</t>
  </si>
  <si>
    <t>EXT SCH COM LEARNING</t>
  </si>
  <si>
    <t>LEARN RESRCE NON ICT</t>
  </si>
  <si>
    <t>LEARN RESOURCES ICT</t>
  </si>
  <si>
    <t>PRINT &amp; PHOTO CURRIC</t>
  </si>
  <si>
    <t>UNIV INF SCL MEALS</t>
  </si>
  <si>
    <t>FREE SCHOOL MEALS</t>
  </si>
  <si>
    <t>CAT EXP - OTHER</t>
  </si>
  <si>
    <t>LAUNDRY/DRY CLEANING</t>
  </si>
  <si>
    <t>PHOTOCOPY &amp; PRINTING</t>
  </si>
  <si>
    <t>BKFST &amp; AFTR SCH CLB</t>
  </si>
  <si>
    <t>PHONE &amp; NETWORK</t>
  </si>
  <si>
    <t>COMP EQUIP CURRIC</t>
  </si>
  <si>
    <t>SOFTWARE CURRIC</t>
  </si>
  <si>
    <t>BAD DEBT PROVISION</t>
  </si>
  <si>
    <t>LOAN REPAY REVENUE</t>
  </si>
  <si>
    <t>LOAN REPAY CAPITAL</t>
  </si>
  <si>
    <t>CHILD ARRANGMT ORDER</t>
  </si>
  <si>
    <t>FLOOD DEFENCE LEVY</t>
  </si>
  <si>
    <t>OTHER CORP SERVICES</t>
  </si>
  <si>
    <t>PRO SERVICES - OTHER</t>
  </si>
  <si>
    <t>KITCHEN MAINTENANCE</t>
  </si>
  <si>
    <t>OP LEASE PAYMENTS</t>
  </si>
  <si>
    <t>OP LEASE CURRICULLUM</t>
  </si>
  <si>
    <t>OP LEASE ADMIN</t>
  </si>
  <si>
    <t>REV GRANTS - DFE</t>
  </si>
  <si>
    <t>REV GRANTS - GOV OTH</t>
  </si>
  <si>
    <t>GRANTS -OTHER PUBLIC</t>
  </si>
  <si>
    <t>PHOTOCOPY CHARGE VAT</t>
  </si>
  <si>
    <t>PHOTOCOPY CHARGES (N</t>
  </si>
  <si>
    <t>EMPLYE REIMBURSEMENT</t>
  </si>
  <si>
    <t>PRIVATE INC CAP FUND</t>
  </si>
  <si>
    <t>CAP INC PUBLIC</t>
  </si>
  <si>
    <t>OTHER NON PUBLIC</t>
  </si>
  <si>
    <t>EXTERNAL SALES (NV)</t>
  </si>
  <si>
    <t>CATERING INC - OTHER</t>
  </si>
  <si>
    <t>PUPIL CASH SALES</t>
  </si>
  <si>
    <t>ADULT CASH SALES</t>
  </si>
  <si>
    <t>VENDING &amp; TUCK SALES</t>
  </si>
  <si>
    <t>SALE SCH FIXED ASSET</t>
  </si>
  <si>
    <t>DATA COLLECTION</t>
  </si>
  <si>
    <t>INCOME FROM CON'TS</t>
  </si>
  <si>
    <t>COMM FOCUSED INC VAT</t>
  </si>
  <si>
    <t>COMM FOCUSED INC NV</t>
  </si>
  <si>
    <t>TRAVEL SMART</t>
  </si>
  <si>
    <t>RENT INC OTHER (VAT)</t>
  </si>
  <si>
    <t>RENT INC OTHER (NV)</t>
  </si>
  <si>
    <t>INTERNAL CHARGES INC</t>
  </si>
  <si>
    <t>SCHOOLS LAEF INC REV</t>
  </si>
  <si>
    <t>SCHOOLS LAEF INC CAP</t>
  </si>
  <si>
    <t>ASHFIELD CONTACT NON</t>
  </si>
  <si>
    <t>ADOPTION FINANCIAL S</t>
  </si>
  <si>
    <t>OP CARERS PBS ASHF</t>
  </si>
  <si>
    <t>HIGH OAKHAM PRIMARY</t>
  </si>
  <si>
    <t>CD GOODSHPHRDPR01431</t>
  </si>
  <si>
    <t>ERNEHALE INFANTS</t>
  </si>
  <si>
    <t>OT TEAM BROXTOWE</t>
  </si>
  <si>
    <t>PRACTICE SUPPSERVICE</t>
  </si>
  <si>
    <t>MGT OF MEDICINES</t>
  </si>
  <si>
    <t>FREE NURSG CARE BASS</t>
  </si>
  <si>
    <t>TRAFFIC MANAGER</t>
  </si>
  <si>
    <t>QUEEN ELIZABETH SEN</t>
  </si>
  <si>
    <t>SOUTHWELL ROAD EAST</t>
  </si>
  <si>
    <t>PD PBS NEWARK</t>
  </si>
  <si>
    <t>SECONDARY SECURITY</t>
  </si>
  <si>
    <t>GM PUB PROT E PL&amp;REG</t>
  </si>
  <si>
    <t>MH OVER 65 PBS MANSF</t>
  </si>
  <si>
    <t>CD WADSWRTHFLDS01356</t>
  </si>
  <si>
    <t>CD KILLISICKJNR01483</t>
  </si>
  <si>
    <t>LD OVER 65 PBS MANS</t>
  </si>
  <si>
    <t>MH NURSING BASSETLAW</t>
  </si>
  <si>
    <t>HOLLY PRIMARY (MANS)</t>
  </si>
  <si>
    <t>INHAM NOOK LIBRARY</t>
  </si>
  <si>
    <t>CROSS SECTOR TR'ING</t>
  </si>
  <si>
    <t>CLOSED ST MICHAELS V</t>
  </si>
  <si>
    <t>CANDLEBY LANE PRIM</t>
  </si>
  <si>
    <t>LD RESI NEWARK</t>
  </si>
  <si>
    <t>LD OV 65 NURSNG RUSH</t>
  </si>
  <si>
    <t>CLOSED MAUN VIEW</t>
  </si>
  <si>
    <t>HALLCROFT C C</t>
  </si>
  <si>
    <t>SOUTH NOTTS- PINTAIL</t>
  </si>
  <si>
    <t>MH OV 65 NURSNG RUSH</t>
  </si>
  <si>
    <t>NOT USED SEE 103529</t>
  </si>
  <si>
    <t>OTHER EPH COSTS S</t>
  </si>
  <si>
    <t>LD NURSING BASS</t>
  </si>
  <si>
    <t>IPWRK 07515 KILTON 1</t>
  </si>
  <si>
    <t>HISTORIC SW GRANTS</t>
  </si>
  <si>
    <t>CARLTON ACAD FAM SEN</t>
  </si>
  <si>
    <t>CD ANNIEHOLGJNR01279</t>
  </si>
  <si>
    <t>SHOW RACISM THE RED</t>
  </si>
  <si>
    <t>CD STPETERSCEPR01530</t>
  </si>
  <si>
    <t>LD CAMP 100% ASCH</t>
  </si>
  <si>
    <t>CD ANNIEHOLGINF01278</t>
  </si>
  <si>
    <t>STOP CLEANING MAINT</t>
  </si>
  <si>
    <t>DO NOT USE</t>
  </si>
  <si>
    <t>LOCAL ED SERV/SUPP</t>
  </si>
  <si>
    <t>PHOENIX INFANT</t>
  </si>
  <si>
    <t>GEDLING DEPOT</t>
  </si>
  <si>
    <t>COMMON ASS FRAMEWORK</t>
  </si>
  <si>
    <t>SEND TRANSPORT - FE</t>
  </si>
  <si>
    <t>PROPERTY COSTS</t>
  </si>
  <si>
    <t>TRANSITION GROUP</t>
  </si>
  <si>
    <t>P &amp; GM SPECIAL</t>
  </si>
  <si>
    <t>BURTON JOYCE LIBRARY</t>
  </si>
  <si>
    <t>TU NASUWT SCH BUDGET</t>
  </si>
  <si>
    <t>STURTON CE PRIMARY</t>
  </si>
  <si>
    <t>JOHN T. RICE INFANT</t>
  </si>
  <si>
    <t>GAMSTON CE AIDED PRI</t>
  </si>
  <si>
    <t>ROBERT MELLORS PRI</t>
  </si>
  <si>
    <t>MISSING IN EDUCATION</t>
  </si>
  <si>
    <t>MH OV 65 NURSNG BASS</t>
  </si>
  <si>
    <t>WORKSTEP GRANT</t>
  </si>
  <si>
    <t>CRESCENT PRIMARY</t>
  </si>
  <si>
    <t>MANS FOSTERING</t>
  </si>
  <si>
    <t>SUFFICIENCY AND DATA</t>
  </si>
  <si>
    <t>EXTERNAL RESI PLACEM</t>
  </si>
  <si>
    <t>DIGNITY &amp; DEMENTIA</t>
  </si>
  <si>
    <t>HOLLYWELL PRIMARY</t>
  </si>
  <si>
    <t>DIP.GATEWAY SPECIFIC</t>
  </si>
  <si>
    <t>BASSETLAW DAYCARERS</t>
  </si>
  <si>
    <t>IRIS BUDGET</t>
  </si>
  <si>
    <t>HOLME PIERREPONT</t>
  </si>
  <si>
    <t>MH RESI GEDLING</t>
  </si>
  <si>
    <t>HOUSING BLIGHT GENER</t>
  </si>
  <si>
    <t>BALDERTON LIBRARY</t>
  </si>
  <si>
    <t>BM CHANCERY LN 00001</t>
  </si>
  <si>
    <t>BOWBRIDGE PRIMARY</t>
  </si>
  <si>
    <t>NQT DEVOLVED</t>
  </si>
  <si>
    <t>KIRKBY WOODHOUSE PRI</t>
  </si>
  <si>
    <t>CD QUARRYDALE 01738</t>
  </si>
  <si>
    <t>EY CHS INFO SERVICE</t>
  </si>
  <si>
    <t>NEWARK SECTION 17</t>
  </si>
  <si>
    <t>IPWRK CALVERTON</t>
  </si>
  <si>
    <t>ARNOLD LIBRARY</t>
  </si>
  <si>
    <t>WASTE LOCAL PLAN</t>
  </si>
  <si>
    <t>NEWINTCAREASMNTFLAT</t>
  </si>
  <si>
    <t>ELKESLEY PRIMARY</t>
  </si>
  <si>
    <t>CD CARLTONLEW01812/3</t>
  </si>
  <si>
    <t>MH OVER 65 RESI BROX</t>
  </si>
  <si>
    <t>COUNTY HALL CLEANING</t>
  </si>
  <si>
    <t>CULTURE GENERAL</t>
  </si>
  <si>
    <t>B&amp;A CENTRAL</t>
  </si>
  <si>
    <t>HARRY CARLTON SEN</t>
  </si>
  <si>
    <t>FREE NURSG CARE RUSH</t>
  </si>
  <si>
    <t>LEAVING CARE SUPPORT</t>
  </si>
  <si>
    <t>SUTTON-ON-TRENT PRIM</t>
  </si>
  <si>
    <t>PD NURSING MANSFIELD</t>
  </si>
  <si>
    <t>CD HORSENDALEPRIMARY</t>
  </si>
  <si>
    <t>RESI CARE SM S</t>
  </si>
  <si>
    <t>QUARRYDALE CENTRE</t>
  </si>
  <si>
    <t>ASP CARERS PBS</t>
  </si>
  <si>
    <t>LIFTS &amp; HOISTS MAINT</t>
  </si>
  <si>
    <t>GEDLING EY PREMISES</t>
  </si>
  <si>
    <t>RECOUPMENT</t>
  </si>
  <si>
    <t>CD ORDSALLPRIM01079</t>
  </si>
  <si>
    <t>CLOSED OTHER DS COST</t>
  </si>
  <si>
    <t>SG STROKE GRANTS</t>
  </si>
  <si>
    <t>BASS PFI BASS DC</t>
  </si>
  <si>
    <t>MH RESI BASSETLAW</t>
  </si>
  <si>
    <t>B&amp;A SOUTH DLC</t>
  </si>
  <si>
    <t>CSP COACH DEV CONTRT</t>
  </si>
  <si>
    <t>DRIVER TRAINING</t>
  </si>
  <si>
    <t>CD R-O-TRENTJNR01553</t>
  </si>
  <si>
    <t>ALDERMAN WHITE SEN</t>
  </si>
  <si>
    <t>PROVN WHEELCHAIR USE</t>
  </si>
  <si>
    <t>ST.JOHN THE BAPTIST</t>
  </si>
  <si>
    <t>DIP. GATEWAY SPECIFI</t>
  </si>
  <si>
    <t>SS OAKTREE</t>
  </si>
  <si>
    <t>CO CH FACILITIES</t>
  </si>
  <si>
    <t>SUPPORTING PEOPLE</t>
  </si>
  <si>
    <t>AWSWORTH&amp;K'LEY C C</t>
  </si>
  <si>
    <t>NURSERY AVE RES HSE</t>
  </si>
  <si>
    <t>ST.PETER'S PRI 3097</t>
  </si>
  <si>
    <t>GARDEN LANE DEPOT</t>
  </si>
  <si>
    <t>ABBEY ROAD FLEET OPS</t>
  </si>
  <si>
    <t>LD PARTNERSHIP BOARD</t>
  </si>
  <si>
    <t>YJ NORTH</t>
  </si>
  <si>
    <t>MANOR PARK INFANT</t>
  </si>
  <si>
    <t>CD THE MANOR 01682/3</t>
  </si>
  <si>
    <t>ST. MATTHEWS CE PRIM</t>
  </si>
  <si>
    <t>GEDLING LIBRARY</t>
  </si>
  <si>
    <t>MRF TONNAGE PAYMTS</t>
  </si>
  <si>
    <t>GRANTS ILO FREE TRAV</t>
  </si>
  <si>
    <t>CD ASHFIELD 01721</t>
  </si>
  <si>
    <t>MH CARERS PBS NEWARK</t>
  </si>
  <si>
    <t>TARGETTED SUPPORT S</t>
  </si>
  <si>
    <t>BGR FOSTERING</t>
  </si>
  <si>
    <t>MH NURSING MANSFIELD</t>
  </si>
  <si>
    <t>MONITOR PREV SERV OP</t>
  </si>
  <si>
    <t>ADULT OP GRANT AID</t>
  </si>
  <si>
    <t>CMHT MANSFIELD</t>
  </si>
  <si>
    <t>CD HOLLYHILLPR01289</t>
  </si>
  <si>
    <t>INFORMATION &amp; SYSTEM</t>
  </si>
  <si>
    <t>GEN BAD DEBT PROV</t>
  </si>
  <si>
    <t>QUEEN ELIZABETH COMP</t>
  </si>
  <si>
    <t>R &amp; A NORTH CONTACT</t>
  </si>
  <si>
    <t>CD LYNNCROFTPRI01352</t>
  </si>
  <si>
    <t>CSP LEADERSHIP CONTR</t>
  </si>
  <si>
    <t>ARNOLD HILL SEN</t>
  </si>
  <si>
    <t>PRE-SCHOOL LEARNING</t>
  </si>
  <si>
    <t>DRAMA GP FRIARY HSE</t>
  </si>
  <si>
    <t>NSCB MANAGER</t>
  </si>
  <si>
    <t>BULK TICKETS</t>
  </si>
  <si>
    <t>CD LARKFIELDSJR01354</t>
  </si>
  <si>
    <t>CD ROBMILESJNR02999</t>
  </si>
  <si>
    <t>SPORTS SERVICE CORE</t>
  </si>
  <si>
    <t>THE WHELDON SCHOOL</t>
  </si>
  <si>
    <t>HUCKNALL DEPOT</t>
  </si>
  <si>
    <t>THE CANCHE</t>
  </si>
  <si>
    <t>NSCB TRAINING POOL</t>
  </si>
  <si>
    <t>INT DISCHARGE TEAM</t>
  </si>
  <si>
    <t>TRADE WASTE INCOME</t>
  </si>
  <si>
    <t>BRINSLEY&amp;GR'SLEY C C</t>
  </si>
  <si>
    <t>EC DEV SOCENTERPRISE</t>
  </si>
  <si>
    <t>MH RESI MANSFIELD</t>
  </si>
  <si>
    <t>FAMILIES INFORMATION</t>
  </si>
  <si>
    <t>CD NEWGATE PRIMARY</t>
  </si>
  <si>
    <t>NORTH ADMIN</t>
  </si>
  <si>
    <t>BUNNY CE PRIMARY</t>
  </si>
  <si>
    <t>DIS SPORT ANN PROJ.</t>
  </si>
  <si>
    <t>CD HADDON PRIM 01491</t>
  </si>
  <si>
    <t>ASHFIELD LEGAL FES</t>
  </si>
  <si>
    <t>TREE TEAM</t>
  </si>
  <si>
    <t>BASSETLAW RURAL C C</t>
  </si>
  <si>
    <t>SERVICE HEAD SG</t>
  </si>
  <si>
    <t>OP NURSING MANSFIELD</t>
  </si>
  <si>
    <t>H'WORTH&amp;B'COTES C C</t>
  </si>
  <si>
    <t>YOUTH ART MARKS</t>
  </si>
  <si>
    <t>CD WILLOWBROOKP01552</t>
  </si>
  <si>
    <t>STRATEGY &amp; DEVELOP</t>
  </si>
  <si>
    <t>LAND MAINT DIST 2</t>
  </si>
  <si>
    <t>ABBEY GATES PRIMARY</t>
  </si>
  <si>
    <t>PD RESI BROXTOWE</t>
  </si>
  <si>
    <t>RUFFORD MILL COTTAGE</t>
  </si>
  <si>
    <t>KIRKBY COLLEGE</t>
  </si>
  <si>
    <t>WOODS FOUNDATION</t>
  </si>
  <si>
    <t>GEDLING YW INTERN'N</t>
  </si>
  <si>
    <t>PD NURSING BROXTOWE</t>
  </si>
  <si>
    <t>DEPT O/HEAD GENERAL</t>
  </si>
  <si>
    <t>MANS RESI ORDERS</t>
  </si>
  <si>
    <t>BROOMHILL JUNIOR</t>
  </si>
  <si>
    <t>LD OVER 65 PBS BROX</t>
  </si>
  <si>
    <t>CD FOUNTAINDALE01884</t>
  </si>
  <si>
    <t>RUFFORD CABIN</t>
  </si>
  <si>
    <t>DEAF SOCIETY SLA X C</t>
  </si>
  <si>
    <t>NEWARK LEGAL FEES</t>
  </si>
  <si>
    <t>CLEANING DISTRICT 1</t>
  </si>
  <si>
    <t>LEAS PARK JUNIOR</t>
  </si>
  <si>
    <t>PD CARERS PBS MANS</t>
  </si>
  <si>
    <t>BASSETLAW</t>
  </si>
  <si>
    <t>NEWARK SCHOOL TRANS</t>
  </si>
  <si>
    <t>HISTORICALABUSE TEAM</t>
  </si>
  <si>
    <t>CEF LEDGER</t>
  </si>
  <si>
    <t>LOCAL BUS SERV EXP</t>
  </si>
  <si>
    <t>PD RESIDENTIAL NEWK</t>
  </si>
  <si>
    <t>TU GMB SCHOOL BUDGET</t>
  </si>
  <si>
    <t>COSTOCK CE PRIMARY</t>
  </si>
  <si>
    <t>GARIBALDI SEN</t>
  </si>
  <si>
    <t>PD CARERS PBS BROX</t>
  </si>
  <si>
    <t>ERNEHALE JUNIOR</t>
  </si>
  <si>
    <t>EY LEADERSHIP PILOT</t>
  </si>
  <si>
    <t>BSSR STRAT PL PLN SB</t>
  </si>
  <si>
    <t>FREE NURSG CARE ASHF</t>
  </si>
  <si>
    <t>GM LD RESIDENTIAL</t>
  </si>
  <si>
    <t>PREM RET SPEC SCHBUD</t>
  </si>
  <si>
    <t>BINGHAM LIBRARY</t>
  </si>
  <si>
    <t>RAMSDEN PRIMARY</t>
  </si>
  <si>
    <t>BASS PFI VALLEY COMP</t>
  </si>
  <si>
    <t>VEHICLE SALES</t>
  </si>
  <si>
    <t>CMHT GEDLING</t>
  </si>
  <si>
    <t>HW ASSETS &amp; DEVLPMNT</t>
  </si>
  <si>
    <t>BLDG PM CYP NON SCHL</t>
  </si>
  <si>
    <t>HOUSING BLIGHT ROADS</t>
  </si>
  <si>
    <t>MISSON PRIMARY</t>
  </si>
  <si>
    <t>LD CARERS PBS MANSF</t>
  </si>
  <si>
    <t>MAUN VIEW EPH</t>
  </si>
  <si>
    <t>CUCKNEY CE PRIMARY</t>
  </si>
  <si>
    <t>OP RESI NEWARK</t>
  </si>
  <si>
    <t>MANSFIELD PLAY</t>
  </si>
  <si>
    <t>MH CARERS PBS GEDL</t>
  </si>
  <si>
    <t>HR CONT -SCHOOLS</t>
  </si>
  <si>
    <t>RUFFORD ABBEY BDNGS</t>
  </si>
  <si>
    <t>TPE LA SECONDARY</t>
  </si>
  <si>
    <t>SWIMMING GENERAL</t>
  </si>
  <si>
    <t>CD MAUN INFANT/NURS</t>
  </si>
  <si>
    <t>AHA S28A INDEPENDENT</t>
  </si>
  <si>
    <t>LD RESI BROXTOWE</t>
  </si>
  <si>
    <t>CARLTON LIBRARY</t>
  </si>
  <si>
    <t>HEATHERLEY PRIMARY</t>
  </si>
  <si>
    <t>ST. MARYS CE PRIM</t>
  </si>
  <si>
    <t>ST. AUGUSTINES JUN</t>
  </si>
  <si>
    <t>LD OV 65 RESI ASHF</t>
  </si>
  <si>
    <t>SHERWOOD FOREST EDUC</t>
  </si>
  <si>
    <t>HERITAGE PLAQUE SCHE</t>
  </si>
  <si>
    <t>ICES PROJECT MANAGER</t>
  </si>
  <si>
    <t>SWIMMING TOP UP</t>
  </si>
  <si>
    <t>SCHOOL MILK SERVICE</t>
  </si>
  <si>
    <t>CALVERTON CHS CTR</t>
  </si>
  <si>
    <t>CONTRACT CARERS</t>
  </si>
  <si>
    <t>INTERNAL DEBTORS</t>
  </si>
  <si>
    <t>HUTHWAITE LIBRARY</t>
  </si>
  <si>
    <t>MH OVER 65 RESI ASHF</t>
  </si>
  <si>
    <t>ROBINHOOD SHOP</t>
  </si>
  <si>
    <t>C D R PROCESS</t>
  </si>
  <si>
    <t>VIRTUAL SCHOOL (IP)</t>
  </si>
  <si>
    <t>RETFORD BS CAFÉ</t>
  </si>
  <si>
    <t>BUSSERV&amp;PROJ GRP MGR</t>
  </si>
  <si>
    <t>COUNTRYSIDE ACCES TM</t>
  </si>
  <si>
    <t>CD RUSHCLIFCOMP01833</t>
  </si>
  <si>
    <t>OP NURSING BASSETLAW</t>
  </si>
  <si>
    <t>07614 UNIT1 ADVFACT2</t>
  </si>
  <si>
    <t>MCA JT TRNG BUDGET</t>
  </si>
  <si>
    <t>DEV MGT LANDSCAPE BU</t>
  </si>
  <si>
    <t>AEM PANEL COSTS</t>
  </si>
  <si>
    <t>LD NURSING RUSH</t>
  </si>
  <si>
    <t>ASCH PROP ADVISOR</t>
  </si>
  <si>
    <t>OP SLAS</t>
  </si>
  <si>
    <t>BROXTOWE EY PREMISES</t>
  </si>
  <si>
    <t>JOHN CLIFFORD PRI</t>
  </si>
  <si>
    <t>ORG REDESIGN PROJECT</t>
  </si>
  <si>
    <t>ELIZABETHAN HIGH SEN</t>
  </si>
  <si>
    <t>WEST BRIDGFORD DEPOT</t>
  </si>
  <si>
    <t>LANDSCAPE CONST</t>
  </si>
  <si>
    <t>FLEET MGT &amp; COMPL</t>
  </si>
  <si>
    <t>PORTLAND COMP</t>
  </si>
  <si>
    <t>MANG, BUS COMMERCIAL</t>
  </si>
  <si>
    <t>ADVOCACY</t>
  </si>
  <si>
    <t>B&amp;A PROVISION PLUS</t>
  </si>
  <si>
    <t>EXTERNAL DEBTORS</t>
  </si>
  <si>
    <t>MH FORENSIC TEAM</t>
  </si>
  <si>
    <t>COMMISSIONING</t>
  </si>
  <si>
    <t>INT CARE LEAWOOD&amp;HC</t>
  </si>
  <si>
    <t>ADMIN AND SUPPORT</t>
  </si>
  <si>
    <t>CLOSED JAMES HINCE</t>
  </si>
  <si>
    <t>OP NURSING NEWARK</t>
  </si>
  <si>
    <t>WOODLAND VIEW PRIMAR</t>
  </si>
  <si>
    <t>ISB SPECIAL</t>
  </si>
  <si>
    <t>THE MINSTER</t>
  </si>
  <si>
    <t>LEGAL FEES CLERKS</t>
  </si>
  <si>
    <t>ELS RUSHCLIFFE BC</t>
  </si>
  <si>
    <t>J FUND NNHA 99 00</t>
  </si>
  <si>
    <t>CREATIVE GREEN HOUSE</t>
  </si>
  <si>
    <t>SERVICE DIR E,S &amp; I</t>
  </si>
  <si>
    <t>HAWTONVILLE JUNIOR</t>
  </si>
  <si>
    <t>SPORTS COMMISSIONING</t>
  </si>
  <si>
    <t>DISPLAY ENERGY CERT</t>
  </si>
  <si>
    <t>BELLAMY RD CH'S CTR</t>
  </si>
  <si>
    <t>RECRUITMENT PROJECT</t>
  </si>
  <si>
    <t>ANNESLEY PRIMARY</t>
  </si>
  <si>
    <t>FAMILY GROUP CONFS</t>
  </si>
  <si>
    <t>NDNA MEETINGS</t>
  </si>
  <si>
    <t>CLIENT UNIT</t>
  </si>
  <si>
    <t>CD LEASPARKJNR 01106</t>
  </si>
  <si>
    <t>LD CARERS PBS BASS</t>
  </si>
  <si>
    <t>SUPPORTED LIV TEAM N</t>
  </si>
  <si>
    <t>MH PBS GEDLING</t>
  </si>
  <si>
    <t>FREE NURSG CARE CITY</t>
  </si>
  <si>
    <t>COMMUNITY OUTREACH</t>
  </si>
  <si>
    <t>BALDERTON PLAY DEPOT</t>
  </si>
  <si>
    <t>KILLISICK JUNIOR</t>
  </si>
  <si>
    <t>OT TEAM BASSETLAW</t>
  </si>
  <si>
    <t>EAST MIDS REGION IDP</t>
  </si>
  <si>
    <t>BASSET SPEC GUARD</t>
  </si>
  <si>
    <t>HOLY TRINITY RC</t>
  </si>
  <si>
    <t>ATTENB'RGH/BEESTON</t>
  </si>
  <si>
    <t>LEARNING &amp; CURRIC</t>
  </si>
  <si>
    <t>ORDSALL JUNIOR</t>
  </si>
  <si>
    <t>EARMARKED RES&amp;PROV</t>
  </si>
  <si>
    <t>GATEFORD PARK PRIM</t>
  </si>
  <si>
    <t>ALL SAINTS RC COMP</t>
  </si>
  <si>
    <t>NEW SHER PLAY</t>
  </si>
  <si>
    <t>EMERG DUTY TM ASCH</t>
  </si>
  <si>
    <t>PROP JOINT USE GEN</t>
  </si>
  <si>
    <t>PIERREPONT GAMSTON</t>
  </si>
  <si>
    <t>GM OP POL &amp; PERF</t>
  </si>
  <si>
    <t>BINGHAM DAY SERVICE</t>
  </si>
  <si>
    <t>HIGHWAY MANAGER SOUT</t>
  </si>
  <si>
    <t>YJ OPERATIONAL SUPPO</t>
  </si>
  <si>
    <t>IND PROP GENERAL</t>
  </si>
  <si>
    <t>FLEET WORKSHOP SALS</t>
  </si>
  <si>
    <t>LIVING AT HOME</t>
  </si>
  <si>
    <t>ENGAGE &amp; CO PROD</t>
  </si>
  <si>
    <t>ELS HARRY CARLTON</t>
  </si>
  <si>
    <t>BUSINESS ENGAGEMENT</t>
  </si>
  <si>
    <t>LADYBROOK C C</t>
  </si>
  <si>
    <t>CO 39/41 LOUGHB RD</t>
  </si>
  <si>
    <t>CD EDGEWOODPRI01282</t>
  </si>
  <si>
    <t>SEN IDP/SHORT COURSE</t>
  </si>
  <si>
    <t>NQSW - PILOT</t>
  </si>
  <si>
    <t>CD LAKEVIEWPRI01200</t>
  </si>
  <si>
    <t>URB DES OFF COSTS</t>
  </si>
  <si>
    <t>BUDDYING PROJECT</t>
  </si>
  <si>
    <t>CD SHERWOODJNR 01138</t>
  </si>
  <si>
    <t>DEAN HOLE CE PRIMARY</t>
  </si>
  <si>
    <t>CATERING @ WB</t>
  </si>
  <si>
    <t>GREASLEY BEAUVALE</t>
  </si>
  <si>
    <t>TETC TEAM</t>
  </si>
  <si>
    <t>LD OV 65 NURSING ASH</t>
  </si>
  <si>
    <t>MAKING THE CONNECTIO</t>
  </si>
  <si>
    <t>GEORGE SPENCER SEN</t>
  </si>
  <si>
    <t>VICE CHAIRMANS ALLOW</t>
  </si>
  <si>
    <t>BANKS ROAD INFANT</t>
  </si>
  <si>
    <t>ASPERGERS TEAM</t>
  </si>
  <si>
    <t>NORTH R &amp; A SECT 17</t>
  </si>
  <si>
    <t>CD BRIERLEYFOR 01293</t>
  </si>
  <si>
    <t>SPORTS ENGL TASTERS</t>
  </si>
  <si>
    <t>MAJ PROJ NOW 103526</t>
  </si>
  <si>
    <t>OPEN DOOR NEW OUTLK</t>
  </si>
  <si>
    <t>SOC CARE REF GT CAP</t>
  </si>
  <si>
    <t>HTOS TRANS SCH BUDGT</t>
  </si>
  <si>
    <t>RETFORD OAKS HIGH</t>
  </si>
  <si>
    <t>TRENT VILLAGES</t>
  </si>
  <si>
    <t>EY FOUND STAGE N'KS</t>
  </si>
  <si>
    <t>OLD ADOPTION TEAM</t>
  </si>
  <si>
    <t>SHARED LIVES</t>
  </si>
  <si>
    <t>PARTICIPATION TEAM</t>
  </si>
  <si>
    <t>PERLETHORPE GENERAL</t>
  </si>
  <si>
    <t>BISHOP ALEXANDER PRI</t>
  </si>
  <si>
    <t>CARNARVON PRIMARY</t>
  </si>
  <si>
    <t>HORTICULTURE RESERVE</t>
  </si>
  <si>
    <t>LD OV 65 NURSNG NEWK</t>
  </si>
  <si>
    <t>RATES MISC SITES</t>
  </si>
  <si>
    <t>BEESTON NORTH &amp; LENT</t>
  </si>
  <si>
    <t>EDGEWOOD PRIMARY</t>
  </si>
  <si>
    <t>MAGNUS CE SCHOOL</t>
  </si>
  <si>
    <t>THE MANOR SCHOOL</t>
  </si>
  <si>
    <t>WILLIAM LILLEY INF</t>
  </si>
  <si>
    <t>CD EASTWDCOM01749/50</t>
  </si>
  <si>
    <t>LAKE VIEW PRIMARY</t>
  </si>
  <si>
    <t>BROXTOWE LEGAL FEES</t>
  </si>
  <si>
    <t>GOOD SHEPHERD RC</t>
  </si>
  <si>
    <t>TRENT VALE INFANT</t>
  </si>
  <si>
    <t>RECORDS MGNT SERVICE</t>
  </si>
  <si>
    <t>ASPERGERS PBS</t>
  </si>
  <si>
    <t>MH REABLEMENT BROXT</t>
  </si>
  <si>
    <t>BRUNTS COMPREHENSIVE</t>
  </si>
  <si>
    <t>SOUTH WOLDS 4454</t>
  </si>
  <si>
    <t>BROXTOWE DAY SERVICE</t>
  </si>
  <si>
    <t>LAWRENCE VIEW PRIMAR</t>
  </si>
  <si>
    <t>11A MUSTERS ROAD</t>
  </si>
  <si>
    <t>STONE CROSS LANE</t>
  </si>
  <si>
    <t>HW FLEET TRAIN MGR</t>
  </si>
  <si>
    <t>EIG CHILDRENS CTR</t>
  </si>
  <si>
    <t>CHILDREN'S TRUST</t>
  </si>
  <si>
    <t>FORMER UASC</t>
  </si>
  <si>
    <t>CHIEF EXECUTIVE</t>
  </si>
  <si>
    <t>BRAMWELL EPH</t>
  </si>
  <si>
    <t>TU NUT SCHOOL BUDGET</t>
  </si>
  <si>
    <t>BLDG PM ASCH</t>
  </si>
  <si>
    <t>HOLY CROSS RC PRIM</t>
  </si>
  <si>
    <t>CO THE HALL</t>
  </si>
  <si>
    <t>PROCUREMENT GRP MAN</t>
  </si>
  <si>
    <t>YEOMAN PARK SCHOOL</t>
  </si>
  <si>
    <t>SUPPORT FOR SCHOOLS</t>
  </si>
  <si>
    <t>CD BRAMHILLSCOM01746</t>
  </si>
  <si>
    <t>EAST MARKHAM PRIMARY</t>
  </si>
  <si>
    <t>ADMINSERVS TEAM LEAD</t>
  </si>
  <si>
    <t>HEATHLANDS PRIMARY</t>
  </si>
  <si>
    <t>ADVENTURE BASES</t>
  </si>
  <si>
    <t>BEAUVALE COURT EPH</t>
  </si>
  <si>
    <t>PCT REV CAMPUS CNTRB</t>
  </si>
  <si>
    <t>SEN QUANTUM</t>
  </si>
  <si>
    <t>NEWARK FOSTERING</t>
  </si>
  <si>
    <t>CD MANVERS JUNIOR</t>
  </si>
  <si>
    <t>MOUNT CE PRIMARY</t>
  </si>
  <si>
    <t>INTERPRETING &amp; TRANS</t>
  </si>
  <si>
    <t>NTH VIOLENT CRIME YW</t>
  </si>
  <si>
    <t>ALBANY INFANT</t>
  </si>
  <si>
    <t>BM COUNTY HALL 00029</t>
  </si>
  <si>
    <t>MH OV 65 NURSING GED</t>
  </si>
  <si>
    <t>HAGGONFIELDS PRIMARY</t>
  </si>
  <si>
    <t>MH OVER 65 RESI MANS</t>
  </si>
  <si>
    <t>PLANT MAINTENANCE</t>
  </si>
  <si>
    <t>PORCHESTER RD CAP</t>
  </si>
  <si>
    <t>NHA HLTH ACTION ZONE</t>
  </si>
  <si>
    <t>SHERWOOD EVENTS</t>
  </si>
  <si>
    <t>HAGG FARM GENERAL</t>
  </si>
  <si>
    <t>CD THEWHELDON01815/6</t>
  </si>
  <si>
    <t>DANESWOOD JUNIOR</t>
  </si>
  <si>
    <t>ST.PATRICKS PRI 3767</t>
  </si>
  <si>
    <t>ELIZABETHAN HIGH SCH</t>
  </si>
  <si>
    <t>LD OV 65 NURSING MAN</t>
  </si>
  <si>
    <t>LAND MAINT DIST 1</t>
  </si>
  <si>
    <t>ST MARY &amp; ST MARTIN</t>
  </si>
  <si>
    <t>COMPLEX</t>
  </si>
  <si>
    <t>NET TRAM PAYMTS</t>
  </si>
  <si>
    <t>ST.PETER'S PRI 3296</t>
  </si>
  <si>
    <t>SEN STRATEGY IMPLN</t>
  </si>
  <si>
    <t>CITY HOSPITAL TEAM</t>
  </si>
  <si>
    <t>DAYNCOURT DEPOT</t>
  </si>
  <si>
    <t>PD PBS ASHFIELD</t>
  </si>
  <si>
    <t>REDHILL SEN</t>
  </si>
  <si>
    <t>RYLANDS JUNIOR</t>
  </si>
  <si>
    <t>MANS LEGAL FEES</t>
  </si>
  <si>
    <t>MIDDLE ST RESOURC CT</t>
  </si>
  <si>
    <t>DISCRETIONARY LEARNE</t>
  </si>
  <si>
    <t>CLOSED DC ASHFIELD</t>
  </si>
  <si>
    <t>MH OV 65 NURSNG BROX</t>
  </si>
  <si>
    <t>QUARRYDALE SEN</t>
  </si>
  <si>
    <t>CARERS GRANT RES</t>
  </si>
  <si>
    <t>SHERWOOD LODGE DEPOT</t>
  </si>
  <si>
    <t>HEYMANN PRIMARY</t>
  </si>
  <si>
    <t>MINSTER SEN</t>
  </si>
  <si>
    <t>JEFFRIES PRIMARY</t>
  </si>
  <si>
    <t>ABBEY PRIMARY</t>
  </si>
  <si>
    <t>MAGNUS SEN</t>
  </si>
  <si>
    <t>LD CAMP 100% HEALTH</t>
  </si>
  <si>
    <t>LEADER</t>
  </si>
  <si>
    <t>LD OVER 65 RESI BROX</t>
  </si>
  <si>
    <t>NOTTM CITY C LGR</t>
  </si>
  <si>
    <t>SWIMMING</t>
  </si>
  <si>
    <t>ARNBROOK CC</t>
  </si>
  <si>
    <t>OLLERTON LIBRARY</t>
  </si>
  <si>
    <t>MH INTERAGENCY TRNG</t>
  </si>
  <si>
    <t>CLOSED THREE SPIRES</t>
  </si>
  <si>
    <t>TU ATL SCHOOL BUDGET</t>
  </si>
  <si>
    <t>GREYTHORN PRIMARY</t>
  </si>
  <si>
    <t>CD OLLERTON PRIMARY</t>
  </si>
  <si>
    <t>LD RESIDENTIAL BASS</t>
  </si>
  <si>
    <t>NEWARK BUS STATION</t>
  </si>
  <si>
    <t>CURRICULUM CONTRACTS</t>
  </si>
  <si>
    <t>MANSFIELD EY PREMISE</t>
  </si>
  <si>
    <t>OUTDOOR LIVING</t>
  </si>
  <si>
    <t>EY CHILDCARE DEVEL</t>
  </si>
  <si>
    <t>OTHER DS COSTS</t>
  </si>
  <si>
    <t>ICT REPLACEMENT</t>
  </si>
  <si>
    <t>FAIRFIELD PRIMARY</t>
  </si>
  <si>
    <t>B&amp;A NORTH EAST</t>
  </si>
  <si>
    <t>DOMESTIC VIOLENCE</t>
  </si>
  <si>
    <t>OT TEAM NEWARK</t>
  </si>
  <si>
    <t>MH OV 65 RESI GEDL</t>
  </si>
  <si>
    <t>ALL SAINTS C C</t>
  </si>
  <si>
    <t>RHODESIA C C</t>
  </si>
  <si>
    <t>ABBOTS PANTRY</t>
  </si>
  <si>
    <t>PARK SEN</t>
  </si>
  <si>
    <t>RUFFORD MILL SUPPORT</t>
  </si>
  <si>
    <t>NETHERFIELD INFANT</t>
  </si>
  <si>
    <t>PLAY SPORT</t>
  </si>
  <si>
    <t>TPE LA PRIMARY</t>
  </si>
  <si>
    <t>KINGSBRIDGE WAY</t>
  </si>
  <si>
    <t>DIGBY SCHOOL</t>
  </si>
  <si>
    <t>ALL SAINTS CE PRIM</t>
  </si>
  <si>
    <t>CHETWYND ROAD PRIM</t>
  </si>
  <si>
    <t>PD CARERS PBS NEWARK</t>
  </si>
  <si>
    <t>KNEESALL CE PRIMARY</t>
  </si>
  <si>
    <t>INT CARE MHOP</t>
  </si>
  <si>
    <t>BLIDWORTH LIBRARY</t>
  </si>
  <si>
    <t>ARNOLD HILL SCHOOL</t>
  </si>
  <si>
    <t>UNDERWOOD CE PRIMARY</t>
  </si>
  <si>
    <t>RAVENSHEAD LIBRARY</t>
  </si>
  <si>
    <t>SM CONFERENCE REVIEW</t>
  </si>
  <si>
    <t>Q.E. DEPOT</t>
  </si>
  <si>
    <t>BESTWOOD GENERAL</t>
  </si>
  <si>
    <t>OP CARERS PBS BASS</t>
  </si>
  <si>
    <t>ARTS CORE</t>
  </si>
  <si>
    <t>BAGTHORPE PRIMARY</t>
  </si>
  <si>
    <t>HTOS TRANSP PRIMARY</t>
  </si>
  <si>
    <t>DFG CONTS BROXTOWE</t>
  </si>
  <si>
    <t>PT TRAVEL &amp; DEVELOP</t>
  </si>
  <si>
    <t>FARNSFIELD LIBRARY</t>
  </si>
  <si>
    <t>TATS LEGAL COSTS</t>
  </si>
  <si>
    <t>BRAMCOTE PARK COMP</t>
  </si>
  <si>
    <t>GEDLING VILL SCH CTR</t>
  </si>
  <si>
    <t>SHORT BREAKS</t>
  </si>
  <si>
    <t>INSIDE OUT PROJECT</t>
  </si>
  <si>
    <t>OP RESI ASHFIELD</t>
  </si>
  <si>
    <t>CD JAMESPEAINF01555</t>
  </si>
  <si>
    <t>CLARBOROUGH PRIMARY</t>
  </si>
  <si>
    <t>CLOSED - DO NOT USE</t>
  </si>
  <si>
    <t>IRO'S</t>
  </si>
  <si>
    <t>RESI&amp;NURSING INC DUE</t>
  </si>
  <si>
    <t>MH OVER 65S PBS BROX</t>
  </si>
  <si>
    <t>TURBINE</t>
  </si>
  <si>
    <t>POST ROOM</t>
  </si>
  <si>
    <t>BROOKHILL LEYS PRIM</t>
  </si>
  <si>
    <t>LSD LITERATURE DEV</t>
  </si>
  <si>
    <t>NON PFI RETAINED SER</t>
  </si>
  <si>
    <t>ST MICHAELS VIEW CSC</t>
  </si>
  <si>
    <t>LD OV 65 RESI NEWARK</t>
  </si>
  <si>
    <t>SUTTON BUS STATION</t>
  </si>
  <si>
    <t>ACFS BAD DEBT PROV</t>
  </si>
  <si>
    <t>CD HOLLYWELLPR02758</t>
  </si>
  <si>
    <t>BECKET RC COMP</t>
  </si>
  <si>
    <t>CD CANDLEBYLNPRCOTG</t>
  </si>
  <si>
    <t>BGR SPEC GUARD</t>
  </si>
  <si>
    <t>BEARDALL FIELDS PRIM</t>
  </si>
  <si>
    <t>IND JACKSDALEWRKSHPS</t>
  </si>
  <si>
    <t>COUNTY HOSPITALITY</t>
  </si>
  <si>
    <t>PRIVATE SECTOR</t>
  </si>
  <si>
    <t>EY STANDARDS DEVEL</t>
  </si>
  <si>
    <t>MANNERS SUTTON PRIM</t>
  </si>
  <si>
    <t>TRANSPORT MANSFIELD</t>
  </si>
  <si>
    <t>HOME TO SCHOOL TRANS</t>
  </si>
  <si>
    <t>ALL SAINTS CE INF</t>
  </si>
  <si>
    <t>STAPLEFORD CHS CTR</t>
  </si>
  <si>
    <t>BASKETBALL</t>
  </si>
  <si>
    <t>SHERWOOD HERITAGE SH</t>
  </si>
  <si>
    <t>NETHERFIELD CHS CTR</t>
  </si>
  <si>
    <t>DO NOT USE - EX DSGN</t>
  </si>
  <si>
    <t>AC SUTTON CENTRE</t>
  </si>
  <si>
    <t>OLLERTON CH'S CTR</t>
  </si>
  <si>
    <t>OLLERTON DAY SERVICE</t>
  </si>
  <si>
    <t>LD PBS GEDLING</t>
  </si>
  <si>
    <t>LD NURSING GEDLING</t>
  </si>
  <si>
    <t>PRIM &amp; SPECIAL NORTH</t>
  </si>
  <si>
    <t>WORKFORCE DEVELPT SC</t>
  </si>
  <si>
    <t>MH REABLEMENT BASS</t>
  </si>
  <si>
    <t>BRACKEN HILL SPECIAL</t>
  </si>
  <si>
    <t>HW P.A.C. GROUP MGR</t>
  </si>
  <si>
    <t>MISTERTON PRIMARY</t>
  </si>
  <si>
    <t>HG ADBOLTON 3 00109</t>
  </si>
  <si>
    <t>LOWES WONG JUNIOR</t>
  </si>
  <si>
    <t>EAST LEAKE LIBRARY</t>
  </si>
  <si>
    <t>INNOVATION CENTRE RE</t>
  </si>
  <si>
    <t>GM ACCESS</t>
  </si>
  <si>
    <t>MH OV 65 NURSING ASH</t>
  </si>
  <si>
    <t>REGULATED SERVICES M</t>
  </si>
  <si>
    <t>LD RESI GEDLING</t>
  </si>
  <si>
    <t>WORKSOP SEN</t>
  </si>
  <si>
    <t>ST. ANDREWS CE PRIM</t>
  </si>
  <si>
    <t>LD RESI MANSFIELD</t>
  </si>
  <si>
    <t>PINEWOOD INF/NURS</t>
  </si>
  <si>
    <t>SHERWOOD IND RESERVE</t>
  </si>
  <si>
    <t>BASSETLAW EY PREMISE</t>
  </si>
  <si>
    <t>BRAYWOOD GARDENS EPH</t>
  </si>
  <si>
    <t>CYP IMPROVEMENT PROG</t>
  </si>
  <si>
    <t>NON SCH COM COLLEGES</t>
  </si>
  <si>
    <t>CD ST AUGINF01084</t>
  </si>
  <si>
    <t>PLA CONTRACT</t>
  </si>
  <si>
    <t>CENTRAL RESIDENTIAL</t>
  </si>
  <si>
    <t>CHILWELL CC</t>
  </si>
  <si>
    <t>KS4 ENGAGEMENT</t>
  </si>
  <si>
    <t>LD DEV FUND LDDF CAP</t>
  </si>
  <si>
    <t>MH OVER 65 RESI RUSH</t>
  </si>
  <si>
    <t>ASGS LA MGMT</t>
  </si>
  <si>
    <t>ASHFIELD SEN</t>
  </si>
  <si>
    <t>AUTISM TEAM</t>
  </si>
  <si>
    <t>CD WOODTHRPEINF01485</t>
  </si>
  <si>
    <t>CHRIST THE KING 4700</t>
  </si>
  <si>
    <t>REDGATE SPECIAL</t>
  </si>
  <si>
    <t>LARKFIELDS JUNIOR</t>
  </si>
  <si>
    <t>P O I VCS IN PTNSHP</t>
  </si>
  <si>
    <t>TARGETTED SUPPORT P</t>
  </si>
  <si>
    <t>DEMTIA &amp; E OF L PROJ</t>
  </si>
  <si>
    <t>CROFT PRIMARY</t>
  </si>
  <si>
    <t>RISK AND INSURANCE</t>
  </si>
  <si>
    <t>OP PBS MANSFIELD</t>
  </si>
  <si>
    <t>GM PROVIDER DAY SERV</t>
  </si>
  <si>
    <t>CD DIGBY 01903</t>
  </si>
  <si>
    <t>RECYCLING CREDITS</t>
  </si>
  <si>
    <t>RATES SECONDARY</t>
  </si>
  <si>
    <t>BRAMCOTE HILLS PRIM</t>
  </si>
  <si>
    <t>OP CARERS PBS RUSH</t>
  </si>
  <si>
    <t>ROSEBROOK PRIMARY</t>
  </si>
  <si>
    <t>CF YOUNG CARERS</t>
  </si>
  <si>
    <t>IROS ADMIN</t>
  </si>
  <si>
    <t>SUPPORTED ACCOMMODAT</t>
  </si>
  <si>
    <t>GEDLING LEGAL FEES</t>
  </si>
  <si>
    <t>LD CARERS PBS BROX</t>
  </si>
  <si>
    <t>BRAMCOTE DEPOT</t>
  </si>
  <si>
    <t>TRAVELINE E MIDS</t>
  </si>
  <si>
    <t>INT CARE BASSETLAW</t>
  </si>
  <si>
    <t>EARLY PROF DEV</t>
  </si>
  <si>
    <t>ARTS COMMISSIONING</t>
  </si>
  <si>
    <t>PENSIONS</t>
  </si>
  <si>
    <t>REDLANDS PRIMARY</t>
  </si>
  <si>
    <t>ADULT STROKE GRANT</t>
  </si>
  <si>
    <t>C C MAINTENANCE</t>
  </si>
  <si>
    <t>MILL-TEA SHOP</t>
  </si>
  <si>
    <t>HEALTH FUNDED PROJ</t>
  </si>
  <si>
    <t>ALDERMAN WHITE COMP</t>
  </si>
  <si>
    <t>DERRYMOUNT SCHOOL</t>
  </si>
  <si>
    <t>IP 07727 TRENT CRT1</t>
  </si>
  <si>
    <t>OP RESI GEDLING</t>
  </si>
  <si>
    <t>CORP DIRECTOR-PLACE</t>
  </si>
  <si>
    <t>GATEFORD CC</t>
  </si>
  <si>
    <t>MH SLAS</t>
  </si>
  <si>
    <t>TUXFORD PRIMARY</t>
  </si>
  <si>
    <t>ST.JOHN'S PRI 3055</t>
  </si>
  <si>
    <t>LD OVER 65 PBS RUSH</t>
  </si>
  <si>
    <t>TEAM MGR LANDSCAPE</t>
  </si>
  <si>
    <t>ASHFIELD DAY SERVICE</t>
  </si>
  <si>
    <t>WINTHORPE PRIMARY</t>
  </si>
  <si>
    <t>SIR JOHN SHERBROOKE</t>
  </si>
  <si>
    <t>SS RAVENSDALE</t>
  </si>
  <si>
    <t>SELSTON CE INFANT</t>
  </si>
  <si>
    <t>SS MANSF WOODHOUSE</t>
  </si>
  <si>
    <t>RECTORY ROAD</t>
  </si>
  <si>
    <t>OP PBS RUSHCLIFFE</t>
  </si>
  <si>
    <t>PROTECTN COORDINATOR</t>
  </si>
  <si>
    <t>CRESWELL CRAGS</t>
  </si>
  <si>
    <t>KIMBERLEY LIBRARY</t>
  </si>
  <si>
    <t>SERVICE TEAM LEADER</t>
  </si>
  <si>
    <t>LOCAL INVLT NETWORKS</t>
  </si>
  <si>
    <t>ASK US NOTTS</t>
  </si>
  <si>
    <t>CWD LEGAL FEES</t>
  </si>
  <si>
    <t>ASHFIELD RESI ORDERS</t>
  </si>
  <si>
    <t>SOUTH R &amp; A SECT 17</t>
  </si>
  <si>
    <t>RETFORD OAKS SEN</t>
  </si>
  <si>
    <t>JAMES PEACOCK INFANT</t>
  </si>
  <si>
    <t>SOLUTIONS 4 DATA</t>
  </si>
  <si>
    <t>S NOTTS SUBS MISUSE</t>
  </si>
  <si>
    <t>LADY BAY PRIMARY</t>
  </si>
  <si>
    <t>SERVICE MANAGER SG</t>
  </si>
  <si>
    <t>BGR CONTACT</t>
  </si>
  <si>
    <t>NATIONAL COMP</t>
  </si>
  <si>
    <t>SCHOOLS FORUM</t>
  </si>
  <si>
    <t>PD PBS BROXTOWE</t>
  </si>
  <si>
    <t>GOVERNOR SERV SOLD T</t>
  </si>
  <si>
    <t>MH OV 65 NURSNG MANS</t>
  </si>
  <si>
    <t>B&amp;A PROJECTS</t>
  </si>
  <si>
    <t>PARKDALE PRIMARY</t>
  </si>
  <si>
    <t>SS WARSOP</t>
  </si>
  <si>
    <t>TRANS SOC CARE RES</t>
  </si>
  <si>
    <t>RUFFORD CARAVAN</t>
  </si>
  <si>
    <t>BASSETLAW LIBRARY</t>
  </si>
  <si>
    <t>BUTLERS HILL C C</t>
  </si>
  <si>
    <t>CONSERVATION</t>
  </si>
  <si>
    <t>EAST LEAKE PFI</t>
  </si>
  <si>
    <t>CD SELSTONCOLLE01736</t>
  </si>
  <si>
    <t>CD HALLCROFTI&amp;N01078</t>
  </si>
  <si>
    <t>GOVERNING SERVICES</t>
  </si>
  <si>
    <t>RUSHCLIFFE RES HOUSE</t>
  </si>
  <si>
    <t>LDDF PROJECTS</t>
  </si>
  <si>
    <t>MH OVER 65 PBS RUSH</t>
  </si>
  <si>
    <t>BUSINESS SUPPORT</t>
  </si>
  <si>
    <t>JACKSDALE PRIMARY</t>
  </si>
  <si>
    <t>WILLOUGHBY PRIMARY</t>
  </si>
  <si>
    <t>EY TRAINING &amp; DEV</t>
  </si>
  <si>
    <t>CLOSED INWARD INVEST</t>
  </si>
  <si>
    <t>EASTWOOD COMP</t>
  </si>
  <si>
    <t>OUT OF HOURS RECHRGE</t>
  </si>
  <si>
    <t>VULNERABLE CHILDREN</t>
  </si>
  <si>
    <t>TATS TRAVEL COSTS</t>
  </si>
  <si>
    <t>TROWELL COFE PRIMARY</t>
  </si>
  <si>
    <t>ASPERGERS OV65 NURS</t>
  </si>
  <si>
    <t>B&amp;A O/PROVISION</t>
  </si>
  <si>
    <t>REMISSION SCHEME</t>
  </si>
  <si>
    <t>ARNO VALE JUNIOR</t>
  </si>
  <si>
    <t>PART &amp; BUS DEV</t>
  </si>
  <si>
    <t>KINGSWAY PRIMARY</t>
  </si>
  <si>
    <t>PEOPLES NETWORK</t>
  </si>
  <si>
    <t>CD WESTBRIDJNR 01834</t>
  </si>
  <si>
    <t>HO ADMIN</t>
  </si>
  <si>
    <t>LD NURSING ASHFIELD</t>
  </si>
  <si>
    <t>WB CATERING GENERAL</t>
  </si>
  <si>
    <t>UNBLOCK BARRIER</t>
  </si>
  <si>
    <t>SENCO TRAINING GRANT</t>
  </si>
  <si>
    <t>OT TEAM ASHFIELD</t>
  </si>
  <si>
    <t>CD ALDERMNPNDIN01345</t>
  </si>
  <si>
    <t>PD CARERS PBS GEDL</t>
  </si>
  <si>
    <t>YJ OLD TARG SUPP OPS</t>
  </si>
  <si>
    <t>PLATT LANE KEYWORTH</t>
  </si>
  <si>
    <t>MAUN INFANT/NURSERY</t>
  </si>
  <si>
    <t>BM OLLERTON 00744</t>
  </si>
  <si>
    <t>PRIORY RC PRIMARY</t>
  </si>
  <si>
    <t>CLEANING DISTRICT 2</t>
  </si>
  <si>
    <t>EASTLANDS JUNIOR</t>
  </si>
  <si>
    <t>KIRKBY WEST C C</t>
  </si>
  <si>
    <t>FOSTERING FUTURES</t>
  </si>
  <si>
    <t>CARLTON CHS CTR</t>
  </si>
  <si>
    <t>LD RESI RUSHCLIFFE</t>
  </si>
  <si>
    <t>SMARTCARD IT DEV</t>
  </si>
  <si>
    <t>HORTICULTURE SPS RES</t>
  </si>
  <si>
    <t>FOUNTAINDALE SCHOOL</t>
  </si>
  <si>
    <t>WHITEWATER FTBALL TM</t>
  </si>
  <si>
    <t>ASCH TRUST FUNDS</t>
  </si>
  <si>
    <t>HTOS TRANSP GENERAL</t>
  </si>
  <si>
    <t>CD HOLGATECOMP 01715</t>
  </si>
  <si>
    <t>LD PBS ASHFIELD</t>
  </si>
  <si>
    <t>EDWALTON PRIMARY</t>
  </si>
  <si>
    <t>DEMOCRATIC SERVICES</t>
  </si>
  <si>
    <t>ALBANY JUNIOR</t>
  </si>
  <si>
    <t>CO THOROTON RD 00034</t>
  </si>
  <si>
    <t>CD EDWALTONPRIM01549</t>
  </si>
  <si>
    <t>FREE NURSG CARE MANF</t>
  </si>
  <si>
    <t>RAMPTON PRIMARY</t>
  </si>
  <si>
    <t>BRINSLEY PRIMARY</t>
  </si>
  <si>
    <t>YOUTH DST</t>
  </si>
  <si>
    <t>MINOR WORKS SPECIAL</t>
  </si>
  <si>
    <t>DO NOT USE - EX OPS</t>
  </si>
  <si>
    <t>IPWRK BLIDWORTH</t>
  </si>
  <si>
    <t>NEWARK SPEC GUARD</t>
  </si>
  <si>
    <t>FS CRIME PREVENTION&amp;</t>
  </si>
  <si>
    <t>PERMAN'T AAP FUNDING</t>
  </si>
  <si>
    <t>ASHFIELD SCHOOL</t>
  </si>
  <si>
    <t>QMM - COMMUNITY</t>
  </si>
  <si>
    <t>C PARKS MANAGERS SAL</t>
  </si>
  <si>
    <t>COMPOSTING WCA</t>
  </si>
  <si>
    <t>FARMILO PRIMARY</t>
  </si>
  <si>
    <t>CF DOMESTIC VIOLENCE</t>
  </si>
  <si>
    <t>PLAY FOR DISABLED</t>
  </si>
  <si>
    <t>CD ST PATRICKSRCPRI</t>
  </si>
  <si>
    <t>LAKESIDE ADVENTURE B</t>
  </si>
  <si>
    <t>KINGSMILL WAY</t>
  </si>
  <si>
    <t>RUDDINGTON LIBRARY</t>
  </si>
  <si>
    <t>BASS PFI RET POST 16</t>
  </si>
  <si>
    <t>SYSTEMS SUPPORT</t>
  </si>
  <si>
    <t>CD THE MEDEN 01688</t>
  </si>
  <si>
    <t>TRANSPORT ASHFIELD</t>
  </si>
  <si>
    <t>NORTH CLIFTON PRIM</t>
  </si>
  <si>
    <t>EXTERNAL CREDITORS</t>
  </si>
  <si>
    <t>SHERWD WEST CHS CTR</t>
  </si>
  <si>
    <t>HOUSING BLIGHT NET</t>
  </si>
  <si>
    <t>CD ST JOHNSCEPRIM</t>
  </si>
  <si>
    <t>CD GROVE SCHOOL01700</t>
  </si>
  <si>
    <t>MH OTHER COSTS</t>
  </si>
  <si>
    <t>ST.JOSEPH'S PRI 3770</t>
  </si>
  <si>
    <t>TOOTHILL BINGHAM COM</t>
  </si>
  <si>
    <t>NETTLEWORTH INFANT</t>
  </si>
  <si>
    <t>WYNNDALE C C</t>
  </si>
  <si>
    <t>LAMBLEY PRIMARY</t>
  </si>
  <si>
    <t>HWRC AVAILABILITY</t>
  </si>
  <si>
    <t>TOOT HILL SEN</t>
  </si>
  <si>
    <t>KIMBERLEY SEN</t>
  </si>
  <si>
    <t>HTOS TRANSP HOSP EDU</t>
  </si>
  <si>
    <t>HOUSING LAND GENERAL</t>
  </si>
  <si>
    <t>OP RESI RUSHCLIFFE</t>
  </si>
  <si>
    <t>OT TEAM MANSFIELD</t>
  </si>
  <si>
    <t>TOLLERTON PRIMARY</t>
  </si>
  <si>
    <t>ARTIST LED WORKSHOPS</t>
  </si>
  <si>
    <t>MAPPERLEY LIBRARY</t>
  </si>
  <si>
    <t>HALAM CE PRIMARY</t>
  </si>
  <si>
    <t>CD HIGHOAKHMPRI01680</t>
  </si>
  <si>
    <t>TITCHFIELD CC COSTS</t>
  </si>
  <si>
    <t>LD&amp;MH COMM CARE PM</t>
  </si>
  <si>
    <t>FREE NURSG CARE NEWK</t>
  </si>
  <si>
    <t>BM MEADOW HSE 00266</t>
  </si>
  <si>
    <t>AEM INTERAGENCY</t>
  </si>
  <si>
    <t>MARK&amp; YOUTH CONTRACT</t>
  </si>
  <si>
    <t>SUTTON BONNINGTONLIB</t>
  </si>
  <si>
    <t>IMP PROCUREMENT</t>
  </si>
  <si>
    <t>INT CARE BRAYWOOD</t>
  </si>
  <si>
    <t>LOCAL BUS SERV INC</t>
  </si>
  <si>
    <t>HMP WHATTON LIB</t>
  </si>
  <si>
    <t>CO QUEENS BLDG 00005</t>
  </si>
  <si>
    <t>SCH GRNTS &amp; PASSES</t>
  </si>
  <si>
    <t>CHURCH STREET</t>
  </si>
  <si>
    <t>HOMELESSNESS</t>
  </si>
  <si>
    <t>NATIONAL CE PRIMARY</t>
  </si>
  <si>
    <t>SSLP WEST BASSETLAW</t>
  </si>
  <si>
    <t>WCA TRADE RECHG</t>
  </si>
  <si>
    <t>LOWDHAM CE PRIMARY</t>
  </si>
  <si>
    <t>DIVISIONAL IMPRVM'TS</t>
  </si>
  <si>
    <t>COUNTY ENT FOODS</t>
  </si>
  <si>
    <t>RATES PRIMARY</t>
  </si>
  <si>
    <t>SIGSLIGH&amp;ITS TEAMMAN</t>
  </si>
  <si>
    <t>INC HOLDING ACCOUNT</t>
  </si>
  <si>
    <t>LEGIONELLA NON SCH</t>
  </si>
  <si>
    <t>LEAWOOD MANOR EPH</t>
  </si>
  <si>
    <t>LD CARERS PBS NEWARK</t>
  </si>
  <si>
    <t>CC SLT PROJECT</t>
  </si>
  <si>
    <t>CD ALDERMNWHCOM01744</t>
  </si>
  <si>
    <t>ANNIE HOLGATE C C</t>
  </si>
  <si>
    <t>GREY FLEET INCOME</t>
  </si>
  <si>
    <t>STAT FREE PASSES</t>
  </si>
  <si>
    <t>CD JOHNHUNTI&amp;N 01216</t>
  </si>
  <si>
    <t>FIN SERV SERVICE DIR</t>
  </si>
  <si>
    <t>FUTURES</t>
  </si>
  <si>
    <t>TEAM MGR CLEANING</t>
  </si>
  <si>
    <t>ICES OLD SCHEME BS</t>
  </si>
  <si>
    <t>WHEELS TO WORK</t>
  </si>
  <si>
    <t>CD TOOTHILL01825/6/7</t>
  </si>
  <si>
    <t>EXT PLACEMENT EXTENS</t>
  </si>
  <si>
    <t>MH NURSING GEDLING</t>
  </si>
  <si>
    <t>ECON DEVELPM OFFICER</t>
  </si>
  <si>
    <t>LANTERN LANE PRIMARY</t>
  </si>
  <si>
    <t>RUFFORD CRAFT SHOP</t>
  </si>
  <si>
    <t>ICES - OLD SCHEME</t>
  </si>
  <si>
    <t>ST PHILIP NERI PRIM</t>
  </si>
  <si>
    <t>SCHOOLS OUTREACH</t>
  </si>
  <si>
    <t>RELIEF&amp;SESSI WORKERS</t>
  </si>
  <si>
    <t>LAC CONTACT</t>
  </si>
  <si>
    <t>EDGEWOOD LIBRARY</t>
  </si>
  <si>
    <t>ADULT LD GRANT AID</t>
  </si>
  <si>
    <t>CD JOHN HUNT JUNIOR</t>
  </si>
  <si>
    <t>E&amp;R AND PPCS FINANCE</t>
  </si>
  <si>
    <t>SHERWOOD IND LEDGER</t>
  </si>
  <si>
    <t>CLOSED NEW OUTLOOK</t>
  </si>
  <si>
    <t>SAFEGDNG BD CONTRIB</t>
  </si>
  <si>
    <t>KIRKBY-IN-ASHFLD LIB</t>
  </si>
  <si>
    <t>EY INCLUSION (LA)</t>
  </si>
  <si>
    <t>CULTURAL SERVS COMMI</t>
  </si>
  <si>
    <t>WYNNDALE DRIVE PRI</t>
  </si>
  <si>
    <t>GROVE STREET DS</t>
  </si>
  <si>
    <t>DCARE EXPAN TRANS</t>
  </si>
  <si>
    <t>1004 SUTTON NURSERY</t>
  </si>
  <si>
    <t>IPWRK HAZEL HIGH MRG</t>
  </si>
  <si>
    <t>YFSW AGENCY STAFF</t>
  </si>
  <si>
    <t>OPTIONS APPRAISAL</t>
  </si>
  <si>
    <t>CHUTER EDE PRIMARY</t>
  </si>
  <si>
    <t>I WORK LD EMPLOYMENT</t>
  </si>
  <si>
    <t>HADDON PRIMARY</t>
  </si>
  <si>
    <t>HORSENDALE PRIMARY</t>
  </si>
  <si>
    <t>RURAL BROADBAND</t>
  </si>
  <si>
    <t>CLOSED OPEN DOOR</t>
  </si>
  <si>
    <t>NEWARK RESI ORDERS</t>
  </si>
  <si>
    <t>SPORTS REVIEW OFYEAR</t>
  </si>
  <si>
    <t>MANAGEMENT COST</t>
  </si>
  <si>
    <t>LD RESI ASHFIELD</t>
  </si>
  <si>
    <t>CD BISHOPALEXPR01226</t>
  </si>
  <si>
    <t>ICT TRAINING</t>
  </si>
  <si>
    <t>PD PBS BASSETLAW</t>
  </si>
  <si>
    <t>PD RESIDENTIAL BASS</t>
  </si>
  <si>
    <t>THE MEDEN SCHOOL</t>
  </si>
  <si>
    <t>CHADBURN HOUSE</t>
  </si>
  <si>
    <t>SCH PROV &amp; PLANNING</t>
  </si>
  <si>
    <t>ISB SECONDARY</t>
  </si>
  <si>
    <t>ASHF INCLUSIVE SPORT</t>
  </si>
  <si>
    <t>CD SIRJOHNSHERB01486</t>
  </si>
  <si>
    <t>OLLERTON PRIMARY</t>
  </si>
  <si>
    <t>DCPT BGR SECTION 17</t>
  </si>
  <si>
    <t>ABBEY HILL PRIMARY</t>
  </si>
  <si>
    <t>SUP REG &amp; SERV DEV</t>
  </si>
  <si>
    <t>LD OVER 65 RESI RUSH</t>
  </si>
  <si>
    <t>TRADE UNION DUTIES</t>
  </si>
  <si>
    <t>DALESTORTH PRIMARY</t>
  </si>
  <si>
    <t>WESTVIEW</t>
  </si>
  <si>
    <t>PD PBS MANSFIELD</t>
  </si>
  <si>
    <t>ST.PETER'S PRI 3089</t>
  </si>
  <si>
    <t>PETTY CASH ASCH</t>
  </si>
  <si>
    <t>CT OF PROTECTION ACC</t>
  </si>
  <si>
    <t>B&amp;A WEST OLC O/PROV</t>
  </si>
  <si>
    <t>PD CARERS PBS BASS</t>
  </si>
  <si>
    <t>SEN PDSS</t>
  </si>
  <si>
    <t>SUPP PEOPLE ADMIN GT</t>
  </si>
  <si>
    <t>MANSFIELD INT CARE</t>
  </si>
  <si>
    <t>STH NOTTS DAYCARERS</t>
  </si>
  <si>
    <t>NEWSTEAD PRIMARY</t>
  </si>
  <si>
    <t>MH PBS BASSETLAW</t>
  </si>
  <si>
    <t>YJ OUTREACH&amp;OPEN ACC</t>
  </si>
  <si>
    <t>GEDLING</t>
  </si>
  <si>
    <t>GM - CDS &amp; ASSESS</t>
  </si>
  <si>
    <t>C CARD</t>
  </si>
  <si>
    <t>SUPPORTED LIV TEAM S</t>
  </si>
  <si>
    <t>COMPOSTING HWRC</t>
  </si>
  <si>
    <t>DAY SERVICE MOD PM</t>
  </si>
  <si>
    <t>GM DAY SERVICES</t>
  </si>
  <si>
    <t>MH RESI NEWARK</t>
  </si>
  <si>
    <t>MH RESI BROXTOWE</t>
  </si>
  <si>
    <t>BM PROSPECT HS 00726</t>
  </si>
  <si>
    <t>WEFLR RGTS ADV LINE</t>
  </si>
  <si>
    <t>CLASP BLOCK ACCOM</t>
  </si>
  <si>
    <t>CHILDCARE VOUCHERS</t>
  </si>
  <si>
    <t>ST. LUKES CE PRIMARY</t>
  </si>
  <si>
    <t>IND BRIERLEY IND PK</t>
  </si>
  <si>
    <t>DEBT RECOVERY &amp; ENF</t>
  </si>
  <si>
    <t>NOTT CITY RECHARGES</t>
  </si>
  <si>
    <t>ANNIE HOLGATE JUNIOR</t>
  </si>
  <si>
    <t>SOC CARE WORKFORCE</t>
  </si>
  <si>
    <t>SEN ACCREDITED</t>
  </si>
  <si>
    <t>PROBATION PROJECTS</t>
  </si>
  <si>
    <t>NEW VEHICLES</t>
  </si>
  <si>
    <t>BASS PFI PORTLND SEC</t>
  </si>
  <si>
    <t>CHURCH VALE PRIMARY</t>
  </si>
  <si>
    <t>YOUNG PEOPLE ENTERPR</t>
  </si>
  <si>
    <t>MH OV 65 PBS NEWARK</t>
  </si>
  <si>
    <t>ISB PRIMARY</t>
  </si>
  <si>
    <t>WEST BRIDGFORD LIB</t>
  </si>
  <si>
    <t>JUBILEE COURT EPH</t>
  </si>
  <si>
    <t>RUSHCLIFFE OFFICES</t>
  </si>
  <si>
    <t>MUSIC EDUCATION HUB</t>
  </si>
  <si>
    <t>IPWRK NEWSTEAD</t>
  </si>
  <si>
    <t>ENERGY WORKS BUDGET</t>
  </si>
  <si>
    <t>DONT USE DATA &amp; PERF</t>
  </si>
  <si>
    <t>BENEFITS INFO TEAM</t>
  </si>
  <si>
    <t>FAMILY RESOURCE SERV</t>
  </si>
  <si>
    <t>IROS</t>
  </si>
  <si>
    <t>GROVE SCHOOL</t>
  </si>
  <si>
    <t>CHRIST THE KING SEN</t>
  </si>
  <si>
    <t>LD OV 65 NURSNG BASS</t>
  </si>
  <si>
    <t>3-4YR OLDS UNIVERSAL</t>
  </si>
  <si>
    <t>VIOLENT CRIME ACTIVI</t>
  </si>
  <si>
    <t>RURAL FAM CH'S CTR</t>
  </si>
  <si>
    <t>PD RESI RUSHCLIFFE</t>
  </si>
  <si>
    <t>ASCH &amp; PP FINANCE</t>
  </si>
  <si>
    <t>CD BEESTNFLDSPR01343</t>
  </si>
  <si>
    <t>PLAY SERVICE MANAGER</t>
  </si>
  <si>
    <t>CO BALDERTON GATE</t>
  </si>
  <si>
    <t>FM BUILDING CLEANING</t>
  </si>
  <si>
    <t>RESI CARE SM N</t>
  </si>
  <si>
    <t>YOUTH MUSIC GRANT</t>
  </si>
  <si>
    <t>CROSSDALE DRIVE PRIM</t>
  </si>
  <si>
    <t>AHDC-CONTRACT CARE</t>
  </si>
  <si>
    <t>HTOS TRANSP SEC</t>
  </si>
  <si>
    <t>CODDINGTON CE PRIM</t>
  </si>
  <si>
    <t>ASHFIELD SPEC GUARD</t>
  </si>
  <si>
    <t>RUSH DAY CENTRE</t>
  </si>
  <si>
    <t>HOLY FAMILY RC PRIM</t>
  </si>
  <si>
    <t>EARLY YEARS FOUND</t>
  </si>
  <si>
    <t>NCC &amp; PRIVATE HOMES</t>
  </si>
  <si>
    <t>BECKINGHAM PRIMARY</t>
  </si>
  <si>
    <t>HTOS TRANSP SPECIAL</t>
  </si>
  <si>
    <t>VISITORS INFO CENTRE</t>
  </si>
  <si>
    <t>DUKERIES LIBRARY</t>
  </si>
  <si>
    <t>JOSEPH WHITAKER SEN</t>
  </si>
  <si>
    <t>SNB PARTNERSHIPS</t>
  </si>
  <si>
    <t>CD MINSTER 01699</t>
  </si>
  <si>
    <t>CD NATIONALCEPR01245</t>
  </si>
  <si>
    <t>COLLEGE HOUSE JUNIOR</t>
  </si>
  <si>
    <t>CD RAVENSHDCEPR01233</t>
  </si>
  <si>
    <t>NON CG YOUNG CARERS</t>
  </si>
  <si>
    <t>NETHERFIELD PRIMARY</t>
  </si>
  <si>
    <t>WASTE &amp; ENERGY OTHER</t>
  </si>
  <si>
    <t>BROXTOWE</t>
  </si>
  <si>
    <t>CD SUTNCTRCOM01740/1</t>
  </si>
  <si>
    <t>ETHEL WAINWRIGHT PRI</t>
  </si>
  <si>
    <t>DOMESTIC VIOLENCE TR</t>
  </si>
  <si>
    <t>B&amp;A COMPLEX PROVSN</t>
  </si>
  <si>
    <t>OP PBS BROXTOWE</t>
  </si>
  <si>
    <t>INV TO SAVE LINK AGE</t>
  </si>
  <si>
    <t>STANDHILL INFANT</t>
  </si>
  <si>
    <t>THE MILL LL85012</t>
  </si>
  <si>
    <t>CMHT RUSHCLIFFE</t>
  </si>
  <si>
    <t>CD EASTLANDSJNR01127</t>
  </si>
  <si>
    <t>NORTHFIELD PRIMARY</t>
  </si>
  <si>
    <t>REIMBURSEMENTS INDS</t>
  </si>
  <si>
    <t>PRIMARY SECURITY</t>
  </si>
  <si>
    <t>CD NORTHFIELDPR01042</t>
  </si>
  <si>
    <t>HW MANAGEMNT GRP MGR</t>
  </si>
  <si>
    <t>STATUTORY SERVICES</t>
  </si>
  <si>
    <t>ASPERGERS NURSING</t>
  </si>
  <si>
    <t>COMPOSTABLE WASTE TR</t>
  </si>
  <si>
    <t>LOWDHAM LIBRARY</t>
  </si>
  <si>
    <t>CONSULTANCY &amp; TRNG</t>
  </si>
  <si>
    <t>PD RESI MANSFIELD</t>
  </si>
  <si>
    <t>BEECH HILL SPECIAL</t>
  </si>
  <si>
    <t>GEDLING RESOURCE HSE</t>
  </si>
  <si>
    <t>NEWARK DAY SERVICES</t>
  </si>
  <si>
    <t>TRANSPORT</t>
  </si>
  <si>
    <t>CENTRAL INFANT</t>
  </si>
  <si>
    <t>OTHER INCOME</t>
  </si>
  <si>
    <t>WALKERINGHAM PRIMARY</t>
  </si>
  <si>
    <t>EDWINSTOWE LIBRARY</t>
  </si>
  <si>
    <t>11 MOOR LANE</t>
  </si>
  <si>
    <t>GOLDEN GARDEN PROJ</t>
  </si>
  <si>
    <t>WOODTHORPE INFANT</t>
  </si>
  <si>
    <t>HELMSLEY ROAD</t>
  </si>
  <si>
    <t>SIGNS AND SYMBOLS</t>
  </si>
  <si>
    <t>OP PBS NEWARK</t>
  </si>
  <si>
    <t>UNDER 14S</t>
  </si>
  <si>
    <t>B&amp;A WEST OLC</t>
  </si>
  <si>
    <t>INDEP BIRTH PARENT</t>
  </si>
  <si>
    <t>BUTLERS HILL INFANT</t>
  </si>
  <si>
    <t>MORVEN PARK PRIMARY</t>
  </si>
  <si>
    <t>ASHFIELD EY PREMISES</t>
  </si>
  <si>
    <t>ROBERT MILES JUNIOR</t>
  </si>
  <si>
    <t>MSG TEACHING ASSISTA</t>
  </si>
  <si>
    <t>THE BIG HOUSE</t>
  </si>
  <si>
    <t>RADCLIFFE JUNIOR</t>
  </si>
  <si>
    <t>NORTH LEVERTON PRIM</t>
  </si>
  <si>
    <t>HOLLES STREET</t>
  </si>
  <si>
    <t>YJ WEST</t>
  </si>
  <si>
    <t>YOUTH ARTS</t>
  </si>
  <si>
    <t>SCR ICT GRANT</t>
  </si>
  <si>
    <t>HG ADBOLTON 2 00108</t>
  </si>
  <si>
    <t>LB 3ADBOLTONCOT00109</t>
  </si>
  <si>
    <t>OP RESI MANSFIELD</t>
  </si>
  <si>
    <t>QUARRYDALE SCHOOL</t>
  </si>
  <si>
    <t>PERS BUDGETS INC DUE</t>
  </si>
  <si>
    <t>VOLUNTARY SECT DEVEL</t>
  </si>
  <si>
    <t>BREAKS IN PARTNERS'P</t>
  </si>
  <si>
    <t>EHCP SPECIALIST PROV</t>
  </si>
  <si>
    <t>MANTON C C</t>
  </si>
  <si>
    <t>SEXUAL ASSAULT REFER</t>
  </si>
  <si>
    <t>GM LIBS ARCHIVES INF</t>
  </si>
  <si>
    <t>RUSHCLIFFE SEN</t>
  </si>
  <si>
    <t>CD CHUTEREDEPR 01215</t>
  </si>
  <si>
    <t>C C RENT</t>
  </si>
  <si>
    <t>MH RESI ASHFIELD</t>
  </si>
  <si>
    <t>PERIPATETIC D3</t>
  </si>
  <si>
    <t>EIG GENERAL</t>
  </si>
  <si>
    <t>EXTERNAL FOSTER PLAC</t>
  </si>
  <si>
    <t>R &amp; A SOUTH CONTACT</t>
  </si>
  <si>
    <t>BRIDGE CH'S CTR</t>
  </si>
  <si>
    <t>SOLUTIONS 4 DATA RES</t>
  </si>
  <si>
    <t>CARLTON LE WILL SEN</t>
  </si>
  <si>
    <t>PREM RET SEC SCH BUD</t>
  </si>
  <si>
    <t>RADCLIFFE O - T LIB</t>
  </si>
  <si>
    <t>FOREST VIEW JUNIOR</t>
  </si>
  <si>
    <t>FEASIBILITY STUDIES</t>
  </si>
  <si>
    <t>TRANSPORT N&amp;B</t>
  </si>
  <si>
    <t>SHELTERED EMPLOYMENT</t>
  </si>
  <si>
    <t>CO CONTINGENCY</t>
  </si>
  <si>
    <t>SELSTON SEN</t>
  </si>
  <si>
    <t>PPS OFFICER</t>
  </si>
  <si>
    <t>ADULT PD GRANT AID</t>
  </si>
  <si>
    <t>MH OVER 65 PBS BASS</t>
  </si>
  <si>
    <t>EASTCROFT GATE FEE</t>
  </si>
  <si>
    <t>MH RESI RUSHCLIFFE</t>
  </si>
  <si>
    <t>CMHT BASSETLAW</t>
  </si>
  <si>
    <t>SG CHILDREN IN ED</t>
  </si>
  <si>
    <t>VOL COMM TRANS MGT</t>
  </si>
  <si>
    <t>SMARTCARD INCOME</t>
  </si>
  <si>
    <t>NEWARK LIBRARY</t>
  </si>
  <si>
    <t>ASPERGERS RESI</t>
  </si>
  <si>
    <t>WESTWOOD EPH</t>
  </si>
  <si>
    <t>SCHOOLS CATERING</t>
  </si>
  <si>
    <t>BLDG PM CYP SCHLS</t>
  </si>
  <si>
    <t>DIGITAL</t>
  </si>
  <si>
    <t>NATIONAL SEN</t>
  </si>
  <si>
    <t>CARLTON HILL LIBRARY</t>
  </si>
  <si>
    <t>JT FNDG NHA HLDG ACC</t>
  </si>
  <si>
    <t>WILLOW BROOK PRIMARY</t>
  </si>
  <si>
    <t>RUFFORD COUNTRY PK</t>
  </si>
  <si>
    <t>WEST BRIDGFORD SEN</t>
  </si>
  <si>
    <t>KING EDWIN PRIM</t>
  </si>
  <si>
    <t>BLDNG PM COMPL CORE</t>
  </si>
  <si>
    <t>PHOENIX UNIT TRADING</t>
  </si>
  <si>
    <t>FLINTHAM PRIMARY</t>
  </si>
  <si>
    <t>DFG CONT B&amp;N</t>
  </si>
  <si>
    <t>CD CARNARVONPRI01543</t>
  </si>
  <si>
    <t>OP RESI BROXTOWE</t>
  </si>
  <si>
    <t>EASTWOOD C C</t>
  </si>
  <si>
    <t>CLIPSTONE LIBRARY</t>
  </si>
  <si>
    <t>DIRECTORATE//OTHER</t>
  </si>
  <si>
    <t>SAVINGS &amp; EFFIC</t>
  </si>
  <si>
    <t>MH PBS RUSHCLIFFE</t>
  </si>
  <si>
    <t>ROUND HILL PRIMARY</t>
  </si>
  <si>
    <t>NEWARK CONTACT</t>
  </si>
  <si>
    <t>THRUMPTON PRIMARY</t>
  </si>
  <si>
    <t>EPS NOTTM UNIVERSITY</t>
  </si>
  <si>
    <t>ALDERMAN POUNDER INF</t>
  </si>
  <si>
    <t>DUKERIES SEN</t>
  </si>
  <si>
    <t>CD BROOMHILLJNR01239</t>
  </si>
  <si>
    <t>LOCAL STUDIES</t>
  </si>
  <si>
    <t>TATS OTHER COSTS</t>
  </si>
  <si>
    <t>OLIVER QUIBELL INF</t>
  </si>
  <si>
    <t>CO ROLLESTON 00027</t>
  </si>
  <si>
    <t>PPS - CHOICE ADVICE</t>
  </si>
  <si>
    <t>LD PBS BROXTOWE</t>
  </si>
  <si>
    <t>PRIORY CE PRIMARY</t>
  </si>
  <si>
    <t>MILK/KM GENERAL</t>
  </si>
  <si>
    <t>JCU CONSULT AND DEV</t>
  </si>
  <si>
    <t>KIMBERLEY COMP</t>
  </si>
  <si>
    <t>HARWORTH CE AIDED PR</t>
  </si>
  <si>
    <t>PENSION&amp;TREASURY MGT</t>
  </si>
  <si>
    <t>YPLA YOUNG APP'SHIPS</t>
  </si>
  <si>
    <t>HOME FROM HOME</t>
  </si>
  <si>
    <t>STAFFING PERMANENCE</t>
  </si>
  <si>
    <t>STAFFING - BGR DCPT</t>
  </si>
  <si>
    <t>CLOSED LEAWOOD MANOR</t>
  </si>
  <si>
    <t>LD OV 65 PBS GEDLING</t>
  </si>
  <si>
    <t>EPS GENERAL</t>
  </si>
  <si>
    <t>YA COM THINK FAMILY</t>
  </si>
  <si>
    <t>MH OV 65 RESI BASS</t>
  </si>
  <si>
    <t>LOVERS LANE PRIMARY</t>
  </si>
  <si>
    <t>LD NURSING NEWARK</t>
  </si>
  <si>
    <t>PD CARERS PBS ASHF</t>
  </si>
  <si>
    <t>LD ADVOCACY</t>
  </si>
  <si>
    <t>GROVE SEN</t>
  </si>
  <si>
    <t>CWD ACTS AND SUPP</t>
  </si>
  <si>
    <t>OP CARERS PBS GEDL</t>
  </si>
  <si>
    <t>BERRY HILL PRIMARY</t>
  </si>
  <si>
    <t>LOGISTICS &amp; OPERATIO</t>
  </si>
  <si>
    <t>HSNG CALVERTON</t>
  </si>
  <si>
    <t>SERLBY PARK SCHOOL</t>
  </si>
  <si>
    <t>ST. SWITHUNS CE PRIM</t>
  </si>
  <si>
    <t>CO CENTENARY HS00234</t>
  </si>
  <si>
    <t>NEWARK CST</t>
  </si>
  <si>
    <t>EY FOUND STAGE VISIT</t>
  </si>
  <si>
    <t>FUTURES CORE STAFFIN</t>
  </si>
  <si>
    <t>LINGS BAR HOSPITAL</t>
  </si>
  <si>
    <t>JESSE GRAY PRIMARY</t>
  </si>
  <si>
    <t>ST.JOSEPH'S PRI 3710</t>
  </si>
  <si>
    <t>RED OAKS CAP CONTRBS</t>
  </si>
  <si>
    <t>HOLGATE SEN</t>
  </si>
  <si>
    <t>CO MASONIC LODGE CP</t>
  </si>
  <si>
    <t>SSLP GEDLING</t>
  </si>
  <si>
    <t>CD NEWARK HIGH 01694</t>
  </si>
  <si>
    <t>CD DALESTORTHPR01294</t>
  </si>
  <si>
    <t>DCPT ASHFIELD S17</t>
  </si>
  <si>
    <t>SUMMER HOUSE C C</t>
  </si>
  <si>
    <t>MANOR SEN</t>
  </si>
  <si>
    <t>SOCIAL CARE REF G L</t>
  </si>
  <si>
    <t>SOUTH R &amp; A STAFFING</t>
  </si>
  <si>
    <t>LANGAR CE PRIMARY</t>
  </si>
  <si>
    <t>WORKFORCE</t>
  </si>
  <si>
    <t>HARDCORE TRANSPORTED</t>
  </si>
  <si>
    <t>GUNTHORPE CE PRIMARY</t>
  </si>
  <si>
    <t>CHILDCARE RC ESF 02</t>
  </si>
  <si>
    <t>30 STEEDMAN AVE GEDL</t>
  </si>
  <si>
    <t>LD NURSING MANSFIELD</t>
  </si>
  <si>
    <t>KIRKBY COLLEGE SEN</t>
  </si>
  <si>
    <t>TOOT HILL COMP</t>
  </si>
  <si>
    <t>FOUNTAINDALE</t>
  </si>
  <si>
    <t>PROSPECT KILTON CC</t>
  </si>
  <si>
    <t>APPEALS-ADMIS/EXCLUS</t>
  </si>
  <si>
    <t>LAWNVIEW HOUSE</t>
  </si>
  <si>
    <t>CD HEYMANN PRIM01557</t>
  </si>
  <si>
    <t>FOSTERING TEAM</t>
  </si>
  <si>
    <t>SERV ORG &amp; REVIEW A&amp;</t>
  </si>
  <si>
    <t>REACH OUT PROJECT</t>
  </si>
  <si>
    <t>SENIOR EQUALITIESOFF</t>
  </si>
  <si>
    <t>FACILITIES MGT</t>
  </si>
  <si>
    <t>HILLOCKS PRIMARY</t>
  </si>
  <si>
    <t>MANS SPEC GUARD</t>
  </si>
  <si>
    <t>PD CARERS PBS RUSH</t>
  </si>
  <si>
    <t>PREVENTATIVE TECH GT</t>
  </si>
  <si>
    <t>INDUSTRIAL ACTION</t>
  </si>
  <si>
    <t>SECONDARY SCHOOLS</t>
  </si>
  <si>
    <t>NEWA &amp; SHER EY PREMI</t>
  </si>
  <si>
    <t>HALLCROFT INFANT</t>
  </si>
  <si>
    <t>NEW WOODS CC</t>
  </si>
  <si>
    <t>BASS PFI STGILESSPEC</t>
  </si>
  <si>
    <t>VALLEY SCHOOL</t>
  </si>
  <si>
    <t>MH CARERS PBS RUSH</t>
  </si>
  <si>
    <t>SENIOR EXEC OFFICER</t>
  </si>
  <si>
    <t>SERVICE REVIEWS</t>
  </si>
  <si>
    <t>SITTING &amp; BEFRIENDNG</t>
  </si>
  <si>
    <t>CFCS FINANCE</t>
  </si>
  <si>
    <t>CONCESSIONS FREE</t>
  </si>
  <si>
    <t>CD WILLOWFMPRIM01498</t>
  </si>
  <si>
    <t>ASH LEA SCHOOL</t>
  </si>
  <si>
    <t>ST.PATRICKS PRI 3764</t>
  </si>
  <si>
    <t>BEESTON LIBRARY</t>
  </si>
  <si>
    <t>GOTHAM LIBRARY</t>
  </si>
  <si>
    <t>PROSPECT HILL INFANT</t>
  </si>
  <si>
    <t>AIDS SUPPORT GRANT</t>
  </si>
  <si>
    <t>INTERNAL CREDITORS</t>
  </si>
  <si>
    <t>IND WIGWAM LANE</t>
  </si>
  <si>
    <t>MILL-FIRST FLOOR</t>
  </si>
  <si>
    <t>CD INTAKEFMPRI01134</t>
  </si>
  <si>
    <t>FOREST TOWN PRIMARY</t>
  </si>
  <si>
    <t>WADSWORTH FIELDS PRI</t>
  </si>
  <si>
    <t>STRAWBERRY FAYRE TR</t>
  </si>
  <si>
    <t>RAINWORTH LIBRARY</t>
  </si>
  <si>
    <t>4409 COL FRANK SEELY</t>
  </si>
  <si>
    <t>RETFORD CENTRAL C C</t>
  </si>
  <si>
    <t>IP 07746 SHIREOAKS1</t>
  </si>
  <si>
    <t>PYTHON HILL PRIMARY</t>
  </si>
  <si>
    <t>BASS PFI ELIZBN HIGH</t>
  </si>
  <si>
    <t>GEDLING COMP</t>
  </si>
  <si>
    <t>BRUSHLINGS ADMIN</t>
  </si>
  <si>
    <t>HOLLES ST CAPTAL RES</t>
  </si>
  <si>
    <t>HUCKNALL LIBRARY</t>
  </si>
  <si>
    <t>CD MISTERTONPRI01641</t>
  </si>
  <si>
    <t>COMMS &amp; MARKETING</t>
  </si>
  <si>
    <t>NEWARK CONTACT NON</t>
  </si>
  <si>
    <t>DYSCARR PRIMARY</t>
  </si>
  <si>
    <t>PRINT GROUP MANAGER</t>
  </si>
  <si>
    <t>PD NURSING GEDLING</t>
  </si>
  <si>
    <t>MH NURSNG RUSHCLIFFE</t>
  </si>
  <si>
    <t>PUBLIC HEALTH</t>
  </si>
  <si>
    <t>MANSFIELD</t>
  </si>
  <si>
    <t>TU NAHT SCHOOL BUDGT</t>
  </si>
  <si>
    <t>CD ABBEYGATESPR01475</t>
  </si>
  <si>
    <t>BRUNTS SEN</t>
  </si>
  <si>
    <t>FUTURES CONTRACT</t>
  </si>
  <si>
    <t>CLOSED ASRA</t>
  </si>
  <si>
    <t>2 YEAR OLDS PILOT</t>
  </si>
  <si>
    <t>CLAYFIELDS- RECHARGE</t>
  </si>
  <si>
    <t>ECON DEV STAFFING</t>
  </si>
  <si>
    <t>CHILWELL SCHOOL</t>
  </si>
  <si>
    <t>SEN TRAINING TEAM</t>
  </si>
  <si>
    <t>MH CARERS PBS ASHF</t>
  </si>
  <si>
    <t>HEADS COUNT</t>
  </si>
  <si>
    <t>BROOKE FARM GRANTS</t>
  </si>
  <si>
    <t>EDGE OF CARE</t>
  </si>
  <si>
    <t>LIB LEARNING PROGRAM</t>
  </si>
  <si>
    <t>BISHOPS COURT CSC</t>
  </si>
  <si>
    <t>LEIVERS COURT CSC</t>
  </si>
  <si>
    <t>WCA TO LANDFILL</t>
  </si>
  <si>
    <t>TRANS &amp; ACCESS COORD</t>
  </si>
  <si>
    <t>TPE LA CENTRAL</t>
  </si>
  <si>
    <t>HOMECARE TEAM</t>
  </si>
  <si>
    <t>WEST BRIDGFORD INF</t>
  </si>
  <si>
    <t>KIMBERLEY PRIMARY</t>
  </si>
  <si>
    <t>BASSETLAW ADMIN</t>
  </si>
  <si>
    <t>ELS LANTERN LANE</t>
  </si>
  <si>
    <t>MH CARERS PBS BASSET</t>
  </si>
  <si>
    <t>SHARING BEST PRAC</t>
  </si>
  <si>
    <t>STAFFING - ASHFIELD</t>
  </si>
  <si>
    <t>BASS PFI N NOTT COLL</t>
  </si>
  <si>
    <t>STAFFING CDS</t>
  </si>
  <si>
    <t>YJ SOUTH</t>
  </si>
  <si>
    <t>TATS PUBLICATIONS</t>
  </si>
  <si>
    <t>BOOKFUND COUNTY</t>
  </si>
  <si>
    <t>ORDSALL DEPOT</t>
  </si>
  <si>
    <t>ST. JOHNS CE PRIM</t>
  </si>
  <si>
    <t>B&amp;A NORTH EAST BLC</t>
  </si>
  <si>
    <t>MEADOW LANE INFANT</t>
  </si>
  <si>
    <t>PHOENIX CHS CTR</t>
  </si>
  <si>
    <t>CLAYFIELDS</t>
  </si>
  <si>
    <t>OT TEAM RUSHCLIFFE</t>
  </si>
  <si>
    <t>FRONT LINE MANAGERS</t>
  </si>
  <si>
    <t>MH NURSING NEWARK</t>
  </si>
  <si>
    <t>RUSH LEGAL FEES</t>
  </si>
  <si>
    <t>WOODTHORPE LIBRARY</t>
  </si>
  <si>
    <t>HW SERVICE DIRECTOR</t>
  </si>
  <si>
    <t>SAWLEY DRIVE</t>
  </si>
  <si>
    <t>EY SPEC NEEDS GEN</t>
  </si>
  <si>
    <t>CD QUEENELIZCOM01153</t>
  </si>
  <si>
    <t>YOUNGER ADULTS COM</t>
  </si>
  <si>
    <t>CD STJOHNSCEPRIM</t>
  </si>
  <si>
    <t>IPWRK 07744 BILSTHOR</t>
  </si>
  <si>
    <t>HG ADBOLTON 1 00104</t>
  </si>
  <si>
    <t>RADCLIFFE INFANT</t>
  </si>
  <si>
    <t>CALVERTON LIBRARY</t>
  </si>
  <si>
    <t>I WORK MODERNISATION</t>
  </si>
  <si>
    <t>COMMISSIONING TEAM</t>
  </si>
  <si>
    <t>TU SHA SCHOOL BUDGET</t>
  </si>
  <si>
    <t>FOREST GLADE PRIMARY</t>
  </si>
  <si>
    <t>OP ADVOCACY</t>
  </si>
  <si>
    <t>DIS CHILD'S ACCESS</t>
  </si>
  <si>
    <t>INSTRUMENT/MUSIC TEA</t>
  </si>
  <si>
    <t>SKEGBY LIBRARY</t>
  </si>
  <si>
    <t>BLDG PM RESOURCES</t>
  </si>
  <si>
    <t>P &amp; GM PRIMARY</t>
  </si>
  <si>
    <t>ROKERFIELD MHRC</t>
  </si>
  <si>
    <t>ST. EDMUNDS CE PRIM</t>
  </si>
  <si>
    <t>CHRIST CHURCH CE INF</t>
  </si>
  <si>
    <t>CLOSED JUBILEE COURT</t>
  </si>
  <si>
    <t>HW CON &amp; MAINT TM</t>
  </si>
  <si>
    <t>NEWSTEAD C C</t>
  </si>
  <si>
    <t>HOME CARE ADV PMTS</t>
  </si>
  <si>
    <t>CWD RENAL UNIT</t>
  </si>
  <si>
    <t>EASTWOOD LIBRARY</t>
  </si>
  <si>
    <t>TUXFORD SEN</t>
  </si>
  <si>
    <t>KEYWORTH LIBRARY</t>
  </si>
  <si>
    <t>BURTON JOYCE PRIMARY</t>
  </si>
  <si>
    <t>MANS CONTACT</t>
  </si>
  <si>
    <t>KIRKBY EAST C C</t>
  </si>
  <si>
    <t>FLT</t>
  </si>
  <si>
    <t>C C TRAINING</t>
  </si>
  <si>
    <t>WASTE &amp; ENERGY SALS</t>
  </si>
  <si>
    <t>RUFFORD COACH HOUSE</t>
  </si>
  <si>
    <t>CD NEWLANDSJNR 02377</t>
  </si>
  <si>
    <t>CONTACT SIGNPOST SCH</t>
  </si>
  <si>
    <t>RATES SPECIAL</t>
  </si>
  <si>
    <t>LOWES WONG INFANT</t>
  </si>
  <si>
    <t>ADDITIONAL SERVICES</t>
  </si>
  <si>
    <t>EVERTON PRIMARY</t>
  </si>
  <si>
    <t>RESI HOMES DEBTORS</t>
  </si>
  <si>
    <t>COTGRAVE CE PRIMARY</t>
  </si>
  <si>
    <t>PLAYGROUND TO PODIUM</t>
  </si>
  <si>
    <t>MH PBS ASHFIELD</t>
  </si>
  <si>
    <t>PURCHASE FUND</t>
  </si>
  <si>
    <t>NCC PREVENTION SERV</t>
  </si>
  <si>
    <t>IP 07450 FUL VIEW1</t>
  </si>
  <si>
    <t>LD PBS RUSHCLIFFE</t>
  </si>
  <si>
    <t>BASS PFI RETFORD OAK</t>
  </si>
  <si>
    <t>GIFTED &amp; TALENTED</t>
  </si>
  <si>
    <t>CD DERRYMOUNT 01901</t>
  </si>
  <si>
    <t>PD RESIDENTIAL ASHF</t>
  </si>
  <si>
    <t>QUEEN ELEANOR PRIM</t>
  </si>
  <si>
    <t>BM DALE CLOSE 00253</t>
  </si>
  <si>
    <t>CD HARRYCARLTON COMP</t>
  </si>
  <si>
    <t>EVERY CHILD A TALKER</t>
  </si>
  <si>
    <t>BASS PFI NOT SS 0-19</t>
  </si>
  <si>
    <t>SOUTH WOLDS SEN</t>
  </si>
  <si>
    <t>GM COURT PERM &amp; DCPT</t>
  </si>
  <si>
    <t>PREM RET PRIM SCHBUD</t>
  </si>
  <si>
    <t>HILLSIDE PRIMARY</t>
  </si>
  <si>
    <t>BECKET FAMILY SEN</t>
  </si>
  <si>
    <t>LD OV 65 NURSNG BROX</t>
  </si>
  <si>
    <t>KILLISICK CHS CENTRE</t>
  </si>
  <si>
    <t>CHILD CONTACT</t>
  </si>
  <si>
    <t>OT TEAM GEDLING</t>
  </si>
  <si>
    <t>MEDEN SEN</t>
  </si>
  <si>
    <t>MANS CONTACT NON LAC</t>
  </si>
  <si>
    <t>INT DIS TM SF HOSP</t>
  </si>
  <si>
    <t>OP PBS BASSETLAW</t>
  </si>
  <si>
    <t>OAKHURST</t>
  </si>
  <si>
    <t>ASHFIELD</t>
  </si>
  <si>
    <t>RUSHCLIFFE TEAM</t>
  </si>
  <si>
    <t>WEBSITE PARTNERSHIP</t>
  </si>
  <si>
    <t>CARERS CONFERENCE</t>
  </si>
  <si>
    <t>ASHFIELD DEPOT</t>
  </si>
  <si>
    <t>LD OV 65 RESI GEDL</t>
  </si>
  <si>
    <t>CD HAGGNFILDSPR01081</t>
  </si>
  <si>
    <t>WORKSOP DEPOT</t>
  </si>
  <si>
    <t>HW EL &amp; CYCL MAIN TM</t>
  </si>
  <si>
    <t>BLEASBY CE PRIMARY</t>
  </si>
  <si>
    <t>EIG CENTRAL PARTNERS</t>
  </si>
  <si>
    <t>SFVC FOREST TABLE</t>
  </si>
  <si>
    <t>SUTTON CENTRE</t>
  </si>
  <si>
    <t>MANSFIELD DAY SERVIC</t>
  </si>
  <si>
    <t>SPRINGBANK PRIMARY</t>
  </si>
  <si>
    <t>SS MEDEN VALE</t>
  </si>
  <si>
    <t>STAFFING - L CARE</t>
  </si>
  <si>
    <t>CD CROSSDALEDRP01550</t>
  </si>
  <si>
    <t>CD ESKDALE JNR 01345</t>
  </si>
  <si>
    <t>SUTTON ROAD PRIMARY</t>
  </si>
  <si>
    <t>CLOSED BGR DCSS</t>
  </si>
  <si>
    <t>ABBEY ROAD PRIMARY</t>
  </si>
  <si>
    <t>DFG CONTS RUSHCLIFFE</t>
  </si>
  <si>
    <t>BUSINESS &amp; CLIENT</t>
  </si>
  <si>
    <t>RIVERSIDE WAY COSTS</t>
  </si>
  <si>
    <t>ST MICHAELS C OF E</t>
  </si>
  <si>
    <t>SAFEGUARDING BOARD</t>
  </si>
  <si>
    <t>SERVICE DIRECTOR</t>
  </si>
  <si>
    <t>NORBRIDGE PRIMARY</t>
  </si>
  <si>
    <t>CHAIRMANS ALLOWANCE</t>
  </si>
  <si>
    <t>PORTLAND SEN</t>
  </si>
  <si>
    <t>BGR LOCALITY</t>
  </si>
  <si>
    <t>PRIM &amp; SPECIAL SOUTH</t>
  </si>
  <si>
    <t>MH REABLEMENT NEWK</t>
  </si>
  <si>
    <t>TRANSPORT SBREAKSCDS</t>
  </si>
  <si>
    <t>KING EDWARD PRIMARY</t>
  </si>
  <si>
    <t>QUALITY &amp; IMPR STAFF</t>
  </si>
  <si>
    <t>SHERWOOD CH'S CTR</t>
  </si>
  <si>
    <t>BM TRENT BRIDGE00030</t>
  </si>
  <si>
    <t>DUNHAM CE PRIMARY</t>
  </si>
  <si>
    <t>CLOSED WESTWOOD DCU</t>
  </si>
  <si>
    <t>BM LAWN VIEW 00735</t>
  </si>
  <si>
    <t>ROBIN HOOD PRIMARY</t>
  </si>
  <si>
    <t>FARMILO C C</t>
  </si>
  <si>
    <t>BIBLIOGRAPHICAL SERV</t>
  </si>
  <si>
    <t>PD NURSING ASHFIELD</t>
  </si>
  <si>
    <t>IMPROVING INFO MGT</t>
  </si>
  <si>
    <t>B'LAW REVIEW GENERAL</t>
  </si>
  <si>
    <t>EMPLOYEES CAR LEASES</t>
  </si>
  <si>
    <t>PARENT ENGAGEMENT</t>
  </si>
  <si>
    <t>CLA SUPPORT</t>
  </si>
  <si>
    <t>PCT DEBTORS</t>
  </si>
  <si>
    <t>LEAMINGTON PRIMARY</t>
  </si>
  <si>
    <t>PERSONAL BUDGETS RES</t>
  </si>
  <si>
    <t>HG ADBOLTON 4 00103</t>
  </si>
  <si>
    <t>NORWELL CE PRIMARY</t>
  </si>
  <si>
    <t>CD STJOSEPHSRCPRI</t>
  </si>
  <si>
    <t>ST. ANNES CE PRIMARY</t>
  </si>
  <si>
    <t>SELSTON DS</t>
  </si>
  <si>
    <t>QUALITY ASSURANCE</t>
  </si>
  <si>
    <t>PLAY SATURDAY CLUB</t>
  </si>
  <si>
    <t>SUTTON-CUM-LOUND PRI</t>
  </si>
  <si>
    <t>COL FRANK SEELY SEN</t>
  </si>
  <si>
    <t>AEM PALS</t>
  </si>
  <si>
    <t>SELSTON ARTS COLLEGE</t>
  </si>
  <si>
    <t>INTERNAL AUDIT TM</t>
  </si>
  <si>
    <t>DCPT NEW &amp; BASS S17</t>
  </si>
  <si>
    <t>EIG TRANSF FND QUAL</t>
  </si>
  <si>
    <t>VIRTUAL SCHOOL</t>
  </si>
  <si>
    <t>NEWGATE PRIMARY</t>
  </si>
  <si>
    <t>OAK TREE PRIMARY</t>
  </si>
  <si>
    <t>CD CHRISTTHEKNG02818</t>
  </si>
  <si>
    <t>MAPPLEWELLS PRIMARY</t>
  </si>
  <si>
    <t>PROPERTY CLIENT CONT</t>
  </si>
  <si>
    <t>SERLBY PARK SEN</t>
  </si>
  <si>
    <t>VICTIM SUPPORT</t>
  </si>
  <si>
    <t>LOCAL DEMENTIA LEAD</t>
  </si>
  <si>
    <t>OLA SIRP</t>
  </si>
  <si>
    <t>CD CENTRAL JNR 01490</t>
  </si>
  <si>
    <t>OP CARERS PBS BROX</t>
  </si>
  <si>
    <t>MAPPERLEY PLAINS PRI</t>
  </si>
  <si>
    <t>HWRC LANDFILL GATE</t>
  </si>
  <si>
    <t>ST. AUGUSTINES INF</t>
  </si>
  <si>
    <t>COMM RESRCS DUKERIES</t>
  </si>
  <si>
    <t>HORTICULTURE SPS</t>
  </si>
  <si>
    <t>BEESTON FIELDS PRI</t>
  </si>
  <si>
    <t>NORTH WHEATLEY PRIM</t>
  </si>
  <si>
    <t>BM HOME BREWERY00263</t>
  </si>
  <si>
    <t>CLOSED EASTGATE DCSS</t>
  </si>
  <si>
    <t>SCHOOLS ICT PROJECTS</t>
  </si>
  <si>
    <t>CEF RESERVE</t>
  </si>
  <si>
    <t>RUFFORD CRAFT CENTRE</t>
  </si>
  <si>
    <t>NAAS GRANT</t>
  </si>
  <si>
    <t>FOXWOOD SCHOOL</t>
  </si>
  <si>
    <t>CD BERRYHILLPR01675</t>
  </si>
  <si>
    <t>CROMPTON VIEW PRIM</t>
  </si>
  <si>
    <t>OP NURSING RUSH</t>
  </si>
  <si>
    <t>RUSHCLIFFE EY PREMIS</t>
  </si>
  <si>
    <t>COUNTY ARCHIVES</t>
  </si>
  <si>
    <t>IPWRK SUTTON ON TREN</t>
  </si>
  <si>
    <t>CD MANTON PRIM 01034</t>
  </si>
  <si>
    <t>RANBY CE PRIMARY</t>
  </si>
  <si>
    <t>RES SCH GENERAL</t>
  </si>
  <si>
    <t>CD ETHELWAINPRI01082</t>
  </si>
  <si>
    <t>PD NURSING NEWARK</t>
  </si>
  <si>
    <t>HAWTONVILLE CH'S CTR</t>
  </si>
  <si>
    <t>ALL HALLOWS CE PRI</t>
  </si>
  <si>
    <t>CD GEDLINGCOMP02676</t>
  </si>
  <si>
    <t>WALESBY CE PRIMARY</t>
  </si>
  <si>
    <t>JOHN HUNT PRIMARY</t>
  </si>
  <si>
    <t>SUTTON ON TRENT LIB</t>
  </si>
  <si>
    <t>SAMUEL BARLOW PRIM</t>
  </si>
  <si>
    <t>ECAS SCH BUDGET</t>
  </si>
  <si>
    <t>EDUCATN LIBRARY SERV</t>
  </si>
  <si>
    <t>IP 07754 FUL PLACE 1</t>
  </si>
  <si>
    <t>WEST BRIDGFORD JUN</t>
  </si>
  <si>
    <t>MH CARERS PBS BROX</t>
  </si>
  <si>
    <t>WORKSOP LIBRARY</t>
  </si>
  <si>
    <t>ADDITIONAL UBT</t>
  </si>
  <si>
    <t>NORMANTON-ON-SOAR</t>
  </si>
  <si>
    <t>ST.PETER'S PRI 3126</t>
  </si>
  <si>
    <t>LIB MGT SYS UNICORN</t>
  </si>
  <si>
    <t>NQSW YR6 / AYSE</t>
  </si>
  <si>
    <t>ORCHARD PRIMARY</t>
  </si>
  <si>
    <t>STAFFING - NEW/BASS</t>
  </si>
  <si>
    <t>ST. WILFRIDS CE PRI</t>
  </si>
  <si>
    <t>DFG CONTS GEDLING</t>
  </si>
  <si>
    <t>LEGAL/PROF FEES</t>
  </si>
  <si>
    <t>PERFORMANCE IMPROVEM</t>
  </si>
  <si>
    <t>LINBY-CUM-PAPPLEWICK</t>
  </si>
  <si>
    <t>COUNTY YOUTH ARTS</t>
  </si>
  <si>
    <t>BRACKENHURST GENERAL</t>
  </si>
  <si>
    <t>SEN MEETINGS</t>
  </si>
  <si>
    <t>CEF EXT CONTRACTS</t>
  </si>
  <si>
    <t>BROOKE FARM LINBY</t>
  </si>
  <si>
    <t>B&amp;A ICT STRATEGY</t>
  </si>
  <si>
    <t>EARLY YEARS SEN</t>
  </si>
  <si>
    <t>MOBILE LIB WEST</t>
  </si>
  <si>
    <t>INT CARE GED HOSP DS</t>
  </si>
  <si>
    <t>SOUTH &amp; EAST MOBILE</t>
  </si>
  <si>
    <t>INTAKE FARM PRIMARY</t>
  </si>
  <si>
    <t>SCHOOLS ENV COORDINA</t>
  </si>
  <si>
    <t>07723 WIGWAMLN UNIT1</t>
  </si>
  <si>
    <t>LARKFIELDS INFANT</t>
  </si>
  <si>
    <t>WYNHILL LODGE</t>
  </si>
  <si>
    <t>AWSWORTH PRIMARY</t>
  </si>
  <si>
    <t>EXCLUSIVE SERVICES</t>
  </si>
  <si>
    <t>BUSINESS DEV &amp; POL</t>
  </si>
  <si>
    <t>PEAFIELD LANE PRIM</t>
  </si>
  <si>
    <t>CHILWELL SEN</t>
  </si>
  <si>
    <t>FS&amp;A - REVENUE</t>
  </si>
  <si>
    <t>HOLLY HILL PRIMARY</t>
  </si>
  <si>
    <t>STICKY MOMENTS</t>
  </si>
  <si>
    <t>ST.PETER'S PRI 3548</t>
  </si>
  <si>
    <t>SHADOW</t>
  </si>
  <si>
    <t>CD STANDHILL INFANT</t>
  </si>
  <si>
    <t>STRATEGIC ANALYTIC U</t>
  </si>
  <si>
    <t>DEPT OHEAD COPYRIGHT</t>
  </si>
  <si>
    <t>ST. MARYS CE PRIMARY</t>
  </si>
  <si>
    <t>HAWTHORNE PRIMARY</t>
  </si>
  <si>
    <t>OP CARERS PBS MANS</t>
  </si>
  <si>
    <t>CD COLFRNKSEELY01800</t>
  </si>
  <si>
    <t>GOLDEN HELLO NQT</t>
  </si>
  <si>
    <t>HC CENT POINT CONTCT</t>
  </si>
  <si>
    <t>TTS R/WAY RUN COSTS</t>
  </si>
  <si>
    <t>HIGHWAY MANAGER NORT</t>
  </si>
  <si>
    <t>DEV MGT MONITOR ENFO</t>
  </si>
  <si>
    <t>WORKFRCE PROJ E MIDS</t>
  </si>
  <si>
    <t>REPLACEMENT GATES-MA</t>
  </si>
  <si>
    <t>INT CARE RAPID RESP</t>
  </si>
  <si>
    <t>LD CARERS PBS ASHF</t>
  </si>
  <si>
    <t>TU UNISON SCH BUDGET</t>
  </si>
  <si>
    <t>CLOSED DONT USE-COTL</t>
  </si>
  <si>
    <t>OP NURSING ASHFIELD</t>
  </si>
  <si>
    <t>CD LADYBROOKPRI01132</t>
  </si>
  <si>
    <t>RAVENSHEAD CE</t>
  </si>
  <si>
    <t>LD PBS BASSETLAW</t>
  </si>
  <si>
    <t>START RESERVE</t>
  </si>
  <si>
    <t>BISPHAM DRIVE JUNIOR</t>
  </si>
  <si>
    <t>CAMPUS TEAM</t>
  </si>
  <si>
    <t>KINOULTON PRIMARY</t>
  </si>
  <si>
    <t>HW DEVELOP CONTROL</t>
  </si>
  <si>
    <t>ARNOLD VIEW PRIMARY</t>
  </si>
  <si>
    <t>TOTON LIBRARY</t>
  </si>
  <si>
    <t>LD OV 65 RESI MANS</t>
  </si>
  <si>
    <t>WESTDALE INFANT</t>
  </si>
  <si>
    <t>FOSTERING PANELS</t>
  </si>
  <si>
    <t>CHILDCARE RECRUIT</t>
  </si>
  <si>
    <t>DUKERIES COMMUNITY C</t>
  </si>
  <si>
    <t>X A &amp; M INT CARE /</t>
  </si>
  <si>
    <t>EY F STAGE MATCH ESF</t>
  </si>
  <si>
    <t>OTHER EPH COSTS N</t>
  </si>
  <si>
    <t>JACKSDALE LIBRARY</t>
  </si>
  <si>
    <t>BASSET LEGAL FEES</t>
  </si>
  <si>
    <t>HG FISKERTON 00062</t>
  </si>
  <si>
    <t>KEYWORTH PRIMARY</t>
  </si>
  <si>
    <t>CD BANKSRDINF 01359</t>
  </si>
  <si>
    <t>CD STSWITHUNSCEPRIM</t>
  </si>
  <si>
    <t>CO OAK HSE 00717</t>
  </si>
  <si>
    <t>BASSETLAW DAY SERV</t>
  </si>
  <si>
    <t>PERIPATETIC D1</t>
  </si>
  <si>
    <t>BILSTHORPE LIBRARY</t>
  </si>
  <si>
    <t>SPECIAL GUARDIANSHIP</t>
  </si>
  <si>
    <t>PD PBS RUSHCLIFFE</t>
  </si>
  <si>
    <t>SELSTON LIBRARY</t>
  </si>
  <si>
    <t>STRATEGIC PARTNER</t>
  </si>
  <si>
    <t>CR&amp;C SERVICEDIRECTOR</t>
  </si>
  <si>
    <t>PLAY HOLIDAY CLUBS</t>
  </si>
  <si>
    <t>HOLY TRINITY INFANT</t>
  </si>
  <si>
    <t>KIRKLINGTON PRIMARY</t>
  </si>
  <si>
    <t>KILTON TERRACE DEPOT</t>
  </si>
  <si>
    <t>TRAVELINE E ANGLIA</t>
  </si>
  <si>
    <t>BGR RESI ORDERS</t>
  </si>
  <si>
    <t>AEM STAFFING</t>
  </si>
  <si>
    <t>NET LINE 2 ADJ</t>
  </si>
  <si>
    <t>ENQUIRY CENTRE</t>
  </si>
  <si>
    <t>NON CG IRIS</t>
  </si>
  <si>
    <t>SFE CENTRAL</t>
  </si>
  <si>
    <t>BSSR ART &amp; SPORTS SB</t>
  </si>
  <si>
    <t>FREE NURSG CARE GEDL</t>
  </si>
  <si>
    <t>MRKT DEV &amp; CARE STDS</t>
  </si>
  <si>
    <t>CD BEECHHILLSPE01871</t>
  </si>
  <si>
    <t>MARAC TRANSITIONAL</t>
  </si>
  <si>
    <t>CONC SCHEME MGT COST</t>
  </si>
  <si>
    <t>MARKET PLACE C C</t>
  </si>
  <si>
    <t>SELF SECOND GENERAL</t>
  </si>
  <si>
    <t>MH REABLEMENT MANSF</t>
  </si>
  <si>
    <t>SEN PATHFINDER PROJE</t>
  </si>
  <si>
    <t>JOSEPH WHITAKER COMP</t>
  </si>
  <si>
    <t>LSD EVENTS</t>
  </si>
  <si>
    <t>LD OV 65 PBS NEWARK</t>
  </si>
  <si>
    <t>MEMBERS ALLOWANCES</t>
  </si>
  <si>
    <t>PROVISIONS DISCOUNT</t>
  </si>
  <si>
    <t>KINGSTON PARK PRIM</t>
  </si>
  <si>
    <t>DENOMINATIONAL TRANS</t>
  </si>
  <si>
    <t>BSTWD PRK/ARNLD CH C</t>
  </si>
  <si>
    <t>CLOSED KIRKLANDS DCU</t>
  </si>
  <si>
    <t>PROSPECT HILL JUNIOR</t>
  </si>
  <si>
    <t>CO SUTTON CENTRE</t>
  </si>
  <si>
    <t>ASSISTIVE TECHNOLOGY</t>
  </si>
  <si>
    <t>MH OV 65 PBS GEDLING</t>
  </si>
  <si>
    <t>OP NURSING BROXTOWE</t>
  </si>
  <si>
    <t>HOLGATE COMP</t>
  </si>
  <si>
    <t>DEL DIS CITY HOSP</t>
  </si>
  <si>
    <t>CD WESTDALEINF 01492</t>
  </si>
  <si>
    <t>C/FWD FROM PREV YRS</t>
  </si>
  <si>
    <t>IMP BMS</t>
  </si>
  <si>
    <t>RATES NURSERY</t>
  </si>
  <si>
    <t>IP 07725 NETH LANE1</t>
  </si>
  <si>
    <t>PD NURSING BASS</t>
  </si>
  <si>
    <t>EY SEN INC EQUIP</t>
  </si>
  <si>
    <t>PD RESI GEDLING</t>
  </si>
  <si>
    <t>SPORTS &amp;ARTS GENERAL</t>
  </si>
  <si>
    <t>TPE LA SPECIAL</t>
  </si>
  <si>
    <t>ANNESLEY STORE</t>
  </si>
  <si>
    <t>CRCEE'S EXP / INC</t>
  </si>
  <si>
    <t>CHILDRENS CENTRE</t>
  </si>
  <si>
    <t>SEN TRIBUNALS</t>
  </si>
  <si>
    <t>NEWLANDS JUNIOR</t>
  </si>
  <si>
    <t>PARENTING SUPPORT</t>
  </si>
  <si>
    <t>BIRKLANDS PRIMARY</t>
  </si>
  <si>
    <t>DOH CAP CAMPUS GRANT</t>
  </si>
  <si>
    <t>BLIDWORTH OAKS PRIM</t>
  </si>
  <si>
    <t>REC IN COACHING PROG</t>
  </si>
  <si>
    <t>ARNOLD PLAYING FIELD</t>
  </si>
  <si>
    <t>SEN SENCO CONFERENCE</t>
  </si>
  <si>
    <t>CLEANING DISTRICT 3</t>
  </si>
  <si>
    <t>ANNESLEY W'HOUSE LIB</t>
  </si>
  <si>
    <t>WEST BASSETLAW CC</t>
  </si>
  <si>
    <t>PERIPATETIC GENERAL</t>
  </si>
  <si>
    <t>SUTTON CENTRE COMP</t>
  </si>
  <si>
    <t>MH N NSF RECHGE TRST</t>
  </si>
  <si>
    <t>WASTE MNGMT &amp; ENERGY</t>
  </si>
  <si>
    <t>ROBERT MILES INFANT</t>
  </si>
  <si>
    <t>OP PBS GEDLING</t>
  </si>
  <si>
    <t>CLOSED BEAUVALE CRT</t>
  </si>
  <si>
    <t>IMP TRADING SERVICES</t>
  </si>
  <si>
    <t>DISCR SEASON PASSES</t>
  </si>
  <si>
    <t>CD PRIORY RC PRIMARY</t>
  </si>
  <si>
    <t>EARLY YEARS GENERAL</t>
  </si>
  <si>
    <t>COLLINGHAM LIBRARY</t>
  </si>
  <si>
    <t>GM SERVICE IMPROVEME</t>
  </si>
  <si>
    <t>MORNINGTON PRIMARY</t>
  </si>
  <si>
    <t>PERIPATETIC D2</t>
  </si>
  <si>
    <t>CAUDWELL HOUSE</t>
  </si>
  <si>
    <t>EDUCATION IMPROVMNT</t>
  </si>
  <si>
    <t>RUSHCLIFFE COMP</t>
  </si>
  <si>
    <t>ORSTON PRIMARY</t>
  </si>
  <si>
    <t>SFVC KIOSK</t>
  </si>
  <si>
    <t>CLOSED POLICYGRPMNGR</t>
  </si>
  <si>
    <t>INCLUSION PROJECTS</t>
  </si>
  <si>
    <t>SUTTON CENTRE SEN</t>
  </si>
  <si>
    <t>MH NURSING ASHFIELD</t>
  </si>
  <si>
    <t>PLANNING DEL GRANT</t>
  </si>
  <si>
    <t>EASTWOOD SEN</t>
  </si>
  <si>
    <t>IP 07451 FUL VIEW2</t>
  </si>
  <si>
    <t>LD OVER 65 PBS ASHF</t>
  </si>
  <si>
    <t>TRAINING &amp; DEVT</t>
  </si>
  <si>
    <t>CONTING CURRENT YR</t>
  </si>
  <si>
    <t>HETTS LANE INFANT</t>
  </si>
  <si>
    <t>HIGH COST EQUIPMENT</t>
  </si>
  <si>
    <t>FS FAM INTERV PROJ</t>
  </si>
  <si>
    <t>PD NURSING RUSH</t>
  </si>
  <si>
    <t>EAST LEAKE CC</t>
  </si>
  <si>
    <t>NORTH R &amp; A STAFFING</t>
  </si>
  <si>
    <t>LYNDENE</t>
  </si>
  <si>
    <t>GREENWOOD PRIMARY</t>
  </si>
  <si>
    <t>BASSET RES ORDERS</t>
  </si>
  <si>
    <t>CARSIC PRIMARY</t>
  </si>
  <si>
    <t>OP CARERS PBS NEWK</t>
  </si>
  <si>
    <t>TRANSPORT PLAN PROGR</t>
  </si>
  <si>
    <t>WESTDALE JUNIOR</t>
  </si>
  <si>
    <t>LDDF RESERVES</t>
  </si>
  <si>
    <t>ST MICHAELS GENERAL</t>
  </si>
  <si>
    <t>SHERWOOD INDUSTRIES</t>
  </si>
  <si>
    <t>LD CARERS PBS RUSH</t>
  </si>
  <si>
    <t>OTHER LD RESI COSTS</t>
  </si>
  <si>
    <t>DEV MGT PLANNING APP</t>
  </si>
  <si>
    <t>REVIEWING OFFICERS N</t>
  </si>
  <si>
    <t>RICHARD BONINGTON PR</t>
  </si>
  <si>
    <t>DFG ASHFIELD &amp; MANSF</t>
  </si>
  <si>
    <t>PASS INFO FACILITIES</t>
  </si>
  <si>
    <t>EPS BEHAVIOUR DEVELO</t>
  </si>
  <si>
    <t>ASHFIELD FOSTERING</t>
  </si>
  <si>
    <t>ASHF DIST CH'S CTR</t>
  </si>
  <si>
    <t>COTGRAVE CH'S CENTRE</t>
  </si>
  <si>
    <t>MH REABLEMENT RUSH</t>
  </si>
  <si>
    <t>CD CROMPTNVIEWP01218</t>
  </si>
  <si>
    <t>BASS PFI OTHER EXP</t>
  </si>
  <si>
    <t>STAFF INVESTIGATIONS</t>
  </si>
  <si>
    <t>PHOENIX STRAWBY FR</t>
  </si>
  <si>
    <t>MENTAL HEALTH GRANT</t>
  </si>
  <si>
    <t>CAPITAL CHARGES CULT</t>
  </si>
  <si>
    <t>RUFFORD GIFT SHOP</t>
  </si>
  <si>
    <t>DISABILITY SUPPORT</t>
  </si>
  <si>
    <t>ST. EDMUND CAMPION</t>
  </si>
  <si>
    <t>OP RESIDENTIAL BASS</t>
  </si>
  <si>
    <t>CROPWELL BISHOP PRIM</t>
  </si>
  <si>
    <t>BLDG PM GENERAL</t>
  </si>
  <si>
    <t>NEWARK AND SHERWOOD</t>
  </si>
  <si>
    <t>CWD DEAF&amp;VISUALLY IM</t>
  </si>
  <si>
    <t>STANHOPE PRIMARY</t>
  </si>
  <si>
    <t>DAY SERV TRANSFORMAT</t>
  </si>
  <si>
    <t>GOTHAM PRIMARY</t>
  </si>
  <si>
    <t>ASPERGERS OV65 RESI</t>
  </si>
  <si>
    <t>SIR EDMUND HILLARY</t>
  </si>
  <si>
    <t>SHERWOOD JUNIOR</t>
  </si>
  <si>
    <t>PD PBS GEDLING</t>
  </si>
  <si>
    <t>RANSKILL PRIMARY</t>
  </si>
  <si>
    <t>FOREST TOWN CH'S CTR</t>
  </si>
  <si>
    <t>DAYNCOURT COMP</t>
  </si>
  <si>
    <t>RUFFORD SAVILE REST</t>
  </si>
  <si>
    <t>TATS TRAINING COSTS</t>
  </si>
  <si>
    <t>HWRC LANDFILL TRANSP</t>
  </si>
  <si>
    <t>MH PBS BROXTOWE</t>
  </si>
  <si>
    <t>LD OVER 65 PBS BASS</t>
  </si>
  <si>
    <t>MH PBS MANSFIELD</t>
  </si>
  <si>
    <t>HUCKNALL SPRING ST D</t>
  </si>
  <si>
    <t>CD BROOKHLLLEYS01349</t>
  </si>
  <si>
    <t>ADULT MH GRANT AID</t>
  </si>
  <si>
    <t>MH REABLEMENT GEDL</t>
  </si>
  <si>
    <t>INCLUSION GENERAL</t>
  </si>
  <si>
    <t>GRANT AID STAFFING</t>
  </si>
  <si>
    <t>T U DUTIES CHILDRENS</t>
  </si>
  <si>
    <t>FRAMEWORK SUPPORT</t>
  </si>
  <si>
    <t>ENERGY &amp; CARBON MANM</t>
  </si>
  <si>
    <t>SCHOOLS GENERAL</t>
  </si>
  <si>
    <t>JUNCTION 27 MONITORI</t>
  </si>
  <si>
    <t>CD ST AUGJNR01085</t>
  </si>
  <si>
    <t>DAYNCOURT SEN</t>
  </si>
  <si>
    <t>FOUNDATION TRAINING</t>
  </si>
  <si>
    <t>SOUTH EAST MANS SEN</t>
  </si>
  <si>
    <t>MH OV 65 NURSNG NEWK</t>
  </si>
  <si>
    <t>BUSINESS SUPPORT NTH</t>
  </si>
  <si>
    <t>ARTS PARTNERSHIP EYP</t>
  </si>
  <si>
    <t>MH PROJECTS</t>
  </si>
  <si>
    <t>SOCIAL CARE REF GT</t>
  </si>
  <si>
    <t>CD DUKERIESCOLL01698</t>
  </si>
  <si>
    <t>ASQUITH PRIMARY</t>
  </si>
  <si>
    <t>WORKSOP MOBILE</t>
  </si>
  <si>
    <t>BIG DRAW</t>
  </si>
  <si>
    <t>CHILWELL</t>
  </si>
  <si>
    <t>RUSHCL WEST CH'S CTR</t>
  </si>
  <si>
    <t>DOL SAFEGUARDS</t>
  </si>
  <si>
    <t>SACRED HEART RC PRI</t>
  </si>
  <si>
    <t>SUNNYSIDE PRIMARY</t>
  </si>
  <si>
    <t>INCL MULTI SKILL COA</t>
  </si>
  <si>
    <t>ARCHBISHOP CRANMER</t>
  </si>
  <si>
    <t>CD YEOMAN PARK 01869</t>
  </si>
  <si>
    <t>JT IMPRVMNT PROG MGR</t>
  </si>
  <si>
    <t>PRACTICE SUPPORT</t>
  </si>
  <si>
    <t>SP REGIONAL COORDTR</t>
  </si>
  <si>
    <t>SEN ISS</t>
  </si>
  <si>
    <t>MUSKHAM PRIMARY</t>
  </si>
  <si>
    <t>MH CARERS PBS MANSF</t>
  </si>
  <si>
    <t>SEELY CHURCH PRIMARY</t>
  </si>
  <si>
    <t>MINSTER VIEW</t>
  </si>
  <si>
    <t>EASTWOOD DEPOT</t>
  </si>
  <si>
    <t>BASS PFI WORKSOP P16</t>
  </si>
  <si>
    <t>SUTTON BONINGTON</t>
  </si>
  <si>
    <t>TUXFORD COMP</t>
  </si>
  <si>
    <t>CD ARNBROOKPRIM01484</t>
  </si>
  <si>
    <t>OP PBS ASHFIELD</t>
  </si>
  <si>
    <t>BASS PFI TUXFORD SEC</t>
  </si>
  <si>
    <t>GREENACRE STAGE LIFE</t>
  </si>
  <si>
    <t>CLOSED BISHOPS CRT</t>
  </si>
  <si>
    <t>MH NURSING BROXTOWE</t>
  </si>
  <si>
    <t>SKEGBY DEPOT</t>
  </si>
  <si>
    <t>LD PBS MANSFIELD</t>
  </si>
  <si>
    <t>CLOSED LEIVERS CRT</t>
  </si>
  <si>
    <t>P &amp; GM SECONDARY</t>
  </si>
  <si>
    <t>NAT TRAING STRAT GT</t>
  </si>
  <si>
    <t>PLANNING &amp; QA</t>
  </si>
  <si>
    <t>WOODS COURT CSC</t>
  </si>
  <si>
    <t>HEALDSWOOD INFANT</t>
  </si>
  <si>
    <t>CHILDRENS STAFF ADVS</t>
  </si>
  <si>
    <t>LD NURSING BROXTOWE</t>
  </si>
  <si>
    <t>ST. GILES SCHOOL</t>
  </si>
  <si>
    <t>CARERS DEMONSTR SITE</t>
  </si>
  <si>
    <t>INT CARE BRAMWELL&amp;HC</t>
  </si>
  <si>
    <t>FACILITY RENT &amp; RATE</t>
  </si>
  <si>
    <t>BRACKEN LANE PRIMARY</t>
  </si>
  <si>
    <t>HIGH RISK CASES</t>
  </si>
  <si>
    <t>CD BROOKSIDEPRI01548</t>
  </si>
  <si>
    <t>IPWRK CLIPSTONE</t>
  </si>
  <si>
    <t>CENTRAL STORE</t>
  </si>
  <si>
    <t>ARNOLD MILL PRIMARY</t>
  </si>
  <si>
    <t>CD BRUNTS COMP 01150</t>
  </si>
  <si>
    <t>LD PBS NEWARK</t>
  </si>
  <si>
    <t>CD DANESWOODJNR01292</t>
  </si>
  <si>
    <t>EXTRA CARE HSG SCRG</t>
  </si>
  <si>
    <t>CD STWILFRDSCEP01489</t>
  </si>
  <si>
    <t>CLOSED WOODS CRT</t>
  </si>
  <si>
    <t>BARNBY GATE</t>
  </si>
  <si>
    <t>CHILD &amp; FAM COMM'ING</t>
  </si>
  <si>
    <t>SUTTON-IN-ASHFLD LIB</t>
  </si>
  <si>
    <t>NATIONAL AWARD SENCO</t>
  </si>
  <si>
    <t>LD CARERS PBS GEDL</t>
  </si>
  <si>
    <t>FIN PLAN &amp; ACCOUNT</t>
  </si>
  <si>
    <t>RETFORD BUS STATION</t>
  </si>
  <si>
    <t>NEWARK DAYCARERS</t>
  </si>
  <si>
    <t>SUBS MISUSE SERV</t>
  </si>
  <si>
    <t>ANNIE HOLGATE INFANT</t>
  </si>
  <si>
    <t>SOUTHWELL LIBRARY</t>
  </si>
  <si>
    <t>PACEY CONTRACT</t>
  </si>
  <si>
    <t>CD ARNOVALEJNR01479</t>
  </si>
  <si>
    <t>MATTERSEY PRIMARY</t>
  </si>
  <si>
    <t>GEDLING SEN</t>
  </si>
  <si>
    <t>PAL ONCOL CITY HOSP</t>
  </si>
  <si>
    <t>BRAMCOTE CE PRIMARY</t>
  </si>
  <si>
    <t>GARIBALDI COMP</t>
  </si>
  <si>
    <t>N NOTTS SUBS MISUSE</t>
  </si>
  <si>
    <t>CLOSED BRAYWOOD GDNS</t>
  </si>
  <si>
    <t>PRES RIGHTS HOLD AC</t>
  </si>
  <si>
    <t>ALL SAINTS SEN</t>
  </si>
  <si>
    <t>NQSW - COHORT 3</t>
  </si>
  <si>
    <t>LEEN MILLS PRIMARY</t>
  </si>
  <si>
    <t>OP NURSING GEDLING</t>
  </si>
  <si>
    <t>COPPICE FARM PRIMARY</t>
  </si>
  <si>
    <t>LD OV 65 RESI BASS</t>
  </si>
  <si>
    <t>OLEA MAINSTREAM SUPP</t>
  </si>
  <si>
    <t>A&amp;M INTEG STEP DOWN</t>
  </si>
  <si>
    <t>SFVC CARAVAN</t>
  </si>
  <si>
    <t>E YEARS CONSULTANTS</t>
  </si>
  <si>
    <t>GILTHILL PRIMARY</t>
  </si>
  <si>
    <t>BASSET FOSTERING</t>
  </si>
  <si>
    <t>CENTRAL JUNIOR</t>
  </si>
  <si>
    <t>FOSTER CARERS FEES</t>
  </si>
  <si>
    <t>MH OVER 65 PBS ASHF</t>
  </si>
  <si>
    <t>JOHN BLOW PRIMARY</t>
  </si>
  <si>
    <t>WILLOW FARM PRIMARY</t>
  </si>
  <si>
    <t>ORDSALL PRIMARY</t>
  </si>
  <si>
    <t>PRIESTSIC PRIMARY</t>
  </si>
  <si>
    <t>ORCHARD SCHOOL</t>
  </si>
  <si>
    <t>MH OV 65 RESI NEWARK</t>
  </si>
  <si>
    <t>FREE NURSG CARE BROX</t>
  </si>
  <si>
    <t>NORTH LEVERTON C C</t>
  </si>
  <si>
    <t>SUPPORT C'MINDER SCH</t>
  </si>
  <si>
    <t>MH REABLEMENT ASHF</t>
  </si>
  <si>
    <t>HARRY CARLTON COMP</t>
  </si>
  <si>
    <t>STAFFING - MANSFIELD</t>
  </si>
  <si>
    <t>ISB NURSERY</t>
  </si>
  <si>
    <t>BROOKSIDE PRIMARY</t>
  </si>
  <si>
    <t>PORCHESTER JUNIOR</t>
  </si>
  <si>
    <t>CD GENERAL</t>
  </si>
  <si>
    <t>CPC MINUTING</t>
  </si>
  <si>
    <t>CD NETTLEWINF 01135</t>
  </si>
  <si>
    <t>RECHARGES &amp; OVRHEADS</t>
  </si>
  <si>
    <t>MANS SECTION 17</t>
  </si>
  <si>
    <t>IPWRK 62130 BOUGHTON</t>
  </si>
  <si>
    <t>WESTWOOD INFANT</t>
  </si>
  <si>
    <t>YJ OPERATIONS</t>
  </si>
  <si>
    <t>MH PBS NEWARK</t>
  </si>
  <si>
    <t>DEPARTMENTAL BUSINES</t>
  </si>
  <si>
    <t>ROW GENERAL</t>
  </si>
  <si>
    <t>DATA ENQUIRIES &amp; SAF</t>
  </si>
  <si>
    <t>MH CARERS TEAM</t>
  </si>
  <si>
    <t>CORPORATE BUDGETING</t>
  </si>
  <si>
    <t>SCHOOL CROSSING PATR</t>
  </si>
  <si>
    <t>LADYBROOK LIBRARY</t>
  </si>
  <si>
    <t>HW SERV F&amp;T CORE FLE</t>
  </si>
  <si>
    <t>RD SAFETY EDUCATION</t>
  </si>
  <si>
    <t>ROW NORTH EAST</t>
  </si>
  <si>
    <t>SCHOOLS WASTE ACTION</t>
  </si>
  <si>
    <t>NCC VEHICLES</t>
  </si>
  <si>
    <t>HW SERV BUSI &amp; COMM</t>
  </si>
  <si>
    <t>LANDFILL TAX PERFORM</t>
  </si>
  <si>
    <t>REIP FUNDED SCHEMES</t>
  </si>
  <si>
    <t>HW SAFETY CAMERA PAR</t>
  </si>
  <si>
    <t>CONSERVATION PROGRAM</t>
  </si>
  <si>
    <t>BROXTOWE BOROUGH COU</t>
  </si>
  <si>
    <t>CAPEX - HIGHWAYS</t>
  </si>
  <si>
    <t>ELECT LABOUR ACCOUNT</t>
  </si>
  <si>
    <t>EASTCROFT INCINERATO</t>
  </si>
  <si>
    <t>GRADUATE TRAINEES</t>
  </si>
  <si>
    <t>CHILDRENS AND EDUCAT</t>
  </si>
  <si>
    <t>ELECTRICAL JOBS</t>
  </si>
  <si>
    <t>HW SAFETY SCP</t>
  </si>
  <si>
    <t>WCA CLINICAL WASTE R</t>
  </si>
  <si>
    <t>CPE ON-STREET RUSH</t>
  </si>
  <si>
    <t>OTHER INIATITIVES</t>
  </si>
  <si>
    <t>ACCIDENT DATA PROCES</t>
  </si>
  <si>
    <t>MANSF LIB TEMP ACCOM</t>
  </si>
  <si>
    <t>COMMUNITY SAFETY STA</t>
  </si>
  <si>
    <t>FLEET TRADING A/C AS</t>
  </si>
  <si>
    <t>L G B &amp; T WORKERS GP</t>
  </si>
  <si>
    <t>CORPORATE COMPLAINTS</t>
  </si>
  <si>
    <t>TTS RECHARGES TO CAP</t>
  </si>
  <si>
    <t>CORPORATE LEGAL</t>
  </si>
  <si>
    <t>HW SCP NO LONGERUSED</t>
  </si>
  <si>
    <t>EMIEP PROJECTS</t>
  </si>
  <si>
    <t>ASHFIELD DISTRICT CO</t>
  </si>
  <si>
    <t>ASPERGERS OV65 PBS</t>
  </si>
  <si>
    <t>IMPROVEMENT DEPT PRO</t>
  </si>
  <si>
    <t>WASTE MINIMISATION</t>
  </si>
  <si>
    <t>USE OF RESERVES</t>
  </si>
  <si>
    <t>CAPEX - PERSONNEL</t>
  </si>
  <si>
    <t>CPE OFF-STREET NEWRK</t>
  </si>
  <si>
    <t>COUNCILLORS DIV FUND</t>
  </si>
  <si>
    <t>MEDIA RELATIONS</t>
  </si>
  <si>
    <t>SELSTON TIN HAT</t>
  </si>
  <si>
    <t>PLANNING POLICY</t>
  </si>
  <si>
    <t>BARE BONES</t>
  </si>
  <si>
    <t>ROW NORTH WEST</t>
  </si>
  <si>
    <t>CONTINGENCY - ASC&amp;PH</t>
  </si>
  <si>
    <t>CAPEX - FINANCE</t>
  </si>
  <si>
    <t>HW SERV F&amp;T REPAIRS</t>
  </si>
  <si>
    <t>PLANNING POLICY MINE</t>
  </si>
  <si>
    <t>SHINY SIDE UP</t>
  </si>
  <si>
    <t>DEPOT LABOUR ACCOUNT</t>
  </si>
  <si>
    <t>NO MORE LIVES WASTED</t>
  </si>
  <si>
    <t>NET LINE ONE ADJ</t>
  </si>
  <si>
    <t>WASTE MGT RATES</t>
  </si>
  <si>
    <t>CORPORATE PRINT STRA</t>
  </si>
  <si>
    <t>CPE OFF-STREET BROXT</t>
  </si>
  <si>
    <t>HW SERV F&amp;T INTERNAL</t>
  </si>
  <si>
    <t>CD ERNEHALE JUNIOR 0</t>
  </si>
  <si>
    <t>CARLTON-IN-LINDK LIB</t>
  </si>
  <si>
    <t>CPE OFF-STREET MANSF</t>
  </si>
  <si>
    <t>WEEE UNITS HANDLED</t>
  </si>
  <si>
    <t>CONTINGENCY - C S</t>
  </si>
  <si>
    <t>DISABLED WORKERS GRO</t>
  </si>
  <si>
    <t>CYCLICAL LABOUR ACCO</t>
  </si>
  <si>
    <t>FLEET CAR LEASING</t>
  </si>
  <si>
    <t>ROW WEST</t>
  </si>
  <si>
    <t>CAPEX - CFCS</t>
  </si>
  <si>
    <t>CONTINGENCY - C &amp; C</t>
  </si>
  <si>
    <t>HIGHWAYS, ROADS&amp;TRAN</t>
  </si>
  <si>
    <t>ASSISTED BOARDING</t>
  </si>
  <si>
    <t>CONTINGENCY - G&amp;E</t>
  </si>
  <si>
    <t>HW SERV CONSTRUCTION</t>
  </si>
  <si>
    <t>FATAL 4</t>
  </si>
  <si>
    <t>TRADERS ETC</t>
  </si>
  <si>
    <t>ROAD SAFETY NOT USED</t>
  </si>
  <si>
    <t>SMARTCARD DEPOT MANA</t>
  </si>
  <si>
    <t>EAST MIDLANDS IMPROV</t>
  </si>
  <si>
    <t>MRF PERFORMANCE CRED</t>
  </si>
  <si>
    <t>RCC PARTNERSHIP GRAN</t>
  </si>
  <si>
    <t>HW SERV F&amp;T EXTERNAL</t>
  </si>
  <si>
    <t>CONTINGENCY - F&amp;MCM</t>
  </si>
  <si>
    <t>CYCLICAL JOBS</t>
  </si>
  <si>
    <t>RETFORD DENMAN LIBRY</t>
  </si>
  <si>
    <t>CENTRALLY HELD BUDGE</t>
  </si>
  <si>
    <t>BUS SHELTER ADDITION</t>
  </si>
  <si>
    <t>RSE DRIVING NOT USED</t>
  </si>
  <si>
    <t>CPE OFF-STREET BASS</t>
  </si>
  <si>
    <t>NOT USED SEE 103527</t>
  </si>
  <si>
    <t>IMPROVEMENT QUICK WI</t>
  </si>
  <si>
    <t>IMPROVEMENT LEADERSH</t>
  </si>
  <si>
    <t>HW SERV F&amp;T AVOIDABL</t>
  </si>
  <si>
    <t>ENVIRONMENTAL SERVIC</t>
  </si>
  <si>
    <t>CAPEX - ENV &amp; SUS</t>
  </si>
  <si>
    <t>CPE OFF-STREET GED</t>
  </si>
  <si>
    <t>SOCIAL ENTERPRISE</t>
  </si>
  <si>
    <t>NON DISTRIBUTED COST</t>
  </si>
  <si>
    <t>SCHEME MANAGEMENT CO</t>
  </si>
  <si>
    <t>CONTINGENCY - CYP</t>
  </si>
  <si>
    <t>3RD SECTOR DEVELOP</t>
  </si>
  <si>
    <t>KINGWAYS FOREST TOWN</t>
  </si>
  <si>
    <t>RSE MOTORCY NOT USED</t>
  </si>
  <si>
    <t>RSE - CYCLING</t>
  </si>
  <si>
    <t>CAPEX - ADULTS</t>
  </si>
  <si>
    <t>CLOSED MEMBERS OTHER</t>
  </si>
  <si>
    <t>ERDF PROJECT ACTIVIT</t>
  </si>
  <si>
    <t>BASSETLAW DISTRICT C</t>
  </si>
  <si>
    <t>CONTINGENCY - E &amp; S</t>
  </si>
  <si>
    <t>RSE CAMPAIGNS</t>
  </si>
  <si>
    <t>GM NON SCHOOLS</t>
  </si>
  <si>
    <t>HIGHWAY MANAGER RUSH</t>
  </si>
  <si>
    <t>FLEET TRADING A/C ER</t>
  </si>
  <si>
    <t>THE TURBINE</t>
  </si>
  <si>
    <t>AD HOC WASTE</t>
  </si>
  <si>
    <t>MANSFIELD LIBRARY</t>
  </si>
  <si>
    <t>INSURANCE CLOSED FUN</t>
  </si>
  <si>
    <t>LEDGER CODES</t>
  </si>
  <si>
    <t>DEVELOPMENT MANAGEME</t>
  </si>
  <si>
    <t>CONTINGENCY - POLICY</t>
  </si>
  <si>
    <t>PUBLIC CONSULTANCY C</t>
  </si>
  <si>
    <t>SERVICE DEVELOPMENT</t>
  </si>
  <si>
    <t>CARLTON IN LINDRICK</t>
  </si>
  <si>
    <t>LIBRARIES</t>
  </si>
  <si>
    <t>NEWARK &amp; SHERWOOD DI</t>
  </si>
  <si>
    <t>HOLDING ACCOUNTS</t>
  </si>
  <si>
    <t>HIRED VEHICLES</t>
  </si>
  <si>
    <t>PERFORMANCE MECHANIS</t>
  </si>
  <si>
    <t>DEV MGT PLANNING  SY</t>
  </si>
  <si>
    <t>MANSF'LD W'HOUSE LIB</t>
  </si>
  <si>
    <t>CPE RESI PARKING EXP</t>
  </si>
  <si>
    <t>OLLERTON DEPOT</t>
  </si>
  <si>
    <t>IMPROVEMENT CFCS REQ</t>
  </si>
  <si>
    <t>RAMPTON (HOSP)</t>
  </si>
  <si>
    <t>ELECTR LABOUR SALS</t>
  </si>
  <si>
    <t>ACDNT INVST NOT USED</t>
  </si>
  <si>
    <t>EMERGNCY ACTION JOBS</t>
  </si>
  <si>
    <t>IMPROVEMENT ASCH REQ</t>
  </si>
  <si>
    <t>INSURANCE</t>
  </si>
  <si>
    <t>CAPEX - COM SAFETY</t>
  </si>
  <si>
    <t>CROSSING</t>
  </si>
  <si>
    <t>HIGHWAYS SAFETY GROU</t>
  </si>
  <si>
    <t>DEV PLANNING PUBLICI</t>
  </si>
  <si>
    <t>NET LINE 2</t>
  </si>
  <si>
    <t>DEMOCRATIC REPRESENT</t>
  </si>
  <si>
    <t>CORPORATE INITIATIVE</t>
  </si>
  <si>
    <t>E &amp; R CAPITAL CHARGE</t>
  </si>
  <si>
    <t>HW SERV F&amp;T HIRED PL</t>
  </si>
  <si>
    <t>GEDLING PLAY</t>
  </si>
  <si>
    <t>TUXFORD LIBRARY</t>
  </si>
  <si>
    <t>COUNTY COUNCIL ELECT</t>
  </si>
  <si>
    <t>LEDGER - E&amp;R</t>
  </si>
  <si>
    <t>HW SERV F&amp;T ARNOLD</t>
  </si>
  <si>
    <t>CPE CAR PARK NCC</t>
  </si>
  <si>
    <t>SCHOOLS APPLICATION</t>
  </si>
  <si>
    <t>TPE DIRECTORATE</t>
  </si>
  <si>
    <t>HW SERV F&amp;T RETFORD</t>
  </si>
  <si>
    <t>PUBLIC CONSULTATION</t>
  </si>
  <si>
    <t>DEV MGT - PUBLIC INQ</t>
  </si>
  <si>
    <t>FLEET MANAGEMENT</t>
  </si>
  <si>
    <t>HIGHWAY MANAGER BROX</t>
  </si>
  <si>
    <t>EASTSIDE</t>
  </si>
  <si>
    <t>CORPORATE MANAGEMENT</t>
  </si>
  <si>
    <t>DEV MGT CONSULTANCY</t>
  </si>
  <si>
    <t>POWER GENERATION LAN</t>
  </si>
  <si>
    <t>ROW CENTRAL AND EAST</t>
  </si>
  <si>
    <t>NET (SURPLUS)/DEFICI</t>
  </si>
  <si>
    <t>CAPEX - SCHOOLS</t>
  </si>
  <si>
    <t>DRIVERS MOBILE LIBS</t>
  </si>
  <si>
    <t>HW SERV F&amp;T NEWARK</t>
  </si>
  <si>
    <t>MANSFIELD DISTRICT C</t>
  </si>
  <si>
    <t>BUS SHELTER CORE COS</t>
  </si>
  <si>
    <t>CPE DECRIM PARKING</t>
  </si>
  <si>
    <t>CHIPBOARD RECOVERY</t>
  </si>
  <si>
    <t>HW SERV F&amp;T GAMSTON</t>
  </si>
  <si>
    <t>ROBIN HOOD LINE-NOTT</t>
  </si>
  <si>
    <t>FOREST TOWN LIBRARY</t>
  </si>
  <si>
    <t>MRF AVAILABILITY PAY</t>
  </si>
  <si>
    <t>RHL SUNDAY SERVICE</t>
  </si>
  <si>
    <t>HIGHWAY MANAGER NEWA</t>
  </si>
  <si>
    <t>COMMUNITY GRANTS</t>
  </si>
  <si>
    <t>HW SERV F&amp;T RIVERSID</t>
  </si>
  <si>
    <t>HEAD OF STRATEGIC SE</t>
  </si>
  <si>
    <t>CAPEX - C&amp;C</t>
  </si>
  <si>
    <t>KIOSK MAINTENANCE</t>
  </si>
  <si>
    <t>ADULT SOCIAL CARE</t>
  </si>
  <si>
    <t>PERFORMANCE (CORPOR)</t>
  </si>
  <si>
    <t>HIGHWAY MANAGER GEDL</t>
  </si>
  <si>
    <t>FLEET MAINTENANCE</t>
  </si>
  <si>
    <t>CPE ON-STREET NEWARK</t>
  </si>
  <si>
    <t>SPATIAL PLANNING OTH</t>
  </si>
  <si>
    <t>LEDGER - CFCS</t>
  </si>
  <si>
    <t>HW SERV F&amp;T TRAINING</t>
  </si>
  <si>
    <t>CAPEX - DEPUTY LEADE</t>
  </si>
  <si>
    <t>CRCEEE'S</t>
  </si>
  <si>
    <t>DFT COMM TRANS FUND</t>
  </si>
  <si>
    <t>SCHOOLS RECYCLING</t>
  </si>
  <si>
    <t>RESEARCH TEAM OTHER</t>
  </si>
  <si>
    <t>FUNDING OF BUDGET RE</t>
  </si>
  <si>
    <t>HIGHWAY MANAGER BASS</t>
  </si>
  <si>
    <t>OTHER COMMUNITY TRAN</t>
  </si>
  <si>
    <t>LEDGER - ASCH&amp;P</t>
  </si>
  <si>
    <t>TRAINING CENTRE</t>
  </si>
  <si>
    <t>ROW SOUTH</t>
  </si>
  <si>
    <t>CPE RESI PARKING INC</t>
  </si>
  <si>
    <t>CONTINGENCY - C&amp;P</t>
  </si>
  <si>
    <t>BLACK WORKERS GROUP</t>
  </si>
  <si>
    <t>EMERGENCY COSTS</t>
  </si>
  <si>
    <t>COMMUNITIES - TRAINI</t>
  </si>
  <si>
    <t>PLANNING AND DEVELOP</t>
  </si>
  <si>
    <t>CPE ON-STREET GED</t>
  </si>
  <si>
    <t>CPE DERBYSHIRE PCN</t>
  </si>
  <si>
    <t>CROSS BOUNDARY RECHA</t>
  </si>
  <si>
    <t>PLASTERBOARD RECOVER</t>
  </si>
  <si>
    <t>MANSFLD WDHOUSE COM</t>
  </si>
  <si>
    <t>CORONER</t>
  </si>
  <si>
    <t>RESEARCH PROJECTS</t>
  </si>
  <si>
    <t>EUROPEAN OFFICE (RES</t>
  </si>
  <si>
    <t>BIRCOTES LIBRARY</t>
  </si>
  <si>
    <t>HW SAFETY GROUP MANA</t>
  </si>
  <si>
    <t>CENTRAL SERVICES TO</t>
  </si>
  <si>
    <t>CPE OFF-STREET ASH</t>
  </si>
  <si>
    <t>DISPOSAL CLINICAL WA</t>
  </si>
  <si>
    <t>LANGOLD LIBRARY</t>
  </si>
  <si>
    <t>RUSHCLIFFE BOROUGH C</t>
  </si>
  <si>
    <t>TUXFORD MINE OF INFO</t>
  </si>
  <si>
    <t>CONS&amp;MAINT LABO ACCO</t>
  </si>
  <si>
    <t>TTS FLEET OPERATIONS</t>
  </si>
  <si>
    <t>HW SERV FLEET &amp; TRAI</t>
  </si>
  <si>
    <t>WASTE CONSULTANTS</t>
  </si>
  <si>
    <t>LEISURE</t>
  </si>
  <si>
    <t>NETHERFIELD DAY SERV</t>
  </si>
  <si>
    <t>SELF SERVICE TECHNGY</t>
  </si>
  <si>
    <t>PLANNING DEVELOPMENT</t>
  </si>
  <si>
    <t>CENTRAL</t>
  </si>
  <si>
    <t>CD JOHN BLOW PRIMARY</t>
  </si>
  <si>
    <t>CPE ON-STREET BASS</t>
  </si>
  <si>
    <t>CONTINGENCY - PERS</t>
  </si>
  <si>
    <t>CLOSED-PUBLICATIONS</t>
  </si>
  <si>
    <t>TRAPEZE IT MAINTENAN</t>
  </si>
  <si>
    <t>WASTE PFI DEFRA CRED</t>
  </si>
  <si>
    <t>WORKSOP BS STA RUNCO</t>
  </si>
  <si>
    <t>CPE ON-STREET BROXT</t>
  </si>
  <si>
    <t>HMP RANBY LIBRARY</t>
  </si>
  <si>
    <t>CD VALLEY SCHOOL</t>
  </si>
  <si>
    <t>BALMORAL LIBRARY</t>
  </si>
  <si>
    <t>MANOR DEPOT</t>
  </si>
  <si>
    <t>CONTINGENCY - T&amp;H</t>
  </si>
  <si>
    <t>CYCLICAL LABOUR SALS</t>
  </si>
  <si>
    <t>UNITARY CHG PREPAY</t>
  </si>
  <si>
    <t>CD ALL SAINTS CATHOL</t>
  </si>
  <si>
    <t>CD BAGTHORPE PRIMARY</t>
  </si>
  <si>
    <t>ROW LOCAL PARTNERSHI</t>
  </si>
  <si>
    <t>HIGHWAY MANAGER ASHF</t>
  </si>
  <si>
    <t>SMARTCARD OPERATING</t>
  </si>
  <si>
    <t>HIGHWAY MANAGER MANS</t>
  </si>
  <si>
    <t>WASTE CAPITAL CHARGE</t>
  </si>
  <si>
    <t>CPE ON-STREET MANSF</t>
  </si>
  <si>
    <t>H OF S - STRATEGIC P</t>
  </si>
  <si>
    <t>MISTERTON LIBRARY</t>
  </si>
  <si>
    <t>INSPECTORS COSTS</t>
  </si>
  <si>
    <t>FLEET TRADING A/C CF</t>
  </si>
  <si>
    <t>NEXT BUS LEASE LINE</t>
  </si>
  <si>
    <t>MAINT OLD LANDFILL S</t>
  </si>
  <si>
    <t>WARSOP LIBRARY</t>
  </si>
  <si>
    <t>ROW IMPROVE PLAN AND</t>
  </si>
  <si>
    <t>NOT USED SEE 103528</t>
  </si>
  <si>
    <t>PSV DRIVER TRAINING</t>
  </si>
  <si>
    <t>BASSETLAW PLAY</t>
  </si>
  <si>
    <t>CONST &amp; MAINT JOBS</t>
  </si>
  <si>
    <t>COMMUNITY STRATEGY</t>
  </si>
  <si>
    <t>FLEET TRADING A/C PP</t>
  </si>
  <si>
    <t>E &amp; S CAP CHGS</t>
  </si>
  <si>
    <t>DECC INCOME</t>
  </si>
  <si>
    <t>GEDLING BOROUGH COUN</t>
  </si>
  <si>
    <t>CONDITION OF NOTTS (</t>
  </si>
  <si>
    <t>ELECTORAL DIVISION I</t>
  </si>
  <si>
    <t>GRP MGR &amp; BUSINESS S</t>
  </si>
  <si>
    <t>POCKET PARK AND RIDE</t>
  </si>
  <si>
    <t>CPE ON-STREET ASH</t>
  </si>
  <si>
    <t>TTS IT COMPUTER CHAR</t>
  </si>
  <si>
    <t>CLOSED LEDGER - PPC</t>
  </si>
  <si>
    <t>CONSTR &amp; MAINT SALS</t>
  </si>
  <si>
    <t>INSURANCE OPEN FUND</t>
  </si>
  <si>
    <t>MATERIALS RECYCLING</t>
  </si>
  <si>
    <t>CPE OFF-STREET RUSH</t>
  </si>
  <si>
    <t>LEDGER - COR FINANCE</t>
  </si>
  <si>
    <t>NOTTS PERFORMING ART</t>
  </si>
  <si>
    <t>BSSR - OTHER</t>
  </si>
  <si>
    <t>CAF TRAINING</t>
  </si>
  <si>
    <t>CENTRAL HOS</t>
  </si>
  <si>
    <t>ICT CERP</t>
  </si>
  <si>
    <t>CFCS GENERAL</t>
  </si>
  <si>
    <t>STAFF ABSENCE SCEME</t>
  </si>
  <si>
    <t>FORMER AHDC</t>
  </si>
  <si>
    <t>KS4 STRATEGY</t>
  </si>
  <si>
    <t>LSP FRONTER</t>
  </si>
  <si>
    <t>OVERHEADS-TD&amp;B</t>
  </si>
  <si>
    <t>CLOSED OVERHEADSBC&amp;E</t>
  </si>
  <si>
    <t>PE EQUIPMENT</t>
  </si>
  <si>
    <t>PLAY CENTRAL</t>
  </si>
  <si>
    <t>SANDY BANKS</t>
  </si>
  <si>
    <t>SYSTEMS TEAM</t>
  </si>
  <si>
    <t>ICT APPLICATIONS</t>
  </si>
  <si>
    <t>BSSR - E YRS AND INT</t>
  </si>
  <si>
    <t>BSSR REG CORP PARENT</t>
  </si>
  <si>
    <t>GEDLING VIEW FAMILY</t>
  </si>
  <si>
    <t>ICT HARDWARE MAINT</t>
  </si>
  <si>
    <t>ICT INF APPLICATIONS</t>
  </si>
  <si>
    <t>ICT WAN</t>
  </si>
  <si>
    <t>ICT PHONE LINES</t>
  </si>
  <si>
    <t>ICT STORAGE</t>
  </si>
  <si>
    <t>ICT SERVICE DESK</t>
  </si>
  <si>
    <t>SCHOOLS LOAN SCHEME</t>
  </si>
  <si>
    <t>SDG STUDY SUPPORT</t>
  </si>
  <si>
    <t>TRANSFERRING SERVCES</t>
  </si>
  <si>
    <t>GROUP MAN WELLBEING</t>
  </si>
  <si>
    <t>BSSR ARTS AND SPORTS</t>
  </si>
  <si>
    <t>BSSR FIELDWORK BASS</t>
  </si>
  <si>
    <t>BASS CONTACT NON LAC</t>
  </si>
  <si>
    <t>CUSTOMER MANAGEMENT</t>
  </si>
  <si>
    <t>LIBRARIES TRADING</t>
  </si>
  <si>
    <t>SPECIALIST PARENTING</t>
  </si>
  <si>
    <t>CPD/DELIVERABLES</t>
  </si>
  <si>
    <t>ROW PROJECT BUDGET</t>
  </si>
  <si>
    <t>BEESTON CENTRAL CC</t>
  </si>
  <si>
    <t>BSSR FIELDWORK SOUTH</t>
  </si>
  <si>
    <t>SUPPLIES GENERAL</t>
  </si>
  <si>
    <t>CAT BUYING TEAM</t>
  </si>
  <si>
    <t>EXT RESI-SCHOOL'S BU</t>
  </si>
  <si>
    <t>EPS GENERAL (LA)</t>
  </si>
  <si>
    <t>HUCKNALL FAMILY CEN</t>
  </si>
  <si>
    <t>PENSIONS SCH BUDGET</t>
  </si>
  <si>
    <t>WELLBEING OHU</t>
  </si>
  <si>
    <t>BSSR - CORP DIR SUPP</t>
  </si>
  <si>
    <t>ICT CLOUD SERVICES</t>
  </si>
  <si>
    <t>ICT MANAGEMENT</t>
  </si>
  <si>
    <t>ICT TRADED SERVICES</t>
  </si>
  <si>
    <t>BOOK PURCHASES CITY</t>
  </si>
  <si>
    <t>BSSR - BUSN SPPT HBB</t>
  </si>
  <si>
    <t>CARERS EMERG SERV</t>
  </si>
  <si>
    <t>EY SPEC TEACHERS/QA</t>
  </si>
  <si>
    <t>EARLY INTERVENTION T</t>
  </si>
  <si>
    <t>EUROPEAN DIMENSION</t>
  </si>
  <si>
    <t>HTOS TRANS DERBYS CC</t>
  </si>
  <si>
    <t>WORKFORCE DEVELOPMT</t>
  </si>
  <si>
    <t>NORTH BASE GENERAL</t>
  </si>
  <si>
    <t>O/H TRADED SERVICE</t>
  </si>
  <si>
    <t>RECORDS MGMNT RCHRGE</t>
  </si>
  <si>
    <t>SOUTH BASE GENERAL</t>
  </si>
  <si>
    <t>CLOSED OH-OD SERVDSK</t>
  </si>
  <si>
    <t>HARDWARE SALES</t>
  </si>
  <si>
    <t>SUPPLIES FINANCE</t>
  </si>
  <si>
    <t>CUSTOMER SERVICES</t>
  </si>
  <si>
    <t>ROW LEGAL ORDERS</t>
  </si>
  <si>
    <t>KS4 PARTNERSHIP</t>
  </si>
  <si>
    <t>HW M DTOPS SERV DEL</t>
  </si>
  <si>
    <t>OFFICE 365</t>
  </si>
  <si>
    <t>LUAN'S LITTLE PEOPLE</t>
  </si>
  <si>
    <t>GLAISDALE BUILDINGS</t>
  </si>
  <si>
    <t>HTOS TRANSPORT OTHER</t>
  </si>
  <si>
    <t>BSSR STRAT PLACE PLN</t>
  </si>
  <si>
    <t>BGR CONTACT NON LAC</t>
  </si>
  <si>
    <t>R&amp;A SOUTH CONTACT</t>
  </si>
  <si>
    <t>GROUP MAN L&amp;D</t>
  </si>
  <si>
    <t>NORTH BASE NLC</t>
  </si>
  <si>
    <t>NORTH BASE OLLERTON</t>
  </si>
  <si>
    <t>BSSR GOVERNING BODY</t>
  </si>
  <si>
    <t>HTOS TRANS NOTTM CTY</t>
  </si>
  <si>
    <t>SS TRANS SUMMER SCHS</t>
  </si>
  <si>
    <t>BOOK COLLECTORS PAY</t>
  </si>
  <si>
    <t>JE &amp; ORG DESIGN</t>
  </si>
  <si>
    <t>ICT SERVICE DELIVERY</t>
  </si>
  <si>
    <t>BSSR ED IMP SERVICE</t>
  </si>
  <si>
    <t>BSSR FIELDWORK NEW'K</t>
  </si>
  <si>
    <t>BSSR - SEND POLICY</t>
  </si>
  <si>
    <t>BSSR - YP SUPP SERV</t>
  </si>
  <si>
    <t>BUSINESS SUPPORT CEN</t>
  </si>
  <si>
    <t>EDUCN IMPMNT SERVICE</t>
  </si>
  <si>
    <t>NTH WORKSOP FAMILY C</t>
  </si>
  <si>
    <t>SUPPORTED EMPL PM</t>
  </si>
  <si>
    <t>TARGETTED SUPPORT</t>
  </si>
  <si>
    <t>BSSR - COUNTRY PARKS</t>
  </si>
  <si>
    <t>BSSR LIBS  ARCHIVES</t>
  </si>
  <si>
    <t>CFCS VR COSTS</t>
  </si>
  <si>
    <t>HR SERVICE DIRECTOR</t>
  </si>
  <si>
    <t>NORTH BASE FRIARY CO</t>
  </si>
  <si>
    <t>BSSR CH BUSINESS SUP</t>
  </si>
  <si>
    <t>O/H HEAD OF SERVICE</t>
  </si>
  <si>
    <t>POST 16 TRANSPORT</t>
  </si>
  <si>
    <t>SCHOOL SPORT NON SCH</t>
  </si>
  <si>
    <t>SURPLUS BOOKS DISPL</t>
  </si>
  <si>
    <t>CONTACT POINT C FWRD</t>
  </si>
  <si>
    <t>ACLS OTHER FUNDERS</t>
  </si>
  <si>
    <t>BSSR - SAFEGUARDING</t>
  </si>
  <si>
    <t>CS BUSINESS INTEL</t>
  </si>
  <si>
    <t>GROUP MAN JE</t>
  </si>
  <si>
    <t>LETTERBOX CLUB</t>
  </si>
  <si>
    <t>LIBRARY RESRCES OPPS</t>
  </si>
  <si>
    <t>R&amp;A NORTH CONTACT</t>
  </si>
  <si>
    <t>CUSTOMER SERVICES OP</t>
  </si>
  <si>
    <t>BSC MANAGER</t>
  </si>
  <si>
    <t>PAYROLL CONTROL</t>
  </si>
  <si>
    <t>BSC PAYROLL</t>
  </si>
  <si>
    <t>BSC PENSIONS</t>
  </si>
  <si>
    <t>MODERATION</t>
  </si>
  <si>
    <t>SCH INTERVENTION GRT</t>
  </si>
  <si>
    <t>WORKFORCE DEVELOPMNT</t>
  </si>
  <si>
    <t>BSSR FIELDW ASH/MANS</t>
  </si>
  <si>
    <t>SUPPLIES W &amp; D</t>
  </si>
  <si>
    <t>BSSR YS &amp; Y JUSTICE</t>
  </si>
  <si>
    <t>NEWARK FAMILY CENTRE</t>
  </si>
  <si>
    <t>SUTTON CENTRAL CC</t>
  </si>
  <si>
    <t>ADDITIONAL SPECIALIS</t>
  </si>
  <si>
    <t>ADVANCED SCHOOL TEAC</t>
  </si>
  <si>
    <t>ELECTIVE HOME EDUCAT</t>
  </si>
  <si>
    <t>ARTS I &amp; MT</t>
  </si>
  <si>
    <t>ARTS PERFORMANCE</t>
  </si>
  <si>
    <t>BEHAVIOUR AND ATTEND</t>
  </si>
  <si>
    <t>TRANSPORT BGR</t>
  </si>
  <si>
    <t>NATIONAL ASSISTN ACT</t>
  </si>
  <si>
    <t>BUSINESS SUPPORT STH</t>
  </si>
  <si>
    <t>CF C&amp;YP PARTICIPATIO</t>
  </si>
  <si>
    <t>CFCS PETTY CASH</t>
  </si>
  <si>
    <t>CFCS TRUST FUNDS</t>
  </si>
  <si>
    <t>CHILDRENS SERVICES G</t>
  </si>
  <si>
    <t>CO-LOCATION</t>
  </si>
  <si>
    <t>COMMUNICATIONS</t>
  </si>
  <si>
    <t>DEVOLVED FORMULA CAP</t>
  </si>
  <si>
    <t>ETHNIC MINORITY ACHI</t>
  </si>
  <si>
    <t>EVERY CHILD A READER</t>
  </si>
  <si>
    <t>EXT EARLY YEARS PROV</t>
  </si>
  <si>
    <t>EXTENDED SCHOOLS</t>
  </si>
  <si>
    <t>EXTENDED SCHOOLS CAP</t>
  </si>
  <si>
    <t>FRAMEWORK ACADEMIES</t>
  </si>
  <si>
    <t>GIFTED AND TALENTED</t>
  </si>
  <si>
    <t>GROUP MANAGER LOCALI</t>
  </si>
  <si>
    <t>HARNESSING TECHNOLOG</t>
  </si>
  <si>
    <t>HIGHWAY MANAGER CWN</t>
  </si>
  <si>
    <t>HIGHWAY MANAGER CWS</t>
  </si>
  <si>
    <t>HIGHWAYS LEDGER BALA</t>
  </si>
  <si>
    <t>HW SFTY GM NOT USED</t>
  </si>
  <si>
    <t>NRSWA COUNTYWIDE</t>
  </si>
  <si>
    <t>NRSWA BASSETLAW</t>
  </si>
  <si>
    <t>NRSWA MANSFIELD</t>
  </si>
  <si>
    <t>NRSWA NEWARK</t>
  </si>
  <si>
    <t>NRSWA ASHFIELD</t>
  </si>
  <si>
    <t>NRSWA BROXTOWE</t>
  </si>
  <si>
    <t>NRSWA GEDLING</t>
  </si>
  <si>
    <t>NRSWA RUSHCLIFFE</t>
  </si>
  <si>
    <t>KS3 STRATEGY</t>
  </si>
  <si>
    <t>KS4 PROGRAMME</t>
  </si>
  <si>
    <t>MAST FUNDING</t>
  </si>
  <si>
    <t>MODERN FOREIGN LANGU</t>
  </si>
  <si>
    <t>MUSIC SERVICES</t>
  </si>
  <si>
    <t>NATIONAL CHALLENGE</t>
  </si>
  <si>
    <t>NOTTINGHAM CITY COUN</t>
  </si>
  <si>
    <t>ONE TO ONE TUITION</t>
  </si>
  <si>
    <t>HRET TRANSPORT</t>
  </si>
  <si>
    <t>PRIMARY CAPITAL PROG</t>
  </si>
  <si>
    <t>PRIMARY EYFS</t>
  </si>
  <si>
    <t>PRIMARY STRATEGY</t>
  </si>
  <si>
    <t>QUALITY IN EXTENDED</t>
  </si>
  <si>
    <t>SCHOOL DEVELOPMENT G</t>
  </si>
  <si>
    <t>SCHOOL LUNCH GRANT</t>
  </si>
  <si>
    <t>SCHOOLS PAYROLL DEFA</t>
  </si>
  <si>
    <t>SIGSLIGH&amp;ITS CSA</t>
  </si>
  <si>
    <t>SPECIALIST SCHOOL</t>
  </si>
  <si>
    <t>SUPPORTING PEOPLE TE</t>
  </si>
  <si>
    <t>TARGETED IMPROVEMENT</t>
  </si>
  <si>
    <t>YCS CITY PROVISION</t>
  </si>
  <si>
    <t>PREFERRED TRAVEL SCH</t>
  </si>
  <si>
    <t>THIRD PARTY PAYMENTS</t>
  </si>
  <si>
    <t>LD OV 65 NURSNG GEDL</t>
  </si>
  <si>
    <t>REVIEWING OFFICRS S2</t>
  </si>
  <si>
    <t>GOVERNANCE TEAM MAN</t>
  </si>
  <si>
    <t>LEGAL SERVICES TM</t>
  </si>
  <si>
    <t>DIRECTORATE</t>
  </si>
  <si>
    <t>CLOSED-PERSONNEL</t>
  </si>
  <si>
    <t>ICT LEDGER</t>
  </si>
  <si>
    <t>CHIEF EXECS</t>
  </si>
  <si>
    <t>CITIZENSHIP</t>
  </si>
  <si>
    <t>AREA 1</t>
  </si>
  <si>
    <t>AREA 2</t>
  </si>
  <si>
    <t>AREA 3</t>
  </si>
  <si>
    <t>AREA 4</t>
  </si>
  <si>
    <t>CORONERS</t>
  </si>
  <si>
    <t>ARCHAEOLOGY</t>
  </si>
  <si>
    <t>ENVIRONMENT MGT SYST</t>
  </si>
  <si>
    <t>CLOSED-COMMSDIRECTOR</t>
  </si>
  <si>
    <t>CLOSED-INFO TECHNOLO</t>
  </si>
  <si>
    <t>REG INVESTIGATION T</t>
  </si>
  <si>
    <t>CLOSED-HEAD STRATEGI</t>
  </si>
  <si>
    <t>CLOSED-DEVLPMNT&amp;INFO</t>
  </si>
  <si>
    <t>RUSHCLIFFE APPROVED</t>
  </si>
  <si>
    <t>FLEET CAR LEASING SA</t>
  </si>
  <si>
    <t>WOOD PELLET SUPPLY</t>
  </si>
  <si>
    <t>RENEWABLE HEAT INCEN</t>
  </si>
  <si>
    <t>CLOSED-FINANCIAL SVS</t>
  </si>
  <si>
    <t>MANSFIELD REGISTER O</t>
  </si>
  <si>
    <t>SOUTHWELL REGISTER O</t>
  </si>
  <si>
    <t>BASSETLAW REGISTER O</t>
  </si>
  <si>
    <t>CLOSED-HEALTH&amp;SAFETY</t>
  </si>
  <si>
    <t>FINANCE LEDGER</t>
  </si>
  <si>
    <t>EASTWOOD REGISTER OF</t>
  </si>
  <si>
    <t>HUCKNALL REGISTER OF</t>
  </si>
  <si>
    <t>OLLERTON REGISTER OF</t>
  </si>
  <si>
    <t>FEED IN TARIFFS</t>
  </si>
  <si>
    <t>CLOSED-HEADOFBUSINSV</t>
  </si>
  <si>
    <t>BASFORD REGISTER OFF</t>
  </si>
  <si>
    <t>CARLTON REGISTER OFF</t>
  </si>
  <si>
    <t>BINGHAM REGISTER OFF</t>
  </si>
  <si>
    <t>WORKSOP REGISTER OFF</t>
  </si>
  <si>
    <t>WOOD PELLET SUPPLY E</t>
  </si>
  <si>
    <t>RESEARCH &amp; SAU SALS</t>
  </si>
  <si>
    <t>LANDSCAPES LEDGER BA</t>
  </si>
  <si>
    <t>EMERGENCY PLANNING</t>
  </si>
  <si>
    <t>EMERGENCY PLANNING L</t>
  </si>
  <si>
    <t>SPATIAL PLANNING SAL</t>
  </si>
  <si>
    <t>BUY WITH CONFIDENCE</t>
  </si>
  <si>
    <t>CLOSED-POL PERF &amp;DEV</t>
  </si>
  <si>
    <t>CLOSED-COMMS-ITLEASE</t>
  </si>
  <si>
    <t>NEWARK APPROVED PREM</t>
  </si>
  <si>
    <t>GREENWOOD CONSERVATI</t>
  </si>
  <si>
    <t>MANSFIELD APPROVED P</t>
  </si>
  <si>
    <t>BASSETLAW APPROVED P</t>
  </si>
  <si>
    <t>CLOSED-COMMS-UNISONC</t>
  </si>
  <si>
    <t>CLOSED-STRATEGY&amp;RESO</t>
  </si>
  <si>
    <t>PROPERTY SERVICES LE</t>
  </si>
  <si>
    <t>STAPLEFORD REGISTER</t>
  </si>
  <si>
    <t>BASFORD APPROVED PRE</t>
  </si>
  <si>
    <t>RUSHCLIFFE REGISTER</t>
  </si>
  <si>
    <t>EAST LEAKE REGISTER</t>
  </si>
  <si>
    <t>CLINICAL WASTE INCOM</t>
  </si>
  <si>
    <t>SUTTON IN ASH REGIST</t>
  </si>
  <si>
    <t>NEWARK REGISTER OFFI</t>
  </si>
  <si>
    <t>ELECTRICITY &amp; GAS</t>
  </si>
  <si>
    <t>ELEC &amp; GAS INC</t>
  </si>
  <si>
    <t>MANSFIELD BS RUNNING</t>
  </si>
  <si>
    <t>PLACE</t>
  </si>
  <si>
    <t>E&amp;R FINANCE</t>
  </si>
  <si>
    <t>BEESTON REGISTER OFF</t>
  </si>
  <si>
    <t>CL'T ACCOUNT ALTN'VE</t>
  </si>
  <si>
    <t>HIGH &amp; TRANS LEDGER</t>
  </si>
  <si>
    <t>BASSETLAW COMM DEV P</t>
  </si>
  <si>
    <t>COMM &amp; VOL SECTOR ST</t>
  </si>
  <si>
    <t>SERV ORG &amp; REVIEW GE</t>
  </si>
  <si>
    <t>SERV ORG &amp; REVIEW BR</t>
  </si>
  <si>
    <t>EMERGENCY NIGHT SERV</t>
  </si>
  <si>
    <t>LD COMMISSIONING</t>
  </si>
  <si>
    <t>EMERGENCIES</t>
  </si>
  <si>
    <t>GENERAL FUND</t>
  </si>
  <si>
    <t>SCHOOLS MATCH FUNDIN</t>
  </si>
  <si>
    <t>CAPITAL EXPENDITURE</t>
  </si>
  <si>
    <t>NET PHASE 1 PFI</t>
  </si>
  <si>
    <t>PAY REVIEW RESERVE</t>
  </si>
  <si>
    <t>NOTTS CONTRACTING CA</t>
  </si>
  <si>
    <t>LIFE CYCLE MAINTENAN</t>
  </si>
  <si>
    <t>BASSETLAW PFI</t>
  </si>
  <si>
    <t>NET PHASE 2</t>
  </si>
  <si>
    <t>WASTE PFI</t>
  </si>
  <si>
    <t>EARMARKED UNDERSPEND</t>
  </si>
  <si>
    <t>IMPROVEMENT PROGRAM</t>
  </si>
  <si>
    <t>CORPORATE REDUNDANCY</t>
  </si>
  <si>
    <t>DEPT RESERVES GIVEN</t>
  </si>
  <si>
    <t>SURPLUS PENSIONS RES</t>
  </si>
  <si>
    <t>DSO - PENSION/REDUND</t>
  </si>
  <si>
    <t>DSO - CAPITAL FINANC</t>
  </si>
  <si>
    <t>PROVISION FOR DEP'N</t>
  </si>
  <si>
    <t>PSA - GRANT</t>
  </si>
  <si>
    <t>DEBT MANAGEMENT</t>
  </si>
  <si>
    <t>C&amp;D COMP INTEREST &amp;</t>
  </si>
  <si>
    <t>DISTRICT TRANSFERRED</t>
  </si>
  <si>
    <t>SOFT LOAN INTEREST A</t>
  </si>
  <si>
    <t>NOTTM CITY DEBT</t>
  </si>
  <si>
    <t>CHEQUE BOOK SCHOOLS</t>
  </si>
  <si>
    <t>RATE REFUNDS-INTERES</t>
  </si>
  <si>
    <t>FURTHER EDN FUNDG CO</t>
  </si>
  <si>
    <t>MINIMUM REVENUE PROV</t>
  </si>
  <si>
    <t>INSURANCE FUND-INTER</t>
  </si>
  <si>
    <t>CAR/CYCLE LOAN INTER</t>
  </si>
  <si>
    <t>SCHOOL LOANS</t>
  </si>
  <si>
    <t>FORMULA FUNDING</t>
  </si>
  <si>
    <t>BILSTHORPE DEPOT CAT</t>
  </si>
  <si>
    <t>ANTISOCIAL BEHAVIOUR</t>
  </si>
  <si>
    <t>PRIVATE SPACE</t>
  </si>
  <si>
    <t>GATING ORDERS</t>
  </si>
  <si>
    <t>CAR CRUISING</t>
  </si>
  <si>
    <t>NOTTS WATCH</t>
  </si>
  <si>
    <t>TACKLING HATE CRIME</t>
  </si>
  <si>
    <t>DISABLED PEOPLE-DOMV</t>
  </si>
  <si>
    <t>FOUR WALLS ASB DVD</t>
  </si>
  <si>
    <t>HOLOCAUST CENTRE INI</t>
  </si>
  <si>
    <t>CRIMESTOPPERS DV CAM</t>
  </si>
  <si>
    <t>DV 24 HOUR HELPLINE</t>
  </si>
  <si>
    <t>DOM HOMICIDE REVIEWS</t>
  </si>
  <si>
    <t>CRIME PREVENTION</t>
  </si>
  <si>
    <t>CD MANOR PARK</t>
  </si>
  <si>
    <t>PFI STREET CLEANSING</t>
  </si>
  <si>
    <t>PFI ADDITIONAL SERV</t>
  </si>
  <si>
    <t>UNDER ONE ROOF</t>
  </si>
  <si>
    <t>AEROSPACE ALLIANCE</t>
  </si>
  <si>
    <t>SHERWOOD GROWTH ZONE</t>
  </si>
  <si>
    <t>B HOLDSWORTH</t>
  </si>
  <si>
    <t>CLOSED-EXPERNCENOTTM</t>
  </si>
  <si>
    <t>TRAINING</t>
  </si>
  <si>
    <t>GYPSY AND TRAVELLER</t>
  </si>
  <si>
    <t>SNB PARTNERSHIP</t>
  </si>
  <si>
    <t>YOUNG WITNESS SERV</t>
  </si>
  <si>
    <t>C AND D DELIVERY GRO</t>
  </si>
  <si>
    <t>E&amp;R BUSINESS SUPPORT</t>
  </si>
  <si>
    <t>PFI RESERVE ADJ</t>
  </si>
  <si>
    <t>BASSETLAW CW HW</t>
  </si>
  <si>
    <t>MANSFIELD CW HW</t>
  </si>
  <si>
    <t>NEWARK CW HW</t>
  </si>
  <si>
    <t>ASHFIELD CW HW</t>
  </si>
  <si>
    <t>BROXTOWE CW HW</t>
  </si>
  <si>
    <t>GEDLING CW HW</t>
  </si>
  <si>
    <t>RUSHCLIFFE CW HW</t>
  </si>
  <si>
    <t>HW CW S - BASSETLAW</t>
  </si>
  <si>
    <t>HW CW S - MANSFIELD</t>
  </si>
  <si>
    <t>HW CW S - NEWARK</t>
  </si>
  <si>
    <t>HW CW S - ASHFIELD</t>
  </si>
  <si>
    <t>HW CW S - BROXTOWE</t>
  </si>
  <si>
    <t>HW CW S - GEDLING</t>
  </si>
  <si>
    <t>HW CW S - RUSHCLIFFE</t>
  </si>
  <si>
    <t>HW CW SI - BASSETLAW</t>
  </si>
  <si>
    <t>HW CW SI - MANSFIELD</t>
  </si>
  <si>
    <t>HW CW SI - NEWARK</t>
  </si>
  <si>
    <t>HW CW SI - ASHFIELD</t>
  </si>
  <si>
    <t>HW CW SI - BROXTOWE</t>
  </si>
  <si>
    <t>HW CW SI - GEDLING</t>
  </si>
  <si>
    <t>HW CW SI -RUSHCLIFFE</t>
  </si>
  <si>
    <t>WOW TEAM &amp; STAFFING</t>
  </si>
  <si>
    <t>TTS OFFICE SALARIES</t>
  </si>
  <si>
    <t>COMMUNITIES GRANT</t>
  </si>
  <si>
    <t>EMPLOYMENT SKILLS</t>
  </si>
  <si>
    <t>FUTURE JOBS FUND</t>
  </si>
  <si>
    <t>CREATIVE IND.SECTOR</t>
  </si>
  <si>
    <t>INVESTMENT PROJECT</t>
  </si>
  <si>
    <t>NCSB TRAINING SCHBUD</t>
  </si>
  <si>
    <t>FOSTER CARER TRA CDS</t>
  </si>
  <si>
    <t>CWD SPECIAL GUARDI'P</t>
  </si>
  <si>
    <t>LAC 16-17 LIVING IND</t>
  </si>
  <si>
    <t>CWD CONTACT</t>
  </si>
  <si>
    <t>TRANSPORT CDS</t>
  </si>
  <si>
    <t>S17 FAMILY SUP CDS</t>
  </si>
  <si>
    <t>PLACEMENTS TEAM</t>
  </si>
  <si>
    <t>HW BRIDGE MGMT</t>
  </si>
  <si>
    <t>WINTER MAINT BASSET</t>
  </si>
  <si>
    <t>WINTER MAINT MANSFIE</t>
  </si>
  <si>
    <t>WINTER MAINT NEWARK</t>
  </si>
  <si>
    <t>WINTER MAINT ASHFIE</t>
  </si>
  <si>
    <t>WINTER MAINT BROXTO</t>
  </si>
  <si>
    <t>WINTER MAINT GEDLING</t>
  </si>
  <si>
    <t>WINTER MAINT RUSHCLI</t>
  </si>
  <si>
    <t>WINTER DAMAGE BASSET</t>
  </si>
  <si>
    <t>WINTER DAMAGE MANSFI</t>
  </si>
  <si>
    <t>WINTER DAMAGE NEWARK</t>
  </si>
  <si>
    <t>WINTER DAMAGE ASHFIE</t>
  </si>
  <si>
    <t>WINTER DAMAGE BROXTO</t>
  </si>
  <si>
    <t>WINTER DAMAGE GED</t>
  </si>
  <si>
    <t>WINTER DAMAGE RUSHCL</t>
  </si>
  <si>
    <t>CAPITAL</t>
  </si>
  <si>
    <t>REVENUE EXP ON DSR</t>
  </si>
  <si>
    <t>TPE LGR PRIMARY</t>
  </si>
  <si>
    <t>TPE LGR SECONDARY</t>
  </si>
  <si>
    <t>TPE LGR SPECIAL</t>
  </si>
  <si>
    <t>ASCH ICES CONTR'N</t>
  </si>
  <si>
    <t>SCHOOL ADMISSIONS SB</t>
  </si>
  <si>
    <t>CULTURE &amp; ENRICHM LA</t>
  </si>
  <si>
    <t>PUPIL PREMIUM</t>
  </si>
  <si>
    <t>REVIEW OFFICERS LD</t>
  </si>
  <si>
    <t>SI TRANSITIONAL COST</t>
  </si>
  <si>
    <t>TOTAL COST - DRM</t>
  </si>
  <si>
    <t>TOTAL COST -CHILDREN</t>
  </si>
  <si>
    <t>TOTAL COST - CULTURE</t>
  </si>
  <si>
    <t>INVESTMENT PROPERTY</t>
  </si>
  <si>
    <t>TU DUTIES</t>
  </si>
  <si>
    <t>FAMILY ASSESSMENT</t>
  </si>
  <si>
    <t>TPE LGR CENTRAL</t>
  </si>
  <si>
    <t>TPE LGR PRISON RCHRG</t>
  </si>
  <si>
    <t>1C1N LINE RENTAL</t>
  </si>
  <si>
    <t>INSTALLATION</t>
  </si>
  <si>
    <t>SERVICE DESK</t>
  </si>
  <si>
    <t>CLOSED-SUPPORT</t>
  </si>
  <si>
    <t>CLOSED - TRAINING</t>
  </si>
  <si>
    <t>TOTAL COST ASCH</t>
  </si>
  <si>
    <t>TOTAL COST CSP</t>
  </si>
  <si>
    <t>YEAR END CSP</t>
  </si>
  <si>
    <t>ATF &amp; MOT'S</t>
  </si>
  <si>
    <t>RD LIGHT WRK GED RSH</t>
  </si>
  <si>
    <t>RD LIGHT WRKS VACANT</t>
  </si>
  <si>
    <t>RD LIGHT WRK NEW BAS</t>
  </si>
  <si>
    <t>RD LIGHT WRK MASH BR</t>
  </si>
  <si>
    <t>FS TROUBLED FAMILIES</t>
  </si>
  <si>
    <t>TITAN COMMS CODE</t>
  </si>
  <si>
    <t>CONTRACTINGAPROPTBAL</t>
  </si>
  <si>
    <t>BROOK FARM LEDGER</t>
  </si>
  <si>
    <t>EXTERNAL FUNDED PROJ</t>
  </si>
  <si>
    <t>OTHER INCOME &amp; EXPEN</t>
  </si>
  <si>
    <t>BESTWOOD ADVICE CENT</t>
  </si>
  <si>
    <t>BESTWOOD PARTNERSHIP</t>
  </si>
  <si>
    <t>BINGHAM AFTER SCHCLU</t>
  </si>
  <si>
    <t>COTGRAVE TOWN COUN</t>
  </si>
  <si>
    <t>FRIARY DROP IN CENT</t>
  </si>
  <si>
    <t>KIRKBY YOUTH HOUSING</t>
  </si>
  <si>
    <t>LIFE EDUCATION CENT</t>
  </si>
  <si>
    <t>MANSFIELD CITIZENSAD</t>
  </si>
  <si>
    <t>NOTTM CITIZENS ADVIC</t>
  </si>
  <si>
    <t>NOTTS HOUSING ADVICE</t>
  </si>
  <si>
    <t>NUTHALL PARISH COUN</t>
  </si>
  <si>
    <t>SHERWOOD FOREST TRUS</t>
  </si>
  <si>
    <t>THE HALL HOMELESS SU</t>
  </si>
  <si>
    <t>TREASURER TO FIRE AU</t>
  </si>
  <si>
    <t>TUXFORD TOWN COUNCIL</t>
  </si>
  <si>
    <t>WALESBY SCHOOL PLAYG</t>
  </si>
  <si>
    <t>WALESBY AFTER SCHCLU</t>
  </si>
  <si>
    <t>EOTAS TRANSPORT</t>
  </si>
  <si>
    <t>TRAVEL_ACCOMMODATION</t>
  </si>
  <si>
    <t>PROCUREMENT</t>
  </si>
  <si>
    <t>WORK CLUBS</t>
  </si>
  <si>
    <t>MONEY CHAMPIONS</t>
  </si>
  <si>
    <t>HIGH GROWTH BUSINESS</t>
  </si>
  <si>
    <t>HIGHWAYS APPRO</t>
  </si>
  <si>
    <t>CEF PRODUCTION</t>
  </si>
  <si>
    <t>SAU STAFFING</t>
  </si>
  <si>
    <t>OLYMPIC TORCH</t>
  </si>
  <si>
    <t>COUNTY OFFICES</t>
  </si>
  <si>
    <t>HW SIGNS NEW BASS</t>
  </si>
  <si>
    <t>HW SIGNS ASH MANS BR</t>
  </si>
  <si>
    <t>HW SIGNS GED RUSH</t>
  </si>
  <si>
    <t>TOTAL COST DRM ASHPP</t>
  </si>
  <si>
    <t>MASH SET-UP COSTS</t>
  </si>
  <si>
    <t>CLOSED-CHILDREN&amp;FAMI</t>
  </si>
  <si>
    <t>CLOSED-YTHPROJ&amp;INFRA</t>
  </si>
  <si>
    <t>CLOSED-PRESERVUNADUL</t>
  </si>
  <si>
    <t>CLOSED-LEARNDISABILT</t>
  </si>
  <si>
    <t>CLOSED-MENTAL HEALTH</t>
  </si>
  <si>
    <t>CLOSED-DOM VOL WOMEN</t>
  </si>
  <si>
    <t>CLOSED -PLAY SCHEMES</t>
  </si>
  <si>
    <t>CLOSED -SPORTS</t>
  </si>
  <si>
    <t>CLOSED-SHINNINGSTARS</t>
  </si>
  <si>
    <t>ARTS</t>
  </si>
  <si>
    <t>CLOSED-COMMSPORTFUND</t>
  </si>
  <si>
    <t>EXT OF SAT CLUB</t>
  </si>
  <si>
    <t>INDIVID'L BUDGET PIL</t>
  </si>
  <si>
    <t>CREATIVE SOLS PANEL</t>
  </si>
  <si>
    <t>LENGTHSMAN SCHEME</t>
  </si>
  <si>
    <t>LENGTHSMAN SCHEME 2</t>
  </si>
  <si>
    <t>LENGTHSMAN SCHEME 3</t>
  </si>
  <si>
    <t>LENGTHSMAN SCHEME 4</t>
  </si>
  <si>
    <t>LENGTHSMAN SCHEME 5</t>
  </si>
  <si>
    <t>NOTTS PLAY HOUSE</t>
  </si>
  <si>
    <t>BRIERLEY FOREST</t>
  </si>
  <si>
    <t>WILLIAM GLADSTONE CE</t>
  </si>
  <si>
    <t>ACCOUNTS PAYABLE</t>
  </si>
  <si>
    <t>BMS SUPPORT</t>
  </si>
  <si>
    <t>SANDYBANK</t>
  </si>
  <si>
    <t>TOLNEY LANE</t>
  </si>
  <si>
    <t>BLOODHOUND SCHEME</t>
  </si>
  <si>
    <t>CARBON REDUCTION SCM</t>
  </si>
  <si>
    <t>BSSR SEND P&amp;P SCHBUD</t>
  </si>
  <si>
    <t>BSSR MNGMT COSTS SB</t>
  </si>
  <si>
    <t>MILFORD PRIMARY</t>
  </si>
  <si>
    <t>WHITEGATES</t>
  </si>
  <si>
    <t>HEMSPHILL HALL</t>
  </si>
  <si>
    <t>CENTRAL AREA</t>
  </si>
  <si>
    <t>NORTH AREA</t>
  </si>
  <si>
    <t>SOUTH AREA</t>
  </si>
  <si>
    <t>INFO GOVERNANCE STDS</t>
  </si>
  <si>
    <t>PREVENTION</t>
  </si>
  <si>
    <t>PERF INTELL &amp; POLICY</t>
  </si>
  <si>
    <t>COMPLNTS &amp; INFM GOV</t>
  </si>
  <si>
    <t>MH - CO-PRODUCTION</t>
  </si>
  <si>
    <t>SOCIAL CARE TRANS</t>
  </si>
  <si>
    <t>MH COMM STAFFING</t>
  </si>
  <si>
    <t>EDRMS REVENUE</t>
  </si>
  <si>
    <t>HW SERV GRP MGR (NT)</t>
  </si>
  <si>
    <t>HW SERV E&amp;C MGR (NT)</t>
  </si>
  <si>
    <t>INNOVATION OUTREACH</t>
  </si>
  <si>
    <t>GRAPHIC DESIGN</t>
  </si>
  <si>
    <t>ABBEY ROAD DEPOT TTS</t>
  </si>
  <si>
    <t>TBH POOL CARS</t>
  </si>
  <si>
    <t>SCHOOLS PHASE 2</t>
  </si>
  <si>
    <t>EDRMS IMPLEMENTATION</t>
  </si>
  <si>
    <t>IMP BUSINESS REPORT</t>
  </si>
  <si>
    <t>TREASURY MANAGEMENT</t>
  </si>
  <si>
    <t>FS OLD TF CODE</t>
  </si>
  <si>
    <t>THERAPLAY TRAINING</t>
  </si>
  <si>
    <t>STAFFING - MASH</t>
  </si>
  <si>
    <t>BROOKE FARM TRANS SP</t>
  </si>
  <si>
    <t>BROXTOWE TEAM</t>
  </si>
  <si>
    <t>GEDLING/RUSHCLIFFE</t>
  </si>
  <si>
    <t>BASSETLAW TEAM</t>
  </si>
  <si>
    <t>NEWARK/SHERWOOD</t>
  </si>
  <si>
    <t>MANSFIELD TEAM</t>
  </si>
  <si>
    <t>ASHFIELD TEAM</t>
  </si>
  <si>
    <t>BSSR FIS SCHS BUDGET</t>
  </si>
  <si>
    <t>BSSR ECAS SCH BUDGET</t>
  </si>
  <si>
    <t>CARE FUND CALCULATOR</t>
  </si>
  <si>
    <t>IND TRAVEL TRAINING</t>
  </si>
  <si>
    <t>BGR LINGSBAR COMM H</t>
  </si>
  <si>
    <t>N&amp;B INT CARE &amp; COM H</t>
  </si>
  <si>
    <t>DEP SUTTONINASHFIELD</t>
  </si>
  <si>
    <t>DEPOT - BILSTHORPE</t>
  </si>
  <si>
    <t>DEPOT - BLYTH</t>
  </si>
  <si>
    <t>DEPOT - GAMSTON</t>
  </si>
  <si>
    <t>DEPOT - KIMBERLEY</t>
  </si>
  <si>
    <t>DEPOT - MARKHAM MOOR</t>
  </si>
  <si>
    <t>DEPOT - MISTERTON</t>
  </si>
  <si>
    <t>DEPOT - RETFORD</t>
  </si>
  <si>
    <t>DEPOT - NEWARK (SW)</t>
  </si>
  <si>
    <t>DCATCH HOMEBASED</t>
  </si>
  <si>
    <t>FACILITIES OFFICES</t>
  </si>
  <si>
    <t>DOMESTIC HOMICIDE</t>
  </si>
  <si>
    <t>YOUNG CARERS PROJECT</t>
  </si>
  <si>
    <t>FM COUNTY HALL 00029</t>
  </si>
  <si>
    <t>FM TRENT BRDGE 00030</t>
  </si>
  <si>
    <t>CENTENARY HOUSE</t>
  </si>
  <si>
    <t>THOROTON ROAD</t>
  </si>
  <si>
    <t>FM OLLERTON 00744</t>
  </si>
  <si>
    <t>FM LAWN VIEW 00735</t>
  </si>
  <si>
    <t>FM MEADOW HSE 00266</t>
  </si>
  <si>
    <t>FM PROSPECT HS 00726</t>
  </si>
  <si>
    <t>FM DALE CLOSE 00253</t>
  </si>
  <si>
    <t>FM CHANCERY LN 00001</t>
  </si>
  <si>
    <t>FM HOME BREWERY00263</t>
  </si>
  <si>
    <t>FM FACILITIES OFFICE</t>
  </si>
  <si>
    <t>STAFFING COURT</t>
  </si>
  <si>
    <t>TRANSPORT PERMANENCE</t>
  </si>
  <si>
    <t>TRANSPORT COURT</t>
  </si>
  <si>
    <t>LIFE STORY WORK</t>
  </si>
  <si>
    <t>STAFFING - LAC</t>
  </si>
  <si>
    <t>16/17 YR OLD LAC L I</t>
  </si>
  <si>
    <t>TRANSPORT LAC</t>
  </si>
  <si>
    <t>STAFFING-ASSESS STH</t>
  </si>
  <si>
    <t>S17 FAMILY SUP SN</t>
  </si>
  <si>
    <t>S17 HOMELESS 16/17 S</t>
  </si>
  <si>
    <t>CHILD FOSTERING PAYM</t>
  </si>
  <si>
    <t>NAT COLLE CCSL PILOT</t>
  </si>
  <si>
    <t>YFSW VR</t>
  </si>
  <si>
    <t>ELS VR</t>
  </si>
  <si>
    <t>EXECUTIVE SUPPORT VR</t>
  </si>
  <si>
    <t>C&amp;R VR</t>
  </si>
  <si>
    <t>ASP S28A</t>
  </si>
  <si>
    <t>S17 FAMILY SUP N&amp;B</t>
  </si>
  <si>
    <t>S17 HOMELESS N&amp;B</t>
  </si>
  <si>
    <t>S17 FAMILY SUPP ASH</t>
  </si>
  <si>
    <t>S17 HOMELESS ASH</t>
  </si>
  <si>
    <t>S17 NRPF ASHFIELD</t>
  </si>
  <si>
    <t>S17 FAMILY SUPP MANS</t>
  </si>
  <si>
    <t>S17 HOMELESS MANSFIL</t>
  </si>
  <si>
    <t>S17 NRPF MANSFIELD</t>
  </si>
  <si>
    <t>S17 FAMILY SUPP BGR</t>
  </si>
  <si>
    <t>S17 HOMELESS BGR</t>
  </si>
  <si>
    <t>CPE LINCS CC</t>
  </si>
  <si>
    <t>ADOPTION GRANT</t>
  </si>
  <si>
    <t>OLD R&amp;A</t>
  </si>
  <si>
    <t>RECHARGES YTH &amp; FAM</t>
  </si>
  <si>
    <t>RECHARGES CULTURE</t>
  </si>
  <si>
    <t>RECHARGES ES &amp; INCL</t>
  </si>
  <si>
    <t>CLOSING THE GAP</t>
  </si>
  <si>
    <t>LOCAL PLANS</t>
  </si>
  <si>
    <t>MASH OPERATIONS</t>
  </si>
  <si>
    <t>BASE BUDGET REVIEW</t>
  </si>
  <si>
    <t>GYPSY LIAISON OFF</t>
  </si>
  <si>
    <t>HTOS TRANS ALT PROV</t>
  </si>
  <si>
    <t>HTOS TRANS HIGH DEP</t>
  </si>
  <si>
    <t>CLOSED INVESTINNOTTM</t>
  </si>
  <si>
    <t>APPRENTICESHIPS</t>
  </si>
  <si>
    <t>MICROLOAN FUND</t>
  </si>
  <si>
    <t>CLOSED-BUSINESS SUPP</t>
  </si>
  <si>
    <t>HW PROG DES &amp; DEL GM</t>
  </si>
  <si>
    <t>HW MAJOR PROJ &amp; IMPR</t>
  </si>
  <si>
    <t>HW DESIGN (MAINT)</t>
  </si>
  <si>
    <t>HW DESIGN (HW &amp; STR)</t>
  </si>
  <si>
    <t>HW DESIGN (L &amp; R)</t>
  </si>
  <si>
    <t>ASBESTOS INCOME</t>
  </si>
  <si>
    <t>PAINT DISPOSAL</t>
  </si>
  <si>
    <t>FAMILY NURSE PARTNER</t>
  </si>
  <si>
    <t>BGRINTCAREASMNTFLAT</t>
  </si>
  <si>
    <t>RAMPTON HOSPITAL ARC</t>
  </si>
  <si>
    <t>EY BUILDINGS CONT'Y</t>
  </si>
  <si>
    <t>EY CONTRACT PAYMENTS</t>
  </si>
  <si>
    <t>I&amp;A,DP,H&amp;AUT ACTIVIT</t>
  </si>
  <si>
    <t>ST. AUGUSTINE'S SCH</t>
  </si>
  <si>
    <t>CLOSED YOUTH EMPLOYM</t>
  </si>
  <si>
    <t>TOWN CENTRE REGEN</t>
  </si>
  <si>
    <t>CLOSED-BUSINESS INVE</t>
  </si>
  <si>
    <t>CLOSED PEER TO PEER</t>
  </si>
  <si>
    <t>ONLINE BUSINESS SUPP</t>
  </si>
  <si>
    <t>ACCOUNTING &amp; INCOME</t>
  </si>
  <si>
    <t>COMPETENCY CENTRE</t>
  </si>
  <si>
    <t>CO SHERWOOD IND06181</t>
  </si>
  <si>
    <t>NWSC POST TRAN 13-14</t>
  </si>
  <si>
    <t>DAYBROOK LC</t>
  </si>
  <si>
    <t>OAKDALE LC</t>
  </si>
  <si>
    <t>BASSETLAW LC</t>
  </si>
  <si>
    <t>BROADBAND DEMAND STM</t>
  </si>
  <si>
    <t>CONC TRAVEL PASS</t>
  </si>
  <si>
    <t>PUBLIC HEALTH TRANS</t>
  </si>
  <si>
    <t>HW MNGR COUNTYWIDE</t>
  </si>
  <si>
    <t>HW FLOOD RISK MGMT</t>
  </si>
  <si>
    <t>HW CONTRACT MANAGER</t>
  </si>
  <si>
    <t>FOSTERING/ADOPTION</t>
  </si>
  <si>
    <t>CLOSED-ROBINHOODFEST</t>
  </si>
  <si>
    <t>COUNTY ENTERPR FOODS</t>
  </si>
  <si>
    <t>COUNTRY PARKS</t>
  </si>
  <si>
    <t>PUBLIC TRANSPORT</t>
  </si>
  <si>
    <t>CLOSED-LIBRARIES</t>
  </si>
  <si>
    <t>CLOSED-SPORT/ART/CUL</t>
  </si>
  <si>
    <t>CLOSED-CONSULTATION</t>
  </si>
  <si>
    <t>PORTLAND COLLEGE</t>
  </si>
  <si>
    <t>EOTAS PROVISION</t>
  </si>
  <si>
    <t>SEXUAL HEALTH IS</t>
  </si>
  <si>
    <t>ADVICE, PREVE&amp;PROMOT</t>
  </si>
  <si>
    <t>WORKPLACE HEALTH</t>
  </si>
  <si>
    <t>HEALTH CHECK PROGRAM</t>
  </si>
  <si>
    <t>STOP SMOKE SUPPT BW</t>
  </si>
  <si>
    <t>STOP SMOKE SUP NOTTS</t>
  </si>
  <si>
    <t>HEALTH PROTECTION</t>
  </si>
  <si>
    <t>INFECTION CONTROL</t>
  </si>
  <si>
    <t>NATI CHILD MEAS PROG</t>
  </si>
  <si>
    <t>OBESITY</t>
  </si>
  <si>
    <t>PHYSICAL ACTIVITY</t>
  </si>
  <si>
    <t>PRISON SERVICES</t>
  </si>
  <si>
    <t>SUBSTANCE MISUSE</t>
  </si>
  <si>
    <t>POLICE&amp;CRIME COMMISS</t>
  </si>
  <si>
    <t>PUBLIC MENTAL HEALTH</t>
  </si>
  <si>
    <t>DOM VIOLENCE &amp; ABUSE</t>
  </si>
  <si>
    <t>SOCIAL EXCLUSION</t>
  </si>
  <si>
    <t>DEN PUB HEAL &amp; FLUOR</t>
  </si>
  <si>
    <t>UNIVERS SCHOOL NURSE</t>
  </si>
  <si>
    <t>BREASTFEEDING</t>
  </si>
  <si>
    <t>SEAS DEAT REDU INITI</t>
  </si>
  <si>
    <t>COMM FRIENDLY NOTTS</t>
  </si>
  <si>
    <t>DIRECTORATE STAFFING</t>
  </si>
  <si>
    <t>RE-ALIGNMENT FUND</t>
  </si>
  <si>
    <t>HEALTH&amp;WELLBEING BOA</t>
  </si>
  <si>
    <t>NOTTS WELFARE AST FD</t>
  </si>
  <si>
    <t>HEALTH WATCH</t>
  </si>
  <si>
    <t>TRADED SERVICE-STOCK</t>
  </si>
  <si>
    <t>BLOCK CONTRACT</t>
  </si>
  <si>
    <t>ICES CONT EQUIP</t>
  </si>
  <si>
    <t>WAKEFIELD COLLECTION</t>
  </si>
  <si>
    <t>PLANNING CONSULT GEN</t>
  </si>
  <si>
    <t>TRAVELINE SOUTH EAST</t>
  </si>
  <si>
    <t>CONTACT WORKERS</t>
  </si>
  <si>
    <t>LICT NEWARK</t>
  </si>
  <si>
    <t>MUNRO - NSCB</t>
  </si>
  <si>
    <t>PC BROOMHILL FM00072</t>
  </si>
  <si>
    <t>PC EX SAMWORTH 01157</t>
  </si>
  <si>
    <t>PC LINCOLN ST 01057</t>
  </si>
  <si>
    <t>PC TOP WIGHAY 00077</t>
  </si>
  <si>
    <t>PC LINHURST 00728</t>
  </si>
  <si>
    <t>PC RAVENSDALE 01163</t>
  </si>
  <si>
    <t>PC FOSSE FM 00051</t>
  </si>
  <si>
    <t>PC BAILEYS FLD 90020</t>
  </si>
  <si>
    <t>PC SPARKEN 60012</t>
  </si>
  <si>
    <t>PC CLARBOROUGH 01016</t>
  </si>
  <si>
    <t>PC WINTER CLSE 62069</t>
  </si>
  <si>
    <t>PC WALKER ST 01750</t>
  </si>
  <si>
    <t>PC ORDSALL 01965</t>
  </si>
  <si>
    <t>PC WINCROFT 06121</t>
  </si>
  <si>
    <t>PC CHAPEL FM 00052</t>
  </si>
  <si>
    <t>PC NEWRK &amp; SHER LDF</t>
  </si>
  <si>
    <t>PC RUSHCLIFFE LDF</t>
  </si>
  <si>
    <t>PC THE PARK</t>
  </si>
  <si>
    <t>PC GEDLING LDF</t>
  </si>
  <si>
    <t>PC HELMSLEY 50004</t>
  </si>
  <si>
    <t>PC COL FRANK 01800</t>
  </si>
  <si>
    <t>PC ASH FARM 62040</t>
  </si>
  <si>
    <t>PC KIRKBY HARD 62038</t>
  </si>
  <si>
    <t>PC ROLLESTON 00027</t>
  </si>
  <si>
    <t>PC MANTON 01034</t>
  </si>
  <si>
    <t>PC SANDY LANE 06415</t>
  </si>
  <si>
    <t>PC CHURCH ST 52066</t>
  </si>
  <si>
    <t>PC WILFORD LNE 00212</t>
  </si>
  <si>
    <t>PC KELHAM RD 07021</t>
  </si>
  <si>
    <t>PC BECK LANE 50021</t>
  </si>
  <si>
    <t>PC ASHFIELD LDF</t>
  </si>
  <si>
    <t>PC FISKERTON 07024</t>
  </si>
  <si>
    <t>PC LAND ABBOTT 01328</t>
  </si>
  <si>
    <t>PC LINDHURST 00728</t>
  </si>
  <si>
    <t>PC MANSFIELD LDF</t>
  </si>
  <si>
    <t>PARTNERSHIP TEAM</t>
  </si>
  <si>
    <t>CIPFA TRAINEES</t>
  </si>
  <si>
    <t>SUBJECT ACCESS REQTS</t>
  </si>
  <si>
    <t>YOUTH EMPLOYMENT</t>
  </si>
  <si>
    <t>BROXTOWE CATERING</t>
  </si>
  <si>
    <t>RUSHCLIFFE CATERING</t>
  </si>
  <si>
    <t>GEDLING CATERING</t>
  </si>
  <si>
    <t>BASSETLAW CATERING</t>
  </si>
  <si>
    <t>OLLERTON CATERING</t>
  </si>
  <si>
    <t>NEWARK CATERING</t>
  </si>
  <si>
    <t>MANSFIELD CATERING</t>
  </si>
  <si>
    <t>ASHFIELD CATERING</t>
  </si>
  <si>
    <t>EARLY YEARS 2YR OLDS</t>
  </si>
  <si>
    <t>EYCONTRACTTRANSITION</t>
  </si>
  <si>
    <t>CPE BUS LANE</t>
  </si>
  <si>
    <t>PC ADBOLTON E 50007</t>
  </si>
  <si>
    <t>PC PADDOCKS 50032</t>
  </si>
  <si>
    <t>PC WHYNHILL CT 00072</t>
  </si>
  <si>
    <t>POST 16 (SIXTH FORM)</t>
  </si>
  <si>
    <t>BURSARY</t>
  </si>
  <si>
    <t>SUMMER SCHOOL</t>
  </si>
  <si>
    <t>EM LAWSHARE</t>
  </si>
  <si>
    <t>CYP IC HUB</t>
  </si>
  <si>
    <t>ADOPTION REFORMGRANT</t>
  </si>
  <si>
    <t>POST 16 HIGH NEEDS</t>
  </si>
  <si>
    <t>NWSC RENEWAL</t>
  </si>
  <si>
    <t>PH SEND PATHFINDER</t>
  </si>
  <si>
    <t>2YEAROLDS TRAJECTORY</t>
  </si>
  <si>
    <t>GUM &amp; CASH OOA</t>
  </si>
  <si>
    <t>CASH OOA</t>
  </si>
  <si>
    <t>BLDG PLANNEDMAIN LCM</t>
  </si>
  <si>
    <t>JOINT USE SCH BUDGET</t>
  </si>
  <si>
    <t>PC LAND SERLBY 01626</t>
  </si>
  <si>
    <t>PC LAND SKEGBY 62107</t>
  </si>
  <si>
    <t>TTS FLEET MAINT</t>
  </si>
  <si>
    <t>HW PROGRAMME MGMT</t>
  </si>
  <si>
    <t>FINANCIAL MGT ACCT</t>
  </si>
  <si>
    <t>CLOSED - NETWORKING</t>
  </si>
  <si>
    <t>SMF BUSI REPORTING-2</t>
  </si>
  <si>
    <t>CLOSED-CHAIRMAN CHAR</t>
  </si>
  <si>
    <t>CAPEX ECON DEV F.C</t>
  </si>
  <si>
    <t>WINTERBOURNE PROJ TE</t>
  </si>
  <si>
    <t>CO THE GILSTRAP CENT</t>
  </si>
  <si>
    <t>CAPITA ONE</t>
  </si>
  <si>
    <t>SUPPORT SVS REVIEW</t>
  </si>
  <si>
    <t>KS2 MODERATION</t>
  </si>
  <si>
    <t>FRAIL ELDERLY PROG</t>
  </si>
  <si>
    <t>S256 AGREEMENTS</t>
  </si>
  <si>
    <t>CWD CLA LIVING INDEP</t>
  </si>
  <si>
    <t>CSC (MARKETING)</t>
  </si>
  <si>
    <t>CSC (FRAMEWORK)</t>
  </si>
  <si>
    <t>NOTTS NNDR POOL</t>
  </si>
  <si>
    <t>PCC PROGRAMME</t>
  </si>
  <si>
    <t>HEALTH SCHOOLS PROG</t>
  </si>
  <si>
    <t>SPECIAL SCHOOL NURS</t>
  </si>
  <si>
    <t>PC LND ROSEBROOK1130</t>
  </si>
  <si>
    <t>NICOTINE REPLACEMENT</t>
  </si>
  <si>
    <t>PRESCRIBING</t>
  </si>
  <si>
    <t>STOP SMOKE SUPPORT</t>
  </si>
  <si>
    <t>TOBACCO CONTROL</t>
  </si>
  <si>
    <t>INITIAL TEACH TRAINI</t>
  </si>
  <si>
    <t>APPRENTICES</t>
  </si>
  <si>
    <t>PE &amp; SPORT GRANT</t>
  </si>
  <si>
    <t>PATHFINDER PROJECT</t>
  </si>
  <si>
    <t>POLICE &amp; CRIME PANEL</t>
  </si>
  <si>
    <t>CW RUSHCLIFFE DAY CT</t>
  </si>
  <si>
    <t>DATA INPUT TEAM NRTH</t>
  </si>
  <si>
    <t>RHI BOILER MANAGMNT</t>
  </si>
  <si>
    <t>DATA INPUT TEAM STH</t>
  </si>
  <si>
    <t>LIBRARIES FOR FUTURE</t>
  </si>
  <si>
    <t>CLOSED ECONDEVLEDGER</t>
  </si>
  <si>
    <t>PC BASSETLAW LDF</t>
  </si>
  <si>
    <t>PC BROXTOWE LDF</t>
  </si>
  <si>
    <t>CARE ACT</t>
  </si>
  <si>
    <t>HW MAINT EFFIC PROG</t>
  </si>
  <si>
    <t>NATIONAL CQUIN</t>
  </si>
  <si>
    <t>PRISM TEAM ASH/MANS</t>
  </si>
  <si>
    <t>LEDGER-PUBLIC HEALTH</t>
  </si>
  <si>
    <t>TRAINING NETWORK</t>
  </si>
  <si>
    <t>ASH MOBILITY 18-24</t>
  </si>
  <si>
    <t>ASH MOBILITY 25-64</t>
  </si>
  <si>
    <t>ASH MOBILITY 65-74</t>
  </si>
  <si>
    <t>ASH MOBILITY 75-84</t>
  </si>
  <si>
    <t>ASH MOBILITY 85+</t>
  </si>
  <si>
    <t>ASH ASPERGERS 18-24</t>
  </si>
  <si>
    <t>ASH ASPERGERS 25-64</t>
  </si>
  <si>
    <t>ASH ASPERGERS 65-74</t>
  </si>
  <si>
    <t>ASH ASPERGERS 75-84</t>
  </si>
  <si>
    <t>ASH ASPERGERS 85+</t>
  </si>
  <si>
    <t>ASH LD CAMPUS 18-24</t>
  </si>
  <si>
    <t>ASH LD CAMPUS 25-64</t>
  </si>
  <si>
    <t>ASH LD CAMPUS 65-74</t>
  </si>
  <si>
    <t>ASH LD CAMPUS 75-84</t>
  </si>
  <si>
    <t>ASH LD CAMPUS 85+</t>
  </si>
  <si>
    <t>ASH LD SUPORT 18-24</t>
  </si>
  <si>
    <t>ASH LD SUPORT 25-64</t>
  </si>
  <si>
    <t>ASH LD SUPORT 65-74</t>
  </si>
  <si>
    <t>ASH LD SUPORT 75-84</t>
  </si>
  <si>
    <t>ASH LD SUPORT 85+</t>
  </si>
  <si>
    <t>ASH MH SUPORT 18-24</t>
  </si>
  <si>
    <t>ASH MH SUPORT 25-64</t>
  </si>
  <si>
    <t>ASH MH SUPORT 65-74</t>
  </si>
  <si>
    <t>ASH MH SUPORT 75-84</t>
  </si>
  <si>
    <t>ASH MH SUPORT 85+</t>
  </si>
  <si>
    <t>ASH PERS CARE 18-24</t>
  </si>
  <si>
    <t>ASH PERS CARE 25-64</t>
  </si>
  <si>
    <t>ASH PERS CARE 65-74</t>
  </si>
  <si>
    <t>ASH PERS CARE 75-84</t>
  </si>
  <si>
    <t>ASH PERS CARE 85+</t>
  </si>
  <si>
    <t>ASH PRESERVED 18-24</t>
  </si>
  <si>
    <t>ASH PRESERVED 25-64</t>
  </si>
  <si>
    <t>ASH PRESERVED 65-74</t>
  </si>
  <si>
    <t>ASH PRESERVED 75-84</t>
  </si>
  <si>
    <t>ASH PRESERVED 85+</t>
  </si>
  <si>
    <t>ASH SUBSTANCE 18-24</t>
  </si>
  <si>
    <t>ASH SUBSTANCE 25-64</t>
  </si>
  <si>
    <t>ASH SUBSTANCE 65-74</t>
  </si>
  <si>
    <t>ASH SUBSTANCE 75-84</t>
  </si>
  <si>
    <t>ASH SUBSTANCE 85+</t>
  </si>
  <si>
    <t>ASH DUAL IMP 18-24</t>
  </si>
  <si>
    <t>ASH DUAL IMP 25-64</t>
  </si>
  <si>
    <t>ASH DUAL IMP 65-74</t>
  </si>
  <si>
    <t>ASH DUAL IMP 75-84</t>
  </si>
  <si>
    <t>ASH DUAL IMP 85+</t>
  </si>
  <si>
    <t>ASH HEARING  18-24</t>
  </si>
  <si>
    <t>ASH HEARING  25-64</t>
  </si>
  <si>
    <t>ASH HEARING  65-74</t>
  </si>
  <si>
    <t>ASH HEARING  75-84</t>
  </si>
  <si>
    <t>ASH HEARING  85+</t>
  </si>
  <si>
    <t>ASH VISUL IMP 18-24</t>
  </si>
  <si>
    <t>ASH VISUL IMP 25-64</t>
  </si>
  <si>
    <t>ASH VISUL IMP 65-74</t>
  </si>
  <si>
    <t>ASH VISUL IMP 75-84</t>
  </si>
  <si>
    <t>ASH VISUL IMP 85+</t>
  </si>
  <si>
    <t>ASH ISOLATION 18-24</t>
  </si>
  <si>
    <t>ASH ISOLATION 25-64</t>
  </si>
  <si>
    <t>ASH ISOLATION 65-74</t>
  </si>
  <si>
    <t>ASH ISOLATION 75-84</t>
  </si>
  <si>
    <t>ASH ISOLATION 85+</t>
  </si>
  <si>
    <t>ASH CARER 0-17</t>
  </si>
  <si>
    <t>ASH CARER 18-24</t>
  </si>
  <si>
    <t>ASH CARER 25-64</t>
  </si>
  <si>
    <t>ASH CARER 65-74</t>
  </si>
  <si>
    <t>ASH CARER 75-84</t>
  </si>
  <si>
    <t>ASH CARER 85+</t>
  </si>
  <si>
    <t>ASH MEM &amp; COG 18-24</t>
  </si>
  <si>
    <t>ASH MEM &amp; COG 25-64</t>
  </si>
  <si>
    <t>ASH MEM &amp; COG 65-74</t>
  </si>
  <si>
    <t>ASH MEM &amp; COG 75-84</t>
  </si>
  <si>
    <t>ASH MEM &amp; COG 85+</t>
  </si>
  <si>
    <t>ASH TRANSFORM 18-24</t>
  </si>
  <si>
    <t>ASH TRANSFORM 25-64</t>
  </si>
  <si>
    <t>ASH TRANSFORM 65-74</t>
  </si>
  <si>
    <t>ASH TRANSFORM 75-84</t>
  </si>
  <si>
    <t>ASH TRANSFORM 85+</t>
  </si>
  <si>
    <t>ASH ASYLUM 18-24</t>
  </si>
  <si>
    <t>ASH ASYLUM 25-64</t>
  </si>
  <si>
    <t>ASH ASYLUM 65-74</t>
  </si>
  <si>
    <t>ASH ASYLUM 75-84</t>
  </si>
  <si>
    <t>ASH ASYLUM 85+</t>
  </si>
  <si>
    <t>BASS MOBILITY 18-24</t>
  </si>
  <si>
    <t>BASS MOBILITY 25-64</t>
  </si>
  <si>
    <t>BASS MOBILITY 65-74</t>
  </si>
  <si>
    <t>BASS MOBILITY 75-84</t>
  </si>
  <si>
    <t>BASS MOBILITY 85+</t>
  </si>
  <si>
    <t>BASS ASPERGERS 18-24</t>
  </si>
  <si>
    <t>BASS ASPERGERS 25-64</t>
  </si>
  <si>
    <t>BASS ASPERGERS 65-74</t>
  </si>
  <si>
    <t>BASS ASPERGERS 75-84</t>
  </si>
  <si>
    <t>BASS ASPERGERS 85+</t>
  </si>
  <si>
    <t>BASS LD CAMPUS 18-24</t>
  </si>
  <si>
    <t>BASS LD CAMPUS 25-64</t>
  </si>
  <si>
    <t>BASS LD CAMPUS 65-74</t>
  </si>
  <si>
    <t>BASS LD CAMPUS 75-84</t>
  </si>
  <si>
    <t>BASS LD CAMPUS 85+</t>
  </si>
  <si>
    <t>BASS LD SUPORT 18-24</t>
  </si>
  <si>
    <t>BASS LD SUPORT 25-64</t>
  </si>
  <si>
    <t>BASS LD SUPORT 65-74</t>
  </si>
  <si>
    <t>BASS LD SUPORT 75-84</t>
  </si>
  <si>
    <t>BASS LD SUPORT 85+</t>
  </si>
  <si>
    <t>BASS MH SUPORT 18-24</t>
  </si>
  <si>
    <t>BASS MH SUPORT 25-64</t>
  </si>
  <si>
    <t>BASS MH SUPORT 65-74</t>
  </si>
  <si>
    <t>BASS MH SUPORT 75-84</t>
  </si>
  <si>
    <t>BASS MH SUPORT 85+</t>
  </si>
  <si>
    <t>BASS PERS CARE 18-24</t>
  </si>
  <si>
    <t>BASS PERS CARE 25-64</t>
  </si>
  <si>
    <t>BASS PERS CARE 65-74</t>
  </si>
  <si>
    <t>BASS PERS CARE 75-84</t>
  </si>
  <si>
    <t>BASS PERS CARE 85+</t>
  </si>
  <si>
    <t>BASS PRESERVED 18-24</t>
  </si>
  <si>
    <t>BASS PRESERVED 25-64</t>
  </si>
  <si>
    <t>BASS PRESERVED 65-74</t>
  </si>
  <si>
    <t>BASS PRESERVED 75-84</t>
  </si>
  <si>
    <t>BASS PRESERVED 85+</t>
  </si>
  <si>
    <t>BASS SUBSTANCE 18-24</t>
  </si>
  <si>
    <t>BASS SUBSTANCE 25-64</t>
  </si>
  <si>
    <t>BASS SUBSTANCE 65-74</t>
  </si>
  <si>
    <t>BASS SUBSTANCE 75-84</t>
  </si>
  <si>
    <t>BASS SUBSTANCE 85+</t>
  </si>
  <si>
    <t>BASS DUAL IMP 18-24</t>
  </si>
  <si>
    <t>BASS DUAL IMP 25-64</t>
  </si>
  <si>
    <t>BASS DUAL IMP 65-74</t>
  </si>
  <si>
    <t>BASS DUAL IMP 75-84</t>
  </si>
  <si>
    <t>BASS DUAL IMP 85+</t>
  </si>
  <si>
    <t>BASS HEARING  18-24</t>
  </si>
  <si>
    <t>BASS HEARING  25-64</t>
  </si>
  <si>
    <t>BASS HEARING  65-74</t>
  </si>
  <si>
    <t>BASS HEARING  75-84</t>
  </si>
  <si>
    <t>BASS HEARING  85+</t>
  </si>
  <si>
    <t>BASS VISUL IMP 18-24</t>
  </si>
  <si>
    <t>BASS VISUL IMP 25-64</t>
  </si>
  <si>
    <t>BASS VISUL IMP 65-74</t>
  </si>
  <si>
    <t>BASS VISUL IMP 75-84</t>
  </si>
  <si>
    <t>BASS VISUL IMP 85+</t>
  </si>
  <si>
    <t>BASS ISOLATION 18-24</t>
  </si>
  <si>
    <t>BASS ISOLATION 25-64</t>
  </si>
  <si>
    <t>BASS ISOLATION 65-74</t>
  </si>
  <si>
    <t>BASS ISOLATION 75-84</t>
  </si>
  <si>
    <t>BASS ISOLATION 85+</t>
  </si>
  <si>
    <t>BASS CARER 0-17</t>
  </si>
  <si>
    <t>BASS CARER 18-24</t>
  </si>
  <si>
    <t>BASS CARER 25-64</t>
  </si>
  <si>
    <t>BASS CARER 65-74</t>
  </si>
  <si>
    <t>BASS CARER 75-84</t>
  </si>
  <si>
    <t>BASS CARER 85+</t>
  </si>
  <si>
    <t>BASS MEM &amp; COG 18-24</t>
  </si>
  <si>
    <t>BASS MEM &amp; COG 25-64</t>
  </si>
  <si>
    <t>BASS MEM &amp; COG 65-74</t>
  </si>
  <si>
    <t>BASS MEM &amp; COG 75-84</t>
  </si>
  <si>
    <t>BASS MEM &amp; COG 85+</t>
  </si>
  <si>
    <t>BASS TRANSFORM 18-24</t>
  </si>
  <si>
    <t>BASS TRANSFORM 25-64</t>
  </si>
  <si>
    <t>BASS TRANSFORM 65-74</t>
  </si>
  <si>
    <t>BASS TRANSFORM 75-84</t>
  </si>
  <si>
    <t>BASS TRANSFORM 85+</t>
  </si>
  <si>
    <t>BASS ASYLUM 18-24</t>
  </si>
  <si>
    <t>BASS ASYLUM 25-64</t>
  </si>
  <si>
    <t>BASS ASYLUM 65-74</t>
  </si>
  <si>
    <t>BASS ASYLUM 75-84</t>
  </si>
  <si>
    <t>BASS ASYLUM 85+</t>
  </si>
  <si>
    <t>BROX MOBILITY 18-24</t>
  </si>
  <si>
    <t>BROX MOBILITY 25-64</t>
  </si>
  <si>
    <t>BROX MOBILITY 65-74</t>
  </si>
  <si>
    <t>BROX MOBILITY 75-84</t>
  </si>
  <si>
    <t>BROX MOBILITY 85+</t>
  </si>
  <si>
    <t>BROX ASPERGERS 18-24</t>
  </si>
  <si>
    <t>BROX ASPERGERS 25-64</t>
  </si>
  <si>
    <t>BROX ASPERGERS 65-74</t>
  </si>
  <si>
    <t>BROX ASPERGERS 75-84</t>
  </si>
  <si>
    <t>BROX ASPERGERS 85+</t>
  </si>
  <si>
    <t>BROX LD CAMPUS 18-24</t>
  </si>
  <si>
    <t>BROX LD CAMPUS 25-64</t>
  </si>
  <si>
    <t>BROX LD CAMPUS 65-74</t>
  </si>
  <si>
    <t>BROX LD CAMPUS 75-84</t>
  </si>
  <si>
    <t>BROX LD CAMPUS 85+</t>
  </si>
  <si>
    <t>BROX LD SUPORT 18-24</t>
  </si>
  <si>
    <t>BROX LD SUPORT 25-64</t>
  </si>
  <si>
    <t>BROX LD SUPORT 65-74</t>
  </si>
  <si>
    <t>BROX LD SUPORT 75-84</t>
  </si>
  <si>
    <t>BROX LD SUPORT 85+</t>
  </si>
  <si>
    <t>BROX MH SUPORT 18-24</t>
  </si>
  <si>
    <t>BROX MH SUPORT 25-64</t>
  </si>
  <si>
    <t>BROX MH SUPORT 65-74</t>
  </si>
  <si>
    <t>BROX MH SUPORT 75-84</t>
  </si>
  <si>
    <t>BROX MH SUPORT 85+</t>
  </si>
  <si>
    <t>BROX PERS CARE 18-24</t>
  </si>
  <si>
    <t>BROX PERS CARE 25-64</t>
  </si>
  <si>
    <t>BROX PERS CARE 65-74</t>
  </si>
  <si>
    <t>BROX PERS CARE 75-84</t>
  </si>
  <si>
    <t>BROX PERS CARE 85+</t>
  </si>
  <si>
    <t>BROX PRESERVED 18-24</t>
  </si>
  <si>
    <t>BROX PRESERVED 25-64</t>
  </si>
  <si>
    <t>BROX PRESERVED 65-74</t>
  </si>
  <si>
    <t>BROX PRESERVED 75-84</t>
  </si>
  <si>
    <t>BROX PRESERVED 85+</t>
  </si>
  <si>
    <t>BROX SUBSTANCE 18-24</t>
  </si>
  <si>
    <t>BROX SUBSTANCE 25-64</t>
  </si>
  <si>
    <t>BROX SUBSTANCE 65-74</t>
  </si>
  <si>
    <t>BROX SUBSTANCE 75-84</t>
  </si>
  <si>
    <t>BROX SUBSTANCE 85+</t>
  </si>
  <si>
    <t>BROX DUAL IMP 18-24</t>
  </si>
  <si>
    <t>BROX DUAL IMP 25-64</t>
  </si>
  <si>
    <t>BROX DUAL IMP 65-74</t>
  </si>
  <si>
    <t>BROX DUAL IMP 75-84</t>
  </si>
  <si>
    <t>BROX DUAL IMP 85+</t>
  </si>
  <si>
    <t>BROX HEARING  18-24</t>
  </si>
  <si>
    <t>BROX HEARING  25-64</t>
  </si>
  <si>
    <t>BROX HEARING  65-74</t>
  </si>
  <si>
    <t>BROX HEARING  75-84</t>
  </si>
  <si>
    <t>BROX HEARING  85+</t>
  </si>
  <si>
    <t>BROX VISUL IMP 18-24</t>
  </si>
  <si>
    <t>BROX VISUL IMP 25-64</t>
  </si>
  <si>
    <t>BROX VISUL IMP 65-74</t>
  </si>
  <si>
    <t>BROX VISUL IMP 75-84</t>
  </si>
  <si>
    <t>BROX VISUL IMP 85+</t>
  </si>
  <si>
    <t>BROX ISOLATION 18-24</t>
  </si>
  <si>
    <t>BROX ISOLATION 25-64</t>
  </si>
  <si>
    <t>BROX ISOLATION 65-74</t>
  </si>
  <si>
    <t>BROX ISOLATION 75-84</t>
  </si>
  <si>
    <t>BROX ISOLATION 85+</t>
  </si>
  <si>
    <t>BROX CARER 0-17</t>
  </si>
  <si>
    <t>BROX CARER 18-24</t>
  </si>
  <si>
    <t>BROX CARER 25-64</t>
  </si>
  <si>
    <t>BROX CARER 65-74</t>
  </si>
  <si>
    <t>BROX CARER 75-84</t>
  </si>
  <si>
    <t>BROX CARER 85+</t>
  </si>
  <si>
    <t>BROX MEM &amp; COG 18-24</t>
  </si>
  <si>
    <t>BROX MEM &amp; COG 25-64</t>
  </si>
  <si>
    <t>BROX MEM &amp; COG 65-74</t>
  </si>
  <si>
    <t>BROX MEM &amp; COG 75-84</t>
  </si>
  <si>
    <t>BROX MEM &amp; COG 85+</t>
  </si>
  <si>
    <t>BROX TRANSFORM 18-24</t>
  </si>
  <si>
    <t>BROX TRANSFORM 25-64</t>
  </si>
  <si>
    <t>BROX TRANSFORM 65-74</t>
  </si>
  <si>
    <t>BROX TRANSFORM 75-84</t>
  </si>
  <si>
    <t>BROX TRANSFORM 85+</t>
  </si>
  <si>
    <t>BROX ASYLUM 18-24</t>
  </si>
  <si>
    <t>BROX ASYLUM 25-64</t>
  </si>
  <si>
    <t>BROX ASYLUM 65-74</t>
  </si>
  <si>
    <t>BROX ASYLUM 75-84</t>
  </si>
  <si>
    <t>BROX ASYLUM 85+</t>
  </si>
  <si>
    <t>GED MOBILITY 18-24</t>
  </si>
  <si>
    <t>GED MOBILITY 25-64</t>
  </si>
  <si>
    <t>GED MOBILITY 65-74</t>
  </si>
  <si>
    <t>GED MOBILITY 75-84</t>
  </si>
  <si>
    <t>GED MOBILITY 85+</t>
  </si>
  <si>
    <t>GED ASPERGERS 18-24</t>
  </si>
  <si>
    <t>GED ASPERGERS 25-64</t>
  </si>
  <si>
    <t>GED ASPERGERS 65-74</t>
  </si>
  <si>
    <t>GED ASPERGERS 75-84</t>
  </si>
  <si>
    <t>GED ASPERGERS 85+</t>
  </si>
  <si>
    <t>GED LD CAMPUS 18-24</t>
  </si>
  <si>
    <t>GED LD CAMPUS 25-64</t>
  </si>
  <si>
    <t>GED LD CAMPUS 65-74</t>
  </si>
  <si>
    <t>GED LD CAMPUS 75-84</t>
  </si>
  <si>
    <t>GED LD CAMPUS 85+</t>
  </si>
  <si>
    <t>GED LD SUPORT 18-24</t>
  </si>
  <si>
    <t>GED LD SUPORT 25-64</t>
  </si>
  <si>
    <t>GED LD SUPORT 65-74</t>
  </si>
  <si>
    <t>GED LD SUPORT 75-84</t>
  </si>
  <si>
    <t>GED LD SUPORT 85+</t>
  </si>
  <si>
    <t>GED MH SUPORT 18-24</t>
  </si>
  <si>
    <t>GED MH SUPORT 25-64</t>
  </si>
  <si>
    <t>GED MH SUPORT 65-74</t>
  </si>
  <si>
    <t>GED MH SUPORT 75-84</t>
  </si>
  <si>
    <t>GED MH SUPORT 85+</t>
  </si>
  <si>
    <t>GED PERS CARE 18-24</t>
  </si>
  <si>
    <t>GED PERS CARE 25-64</t>
  </si>
  <si>
    <t>GED PERS CARE 65-74</t>
  </si>
  <si>
    <t>GED PERS CARE 75-84</t>
  </si>
  <si>
    <t>GED PERS CARE 85+</t>
  </si>
  <si>
    <t>GED PRESERVED 18-24</t>
  </si>
  <si>
    <t>GED PRESERVED 25-64</t>
  </si>
  <si>
    <t>GED PRESERVED 65-74</t>
  </si>
  <si>
    <t>GED PRESERVED 75-84</t>
  </si>
  <si>
    <t>GED PRESERVED 85+</t>
  </si>
  <si>
    <t>GED SUBSTANCE 18-24</t>
  </si>
  <si>
    <t>GED SUBSTANCE 25-64</t>
  </si>
  <si>
    <t>GED SUBSTANCE 65-74</t>
  </si>
  <si>
    <t>GED SUBSTANCE 75-84</t>
  </si>
  <si>
    <t>GED SUBSTANCE 85+</t>
  </si>
  <si>
    <t>GED DUAL IMP 18-24</t>
  </si>
  <si>
    <t>GED DUAL IMP 25-64</t>
  </si>
  <si>
    <t>GED DUAL IMP 65-74</t>
  </si>
  <si>
    <t>GED DUAL IMP 75-84</t>
  </si>
  <si>
    <t>GED DUAL IMP 85+</t>
  </si>
  <si>
    <t>GED HEARING  18-24</t>
  </si>
  <si>
    <t>GED HEARING  25-64</t>
  </si>
  <si>
    <t>GED HEARING  65-74</t>
  </si>
  <si>
    <t>GED HEARING  75-84</t>
  </si>
  <si>
    <t>GED HEARING  85+</t>
  </si>
  <si>
    <t>GED VISUL IMP 18-24</t>
  </si>
  <si>
    <t>GED VISUL IMP 25-64</t>
  </si>
  <si>
    <t>GED VISUL IMP 65-74</t>
  </si>
  <si>
    <t>GED VISUL IMP 75-84</t>
  </si>
  <si>
    <t>GED VISUL IMP 85+</t>
  </si>
  <si>
    <t>GED ISOLATION 18-24</t>
  </si>
  <si>
    <t>GED ISOLATION 25-64</t>
  </si>
  <si>
    <t>GED ISOLATION 65-74</t>
  </si>
  <si>
    <t>GED ISOLATION 75-84</t>
  </si>
  <si>
    <t>GED ISOLATION 85+</t>
  </si>
  <si>
    <t>GED CARER 0-17</t>
  </si>
  <si>
    <t>GED CARER 18-24</t>
  </si>
  <si>
    <t>GED CARER 25-64</t>
  </si>
  <si>
    <t>GED CARER 65-74</t>
  </si>
  <si>
    <t>GED CARER 75-84</t>
  </si>
  <si>
    <t>GED CARER 85+</t>
  </si>
  <si>
    <t>GED MEM &amp; COG 18-24</t>
  </si>
  <si>
    <t>GED MEM &amp; COG 25-64</t>
  </si>
  <si>
    <t>GED MEM &amp; COG 65-74</t>
  </si>
  <si>
    <t>GED MEM &amp; COG 75-84</t>
  </si>
  <si>
    <t>GED MEM &amp; COG 85+</t>
  </si>
  <si>
    <t>GED TRANSFORM 18-24</t>
  </si>
  <si>
    <t>GED TRANSFORM 25-64</t>
  </si>
  <si>
    <t>GED TRANSFORM 65-74</t>
  </si>
  <si>
    <t>GED TRANSFORM 75-84</t>
  </si>
  <si>
    <t>GED TRANSFORM 85+</t>
  </si>
  <si>
    <t>GED ASYLUM 18-24</t>
  </si>
  <si>
    <t>GED ASYLUM 25-64</t>
  </si>
  <si>
    <t>GED ASYLUM 65-74</t>
  </si>
  <si>
    <t>GED ASYLUM 75-84</t>
  </si>
  <si>
    <t>GED ASYLUM 85+</t>
  </si>
  <si>
    <t>MANS MOBILITY 18-24</t>
  </si>
  <si>
    <t>MANS MOBILITY 25-64</t>
  </si>
  <si>
    <t>MANS MOBILITY 65-74</t>
  </si>
  <si>
    <t>MANS MOBILITY 75-84</t>
  </si>
  <si>
    <t>MANS MOBILITY 85+</t>
  </si>
  <si>
    <t>MANS ASPERGERS 18-24</t>
  </si>
  <si>
    <t>MANS ASPERGERS 25-64</t>
  </si>
  <si>
    <t>MANS ASPERGERS 65-74</t>
  </si>
  <si>
    <t>MANS ASPERGERS 75-84</t>
  </si>
  <si>
    <t>MANS ASPERGERS 85+</t>
  </si>
  <si>
    <t>MANS LD CAMPUS 18-24</t>
  </si>
  <si>
    <t>MANS LD CAMPUS 25-64</t>
  </si>
  <si>
    <t>MANS LD CAMPUS 65-74</t>
  </si>
  <si>
    <t>MANS LD CAMPUS 75-84</t>
  </si>
  <si>
    <t>MANS LD CAMPUS 85+</t>
  </si>
  <si>
    <t>MANS LD SUPORT 18-24</t>
  </si>
  <si>
    <t>MANS LD SUPORT 25-64</t>
  </si>
  <si>
    <t>MANS LD SUPORT 65-74</t>
  </si>
  <si>
    <t>MANS LD SUPORT 75-84</t>
  </si>
  <si>
    <t>MANS LD SUPORT 85+</t>
  </si>
  <si>
    <t>MANS MH SUPORT 18-24</t>
  </si>
  <si>
    <t>MANS MH SUPORT 25-64</t>
  </si>
  <si>
    <t>MANS MH SUPORT 65-74</t>
  </si>
  <si>
    <t>MANS MH SUPORT 75-84</t>
  </si>
  <si>
    <t>MANS MH SUPORT 85+</t>
  </si>
  <si>
    <t>MANS PERS CARE 18-24</t>
  </si>
  <si>
    <t>MANS PERS CARE 25-64</t>
  </si>
  <si>
    <t>MANS PERS CARE 65-74</t>
  </si>
  <si>
    <t>MANS PERS CARE 75-84</t>
  </si>
  <si>
    <t>MANS PERS CARE 85+</t>
  </si>
  <si>
    <t>MANS PRESERVED 18-24</t>
  </si>
  <si>
    <t>MANS PRESERVED 25-64</t>
  </si>
  <si>
    <t>MANS PRESERVED 65-74</t>
  </si>
  <si>
    <t>MANS PRESERVED 75-84</t>
  </si>
  <si>
    <t>MANS PRESERVED 85+</t>
  </si>
  <si>
    <t>MANS SUBSTANCE 18-24</t>
  </si>
  <si>
    <t>MANS SUBSTANCE 25-64</t>
  </si>
  <si>
    <t>MANS SUBSTANCE 65-74</t>
  </si>
  <si>
    <t>MANS SUBSTANCE 75-84</t>
  </si>
  <si>
    <t>MANS SUBSTANCE 85+</t>
  </si>
  <si>
    <t>MANS DUAL IMP 18-24</t>
  </si>
  <si>
    <t>MANS DUAL IMP 25-64</t>
  </si>
  <si>
    <t>MANS DUAL IMP 65-74</t>
  </si>
  <si>
    <t>MANS DUAL IMP 75-84</t>
  </si>
  <si>
    <t>MANS DUAL IMP 85+</t>
  </si>
  <si>
    <t>MANS HEARING  18-24</t>
  </si>
  <si>
    <t>MANS HEARING  25-64</t>
  </si>
  <si>
    <t>MANS HEARING  65-74</t>
  </si>
  <si>
    <t>MANS HEARING  75-84</t>
  </si>
  <si>
    <t>MANS HEARING  85+</t>
  </si>
  <si>
    <t>MANS VISUL IMP 18-24</t>
  </si>
  <si>
    <t>MANS VISUL IMP 25-64</t>
  </si>
  <si>
    <t>MANS VISUL IMP 65-74</t>
  </si>
  <si>
    <t>MANS VISUL IMP 75-84</t>
  </si>
  <si>
    <t>MANS VISUL IMP 85+</t>
  </si>
  <si>
    <t>MANS ISOLATION 18-24</t>
  </si>
  <si>
    <t>MANS ISOLATION 25-64</t>
  </si>
  <si>
    <t>MANS ISOLATION 65-74</t>
  </si>
  <si>
    <t>MANS ISOLATION 75-84</t>
  </si>
  <si>
    <t>MANS ISOLATION 85+</t>
  </si>
  <si>
    <t>MANS CARER 0-17</t>
  </si>
  <si>
    <t>MANS CARER 18-24</t>
  </si>
  <si>
    <t>MANS CARER 25-64</t>
  </si>
  <si>
    <t>MANS CARER 65-74</t>
  </si>
  <si>
    <t>MANS CARER 75-84</t>
  </si>
  <si>
    <t>MANS CARER 85+</t>
  </si>
  <si>
    <t>MANS MEM &amp; COG 18-24</t>
  </si>
  <si>
    <t>MANS MEM &amp; COG 25-64</t>
  </si>
  <si>
    <t>MANS MEM &amp; COG 65-74</t>
  </si>
  <si>
    <t>MANS MEM &amp; COG 75-84</t>
  </si>
  <si>
    <t>MANS MEM &amp; COG 85+</t>
  </si>
  <si>
    <t>MANS TRANSFORM 18-24</t>
  </si>
  <si>
    <t>MANS TRANSFORM 25-64</t>
  </si>
  <si>
    <t>MANS TRANSFORM 65-74</t>
  </si>
  <si>
    <t>MANS TRANSFORM 75-84</t>
  </si>
  <si>
    <t>MANS TRANSFORM 85+</t>
  </si>
  <si>
    <t>MANS ASYLUM 18-24</t>
  </si>
  <si>
    <t>MANS ASYLUM 25-64</t>
  </si>
  <si>
    <t>MANS ASYLUM 65-74</t>
  </si>
  <si>
    <t>MANS ASYLUM 75-84</t>
  </si>
  <si>
    <t>MANS ASYLUM 85+</t>
  </si>
  <si>
    <t>NEW MOBILITY 18-24</t>
  </si>
  <si>
    <t>NEW MOBILITY 25-64</t>
  </si>
  <si>
    <t>NEW MOBILITY 65-74</t>
  </si>
  <si>
    <t>NEW MOBILITY 75-84</t>
  </si>
  <si>
    <t>NEW MOBILITY 85+</t>
  </si>
  <si>
    <t>NEW ASPERGERS 18-24</t>
  </si>
  <si>
    <t>NEW ASPERGERS 25-64</t>
  </si>
  <si>
    <t>NEW ASPERGERS 65-74</t>
  </si>
  <si>
    <t>NEW ASPERGERS 75-84</t>
  </si>
  <si>
    <t>NEW ASPERGERS 85+</t>
  </si>
  <si>
    <t>NEW LD CAMPUS 18-24</t>
  </si>
  <si>
    <t>NEW LD CAMPUS 25-64</t>
  </si>
  <si>
    <t>NEW LD CAMPUS 65-74</t>
  </si>
  <si>
    <t>NEW LD CAMPUS 75-84</t>
  </si>
  <si>
    <t>NEW LD CAMPUS 85+</t>
  </si>
  <si>
    <t>NEW LD SUPORT 18-24</t>
  </si>
  <si>
    <t>NEW LD SUPORT 25-64</t>
  </si>
  <si>
    <t>NEW LD SUPORT 65-74</t>
  </si>
  <si>
    <t>NEW LD SUPORT 75-84</t>
  </si>
  <si>
    <t>NEW LD SUPORT 85+</t>
  </si>
  <si>
    <t>NEW MH SUPORT 18-24</t>
  </si>
  <si>
    <t>NEW MH SUPORT 25-64</t>
  </si>
  <si>
    <t>NEW MH SUPORT 65-74</t>
  </si>
  <si>
    <t>NEW MH SUPORT 75-84</t>
  </si>
  <si>
    <t>NEW MH SUPORT 85+</t>
  </si>
  <si>
    <t>NEW PERS CARE 18-24</t>
  </si>
  <si>
    <t>NEW PERS CARE 25-64</t>
  </si>
  <si>
    <t>NEW PERS CARE 65-74</t>
  </si>
  <si>
    <t>NEW PERS CARE 75-84</t>
  </si>
  <si>
    <t>NEW PERS CARE 85+</t>
  </si>
  <si>
    <t>NEW PRESERVED 18-24</t>
  </si>
  <si>
    <t>NEW PRESERVED 25-64</t>
  </si>
  <si>
    <t>NEW PRESERVED 65-74</t>
  </si>
  <si>
    <t>NEW PRESERVED 75-84</t>
  </si>
  <si>
    <t>NEW PRESERVED 85+</t>
  </si>
  <si>
    <t>NEW SUBSTANCE 18-24</t>
  </si>
  <si>
    <t>NEW SUBSTANCE 25-64</t>
  </si>
  <si>
    <t>NEW SUBSTANCE 65-74</t>
  </si>
  <si>
    <t>NEW SUBSTANCE 75-84</t>
  </si>
  <si>
    <t>NEW SUBSTANCE 85+</t>
  </si>
  <si>
    <t>NEW DUAL IMP 18-24</t>
  </si>
  <si>
    <t>NEW DUAL IMP 25-64</t>
  </si>
  <si>
    <t>NEW DUAL IMP 65-74</t>
  </si>
  <si>
    <t>NEW DUAL IMP 75-84</t>
  </si>
  <si>
    <t>NEW DUAL IMP 85+</t>
  </si>
  <si>
    <t>NEW HEARING  18-24</t>
  </si>
  <si>
    <t>NEW HEARING  25-64</t>
  </si>
  <si>
    <t>NEW HEARING  65-74</t>
  </si>
  <si>
    <t>NEW HEARING  75-84</t>
  </si>
  <si>
    <t>NEW HEARING  85+</t>
  </si>
  <si>
    <t>NEW VISUL IMP 18-24</t>
  </si>
  <si>
    <t>NEW VISUL IMP 25-64</t>
  </si>
  <si>
    <t>NEW VISUL IMP 65-74</t>
  </si>
  <si>
    <t>NEW VISUL IMP 75-84</t>
  </si>
  <si>
    <t>NEW VISUL IMP 85+</t>
  </si>
  <si>
    <t>NEW ISOLATION 18-24</t>
  </si>
  <si>
    <t>NEW ISOLATION 25-64</t>
  </si>
  <si>
    <t>NEW ISOLATION 65-74</t>
  </si>
  <si>
    <t>NEW ISOLATION 75-84</t>
  </si>
  <si>
    <t>NEW ISOLATION 85+</t>
  </si>
  <si>
    <t>NEW CARER 0-17</t>
  </si>
  <si>
    <t>NEW CARER 18-24</t>
  </si>
  <si>
    <t>NEW CARER 25-64</t>
  </si>
  <si>
    <t>NEW CARER 65-74</t>
  </si>
  <si>
    <t>NEW CARER 75-84</t>
  </si>
  <si>
    <t>NEW CARER 85+</t>
  </si>
  <si>
    <t>NEW MEM &amp; COG 18-24</t>
  </si>
  <si>
    <t>NEW MEM &amp; COG 25-64</t>
  </si>
  <si>
    <t>NEW MEM &amp; COG 65-74</t>
  </si>
  <si>
    <t>NEW MEM &amp; COG 75-84</t>
  </si>
  <si>
    <t>NEW MEM &amp; COG 85+</t>
  </si>
  <si>
    <t>NEW TRANSFORM 18-24</t>
  </si>
  <si>
    <t>NEW TRANSFORM 25-64</t>
  </si>
  <si>
    <t>NEW TRANSFORM 65-74</t>
  </si>
  <si>
    <t>NEW TRANSFORM 75-84</t>
  </si>
  <si>
    <t>NEW TRANSFORM 85+</t>
  </si>
  <si>
    <t>NEW ASYLUM 18-24</t>
  </si>
  <si>
    <t>NEW ASYLUM 25-64</t>
  </si>
  <si>
    <t>NEW ASYLUM 65-74</t>
  </si>
  <si>
    <t>NEW ASYLUM 75-84</t>
  </si>
  <si>
    <t>NEW ASYLUM 85+</t>
  </si>
  <si>
    <t>RUSH MOBILITY 18-24</t>
  </si>
  <si>
    <t>RUSH MOBILITY 25-64</t>
  </si>
  <si>
    <t>RUSH MOBILITY 65-74</t>
  </si>
  <si>
    <t>RUSH MOBILITY 75-84</t>
  </si>
  <si>
    <t>RUSH MOBILITY 85+</t>
  </si>
  <si>
    <t>RUSH ASPERGERS 18-24</t>
  </si>
  <si>
    <t>RUSH ASPERGERS 25-64</t>
  </si>
  <si>
    <t>RUSH ASPERGERS 65-74</t>
  </si>
  <si>
    <t>RUSH ASPERGERS 75-84</t>
  </si>
  <si>
    <t>RUSH ASPERGERS 85+</t>
  </si>
  <si>
    <t>RUSH LD CAMPUS 18-24</t>
  </si>
  <si>
    <t>RUSH LD CAMPUS 25-64</t>
  </si>
  <si>
    <t>RUSH LD CAMPUS 65-74</t>
  </si>
  <si>
    <t>RUSH LD CAMPUS 75-84</t>
  </si>
  <si>
    <t>RUSH LD CAMPUS 85+</t>
  </si>
  <si>
    <t>RUSH LD SUPORT 18-24</t>
  </si>
  <si>
    <t>RUSH LD SUPORT 25-64</t>
  </si>
  <si>
    <t>RUSH LD SUPORT 65-74</t>
  </si>
  <si>
    <t>RUSH LD SUPORT 75-84</t>
  </si>
  <si>
    <t>RUSH LD SUPORT 85+</t>
  </si>
  <si>
    <t>RUSH MH SUPORT 18-24</t>
  </si>
  <si>
    <t>RUSH MH SUPORT 25-64</t>
  </si>
  <si>
    <t>RUSH MH SUPORT 65-74</t>
  </si>
  <si>
    <t>RUSH MH SUPORT 75-84</t>
  </si>
  <si>
    <t>RUSH MH SUPORT 85+</t>
  </si>
  <si>
    <t>RUSH PERS CARE 18-24</t>
  </si>
  <si>
    <t>RUSH PERS CARE 25-64</t>
  </si>
  <si>
    <t>RUSH PERS CARE 65-74</t>
  </si>
  <si>
    <t>RUSH PERS CARE 75-84</t>
  </si>
  <si>
    <t>RUSH PERS CARE 85+</t>
  </si>
  <si>
    <t>RUSH PRESERVED 18-24</t>
  </si>
  <si>
    <t>RUSH PRESERVED 25-64</t>
  </si>
  <si>
    <t>RUSH PRESERVED 65-74</t>
  </si>
  <si>
    <t>RUSH PRESERVED 75-84</t>
  </si>
  <si>
    <t>RUSH PRESERVED 85+</t>
  </si>
  <si>
    <t>RUSH SUBSTANCE 18-24</t>
  </si>
  <si>
    <t>RUSH SUBSTANCE 25-64</t>
  </si>
  <si>
    <t>RUSH SUBSTANCE 65-74</t>
  </si>
  <si>
    <t>RUSH SUBSTANCE 75-84</t>
  </si>
  <si>
    <t>RUSH SUBSTANCE 85+</t>
  </si>
  <si>
    <t>RUSH DUAL IMP 18-24</t>
  </si>
  <si>
    <t>RUSH DUAL IMP 25-64</t>
  </si>
  <si>
    <t>RUSH DUAL IMP 65-74</t>
  </si>
  <si>
    <t>RUSH DUAL IMP 75-84</t>
  </si>
  <si>
    <t>RUSH DUAL IMP 85+</t>
  </si>
  <si>
    <t>RUSH HEARING  18-24</t>
  </si>
  <si>
    <t>RUSH HEARING  25-64</t>
  </si>
  <si>
    <t>RUSH HEARING  65-74</t>
  </si>
  <si>
    <t>RUSH HEARING  75-84</t>
  </si>
  <si>
    <t>RUSH HEARING  85+</t>
  </si>
  <si>
    <t>RUSH VISUL IMP 18-24</t>
  </si>
  <si>
    <t>RUSH VISUL IMP 25-64</t>
  </si>
  <si>
    <t>RUSH VISUL IMP 65-74</t>
  </si>
  <si>
    <t>RUSH VISUL IMP 75-84</t>
  </si>
  <si>
    <t>RUSH VISUL IMP 85+</t>
  </si>
  <si>
    <t>RUSH ISOLATION 18-24</t>
  </si>
  <si>
    <t>RUSH ISOLATION 25-64</t>
  </si>
  <si>
    <t>RUSH ISOLATION 65-74</t>
  </si>
  <si>
    <t>RUSH ISOLATION 75-84</t>
  </si>
  <si>
    <t>RUSH ISOLATION 85+</t>
  </si>
  <si>
    <t>RUSH CARER 0-17</t>
  </si>
  <si>
    <t>RUSH CARER 18-24</t>
  </si>
  <si>
    <t>RUSH CARER 25-64</t>
  </si>
  <si>
    <t>RUSH CARER 65-74</t>
  </si>
  <si>
    <t>RUSH CARER 75-84</t>
  </si>
  <si>
    <t>RUSH CARER 85+</t>
  </si>
  <si>
    <t>RUSH MEM &amp; COG 18-24</t>
  </si>
  <si>
    <t>RUSH MEM &amp; COG 25-64</t>
  </si>
  <si>
    <t>RUSH MEM &amp; COG 65-74</t>
  </si>
  <si>
    <t>RUSH MEM &amp; COG 75-84</t>
  </si>
  <si>
    <t>RUSH MEM &amp; COG 85+</t>
  </si>
  <si>
    <t>RUSH TRANSFORM 18-24</t>
  </si>
  <si>
    <t>RUSH TRANSFORM 25-64</t>
  </si>
  <si>
    <t>RUSH TRANSFORM 65-74</t>
  </si>
  <si>
    <t>RUSH TRANSFORM 75-84</t>
  </si>
  <si>
    <t>RUSH TRANSFORM 85+</t>
  </si>
  <si>
    <t>RUSH ASYLUM 18-24</t>
  </si>
  <si>
    <t>RUSH ASYLUM 25-64</t>
  </si>
  <si>
    <t>RUSH ASYLUM 65-74</t>
  </si>
  <si>
    <t>RUSH ASYLUM 75-84</t>
  </si>
  <si>
    <t>RUSH ASYLUM 85+</t>
  </si>
  <si>
    <t>ADVIS SERVICE 18-24</t>
  </si>
  <si>
    <t>ADVIS SERVICE 25-64</t>
  </si>
  <si>
    <t>ADVIS SERVICE 65-74</t>
  </si>
  <si>
    <t>ADVIS SERVICE 75-84</t>
  </si>
  <si>
    <t>ADVIS SERVICE 85+</t>
  </si>
  <si>
    <t>CLOSED OVERHDS DSKTP</t>
  </si>
  <si>
    <t>STAFFING DESKTOP</t>
  </si>
  <si>
    <t>OHEADS INFRASTRUCT</t>
  </si>
  <si>
    <t>CLOSED OVRHDS-OP DEL</t>
  </si>
  <si>
    <t>ICT VOICE/INTERNET</t>
  </si>
  <si>
    <t>MANSFIELD WH LIB HLF</t>
  </si>
  <si>
    <t>TRADED SCH SUPPORT</t>
  </si>
  <si>
    <t>CLOSED-SIMS/ENHANCED</t>
  </si>
  <si>
    <t>CLOSED- SIMS + ADMIN</t>
  </si>
  <si>
    <t>TRADED SIMS LICENCE</t>
  </si>
  <si>
    <t>STRATEGIC DEV FUND</t>
  </si>
  <si>
    <t>YOUNG PEOPLE DEVP</t>
  </si>
  <si>
    <t>BSOG GRANT</t>
  </si>
  <si>
    <t>GFTA CHILDRENS THTR</t>
  </si>
  <si>
    <t>ASHFIELD LIB BUDGET</t>
  </si>
  <si>
    <t>BASSETLAW LIB BUDGET</t>
  </si>
  <si>
    <t>BROXTOWE LIB BUDGET</t>
  </si>
  <si>
    <t>GEDLING LIB BUDGET</t>
  </si>
  <si>
    <t>MANSFIELD LIB BUDGET</t>
  </si>
  <si>
    <t>NEWRK &amp; SHER LIB BUD</t>
  </si>
  <si>
    <t>RUSHCLIFFE LIB BUDGE</t>
  </si>
  <si>
    <t>EARLY HELP UNIT</t>
  </si>
  <si>
    <t>UNAVOIDABLE REPAIRS</t>
  </si>
  <si>
    <t>RECHARGES TO OLA</t>
  </si>
  <si>
    <t>RISK MANAGEMENT REVE</t>
  </si>
  <si>
    <t>SEMI INDEPENDENT</t>
  </si>
  <si>
    <t>N NOTTS LEADER PROJE</t>
  </si>
  <si>
    <t>DIRECT PAYMENTS TEAM</t>
  </si>
  <si>
    <t>RDF RES WASTE TO RDF</t>
  </si>
  <si>
    <t>CONTACT VENUES</t>
  </si>
  <si>
    <t>CLOSED SBJCTACCSSREQ</t>
  </si>
  <si>
    <t>HOLGATE PRIM &amp; NURS</t>
  </si>
  <si>
    <t>FIM IMPLEMENTATION</t>
  </si>
  <si>
    <t>EY FREE SCH MEALS</t>
  </si>
  <si>
    <t>NHS NCC JOINT CARERS</t>
  </si>
  <si>
    <t>CO TM NO LONGER USED</t>
  </si>
  <si>
    <t>WEST BRIDGFORD 1</t>
  </si>
  <si>
    <t>WB CHILDREN SCARE</t>
  </si>
  <si>
    <t>WEST BRIDGFORD 2</t>
  </si>
  <si>
    <t>CLOSED PHLIBRARCHIVE</t>
  </si>
  <si>
    <t>CLOSED - CYP ARTS</t>
  </si>
  <si>
    <t>MH GOVERNOR SERVICES</t>
  </si>
  <si>
    <t>ADOPTION E MIDLANDS</t>
  </si>
  <si>
    <t>CENTRAL SERVICES</t>
  </si>
  <si>
    <t>CONTACTS</t>
  </si>
  <si>
    <t>MH SAFEGUARDING</t>
  </si>
  <si>
    <t>MH DISABILITYSUPPORT</t>
  </si>
  <si>
    <t>LVH2</t>
  </si>
  <si>
    <t>SJRW CSC / ASC</t>
  </si>
  <si>
    <t>SHRWD ENERGY VILLAG1</t>
  </si>
  <si>
    <t>SHRWD ENERGY VILLAG2</t>
  </si>
  <si>
    <t>SHRWD ENERGY VILLAG3</t>
  </si>
  <si>
    <t>BSUPPORT SCH BUDGET</t>
  </si>
  <si>
    <t>WEBS</t>
  </si>
  <si>
    <t>BSSR GROUP MANAGER</t>
  </si>
  <si>
    <t>MEMBERSHIPS</t>
  </si>
  <si>
    <t>ECON DEV PROSPERITY</t>
  </si>
  <si>
    <t>EMPLOYMENT &amp; SKILLS</t>
  </si>
  <si>
    <t>PLACE MARKETING</t>
  </si>
  <si>
    <t>ECON DEV CAP ASS</t>
  </si>
  <si>
    <t>ECON DEV PROG BUDGET</t>
  </si>
  <si>
    <t>PERSONAL HEALTH</t>
  </si>
  <si>
    <t>PRINCIPAL SOC WORKER</t>
  </si>
  <si>
    <t>DEPT SUPP DO NOT USE</t>
  </si>
  <si>
    <t>WORKFORCE DEVELOPMEN</t>
  </si>
  <si>
    <t>COUNTYWIDE FM</t>
  </si>
  <si>
    <t>SCH SECURITY BUDGET</t>
  </si>
  <si>
    <t>DIGITAL FIRST PROJEC</t>
  </si>
  <si>
    <t>INTAKE TEAM</t>
  </si>
  <si>
    <t>BM FRIARY CRT 00775</t>
  </si>
  <si>
    <t>HIRED PLANT</t>
  </si>
  <si>
    <t>M PLANT</t>
  </si>
  <si>
    <t>NCC PLANT</t>
  </si>
  <si>
    <t>DISTRICT PARKING DIS</t>
  </si>
  <si>
    <t>FM FRIARY CRT 00775</t>
  </si>
  <si>
    <t>1C1N TRANSITION COST</t>
  </si>
  <si>
    <t>FS&amp;A - CAPITAL</t>
  </si>
  <si>
    <t>WW1 &amp; VE DAY 75</t>
  </si>
  <si>
    <t>CAREWORKS</t>
  </si>
  <si>
    <t>OPERATION SUMMIT</t>
  </si>
  <si>
    <t>GODDARD INQUIRY</t>
  </si>
  <si>
    <t>SHEFFIELD HAULAGE</t>
  </si>
  <si>
    <t>WCA TO SHEFFIELD</t>
  </si>
  <si>
    <t>HWRC RECYC TON RATE</t>
  </si>
  <si>
    <t>ASCH ACCESS TEAM SEV</t>
  </si>
  <si>
    <t>SUPPORT TO SCHOOLS</t>
  </si>
  <si>
    <t>SEND DIVISIONAL COST</t>
  </si>
  <si>
    <t>SECTOR LEAD IMP  SLI</t>
  </si>
  <si>
    <t>SFE BUILDING COSTS</t>
  </si>
  <si>
    <t>CENRICHMENT&amp;CPARKS</t>
  </si>
  <si>
    <t>WEST BRIDGFORD 3</t>
  </si>
  <si>
    <t>BUS. CHANGE AND TRG</t>
  </si>
  <si>
    <t>CO DALE CLOSE 00253</t>
  </si>
  <si>
    <t>CO LAWN VIEW 00735</t>
  </si>
  <si>
    <t>CO COUNTY HALL 00029</t>
  </si>
  <si>
    <t>CO FRIARY CRT 00775</t>
  </si>
  <si>
    <t>CO PROSPECT HS 00726</t>
  </si>
  <si>
    <t>CO MEADOW HSE 00266</t>
  </si>
  <si>
    <t>CO HOME BREWERY00263</t>
  </si>
  <si>
    <t>CO CHANCERY LN 00001</t>
  </si>
  <si>
    <t>CO OLLERTON 00744</t>
  </si>
  <si>
    <t>CO TBH 00030</t>
  </si>
  <si>
    <t>BASSETLAW IN TEAM</t>
  </si>
  <si>
    <t>DSG SCHOOLS</t>
  </si>
  <si>
    <t>DSG HIGH NEEDS</t>
  </si>
  <si>
    <t>DSG EARLY YEARS</t>
  </si>
  <si>
    <t>PHN0-19 (HEALTHY FAM</t>
  </si>
  <si>
    <t>BCF POOLED BUDGET</t>
  </si>
  <si>
    <t>TTF PILOT</t>
  </si>
  <si>
    <t>NOTTS COMM FOUNDATIO</t>
  </si>
  <si>
    <t>HISTORIC ASF</t>
  </si>
  <si>
    <t>MOSAIC UPGRADE</t>
  </si>
  <si>
    <t>PC RUSHCLIFFE CP7382</t>
  </si>
  <si>
    <t>PC HOEWOOD RD 52052</t>
  </si>
  <si>
    <t>PC FWD FUNDING CONT</t>
  </si>
  <si>
    <t>CFCS TRANS TEAM</t>
  </si>
  <si>
    <t>MEETING SUPPORT SERV</t>
  </si>
  <si>
    <t>HL BROOKLANDS 06448</t>
  </si>
  <si>
    <t>HG SWEET LEYS 00164</t>
  </si>
  <si>
    <t>HSNG STATION RD</t>
  </si>
  <si>
    <t>HL VALLEY RD 90013</t>
  </si>
  <si>
    <t>HL COLWICK RADFORD</t>
  </si>
  <si>
    <t>HL COLWICK HOARE</t>
  </si>
  <si>
    <t>HL COLWICK LEEC</t>
  </si>
  <si>
    <t>HL COLWICK WALKER</t>
  </si>
  <si>
    <t>PL APPLETON GT 07216</t>
  </si>
  <si>
    <t>HL RUFFORD CMP 01692</t>
  </si>
  <si>
    <t>HL CANAL PADDO 50008</t>
  </si>
  <si>
    <t>HSNG SUTTON CUM LOUN</t>
  </si>
  <si>
    <t>HL ADBOLTON BS 50035</t>
  </si>
  <si>
    <t>PL BEESTON YCC 03153</t>
  </si>
  <si>
    <t>HL LINBY HTAGE 62113</t>
  </si>
  <si>
    <t>HL COMMON RD 52021</t>
  </si>
  <si>
    <t>HL LEES BARN 50032</t>
  </si>
  <si>
    <t>SHERWOOD LOGS</t>
  </si>
  <si>
    <t>FSM ELIGIBILITY</t>
  </si>
  <si>
    <t>E Y PUPIL PREMIUM</t>
  </si>
  <si>
    <t>PC ROKERFIELD 06163</t>
  </si>
  <si>
    <t>COUNTYWIDE YW INTV'N</t>
  </si>
  <si>
    <t>RUDDINGTON YW SESSIO</t>
  </si>
  <si>
    <t>IND MODULAR BOWBRDGE</t>
  </si>
  <si>
    <t>IND MAST COL FRANK</t>
  </si>
  <si>
    <t>CD SWEET LEYS 00164</t>
  </si>
  <si>
    <t>ONE TO ONE FUNDING</t>
  </si>
  <si>
    <t>EEF SWITCH ON PROJEC</t>
  </si>
  <si>
    <t>PC PENNINGTON 02992</t>
  </si>
  <si>
    <t>BMS FIXED COSTS</t>
  </si>
  <si>
    <t>CYP SUBSTANCE MISUSE</t>
  </si>
  <si>
    <t>ORG &amp; POSITION MGMT</t>
  </si>
  <si>
    <t>CLOSED -CYP SWIMMING</t>
  </si>
  <si>
    <t>LIB BUSINESS SUPPORT</t>
  </si>
  <si>
    <t>OPERATION COMFORT</t>
  </si>
  <si>
    <t>DEVELOPMENT OFFICERS</t>
  </si>
  <si>
    <t>VIOLENT CRIME MENTOR</t>
  </si>
  <si>
    <t>S NOTTS LEADER PROJE</t>
  </si>
  <si>
    <t>PINTSIZE THEATRE PRO</t>
  </si>
  <si>
    <t>ASHFIELD PRIMARY PAR</t>
  </si>
  <si>
    <t>SHNK PRIMARY PAR</t>
  </si>
  <si>
    <t>BASSETLAW PRIMARY PA</t>
  </si>
  <si>
    <t>NEWARK TOWN &amp; MINSTE</t>
  </si>
  <si>
    <t>RUSHCLIFFE PRIMARY P</t>
  </si>
  <si>
    <t>BROXTOWE PRIMARY PAR</t>
  </si>
  <si>
    <t>GEDLING PRIMARY PAR</t>
  </si>
  <si>
    <t>STH BROX SEC PARTNER</t>
  </si>
  <si>
    <t>SCH ADMISSIONS DSG F</t>
  </si>
  <si>
    <t>HEALTH SHOP OOA</t>
  </si>
  <si>
    <t>SFE BURSARY</t>
  </si>
  <si>
    <t>LLDD STUDENTS</t>
  </si>
  <si>
    <t>SFE FREE MEALS</t>
  </si>
  <si>
    <t>MUS BUSINESS SUPPORT</t>
  </si>
  <si>
    <t>ASSIST PROJECT</t>
  </si>
  <si>
    <t>CLT SUPPORT</t>
  </si>
  <si>
    <t>LIBS WIFI ACE GRANT</t>
  </si>
  <si>
    <t>NUTRITION PROJECT</t>
  </si>
  <si>
    <t>LEARNING AND DEVELOP</t>
  </si>
  <si>
    <t>CLASS</t>
  </si>
  <si>
    <t>RECEPTION BASELINE A</t>
  </si>
  <si>
    <t>SCHOOL ADMISSIONS AP</t>
  </si>
  <si>
    <t>INSPIRE CONTRACT CYP</t>
  </si>
  <si>
    <t>INSPIRE CONTRACT</t>
  </si>
  <si>
    <t>ASHFIELD  PROJECT</t>
  </si>
  <si>
    <t>COMMUNITY COHESION</t>
  </si>
  <si>
    <t>SMARTER WORKING</t>
  </si>
  <si>
    <t>PREVENTING EXTREMISM</t>
  </si>
  <si>
    <t>SYRIAN REFUGEES EDUC</t>
  </si>
  <si>
    <t>OPERATION SAIMON</t>
  </si>
  <si>
    <t>BLDG PM COMPL FIRE</t>
  </si>
  <si>
    <t>BLDG PM COMPL ASBSTS</t>
  </si>
  <si>
    <t>BLDG PM COMPL LEGION</t>
  </si>
  <si>
    <t>BLDG PM COMPL SERVIC</t>
  </si>
  <si>
    <t>BLDG PM COMPL CONDIT</t>
  </si>
  <si>
    <t>BLDG PM COMPL CDM</t>
  </si>
  <si>
    <t>PC OAKFIELD LN 90003</t>
  </si>
  <si>
    <t>PC GOTHAM LN 62124</t>
  </si>
  <si>
    <t>FIM ONLINE COUNSELL</t>
  </si>
  <si>
    <t>EARLY IMPLEMENTER</t>
  </si>
  <si>
    <t>EXT HOLIDAY PROVIS'N</t>
  </si>
  <si>
    <t>SHALE EXPLORATION</t>
  </si>
  <si>
    <t>BINGHAM</t>
  </si>
  <si>
    <t>ABBEY AND LADY BAY</t>
  </si>
  <si>
    <t>RURAL FAMILIES</t>
  </si>
  <si>
    <t>SHERWOOD EAST</t>
  </si>
  <si>
    <t>SHERWOOD WEST</t>
  </si>
  <si>
    <t>ZOE'S CHILDCARE</t>
  </si>
  <si>
    <t>HUTHWAITE</t>
  </si>
  <si>
    <t>SUBSTANCE MISUSE CYP</t>
  </si>
  <si>
    <t>SUBSTANCE MISUSE WAM</t>
  </si>
  <si>
    <t>VIA SET UP COSTS</t>
  </si>
  <si>
    <t>ACADEMIC RESILIENCE</t>
  </si>
  <si>
    <t>PROPERTY I.T.</t>
  </si>
  <si>
    <t>SUPP FOR VICTIMS</t>
  </si>
  <si>
    <t>FIM CYP IAPT</t>
  </si>
  <si>
    <t>D2N2 GROWTH HUB</t>
  </si>
  <si>
    <t>D2N2 DIGITAL PROG</t>
  </si>
  <si>
    <t>CAPITAL TECH SUPPORT</t>
  </si>
  <si>
    <t>TECHNICAL ASSISTANCE</t>
  </si>
  <si>
    <t>SKILLS &amp; EMPLOYMENT</t>
  </si>
  <si>
    <t>GRAD RET &amp; PLACEMENT</t>
  </si>
  <si>
    <t>LGF TECH SUPPORT</t>
  </si>
  <si>
    <t>PL INHAM NOOK 3036</t>
  </si>
  <si>
    <t>PL BURTON JOYCE 3057</t>
  </si>
  <si>
    <t>PL HUTHWAITE 3029</t>
  </si>
  <si>
    <t>PL RAVENSHEAD 3063</t>
  </si>
  <si>
    <t>PL FARNSFIELD 3129</t>
  </si>
  <si>
    <t>PL SUTTON BON 3072</t>
  </si>
  <si>
    <t>PL LOWDHAM 3021</t>
  </si>
  <si>
    <t>PL GOTHAM 3068</t>
  </si>
  <si>
    <t>PL HUCKNALL 1961</t>
  </si>
  <si>
    <t>PL EASTWOOD 3322</t>
  </si>
  <si>
    <t>PL SUTTON ON TR 3026</t>
  </si>
  <si>
    <t>PL WORKSOP 3364</t>
  </si>
  <si>
    <t>PL COTGRAVE 3066</t>
  </si>
  <si>
    <t>PL JACKSDALE 3030</t>
  </si>
  <si>
    <t>PL ANNESLEY 3117</t>
  </si>
  <si>
    <t>PL COLLINGHAM 3019</t>
  </si>
  <si>
    <t>PL SOUTHWELL 3197</t>
  </si>
  <si>
    <t>PL RETFORD DEN 3004</t>
  </si>
  <si>
    <t>PL TUXFORD 3005</t>
  </si>
  <si>
    <t>COMMERCIAL DEV UNIT</t>
  </si>
  <si>
    <t>COMMUNITY FRIENDLY</t>
  </si>
  <si>
    <t>VICTIMS SEXUAL ABUSE</t>
  </si>
  <si>
    <t>PL MARKHAM DEP 7013</t>
  </si>
  <si>
    <t>PL GAMSTON DEP 7040</t>
  </si>
  <si>
    <t>PL BILSTHPE DEP 7572</t>
  </si>
  <si>
    <t>PL NORTHERN DEP 7582</t>
  </si>
  <si>
    <t>PL BLYTH RD DEP 7012</t>
  </si>
  <si>
    <t>PL NEWRK SW DEP 7577</t>
  </si>
  <si>
    <t>PL ABBEY RD DEP 6438</t>
  </si>
  <si>
    <t>PC COTGRAVE</t>
  </si>
  <si>
    <t>PC RAVENSHEAD ANNEXE</t>
  </si>
  <si>
    <t>PC SHERWOOD HALL</t>
  </si>
  <si>
    <t>PC ABBEY PRIMARY</t>
  </si>
  <si>
    <t>ACCESSIBLE INFO STD</t>
  </si>
  <si>
    <t>PC ELM AVE 02618</t>
  </si>
  <si>
    <t>DEAF SOCIETY</t>
  </si>
  <si>
    <t>BRIDGES &amp; CULVERTS</t>
  </si>
  <si>
    <t>SALARIES, NI &amp; SUPER</t>
  </si>
  <si>
    <t>ENVIRO MAINTENANCE</t>
  </si>
  <si>
    <t>HIGHWAYS MANAGEMENT</t>
  </si>
  <si>
    <t>HIGHWAYS SAFETY</t>
  </si>
  <si>
    <t>HIGHWAYS REP / UNREC</t>
  </si>
  <si>
    <t>PLANNING &amp; DESIGN</t>
  </si>
  <si>
    <t>ROAD LIGHTING</t>
  </si>
  <si>
    <t>ROAD SAFETY EDUCAT</t>
  </si>
  <si>
    <t>ROAD STUDS &amp; MARKING</t>
  </si>
  <si>
    <t>SCHOOL CROSS PATROLS</t>
  </si>
  <si>
    <t>TRAFFIC &amp; PARKING</t>
  </si>
  <si>
    <t>VERGES TREES &amp; HEDGE</t>
  </si>
  <si>
    <t>CD PF KEYWORTH 01551</t>
  </si>
  <si>
    <t>FALLS</t>
  </si>
  <si>
    <t>STROKE</t>
  </si>
  <si>
    <t>CANCER PREVENTION</t>
  </si>
  <si>
    <t>EARLY YEARS SALARIES</t>
  </si>
  <si>
    <t>CLOSED-TIMEWISE</t>
  </si>
  <si>
    <t>BM PIAZZA 00782</t>
  </si>
  <si>
    <t>CO PIAZZA 00782</t>
  </si>
  <si>
    <t>FM PIAZZA 00782</t>
  </si>
  <si>
    <t>S17 FAM SUP - COURT</t>
  </si>
  <si>
    <t>S17 NRPF - COURT</t>
  </si>
  <si>
    <t>PL ROCKING HORSE DN</t>
  </si>
  <si>
    <t>GROW-WISE ELEARNING</t>
  </si>
  <si>
    <t>OPERATION SCHOONER</t>
  </si>
  <si>
    <t>PL BEESTON 3035</t>
  </si>
  <si>
    <t>PL STAPLEFORD 3135</t>
  </si>
  <si>
    <t>PL MANSFIELD 3009</t>
  </si>
  <si>
    <t>TEACHING PARTNERSHIP</t>
  </si>
  <si>
    <t>FAIR ACCESS TEAM</t>
  </si>
  <si>
    <t>CAREERS LOCAL</t>
  </si>
  <si>
    <t>TRADE MISSION CHINA</t>
  </si>
  <si>
    <t>HL GREENACRES 50024</t>
  </si>
  <si>
    <t>PUBLIC HEALTH BUSSUP</t>
  </si>
  <si>
    <t>HISTORIC ABUSE RES</t>
  </si>
  <si>
    <t>HN STRATEGIC FUND</t>
  </si>
  <si>
    <t>ADDL SEN PAYMENTS</t>
  </si>
  <si>
    <t>ASHFIELD PREMISES</t>
  </si>
  <si>
    <t>BASSETLAW PREMISES</t>
  </si>
  <si>
    <t>BROXTOWE PREMISES</t>
  </si>
  <si>
    <t>GEDLING PREMISES</t>
  </si>
  <si>
    <t>MANSFIELD PREMISES</t>
  </si>
  <si>
    <t>NEWARK PREMISES</t>
  </si>
  <si>
    <t>RUSHCLIFFE PREMISES</t>
  </si>
  <si>
    <t>STIS NEWARK</t>
  </si>
  <si>
    <t>HEALTH&amp;HOUSING COORD</t>
  </si>
  <si>
    <t>SHRWD ENERGY VILLAG4</t>
  </si>
  <si>
    <t>JOINT OPERATION ARC</t>
  </si>
  <si>
    <t>JOINT OPERATION VIA</t>
  </si>
  <si>
    <t>PUPIL PREMIUM 2011/1</t>
  </si>
  <si>
    <t>HLTA GRANT 2013/14</t>
  </si>
  <si>
    <t>OEE CDU INVESTMENT</t>
  </si>
  <si>
    <t>DISABILITY ACCESS FU</t>
  </si>
  <si>
    <t>EY INCLUSION FUND</t>
  </si>
  <si>
    <t>CDU - OLA SOLD SERVI</t>
  </si>
  <si>
    <t>COMMUNITIES FUND</t>
  </si>
  <si>
    <t>THE LANES PRIMARY</t>
  </si>
  <si>
    <t>EY DSG STAFFING CONT</t>
  </si>
  <si>
    <t>STAFFING ASSESS NRTH</t>
  </si>
  <si>
    <t>S17 FAMILY SUPPRT AN</t>
  </si>
  <si>
    <t>S17 HOMELESS 16/17 A</t>
  </si>
  <si>
    <t>FM NEWARK TD 06452</t>
  </si>
  <si>
    <t>PC ROLLESTON DR00027</t>
  </si>
  <si>
    <t>PC BESTWOOD HAW SCH</t>
  </si>
  <si>
    <t>PC KELHAM RD DEPOT</t>
  </si>
  <si>
    <t>PC OFFICEFEASIBILITY</t>
  </si>
  <si>
    <t>ICELS MGMT TEAM</t>
  </si>
  <si>
    <t>BEESTON Y&amp;C CENTRE</t>
  </si>
  <si>
    <t>DIGITAL STRATEGY</t>
  </si>
  <si>
    <t>CLOSED-TRUSTED ASSES</t>
  </si>
  <si>
    <t>PL MANSFLD ARTS 3125</t>
  </si>
  <si>
    <t>ASBESTOS EXPENDITURE</t>
  </si>
  <si>
    <t>YW IN HOSPITALS</t>
  </si>
  <si>
    <t>PREM RET PRIM SCH BU</t>
  </si>
  <si>
    <t>PREM RET SEC'ARY SCH</t>
  </si>
  <si>
    <t>PREM RET SPEC SCHOOL</t>
  </si>
  <si>
    <t>PC ORDSALL SCH ACCES</t>
  </si>
  <si>
    <t>AP PUPIL PREMIUM</t>
  </si>
  <si>
    <t>CO MERCURY HSE 00743</t>
  </si>
  <si>
    <t>EY FAMILIES INFORMAT</t>
  </si>
  <si>
    <t>LORD LIEUTENANT</t>
  </si>
  <si>
    <t>CO NEWARK TD 06452</t>
  </si>
  <si>
    <t>BM NEWARK TD 06452</t>
  </si>
  <si>
    <t>FM MERCURY HSE 00743</t>
  </si>
  <si>
    <t>PC CLASP BLK C HALL</t>
  </si>
  <si>
    <t>BM MERCURY HSE 00743</t>
  </si>
  <si>
    <t>FORCES IN THE COMMUN</t>
  </si>
  <si>
    <t>COMMUNITY ORGANISING</t>
  </si>
  <si>
    <t>INS RECHARGES CSC</t>
  </si>
  <si>
    <t>CULTURE VR</t>
  </si>
  <si>
    <t>SCHOOL IMPROVEMENT G</t>
  </si>
  <si>
    <t>PC STANHOPE CD 01495</t>
  </si>
  <si>
    <t>INFO GOVERNANCE PROG</t>
  </si>
  <si>
    <t>COMMUNITY DOLS</t>
  </si>
  <si>
    <t>GRP MGR GRWTH &amp; DEV</t>
  </si>
  <si>
    <t>PROP STRATEGY &amp; INFO</t>
  </si>
  <si>
    <t>PROP ESTATES PRACTCE</t>
  </si>
  <si>
    <t>PROPERTY COMMISSNG</t>
  </si>
  <si>
    <t>YA REVIEWING TEAM</t>
  </si>
  <si>
    <t>COMMISSIONINGGENERAL</t>
  </si>
  <si>
    <t>FOSTERING</t>
  </si>
  <si>
    <t>CHILDRENS RESIDENTIA</t>
  </si>
  <si>
    <t>CHILDRENS SOCIALCARE</t>
  </si>
  <si>
    <t>CD SWEET LEYS</t>
  </si>
  <si>
    <t>UNREGULATED FOSTER</t>
  </si>
  <si>
    <t>CHILDREN'S CENTRES P</t>
  </si>
  <si>
    <t>PC GREENACRES 50024</t>
  </si>
  <si>
    <t>OPERATION MALLARD</t>
  </si>
  <si>
    <t>FIM HEALTH &amp; JUSTICE</t>
  </si>
  <si>
    <t>PC VARIOUSFEASBILITY</t>
  </si>
  <si>
    <t>PROPERTY COMPLIANCE</t>
  </si>
  <si>
    <t>FORMER ESG SERVICES</t>
  </si>
  <si>
    <t>PUPIL GROWTH FUND</t>
  </si>
  <si>
    <t>SEND PREP EMPLOYMENT</t>
  </si>
  <si>
    <t>SUPPORT TO SCHOOLSLA</t>
  </si>
  <si>
    <t>DELIVERY SUPPORT FUN</t>
  </si>
  <si>
    <t>GDPR COMPLIANCE</t>
  </si>
  <si>
    <t>DFT ACCESS FUND</t>
  </si>
  <si>
    <t>PROGRAMME BODY</t>
  </si>
  <si>
    <t>REGEN PROGRAMME TM 2</t>
  </si>
  <si>
    <t>REGEN PROGRAMME TM 3</t>
  </si>
  <si>
    <t>DELIVERY TEAM</t>
  </si>
  <si>
    <t>N2 TC PROGRAMME</t>
  </si>
  <si>
    <t>3-4YR OLDS ADDITIONA</t>
  </si>
  <si>
    <t>INTERGENERATNL PROJE</t>
  </si>
  <si>
    <t>LAC SPEC PROV</t>
  </si>
  <si>
    <t>MANSFIELD TOWNSCAPE</t>
  </si>
  <si>
    <t>MIDLANDS ENGINE</t>
  </si>
  <si>
    <t>JOHN ROBINSON HOUSE</t>
  </si>
  <si>
    <t>PILGRIM ROOTS</t>
  </si>
  <si>
    <t>VISITOR ECONOMY</t>
  </si>
  <si>
    <t>TOTON TRANCHE 1</t>
  </si>
  <si>
    <t>COMMISSIONED PROJECT</t>
  </si>
  <si>
    <t>SPECIAL SCHOOL CAPAC</t>
  </si>
  <si>
    <t>SECONDARY PARTNERSHI</t>
  </si>
  <si>
    <t>PC NETHERFIELD FM 53</t>
  </si>
  <si>
    <t>HB 30 TITCHFLD 00259</t>
  </si>
  <si>
    <t>HB 39 ALBERT 07348</t>
  </si>
  <si>
    <t>COMMISSION INTENTION</t>
  </si>
  <si>
    <t>COMMUNITIES STAFFING</t>
  </si>
  <si>
    <t>EYFF DEPN FACTOR</t>
  </si>
  <si>
    <t>PRIMARY PARTNERSHIP</t>
  </si>
  <si>
    <t>MULTI SCHOOL PARTNER</t>
  </si>
  <si>
    <t>TRANS UNRECOVERABLE</t>
  </si>
  <si>
    <t>ARTS,CULTURE&amp;HERITAG</t>
  </si>
  <si>
    <t>COMMUNITYYOUTHCENTRE</t>
  </si>
  <si>
    <t>INFOADVICE&amp;COUNSELLI</t>
  </si>
  <si>
    <t>INFRASTRUCTURESUPPOR</t>
  </si>
  <si>
    <t>LEARN,TRAINING&amp;DEVEL</t>
  </si>
  <si>
    <t>LUNCHEONCLUBS&amp;TRIPS</t>
  </si>
  <si>
    <t>PLAY FORUMS</t>
  </si>
  <si>
    <t>SPORT&amp;PHYSICAL ACTIV</t>
  </si>
  <si>
    <t>SUMMER PLAY SCHEMES</t>
  </si>
  <si>
    <t>TALENTED ATHLETES</t>
  </si>
  <si>
    <t>TRIPS,ETC(OLDERPEOPL</t>
  </si>
  <si>
    <t>TRIPS,ETC(YOUTH&amp;CYP</t>
  </si>
  <si>
    <t>VISITING SERVICES</t>
  </si>
  <si>
    <t>IPWRK 07714 KILTON 2</t>
  </si>
  <si>
    <t>IPWRK 07715 KILTON 3</t>
  </si>
  <si>
    <t>IPWRK 07716 KILTON 4</t>
  </si>
  <si>
    <t>IPWRK 07717 KILTON 5</t>
  </si>
  <si>
    <t>IPWRK 07718 KILTON 6</t>
  </si>
  <si>
    <t>07614 UNIT2 ADVFACT2</t>
  </si>
  <si>
    <t>07636 UNIT3 ADVFACT2</t>
  </si>
  <si>
    <t>07760 UNIT4 ADVFACT2</t>
  </si>
  <si>
    <t>IP 07739 NETH LANE2</t>
  </si>
  <si>
    <t>IP 07740 NETH LANE3</t>
  </si>
  <si>
    <t>IP 07741 NETH LANE4</t>
  </si>
  <si>
    <t>IP 07742 NETH LANE5</t>
  </si>
  <si>
    <t>IP 07743 NETH LANE6</t>
  </si>
  <si>
    <t>IP 07747 SHIREOAKS2</t>
  </si>
  <si>
    <t>IP 07748 SHIREOAKS3</t>
  </si>
  <si>
    <t>IP 07749 SHIREOAKS4</t>
  </si>
  <si>
    <t>07738 WIGWAMLN UNIT2</t>
  </si>
  <si>
    <t>IP 07737 TRENT CRT2</t>
  </si>
  <si>
    <t>NRPF FAMILY SERVICE</t>
  </si>
  <si>
    <t>MINER TO MAJOR</t>
  </si>
  <si>
    <t>SCHOOLS SOLD SERVICE</t>
  </si>
  <si>
    <t>PC ABBEY RD DEP 6438</t>
  </si>
  <si>
    <t>INNOV CTRE MANSFIELD</t>
  </si>
  <si>
    <t>INNOV CTRE NEWARK</t>
  </si>
  <si>
    <t>INNOV CTRE WORKSOP</t>
  </si>
  <si>
    <t>PC EASTWOOD OPE FUND</t>
  </si>
  <si>
    <t>LOCALGOVERNMENTREORG</t>
  </si>
  <si>
    <t>BLDNG PM SOLAR FITS</t>
  </si>
  <si>
    <t>HB 63 CROPWELL 07120</t>
  </si>
  <si>
    <t>HL COLWICK TOTAL</t>
  </si>
  <si>
    <t>TEACHER PAY GRANT</t>
  </si>
  <si>
    <t>PL BRIDGE CC 1684</t>
  </si>
  <si>
    <t>PL HOLGATE PRIM 1236</t>
  </si>
  <si>
    <t>PL RETFORD CC 3332</t>
  </si>
  <si>
    <t>PL SHERWOOD WST 3370</t>
  </si>
  <si>
    <t>DRUG TEST CONTRACT</t>
  </si>
  <si>
    <t>PC SCHOOL PLANNING</t>
  </si>
  <si>
    <t>BURDETT TRUST</t>
  </si>
  <si>
    <t>DN2 SIB HOLDING CODE</t>
  </si>
  <si>
    <t>PC SCHOOLS PLANNING</t>
  </si>
  <si>
    <t>FEES&amp;CHARGES REVIEW</t>
  </si>
  <si>
    <t>ESFA - BROADBAND GRA</t>
  </si>
  <si>
    <t>DOLS</t>
  </si>
  <si>
    <t>PC ADBOLTON 50007</t>
  </si>
  <si>
    <t>ENTERPRISE ADVISOR</t>
  </si>
  <si>
    <t>KINGS MILL WATERS</t>
  </si>
  <si>
    <t>ESFA - FSM SUPPLEMEN</t>
  </si>
  <si>
    <t>ESFA - YEAR 7 CATCH</t>
  </si>
  <si>
    <t>DSG CSSB</t>
  </si>
  <si>
    <t>ASF - NOTTS CITY</t>
  </si>
  <si>
    <t>ASF - NOTTS COUNTY</t>
  </si>
  <si>
    <t>ASF - DERBY CITY</t>
  </si>
  <si>
    <t>ASF - DERBY COUNTY</t>
  </si>
  <si>
    <t>REGIONAL HUBS</t>
  </si>
  <si>
    <t>EY PROF DEV FUND</t>
  </si>
  <si>
    <t>ASYE 2019-20</t>
  </si>
  <si>
    <t>AEM INTRODUCTIONS</t>
  </si>
  <si>
    <t>AEM ACTIVITIES</t>
  </si>
  <si>
    <t>SPECIAL SCHOOL HUB</t>
  </si>
  <si>
    <t>MAINSTREAM ENHANCED</t>
  </si>
  <si>
    <t>SPECIAL SCHOOL EQUIP</t>
  </si>
  <si>
    <t>LAC SPECIALIST PROVI</t>
  </si>
  <si>
    <t>F &amp; F FOSTERING PAYM</t>
  </si>
  <si>
    <t>LC 21PLUS</t>
  </si>
  <si>
    <t>PUBLIC HEALTH PROJ'T</t>
  </si>
  <si>
    <t>PERSONAL TRAVEL PLAN</t>
  </si>
  <si>
    <t>FOSTERING IROS</t>
  </si>
  <si>
    <t>D2N2 GROWTH HUB 2</t>
  </si>
  <si>
    <t>JU COLONEL FS 01800</t>
  </si>
  <si>
    <t>JU EDGEWOOD 01241</t>
  </si>
  <si>
    <t>JU CARLTON FRM 3383</t>
  </si>
  <si>
    <t>JU CALVERTON LC 3395</t>
  </si>
  <si>
    <t>JU MEDEN ACA 1672</t>
  </si>
  <si>
    <t>JU RUSHCLIFFE LC3375</t>
  </si>
  <si>
    <t>JU CHILWELL BADMIN</t>
  </si>
  <si>
    <t>JU GREASLEY MUGA</t>
  </si>
  <si>
    <t>JU SITES GRNDS MAINT</t>
  </si>
  <si>
    <t>JU SITES WATER</t>
  </si>
  <si>
    <t>KS4 &amp; 5 REVIEW</t>
  </si>
  <si>
    <t>LEGAL STRUCTURE</t>
  </si>
  <si>
    <t>STRATEGIC &amp; ECONOMIC</t>
  </si>
  <si>
    <t>VISION AND NARRATIVE</t>
  </si>
  <si>
    <t>TOTON TRANCHE 2</t>
  </si>
  <si>
    <t>GROUP MAN ASSET MGMT</t>
  </si>
  <si>
    <t>HEALTH WORK INCLUSIO</t>
  </si>
  <si>
    <t>VITAMIN START PROG</t>
  </si>
  <si>
    <t>PC FIELDS FARM 01296</t>
  </si>
  <si>
    <t>SHER &amp; MANS PRIM PAR</t>
  </si>
  <si>
    <t>PC ULYATTSCOTT 50060</t>
  </si>
  <si>
    <t>FLOODING EMERGENCY</t>
  </si>
  <si>
    <t>TEACHERS PENSION</t>
  </si>
  <si>
    <t>PC MAUN VIEW 50047</t>
  </si>
  <si>
    <t>INFO GOVERNANCE TEAM</t>
  </si>
  <si>
    <t>BUSINESS RECOV GRANT</t>
  </si>
  <si>
    <t>STREET WORKS PERMIT</t>
  </si>
  <si>
    <t>STREET WORK PENALTY</t>
  </si>
  <si>
    <t>WASTE INVEST TO SAVE</t>
  </si>
  <si>
    <t>INTEG WELLBEING SERV</t>
  </si>
  <si>
    <t>FUTURETRANSFRM&amp;CHANG</t>
  </si>
  <si>
    <t>PCTITCHF'LD ST 62214</t>
  </si>
  <si>
    <t>CORPORATE GENERAL</t>
  </si>
  <si>
    <t>PENSION RECHARGES</t>
  </si>
  <si>
    <t>EXTERNAL PAYROLLS</t>
  </si>
  <si>
    <t>PAYROLL SYSTEM CNTRL</t>
  </si>
  <si>
    <t>SYSTEMS</t>
  </si>
  <si>
    <t>G000509</t>
  </si>
  <si>
    <t>NAAS - DFE</t>
  </si>
  <si>
    <t>G000510</t>
  </si>
  <si>
    <t>Rough Sleepers</t>
  </si>
  <si>
    <t>G000511</t>
  </si>
  <si>
    <t>UASC M S B 180803</t>
  </si>
  <si>
    <t>G000512</t>
  </si>
  <si>
    <t>UASC A E A 030102</t>
  </si>
  <si>
    <t>G000513</t>
  </si>
  <si>
    <t>UASC J H 100502</t>
  </si>
  <si>
    <t>G000514</t>
  </si>
  <si>
    <t>UASC S H Z 301102</t>
  </si>
  <si>
    <t>G000515</t>
  </si>
  <si>
    <t>UASC F S 150403</t>
  </si>
  <si>
    <t>G000516</t>
  </si>
  <si>
    <t>UASC A E 100102</t>
  </si>
  <si>
    <t>G000517</t>
  </si>
  <si>
    <t>UASC V N 251103</t>
  </si>
  <si>
    <t>G000518</t>
  </si>
  <si>
    <t>UASC K J 200602</t>
  </si>
  <si>
    <t>G000519</t>
  </si>
  <si>
    <t>UASC I A</t>
  </si>
  <si>
    <t>G000520</t>
  </si>
  <si>
    <t>UASC S N 270902</t>
  </si>
  <si>
    <t>G000521</t>
  </si>
  <si>
    <t>UASC A F 270402</t>
  </si>
  <si>
    <t>G000522</t>
  </si>
  <si>
    <t>UASC Y U 010103</t>
  </si>
  <si>
    <t>GCZE787</t>
  </si>
  <si>
    <t>S278 Meadow Road  Netherfield</t>
  </si>
  <si>
    <t>GCZE788</t>
  </si>
  <si>
    <t>S278 Far Leys Farm,Ollerton Rd,Tuxford</t>
  </si>
  <si>
    <t>GCZE789</t>
  </si>
  <si>
    <t>S278 Penny Emma Way, Kirkby-in-Ashfield</t>
  </si>
  <si>
    <t>GCZE790</t>
  </si>
  <si>
    <t>S38 land off Acorn Ave,Giltbrook(Phase1)</t>
  </si>
  <si>
    <t>GCZE791</t>
  </si>
  <si>
    <t>S278 Oddicroft  Lane  Sutton in Ashfield</t>
  </si>
  <si>
    <t>GCZE792</t>
  </si>
  <si>
    <t>S278  Newland Road  Forest Town  Mansfd</t>
  </si>
  <si>
    <t>GCZE793</t>
  </si>
  <si>
    <t>Lowmoor Road  Kirkby in Ashfield</t>
  </si>
  <si>
    <t>GCZE794</t>
  </si>
  <si>
    <t>S278 West of Tinkers Hill  Carlton in Li</t>
  </si>
  <si>
    <t>GCZE795</t>
  </si>
  <si>
    <t>S278 Carr Rd,Retford -Rockliffe Home Ltd</t>
  </si>
  <si>
    <t>GCZE796</t>
  </si>
  <si>
    <t>S278 - Stapleford Aldi store</t>
  </si>
  <si>
    <t>GCZE797</t>
  </si>
  <si>
    <t>S38 Wise Living Great Central Mansfield</t>
  </si>
  <si>
    <t>GCZE798</t>
  </si>
  <si>
    <t>S278 Wise Living Great Central Mansfield</t>
  </si>
  <si>
    <t>GCZE799</t>
  </si>
  <si>
    <t>S278 Hawthorn Lodge, Brickyard Lane</t>
  </si>
  <si>
    <t>GCZE800</t>
  </si>
  <si>
    <t>S278 Meadow Close Aslockton-Tanby Constr</t>
  </si>
  <si>
    <t>GCZE801</t>
  </si>
  <si>
    <t>S278 Holloway Close East Bridgford</t>
  </si>
  <si>
    <t>GCZE802</t>
  </si>
  <si>
    <t>S278 McDonalds Ashgate Rd Hucknall</t>
  </si>
  <si>
    <t>GCZE803</t>
  </si>
  <si>
    <t>S278 SE of Leeming Lane South,Mansfield</t>
  </si>
  <si>
    <t>GCZE804</t>
  </si>
  <si>
    <t>S278 Daneshill Rd,Lound - TBS Group Hold</t>
  </si>
  <si>
    <t>GCZE805</t>
  </si>
  <si>
    <t>S38 Westhouse Farm,Moor Rd,Bestwood(Ph1)</t>
  </si>
  <si>
    <t>GCZE806</t>
  </si>
  <si>
    <t>S38 Tylden Rd Rhodesia (Ph 1)</t>
  </si>
  <si>
    <t>GCZE807</t>
  </si>
  <si>
    <t>S38 The Cottage Main St N Leverton</t>
  </si>
  <si>
    <t>GCZE808</t>
  </si>
  <si>
    <t>S278 Carsic Ln,Sutton-in-Ashfield,Notts</t>
  </si>
  <si>
    <t>GCZE809</t>
  </si>
  <si>
    <t>S278 Main Road,Watnall-Aero Fabrications</t>
  </si>
  <si>
    <t>DCATCH Homebased</t>
  </si>
  <si>
    <t>Pre 16 Alternative Provision</t>
  </si>
  <si>
    <t>Pre 16 INM</t>
  </si>
  <si>
    <t>Arts Award</t>
  </si>
  <si>
    <t>Therapies</t>
  </si>
  <si>
    <t>CYP Direct Payment</t>
  </si>
  <si>
    <t>P004283</t>
  </si>
  <si>
    <t>101165899 BOTHAMLEY BETTY P10</t>
  </si>
  <si>
    <t>P004284</t>
  </si>
  <si>
    <t>100101058 GRANT MARGARET P10</t>
  </si>
  <si>
    <t>P004285</t>
  </si>
  <si>
    <t>101521706 HOYLE PATRICIA MAISIE P10</t>
  </si>
  <si>
    <t>P004286</t>
  </si>
  <si>
    <t>101523452 STRICKSON ARTHUR P10</t>
  </si>
  <si>
    <t>P004287</t>
  </si>
  <si>
    <t>101506752 ALBERY JEAN MAY P11</t>
  </si>
  <si>
    <t>P004288</t>
  </si>
  <si>
    <t>101101199 ANDERSON SHEILA P11</t>
  </si>
  <si>
    <t>P004289</t>
  </si>
  <si>
    <t>100000580 DOWSE AMEENA P11</t>
  </si>
  <si>
    <t>P004290</t>
  </si>
  <si>
    <t>100050791 REID MOLLIE PATRICIA  P11</t>
  </si>
  <si>
    <t>P004291</t>
  </si>
  <si>
    <t>FORMER UASC A K V 150101</t>
  </si>
  <si>
    <t>P004292</t>
  </si>
  <si>
    <t>AC - Kings Mill Waters</t>
  </si>
  <si>
    <t>P004293</t>
  </si>
  <si>
    <t>101053261 SUTTON LOTTIE STEPHANIE P13</t>
  </si>
  <si>
    <t>P004294</t>
  </si>
  <si>
    <t>CYP Provider Service</t>
  </si>
  <si>
    <t>P004295</t>
  </si>
  <si>
    <t>P004296</t>
  </si>
  <si>
    <t>Post 16 INM</t>
  </si>
  <si>
    <t>P004297</t>
  </si>
  <si>
    <t>Pupil Premium AP</t>
  </si>
  <si>
    <t>P004298</t>
  </si>
  <si>
    <t>Pupil Premium INM</t>
  </si>
  <si>
    <t>P004299</t>
  </si>
  <si>
    <t>191471010 CORNELL JOSEPHINE P12</t>
  </si>
  <si>
    <t>P004300</t>
  </si>
  <si>
    <t>101053261 SUTTON LOTTIE STEPHANIE P12</t>
  </si>
  <si>
    <t>P004301</t>
  </si>
  <si>
    <t>FORMER UASC H E 040101</t>
  </si>
  <si>
    <t>P004302</t>
  </si>
  <si>
    <t>FORMER UASC J S 280902</t>
  </si>
  <si>
    <t>P004303</t>
  </si>
  <si>
    <t>101136659 PARKIN GRACE P13</t>
  </si>
  <si>
    <t>P004304</t>
  </si>
  <si>
    <t>100620499 ROBERTS MARGERY P13</t>
  </si>
  <si>
    <t>P004305</t>
  </si>
  <si>
    <t>100253480 ROSE ERIC WILLIAM P13</t>
  </si>
  <si>
    <t>P004306</t>
  </si>
  <si>
    <t>100149210 SPOONER JEAN P13</t>
  </si>
  <si>
    <t>P004307</t>
  </si>
  <si>
    <t>100139086 WHEATCROFT GRACE EVELYN P1</t>
  </si>
  <si>
    <t>P004308</t>
  </si>
  <si>
    <t>7031286 KELK EILEEN MARY P1</t>
  </si>
  <si>
    <t>P004309</t>
  </si>
  <si>
    <t>101463034 HAW ANGELA P1</t>
  </si>
  <si>
    <t>P004310</t>
  </si>
  <si>
    <t>101448893 SMITH ESTHER MARY P1</t>
  </si>
  <si>
    <t>P004311</t>
  </si>
  <si>
    <t>AFN OLA Income 2019/20</t>
  </si>
  <si>
    <t>P004312</t>
  </si>
  <si>
    <t>AFN OLA Expenditure 2019/20</t>
  </si>
  <si>
    <t>P004313</t>
  </si>
  <si>
    <t>HLN OLA Income 2019/20</t>
  </si>
  <si>
    <t>P004314</t>
  </si>
  <si>
    <t>HLN OLA Expenditure 2019/20</t>
  </si>
  <si>
    <t>P004315</t>
  </si>
  <si>
    <t>Special Schools OLA Income 2019/20</t>
  </si>
  <si>
    <t>P004316</t>
  </si>
  <si>
    <t>Special Schools OLA Expenditure 2019/20</t>
  </si>
  <si>
    <t>P004317</t>
  </si>
  <si>
    <t>Former UASC M Q 220501</t>
  </si>
  <si>
    <t>P004318</t>
  </si>
  <si>
    <t>Former UASC R S 151001</t>
  </si>
  <si>
    <t>P004319</t>
  </si>
  <si>
    <t>Former UASC W K 050601</t>
  </si>
  <si>
    <t>P004320</t>
  </si>
  <si>
    <t>Former UASC S N 010120</t>
  </si>
  <si>
    <t>P004321</t>
  </si>
  <si>
    <t>Former UASC A K 120102</t>
  </si>
  <si>
    <t>P004323</t>
  </si>
  <si>
    <t>Former UASC A M 050501</t>
  </si>
  <si>
    <t>P004324</t>
  </si>
  <si>
    <t>Former UASC L H 271201</t>
  </si>
  <si>
    <t>P004325</t>
  </si>
  <si>
    <t>Former UASC M A 010102</t>
  </si>
  <si>
    <t>P004326</t>
  </si>
  <si>
    <t>Former UASC Z R 010202</t>
  </si>
  <si>
    <t>P004327</t>
  </si>
  <si>
    <t>Former UASC A M 010102</t>
  </si>
  <si>
    <t>P004328</t>
  </si>
  <si>
    <t>Former UASC  A K 010102</t>
  </si>
  <si>
    <t>P004329</t>
  </si>
  <si>
    <t>Former UASC A Y 100701</t>
  </si>
  <si>
    <t>P004330</t>
  </si>
  <si>
    <t>Former UASC D H J 160102</t>
  </si>
  <si>
    <t>P004331</t>
  </si>
  <si>
    <t>100046861 BATTERSBY GLADYS P3</t>
  </si>
  <si>
    <t>P004332</t>
  </si>
  <si>
    <t>1043510 EDWARDS JUNE P3</t>
  </si>
  <si>
    <t>P004333</t>
  </si>
  <si>
    <t>101394401 PEARSON ANNE VERONICA P3</t>
  </si>
  <si>
    <t>P004334</t>
  </si>
  <si>
    <t>100623290 WOOLGAR BERYL ELISE ANGEL P3</t>
  </si>
  <si>
    <t>P004335</t>
  </si>
  <si>
    <t>101511228 REEK MARJORIE P3</t>
  </si>
  <si>
    <t>P004336</t>
  </si>
  <si>
    <t>100523753 SCOTT WINIFRED MARY P3</t>
  </si>
  <si>
    <t>P004337</t>
  </si>
  <si>
    <t>100120674 SHAW CONSTANCE P3</t>
  </si>
  <si>
    <t>P004338</t>
  </si>
  <si>
    <t>100218634 SMITH MAURICE ALBERT P3</t>
  </si>
  <si>
    <t>P004339</t>
  </si>
  <si>
    <t>ASHFIELD CA ALTERN'VE</t>
  </si>
  <si>
    <t>P004340</t>
  </si>
  <si>
    <t>MANSFIELD CA ALTERN'VE</t>
  </si>
  <si>
    <t>P004341</t>
  </si>
  <si>
    <t>BASSETLAW CA ALTERN'VE</t>
  </si>
  <si>
    <t>P004342</t>
  </si>
  <si>
    <t>NEWARK CA ALTERN'VE</t>
  </si>
  <si>
    <t>P004343</t>
  </si>
  <si>
    <t>BROXTOWE CA ALTERN'VE</t>
  </si>
  <si>
    <t>P004344</t>
  </si>
  <si>
    <t>RUSHC'FFE CA ALTERN'VE</t>
  </si>
  <si>
    <t>P004345</t>
  </si>
  <si>
    <t>GEDLING CA ALTERN'VE</t>
  </si>
  <si>
    <t>P004346</t>
  </si>
  <si>
    <t>COURT CA ALTERN'VE</t>
  </si>
  <si>
    <t>P004347</t>
  </si>
  <si>
    <t>LAC CA ALTERN'VE</t>
  </si>
  <si>
    <t>P004348</t>
  </si>
  <si>
    <t>CDS CA ALTERN'VE</t>
  </si>
  <si>
    <t>P004349</t>
  </si>
  <si>
    <t>BENNETT WINNIFRED MARY 10008732 P5</t>
  </si>
  <si>
    <t>P004350</t>
  </si>
  <si>
    <t>POOLE DORIS ETHEL 101521090 P5</t>
  </si>
  <si>
    <t>P004351</t>
  </si>
  <si>
    <t>SHAW GILLIAN EDNA 4030429 p5</t>
  </si>
  <si>
    <t>P005322</t>
  </si>
  <si>
    <t>Former UASC K S 010102</t>
  </si>
  <si>
    <t>P005323</t>
  </si>
  <si>
    <t>101420098 DARKE JEAN P5</t>
  </si>
  <si>
    <t>P005324</t>
  </si>
  <si>
    <t>101537269 BURT ARTHUR P5</t>
  </si>
  <si>
    <t>P005325</t>
  </si>
  <si>
    <t>101418148 LAWRENCE GEORGE HENRY P5</t>
  </si>
  <si>
    <t>P005326</t>
  </si>
  <si>
    <t>COLLINGWOOD JOYCE  100351338  P6</t>
  </si>
  <si>
    <t>P005327</t>
  </si>
  <si>
    <t>GEDLING CECIL 101380568 P6</t>
  </si>
  <si>
    <t>P005328</t>
  </si>
  <si>
    <t>GREEN JANETTE 101514411 P5</t>
  </si>
  <si>
    <t>P005329</t>
  </si>
  <si>
    <t>MACKINTOSH SHEILA 101430095 P7</t>
  </si>
  <si>
    <t>P005330</t>
  </si>
  <si>
    <t>SHAW GILLIAN EDNA 4030429 P6</t>
  </si>
  <si>
    <t>P005331</t>
  </si>
  <si>
    <t>101521090 POOLE DORIS ETHEL P6</t>
  </si>
  <si>
    <t>P005332</t>
  </si>
  <si>
    <t>100087322 BENNETT WINNIFRED MARY P6</t>
  </si>
  <si>
    <t>P005333</t>
  </si>
  <si>
    <t>101343931 SUMMERS BERYL P6</t>
  </si>
  <si>
    <t>P005334</t>
  </si>
  <si>
    <t>6038238 MCLLVANEY GLADYS EDN P6</t>
  </si>
  <si>
    <t>P005335</t>
  </si>
  <si>
    <t>HAYWOOD AUDREY 10105474 P7</t>
  </si>
  <si>
    <t>P005336</t>
  </si>
  <si>
    <t>WARD PATRICIA 101457662 P7</t>
  </si>
  <si>
    <t>P005337</t>
  </si>
  <si>
    <t>101522410 BLADES KENNETH P7</t>
  </si>
  <si>
    <t>P005338</t>
  </si>
  <si>
    <t>101440031 FAIRBURN MAUREEN P7</t>
  </si>
  <si>
    <t>P005339</t>
  </si>
  <si>
    <t>101498693 BENTLEY HILARY JANE P8</t>
  </si>
  <si>
    <t>P005340</t>
  </si>
  <si>
    <t>7031156 BIRKETT DEREK WILLIAMc P8</t>
  </si>
  <si>
    <t>P005341</t>
  </si>
  <si>
    <t>101522155 DAVIES AUDREY P8</t>
  </si>
  <si>
    <t>P005342</t>
  </si>
  <si>
    <t>101535592 MOORE MARGARET P8</t>
  </si>
  <si>
    <t>P005343</t>
  </si>
  <si>
    <t>100843164 MOUNTNEY ANGELA MOLLIE P8</t>
  </si>
  <si>
    <t>P005344</t>
  </si>
  <si>
    <t>7031156 BIRKETT DEREK WILLIAM P8</t>
  </si>
  <si>
    <t>P005345</t>
  </si>
  <si>
    <t>P005346</t>
  </si>
  <si>
    <t>101498693 BENTLEY HILARY JANE P10</t>
  </si>
  <si>
    <t>P005347</t>
  </si>
  <si>
    <t>101352039 BRIGHT CLIVE P10</t>
  </si>
  <si>
    <t>P005348</t>
  </si>
  <si>
    <t>101522155 DAVIES AUDREY P10</t>
  </si>
  <si>
    <t>P005349</t>
  </si>
  <si>
    <t>101535592 MOORE MARGARET P10</t>
  </si>
  <si>
    <t>P005350</t>
  </si>
  <si>
    <t>100843164 MOUNTNEY ANGELA MOLLIE P10</t>
  </si>
  <si>
    <t>P005351</t>
  </si>
  <si>
    <t>5042797 PALING MARJORIE FLORENCE P10</t>
  </si>
  <si>
    <t>P005352</t>
  </si>
  <si>
    <t>101493457 UNWIN EVELYN P10</t>
  </si>
  <si>
    <t>P005353</t>
  </si>
  <si>
    <t>7031156 BIRKETT DEREK WILLIAM P10</t>
  </si>
  <si>
    <t>P005354</t>
  </si>
  <si>
    <t>101440031 FAIRBAIRN MAUREEN P10</t>
  </si>
  <si>
    <t>P005355</t>
  </si>
  <si>
    <t>101442199 HALLAM ENID P10</t>
  </si>
  <si>
    <t>P005356</t>
  </si>
  <si>
    <t>6036897 RUDKIN DOROTHY ANNE P10</t>
  </si>
  <si>
    <t>P005357</t>
  </si>
  <si>
    <t>100974461 DOWNS AUDREY GERTRUDE P11</t>
  </si>
  <si>
    <t>P005358</t>
  </si>
  <si>
    <t>100856741 PEECH DAVID P11</t>
  </si>
  <si>
    <t>P005359</t>
  </si>
  <si>
    <t>FORMER UASC A E A 030102</t>
  </si>
  <si>
    <t>PBRX001</t>
  </si>
  <si>
    <t>LA EU exit Preparation</t>
  </si>
  <si>
    <t>PBRX002</t>
  </si>
  <si>
    <t>Public Health Planning</t>
  </si>
  <si>
    <t>PCBL018</t>
  </si>
  <si>
    <t>LA Parks Improvement</t>
  </si>
  <si>
    <t>Chief Exec's</t>
  </si>
  <si>
    <t>Property Dept Services</t>
  </si>
  <si>
    <t>PCXG163</t>
  </si>
  <si>
    <t>Landmere Lane Nursing Home, Wilford</t>
  </si>
  <si>
    <t>PCXG164</t>
  </si>
  <si>
    <t>Old School Lane Awsworth, Redrow Homes</t>
  </si>
  <si>
    <t>PCXG165</t>
  </si>
  <si>
    <t>S38–Land off Paget Crescent,Ruddington</t>
  </si>
  <si>
    <t>PCXG166</t>
  </si>
  <si>
    <t>S278 Swinecote Road, Edwinstowe</t>
  </si>
  <si>
    <t>PCXG167</t>
  </si>
  <si>
    <t>Shireoaks Rd,Sandy Ln,Worksop-Dooba Deve</t>
  </si>
  <si>
    <t>PCXG168</t>
  </si>
  <si>
    <t>S278 Land West Harworth Rd,DB Symmetry</t>
  </si>
  <si>
    <t>PCXG169</t>
  </si>
  <si>
    <t>S278 Babworth Crem,Junc of Straight Mile</t>
  </si>
  <si>
    <t>PCXG170</t>
  </si>
  <si>
    <t>S38/Mans/330 Rushpool Ph 5 Sandlands Way</t>
  </si>
  <si>
    <t>PCXG171</t>
  </si>
  <si>
    <t>Station St Mans COSTA</t>
  </si>
  <si>
    <t>PCXG172</t>
  </si>
  <si>
    <t>Sandlands, Mansfield Phs 2, Section 38</t>
  </si>
  <si>
    <t>PCXG173</t>
  </si>
  <si>
    <t>Low Wood Road Nuthall, Section 278</t>
  </si>
  <si>
    <t>PCXG174</t>
  </si>
  <si>
    <t>Trees at Royal Estate Market Warsop</t>
  </si>
  <si>
    <t>PCXG175</t>
  </si>
  <si>
    <t>S278 Gateford Road, Worksop</t>
  </si>
  <si>
    <t>PCXG176</t>
  </si>
  <si>
    <t>S38 Folly Nook Ln,Ranskill -Duchy Homes</t>
  </si>
  <si>
    <t>PCXG177</t>
  </si>
  <si>
    <t>S278 Platt Lane Keyworth</t>
  </si>
  <si>
    <t>Property Asset Mgmt</t>
  </si>
  <si>
    <t>Property Corporate</t>
  </si>
  <si>
    <t>RHI - General</t>
  </si>
  <si>
    <t>Property Land Bank</t>
  </si>
  <si>
    <t>Property Industrial Properties General</t>
  </si>
  <si>
    <t>IPWrk 07515 Kilton 1</t>
  </si>
  <si>
    <t>IPWrk 07714 Kilton 2</t>
  </si>
  <si>
    <t>IP 07636 Adv 2 Fact3</t>
  </si>
  <si>
    <t>IP 07740 Neth Lane3</t>
  </si>
  <si>
    <t>IPWrk 07715 Kilton 3</t>
  </si>
  <si>
    <t>IP 07746 Shireoaks1</t>
  </si>
  <si>
    <t>IP 07747 Shireoaks2</t>
  </si>
  <si>
    <t>IP 07723 Adv 1 Fact1</t>
  </si>
  <si>
    <t>IP 07738 Adv 1 Fact2</t>
  </si>
  <si>
    <t>IP 07743 Neth Lane6</t>
  </si>
  <si>
    <t>IP 07742 Neth Lane5</t>
  </si>
  <si>
    <t>PEEH813</t>
  </si>
  <si>
    <t>IPWrk Calverton</t>
  </si>
  <si>
    <t>PEEH814</t>
  </si>
  <si>
    <t>Ind JacksdaleWrkshps</t>
  </si>
  <si>
    <t>PEEH815</t>
  </si>
  <si>
    <t>IPWrk Blidworth</t>
  </si>
  <si>
    <t>PEEH816</t>
  </si>
  <si>
    <t>IPWrk Hazel High Mrg</t>
  </si>
  <si>
    <t>PEEH817</t>
  </si>
  <si>
    <t>IPWrk Newstead</t>
  </si>
  <si>
    <t>IPWrk 07717 Kilton 5</t>
  </si>
  <si>
    <t>IP 07614 Adv 2 Fact1</t>
  </si>
  <si>
    <t>IP 07760 Adv 2 Fact4</t>
  </si>
  <si>
    <t>PEEH821</t>
  </si>
  <si>
    <t>IPWrk 07744 Bilsthor</t>
  </si>
  <si>
    <t>PEEH822</t>
  </si>
  <si>
    <t>IPWrk Sutton on Tren</t>
  </si>
  <si>
    <t>IP 07748 Shireoaks3</t>
  </si>
  <si>
    <t>IPWrk 07718 Kilton 6</t>
  </si>
  <si>
    <t>IPWrk 07716 Kilton 4</t>
  </si>
  <si>
    <t>PEEH826</t>
  </si>
  <si>
    <t>IPWrk Clipstone</t>
  </si>
  <si>
    <t>IP 07725 Neth Lane1</t>
  </si>
  <si>
    <t>PEEH828</t>
  </si>
  <si>
    <t>IPWrk 62130 Boughton</t>
  </si>
  <si>
    <t>IP 07635 Adv 2 Fact2</t>
  </si>
  <si>
    <t>PEEH830</t>
  </si>
  <si>
    <t>IP 07727 Trent Crt1</t>
  </si>
  <si>
    <t>PEEH831</t>
  </si>
  <si>
    <t>IP 07450 Ful View1</t>
  </si>
  <si>
    <t>IP 07739 Neth Lane2</t>
  </si>
  <si>
    <t>IP 07749 Shireoaks4</t>
  </si>
  <si>
    <t>IP 07741 Neth Lane4</t>
  </si>
  <si>
    <t>PEEH835</t>
  </si>
  <si>
    <t>IP 07754 Ful Place 1</t>
  </si>
  <si>
    <t>PEEH836</t>
  </si>
  <si>
    <t>IP 07451 Ful View2</t>
  </si>
  <si>
    <t>Property Unit Bonds</t>
  </si>
  <si>
    <t>Property Partnership Leases</t>
  </si>
  <si>
    <t>Property Arc Partnership</t>
  </si>
  <si>
    <t>Property Estates</t>
  </si>
  <si>
    <t>Retford Road (B6079), Worksop- Bridge</t>
  </si>
  <si>
    <t>5 Lulworth Cl/Rugby Rd W.Bridgford veg</t>
  </si>
  <si>
    <t>Derbyshire - 2014/15 Install ANPR on LC</t>
  </si>
  <si>
    <t>PRWF001</t>
  </si>
  <si>
    <t>Worksop Registrars Flood</t>
  </si>
  <si>
    <t>Worksop Library recovery  ICT</t>
  </si>
  <si>
    <t>NitroPro Licencing</t>
  </si>
  <si>
    <t>PTSP001</t>
  </si>
  <si>
    <t>POCA Notts County Council</t>
  </si>
  <si>
    <t>PTSP002</t>
  </si>
  <si>
    <t>POCA Regional</t>
  </si>
  <si>
    <t>Property Building Maintenance Compliance</t>
  </si>
  <si>
    <t>RCCY067</t>
  </si>
  <si>
    <t>RCCY067 16/00725 ED Land NE of Shireoaks</t>
  </si>
  <si>
    <t>RCCY068</t>
  </si>
  <si>
    <t>11/00758 ED Land at Field Farm, Ilkeston</t>
  </si>
  <si>
    <t>RCCY069</t>
  </si>
  <si>
    <t>16/00467 St Johns College, Bramcote</t>
  </si>
  <si>
    <t>RCCY070</t>
  </si>
  <si>
    <t>14/00465 – Fernwood South, Hollowdyke La</t>
  </si>
  <si>
    <t>RCCY071</t>
  </si>
  <si>
    <t>18/0399 Former Evans Halshaw Site, Nottm</t>
  </si>
  <si>
    <t>RCCY072</t>
  </si>
  <si>
    <t>16/00968 Wood End Farm </t>
  </si>
  <si>
    <t>RCCY073</t>
  </si>
  <si>
    <t>16/02169 Land off Allenby Road</t>
  </si>
  <si>
    <t>RCCY074</t>
  </si>
  <si>
    <t>14/02716 – Central College</t>
  </si>
  <si>
    <t>RCCY075</t>
  </si>
  <si>
    <t>18/00973/FULM - Site Of The Bearings Bow</t>
  </si>
  <si>
    <t>RCCY076</t>
  </si>
  <si>
    <t>18/0262/FUL - Land to the West of Great</t>
  </si>
  <si>
    <t>RCCY077</t>
  </si>
  <si>
    <t>14/00503/OUT - Land west of Tiln Lane, R</t>
  </si>
  <si>
    <t>RCCY078</t>
  </si>
  <si>
    <t>13/0622 - Land at Hermitage Lane, Mansfi</t>
  </si>
  <si>
    <t>RCCY079</t>
  </si>
  <si>
    <t>14/0238 - Land West of Westhouse Farm</t>
  </si>
  <si>
    <t>RCCY080</t>
  </si>
  <si>
    <t>16/400 164 Skegby Lane, Mansfield</t>
  </si>
  <si>
    <t>RCCY081</t>
  </si>
  <si>
    <t>17/0827/FUL Land off Sherwood Close, Man</t>
  </si>
  <si>
    <t>RCCY082</t>
  </si>
  <si>
    <t>RCEH164</t>
  </si>
  <si>
    <t>16/00725 T&amp;H Land NE of Shireoaks Road,</t>
  </si>
  <si>
    <t>RCEH165</t>
  </si>
  <si>
    <t>11/00758 T&amp;H Land at Field Farm, Ilkesto</t>
  </si>
  <si>
    <t>RCEH166</t>
  </si>
  <si>
    <t>17/00225, London Road</t>
  </si>
  <si>
    <t>RCEH167</t>
  </si>
  <si>
    <t>17/0738 – Nursery Site, The Park, Mansfi</t>
  </si>
  <si>
    <t>RCEH168</t>
  </si>
  <si>
    <t>15/00285/FUL Pinfold Trading Estate</t>
  </si>
  <si>
    <t>RCEH169</t>
  </si>
  <si>
    <t>RCEH170</t>
  </si>
  <si>
    <t>13/0546 Land off Teal Close, Netherfield</t>
  </si>
  <si>
    <t>RCEH171</t>
  </si>
  <si>
    <t>16/0626 – Tesco, Bolsover St, Hucknall</t>
  </si>
  <si>
    <t>RCEH172</t>
  </si>
  <si>
    <t>06/0080 - 355-371 Watnall Road</t>
  </si>
  <si>
    <t>RCEH173</t>
  </si>
  <si>
    <t>Southwell Flood Project</t>
  </si>
  <si>
    <t>RCEH174</t>
  </si>
  <si>
    <t>14/01978 – Land South of Newark</t>
  </si>
  <si>
    <t>RCEH175</t>
  </si>
  <si>
    <t>18/01148 – East side of Doncaster Road</t>
  </si>
  <si>
    <t>RCEH176</t>
  </si>
  <si>
    <t>RCEH177</t>
  </si>
  <si>
    <t>RCEH178</t>
  </si>
  <si>
    <t>16/0468/ST – 16-18 Burn Street, Mansfiel</t>
  </si>
  <si>
    <t>RCPC001</t>
  </si>
  <si>
    <t>Libraries S106</t>
  </si>
  <si>
    <t>S251400</t>
  </si>
  <si>
    <t>Kingston Park Academy</t>
  </si>
  <si>
    <t>S311430</t>
  </si>
  <si>
    <t>S330580</t>
  </si>
  <si>
    <t>S330840</t>
  </si>
  <si>
    <t>Minster View Childrens Home</t>
  </si>
  <si>
    <t>S331220</t>
  </si>
  <si>
    <t>S331360</t>
  </si>
  <si>
    <t>S331400</t>
  </si>
  <si>
    <t>Brinsley Primary School</t>
  </si>
  <si>
    <t>S331410</t>
  </si>
  <si>
    <t>S331420</t>
  </si>
  <si>
    <t>S331430</t>
  </si>
  <si>
    <t>S331450</t>
  </si>
  <si>
    <t>S331460</t>
  </si>
  <si>
    <t>S331470</t>
  </si>
  <si>
    <t>Crossdale Primary</t>
  </si>
  <si>
    <t>S331480</t>
  </si>
  <si>
    <t>Retford Young Peoples Centre</t>
  </si>
  <si>
    <t>S331490</t>
  </si>
  <si>
    <t>S331500</t>
  </si>
  <si>
    <t>S331520</t>
  </si>
  <si>
    <t>Retford Railway Station Subway</t>
  </si>
  <si>
    <t>S331540</t>
  </si>
  <si>
    <t>Intake Farm Infant School</t>
  </si>
  <si>
    <t>S331570</t>
  </si>
  <si>
    <t>S331580</t>
  </si>
  <si>
    <t>S331590</t>
  </si>
  <si>
    <t>S331620</t>
  </si>
  <si>
    <t>S331650</t>
  </si>
  <si>
    <t>The Lanes Primary</t>
  </si>
  <si>
    <t>S331670</t>
  </si>
  <si>
    <t>Retford Sure Start Centre</t>
  </si>
  <si>
    <t>S331680</t>
  </si>
  <si>
    <t>S331690</t>
  </si>
  <si>
    <t>Church Street EPH</t>
  </si>
  <si>
    <t>S331700</t>
  </si>
  <si>
    <t>St Botolphs Primary,Sleaford</t>
  </si>
  <si>
    <t>S331710</t>
  </si>
  <si>
    <t>S331760</t>
  </si>
  <si>
    <t>County House Mansfiled</t>
  </si>
  <si>
    <t>S331770</t>
  </si>
  <si>
    <t>Bilsthorpe College</t>
  </si>
  <si>
    <t>S331780</t>
  </si>
  <si>
    <t>S331790</t>
  </si>
  <si>
    <t>Farndon Cricket Club</t>
  </si>
  <si>
    <t>S331800</t>
  </si>
  <si>
    <t>S331810</t>
  </si>
  <si>
    <t>S331840</t>
  </si>
  <si>
    <t>S331860</t>
  </si>
  <si>
    <t>S331890</t>
  </si>
  <si>
    <t>S331900</t>
  </si>
  <si>
    <t>S331920</t>
  </si>
  <si>
    <t>S331930</t>
  </si>
  <si>
    <t>S331940</t>
  </si>
  <si>
    <t>Rylands Primary</t>
  </si>
  <si>
    <t>S331960</t>
  </si>
  <si>
    <t>S332020</t>
  </si>
  <si>
    <t>West Bridgford Schools</t>
  </si>
  <si>
    <t>S332030</t>
  </si>
  <si>
    <t>S332040</t>
  </si>
  <si>
    <t>S332050</t>
  </si>
  <si>
    <t>S332060</t>
  </si>
  <si>
    <t>S332070</t>
  </si>
  <si>
    <t>S332090</t>
  </si>
  <si>
    <t>S332100</t>
  </si>
  <si>
    <t>Lantern Lane Primary school</t>
  </si>
  <si>
    <t>S332140</t>
  </si>
  <si>
    <t>S332160</t>
  </si>
  <si>
    <t>The Lanes Primary School</t>
  </si>
  <si>
    <t>S332170</t>
  </si>
  <si>
    <t>S332180</t>
  </si>
  <si>
    <t>S332190</t>
  </si>
  <si>
    <t>S332210</t>
  </si>
  <si>
    <t>S332230</t>
  </si>
  <si>
    <t>Meden Vale Sure Start Centre</t>
  </si>
  <si>
    <t>S332250</t>
  </si>
  <si>
    <t>S332280</t>
  </si>
  <si>
    <t>S332290</t>
  </si>
  <si>
    <t>S332310</t>
  </si>
  <si>
    <t>S332320</t>
  </si>
  <si>
    <t>S332330</t>
  </si>
  <si>
    <t>S332340</t>
  </si>
  <si>
    <t>S332360</t>
  </si>
  <si>
    <t>S332410</t>
  </si>
  <si>
    <t>S332420</t>
  </si>
  <si>
    <t>S332440</t>
  </si>
  <si>
    <t>S332500</t>
  </si>
  <si>
    <t>S332520</t>
  </si>
  <si>
    <t>S332530</t>
  </si>
  <si>
    <t>S332560</t>
  </si>
  <si>
    <t>S332570</t>
  </si>
  <si>
    <t>S332580</t>
  </si>
  <si>
    <t>S332610</t>
  </si>
  <si>
    <t>S332620</t>
  </si>
  <si>
    <t>S332630</t>
  </si>
  <si>
    <t>S332640</t>
  </si>
  <si>
    <t>Butlers Hill Primary</t>
  </si>
  <si>
    <t>S332660</t>
  </si>
  <si>
    <t>S332680</t>
  </si>
  <si>
    <t>S332700</t>
  </si>
  <si>
    <t>S332720</t>
  </si>
  <si>
    <t>James Hince Court Community Home</t>
  </si>
  <si>
    <t>S332750</t>
  </si>
  <si>
    <t>A60 Junction, Mansfield Woodhouse</t>
  </si>
  <si>
    <t>S332760</t>
  </si>
  <si>
    <t>S332770</t>
  </si>
  <si>
    <t>S332790</t>
  </si>
  <si>
    <t>Toot Hill Academy</t>
  </si>
  <si>
    <t>S332800</t>
  </si>
  <si>
    <t>S332810</t>
  </si>
  <si>
    <t>Haddon Primary School</t>
  </si>
  <si>
    <t>S332820</t>
  </si>
  <si>
    <t>S332830</t>
  </si>
  <si>
    <t>St Botolphs Primary</t>
  </si>
  <si>
    <t>S332870</t>
  </si>
  <si>
    <t>S332880</t>
  </si>
  <si>
    <t>S332890</t>
  </si>
  <si>
    <t>St Botolphs</t>
  </si>
  <si>
    <t>S332900</t>
  </si>
  <si>
    <t>Worsop Post 16 Centre</t>
  </si>
  <si>
    <t>S332930</t>
  </si>
  <si>
    <t>S332940</t>
  </si>
  <si>
    <t>The Lanes Infants</t>
  </si>
  <si>
    <t>S332950</t>
  </si>
  <si>
    <t>S332960</t>
  </si>
  <si>
    <t>Leivers Court Community Home</t>
  </si>
  <si>
    <t>S332970</t>
  </si>
  <si>
    <t>S332980</t>
  </si>
  <si>
    <t>Arnebrook Childrens Centre</t>
  </si>
  <si>
    <t>S332990</t>
  </si>
  <si>
    <t>S333000</t>
  </si>
  <si>
    <t>S333010</t>
  </si>
  <si>
    <t>S333020</t>
  </si>
  <si>
    <t>S333030</t>
  </si>
  <si>
    <t>The Lanes Junior Sch(College House site)</t>
  </si>
  <si>
    <t>S333040</t>
  </si>
  <si>
    <t>S333070</t>
  </si>
  <si>
    <t>S333080</t>
  </si>
  <si>
    <t>S333120</t>
  </si>
  <si>
    <t>S333140</t>
  </si>
  <si>
    <t>S333150</t>
  </si>
  <si>
    <t>S333160</t>
  </si>
  <si>
    <t>S333170</t>
  </si>
  <si>
    <t>S333180</t>
  </si>
  <si>
    <t>Meden Vale Surestart</t>
  </si>
  <si>
    <t>S333200</t>
  </si>
  <si>
    <t>S333210</t>
  </si>
  <si>
    <t>Two Counties Trust</t>
  </si>
  <si>
    <t>S333220</t>
  </si>
  <si>
    <t>S333250</t>
  </si>
  <si>
    <t>S333260</t>
  </si>
  <si>
    <t>Nottingham Archives</t>
  </si>
  <si>
    <t>S333350</t>
  </si>
  <si>
    <t>Florence Road</t>
  </si>
  <si>
    <t>S333360</t>
  </si>
  <si>
    <t>Chetwynd Road</t>
  </si>
  <si>
    <t>S354900</t>
  </si>
  <si>
    <t>William Lilley Infants &amp; Nursery</t>
  </si>
  <si>
    <t>S662200</t>
  </si>
  <si>
    <t>Caunton Dean Hole Primary</t>
  </si>
  <si>
    <t>SBU3133</t>
  </si>
  <si>
    <t>Hucknall Flying High Academy</t>
  </si>
  <si>
    <t>SBU3134</t>
  </si>
  <si>
    <t>Bawtry Library</t>
  </si>
  <si>
    <t>SBU3135</t>
  </si>
  <si>
    <t>Lincoln Sites Machine repairs</t>
  </si>
  <si>
    <t>SBU3136</t>
  </si>
  <si>
    <t>Castle Park Offices</t>
  </si>
  <si>
    <t>North Notts College @ Retford Post 16</t>
  </si>
  <si>
    <t>Brierley Forest Nursery</t>
  </si>
  <si>
    <t>SHK1430</t>
  </si>
  <si>
    <t>SN44400</t>
  </si>
  <si>
    <t>SN63700</t>
  </si>
  <si>
    <t>Winter Close</t>
  </si>
  <si>
    <t>SN63800</t>
  </si>
  <si>
    <t>Farleys Lane</t>
  </si>
  <si>
    <t>SN63900</t>
  </si>
  <si>
    <t>West View House, Pleasley</t>
  </si>
  <si>
    <t>SN64100</t>
  </si>
  <si>
    <t>The Big House</t>
  </si>
  <si>
    <t>SN64200</t>
  </si>
  <si>
    <t>Engie Lincolnshire Sites</t>
  </si>
  <si>
    <t>SS46300</t>
  </si>
  <si>
    <t>West Bridgford Day Centre</t>
  </si>
  <si>
    <t>SS46700</t>
  </si>
  <si>
    <t>Nuthall Cuttings</t>
  </si>
  <si>
    <t>SS47200</t>
  </si>
  <si>
    <t>Holgate Post 16 Centre</t>
  </si>
  <si>
    <t>SS47300</t>
  </si>
  <si>
    <t>SS47400</t>
  </si>
  <si>
    <t>Beeston Central Childrens Centre</t>
  </si>
  <si>
    <t>SS47500</t>
  </si>
  <si>
    <t>SS47600</t>
  </si>
  <si>
    <t>Radcliffe Olympic FC</t>
  </si>
  <si>
    <t>SS47700</t>
  </si>
  <si>
    <t>SS47800</t>
  </si>
  <si>
    <t>Trent Vale Community Sports Association</t>
  </si>
  <si>
    <t>You only need to complete the sheet called 'Sundry Debtor'.</t>
  </si>
  <si>
    <t>(MAXIMUM 35 CHARACTERS)</t>
  </si>
  <si>
    <t>Description length check</t>
  </si>
  <si>
    <t>Counter party name length check</t>
  </si>
  <si>
    <t>Cost Elem.</t>
  </si>
  <si>
    <t>Internal order</t>
  </si>
  <si>
    <t>VS KIRKBYHARD62038</t>
  </si>
  <si>
    <t>LA DFG CONTRIBUTIONS</t>
  </si>
  <si>
    <t>LW SOUTH NOTTS GM</t>
  </si>
  <si>
    <t>NSCP ADMINISTRATOR</t>
  </si>
  <si>
    <t>MIS MID NOTTS TEAM</t>
  </si>
  <si>
    <t>VS SPARKENHILL 60012</t>
  </si>
  <si>
    <t>AW GED COMM TEAM 1</t>
  </si>
  <si>
    <t>LA ASSESSMENT TEAM</t>
  </si>
  <si>
    <t>RESI &amp; CONTACT MAN</t>
  </si>
  <si>
    <t>VS REGATWAYWEST00105</t>
  </si>
  <si>
    <t>VS ROSEBROOK01130</t>
  </si>
  <si>
    <t>VS STPETERSCOFE01530</t>
  </si>
  <si>
    <t>F&amp;P NORTH</t>
  </si>
  <si>
    <t>VS LANDATJACKSD62076</t>
  </si>
  <si>
    <t>PRINCIPLE OT</t>
  </si>
  <si>
    <t>LW NORTH NOTTS GM</t>
  </si>
  <si>
    <t>AG - 00053 EPPERSTON</t>
  </si>
  <si>
    <t>AG - 00086 TOLLERTN</t>
  </si>
  <si>
    <t>VS NSKSPORTSGRD00725</t>
  </si>
  <si>
    <t>VS MUDPIELANE00255</t>
  </si>
  <si>
    <t>AW MANS NTH COM TEAM</t>
  </si>
  <si>
    <t>VS 36 PORTLSTR 00265</t>
  </si>
  <si>
    <t>VS BRACKENLANE52094</t>
  </si>
  <si>
    <t>AG - 62038 KIRKBYHWI</t>
  </si>
  <si>
    <t>DIGITAL DEVELOPMENT</t>
  </si>
  <si>
    <t>VS CENTHOUSE00234</t>
  </si>
  <si>
    <t>VS LANGARCOEPRI02795</t>
  </si>
  <si>
    <t>AW STH NOTTS COMM GM</t>
  </si>
  <si>
    <t>LW NEW COMM TEAM 2</t>
  </si>
  <si>
    <t>VS RANSOMHELMRD60011</t>
  </si>
  <si>
    <t>LA OT STAFF</t>
  </si>
  <si>
    <t>VS WINCROFT 06121</t>
  </si>
  <si>
    <t>VS OAKFIELDLNPF90003</t>
  </si>
  <si>
    <t>CD FARNSFIELD 01223</t>
  </si>
  <si>
    <t>VS EXEASTWDCOMP01750</t>
  </si>
  <si>
    <t>VS 223A ABBOTRD01328</t>
  </si>
  <si>
    <t>LW COMPLX LIVES TEAM</t>
  </si>
  <si>
    <t>AW ASH COMM TEAM NTH</t>
  </si>
  <si>
    <t>VS ALB30GRENV02040</t>
  </si>
  <si>
    <t>MIS STH REABLEMENT</t>
  </si>
  <si>
    <t>VS RETFDPOST16L01965</t>
  </si>
  <si>
    <t>VS 21PERLETHORP07351</t>
  </si>
  <si>
    <t>VS 40WOODSTMANS00739</t>
  </si>
  <si>
    <t>VS LINDENSWDRD06315</t>
  </si>
  <si>
    <t>LW MANS COMM TEAM 1</t>
  </si>
  <si>
    <t>VS PYEHILLRD62076</t>
  </si>
  <si>
    <t>VS ANNESLEYTIP62090</t>
  </si>
  <si>
    <t>VS SURESTART01677</t>
  </si>
  <si>
    <t>VS ROBMELLSCHL 01438</t>
  </si>
  <si>
    <t>VS 32 HIGHST00203</t>
  </si>
  <si>
    <t>QUALITY MKT MGT TEAM</t>
  </si>
  <si>
    <t>VS 206NETHTNRD 06278</t>
  </si>
  <si>
    <t>VS SHIREOAKSMAR62144</t>
  </si>
  <si>
    <t>VS PENNGTNWALK02992</t>
  </si>
  <si>
    <t>VS STGILESSPEC01859</t>
  </si>
  <si>
    <t>VS ELIZABHIGHPF02820</t>
  </si>
  <si>
    <t>INT STRAT COMM GM</t>
  </si>
  <si>
    <t>VS ELIZABHGHCOM01628</t>
  </si>
  <si>
    <t>VS MANSFLDINCIN07412</t>
  </si>
  <si>
    <t>CSPR</t>
  </si>
  <si>
    <t>AG - 00071 WESTBOROU</t>
  </si>
  <si>
    <t>AW BASS COM TEAM</t>
  </si>
  <si>
    <t>AG - 50006 RADCLIF L</t>
  </si>
  <si>
    <t>VS LICENCES GEDLING</t>
  </si>
  <si>
    <t>G000523</t>
  </si>
  <si>
    <t>UASC A S 130404</t>
  </si>
  <si>
    <t>G000524</t>
  </si>
  <si>
    <t>UASC A A 070304</t>
  </si>
  <si>
    <t>VS CHURCHDRPRIM01427</t>
  </si>
  <si>
    <t>G000525</t>
  </si>
  <si>
    <t>UASC N R A 311203</t>
  </si>
  <si>
    <t>G000526</t>
  </si>
  <si>
    <t>DN2 SIB Evaluation</t>
  </si>
  <si>
    <t>AW STH NOTTS HOSP GM</t>
  </si>
  <si>
    <t>G000527</t>
  </si>
  <si>
    <t>CWG - GEDLING SC</t>
  </si>
  <si>
    <t>G000528</t>
  </si>
  <si>
    <t>CWG - RUSHCLIFFE SC</t>
  </si>
  <si>
    <t>G000529</t>
  </si>
  <si>
    <t>CWG - CHILDREN'S CEN</t>
  </si>
  <si>
    <t>G000530</t>
  </si>
  <si>
    <t>CWG - FAMILY SERVICE</t>
  </si>
  <si>
    <t>G000531</t>
  </si>
  <si>
    <t>CWG - LEAVING CARE</t>
  </si>
  <si>
    <t>G000532</t>
  </si>
  <si>
    <t>CWG - ASHFIELD SC</t>
  </si>
  <si>
    <t>G000533</t>
  </si>
  <si>
    <t>CWG - MANSFIELD SC</t>
  </si>
  <si>
    <t>G000534</t>
  </si>
  <si>
    <t>CWG - NEW/BASS SC</t>
  </si>
  <si>
    <t>G000535</t>
  </si>
  <si>
    <t>CWG - BROXTOWE SC</t>
  </si>
  <si>
    <t>G000536</t>
  </si>
  <si>
    <t>UASC H I 170304</t>
  </si>
  <si>
    <t>G000537</t>
  </si>
  <si>
    <t>UASC E A A 191204</t>
  </si>
  <si>
    <t>G000538</t>
  </si>
  <si>
    <t>UASC F G 160404</t>
  </si>
  <si>
    <t>G000539</t>
  </si>
  <si>
    <t>UASC Z P 210104</t>
  </si>
  <si>
    <t>AG - 00077 LINBY TOP</t>
  </si>
  <si>
    <t>VS 57HALLSROAD01358</t>
  </si>
  <si>
    <t>VS TUXFORDSITE 01902</t>
  </si>
  <si>
    <t>AW SD</t>
  </si>
  <si>
    <t>VS 140MANSFDRD 70019</t>
  </si>
  <si>
    <t>AG - 00114 RADCL LEE</t>
  </si>
  <si>
    <t>AW NORTH NOTTS GM</t>
  </si>
  <si>
    <t>AG - 50007 REGATTAWY</t>
  </si>
  <si>
    <t>VS 77WILFORDLN00753</t>
  </si>
  <si>
    <t>EI&amp;P COMMISSIONING</t>
  </si>
  <si>
    <t>LW GED COMM TEAM 1</t>
  </si>
  <si>
    <t>VS OAKDALELC02616</t>
  </si>
  <si>
    <t>VS LANDFARLEYLN62043</t>
  </si>
  <si>
    <t>MIS GM</t>
  </si>
  <si>
    <t>VS ALBIONFAMCTR06252</t>
  </si>
  <si>
    <t>VS SPARKHILLNTH01966</t>
  </si>
  <si>
    <t>CD FOREST GLADE 1295</t>
  </si>
  <si>
    <t>AW NEW COMM TEAM</t>
  </si>
  <si>
    <t>CORP DIRECTOR ASCPH</t>
  </si>
  <si>
    <t>SPECIALIST SUPPORT T</t>
  </si>
  <si>
    <t>VS EAKRINGBILS70050</t>
  </si>
  <si>
    <t>VSSHOPCPKHIGHST00203</t>
  </si>
  <si>
    <t>LW BASS COMM TEAM 2</t>
  </si>
  <si>
    <t>AG - 00082 E BRIDGFD</t>
  </si>
  <si>
    <t>VS COLLTIPHUCKN62087</t>
  </si>
  <si>
    <t>VS NEWTOWN PF02607</t>
  </si>
  <si>
    <t>MIS NTH REABLEMENT</t>
  </si>
  <si>
    <t>VS LTEMPLECRESC70051</t>
  </si>
  <si>
    <t>VS SOUTHWELL01699</t>
  </si>
  <si>
    <t>LW FLEX RESPONSE 1</t>
  </si>
  <si>
    <t>VS LICENCES RUSHCLIF</t>
  </si>
  <si>
    <t>VS HIBBSOLLERTN62230</t>
  </si>
  <si>
    <t>VS MELROSE HS 02670</t>
  </si>
  <si>
    <t>VS A38KINGSMILL62094</t>
  </si>
  <si>
    <t>VS SANDYLANE06415</t>
  </si>
  <si>
    <t>VS ADDISONDR62097</t>
  </si>
  <si>
    <t>MIS MID REABLEMENT</t>
  </si>
  <si>
    <t>VS 38-39PORTLST62170</t>
  </si>
  <si>
    <t>CD BISPHAMDRJNR 1360</t>
  </si>
  <si>
    <t>VSMAPPRELEIFRD07276</t>
  </si>
  <si>
    <t>VS CHURCHFMROLL00064</t>
  </si>
  <si>
    <t>VS PORTLANDSCH 01635</t>
  </si>
  <si>
    <t>GCZE810</t>
  </si>
  <si>
    <t>S278 Landmere Ln,Edwalton - Aldi Stores</t>
  </si>
  <si>
    <t>GCZE811</t>
  </si>
  <si>
    <t>Holly Court Ln,Edwalton -J Tomlinson Ltd</t>
  </si>
  <si>
    <t>GCZE812</t>
  </si>
  <si>
    <t>S278 Devon Dr Mansfield- Munkbridge Home</t>
  </si>
  <si>
    <t>GCZE813</t>
  </si>
  <si>
    <t>S278 Icon Polymer site Retford - Employm</t>
  </si>
  <si>
    <t>GCZE814</t>
  </si>
  <si>
    <t>S278 Leeming Lane, Mansfield</t>
  </si>
  <si>
    <t>GCZE815</t>
  </si>
  <si>
    <t>S278 Mattersey Rd &amp; Lound Low Rd</t>
  </si>
  <si>
    <t>GCZE816</t>
  </si>
  <si>
    <t>S278 High Grounds Rd  Rhodesia</t>
  </si>
  <si>
    <t>GCZE817</t>
  </si>
  <si>
    <t>S278 Phase2 Ilkeston Rd Field Farm Stapl</t>
  </si>
  <si>
    <t>VS CROOKDOLE LN00175</t>
  </si>
  <si>
    <t>GCZE818</t>
  </si>
  <si>
    <t>S278 Mansfield Rd,Warsop - Central Midla</t>
  </si>
  <si>
    <t>GCZE819</t>
  </si>
  <si>
    <t>S278 Rempstone Hall Farm, East Leake</t>
  </si>
  <si>
    <t>GCZE820</t>
  </si>
  <si>
    <t>S278 Radley Rd, Halam - Longcliffe Prop</t>
  </si>
  <si>
    <t>VS SPRINGFIELD52002</t>
  </si>
  <si>
    <t>VS GREASLEYPRIM01322</t>
  </si>
  <si>
    <t>VS LNERHERITAGE07382</t>
  </si>
  <si>
    <t>DONOTUSE JHC 104729</t>
  </si>
  <si>
    <t>DSG OLA SUPP SPECSCH</t>
  </si>
  <si>
    <t>MOSAIC DEV TEAM</t>
  </si>
  <si>
    <t>VS LINDHURSTLAN00728</t>
  </si>
  <si>
    <t>VS NTHFLD-GRAZI50029</t>
  </si>
  <si>
    <t>AW MANS COMM HOSP TE</t>
  </si>
  <si>
    <t>VS CLARBORPRIM01016</t>
  </si>
  <si>
    <t>VS ROSEMYSTMANS62140</t>
  </si>
  <si>
    <t>VS ICL 07745</t>
  </si>
  <si>
    <t>VS KINGSMILLCTR00700</t>
  </si>
  <si>
    <t>AW STH NOTT COM TEAM</t>
  </si>
  <si>
    <t>VS BOLHAMRETFRD62178</t>
  </si>
  <si>
    <t>AW HOME FIRST BASS</t>
  </si>
  <si>
    <t>VS POLICEAUTHCC07745</t>
  </si>
  <si>
    <t>AG - AGRICULTURAL GE</t>
  </si>
  <si>
    <t>VS WORKSOP LLC 00209</t>
  </si>
  <si>
    <t>VS CAMBERLY RD 52052</t>
  </si>
  <si>
    <t>VS MANTONPRIM01034</t>
  </si>
  <si>
    <t>VS ASHCRLANGTRD06081</t>
  </si>
  <si>
    <t>VS SUNNYCROFT03331</t>
  </si>
  <si>
    <t>AG - 00116 PARRS BAR</t>
  </si>
  <si>
    <t>VS WOODLANDVIEW06392</t>
  </si>
  <si>
    <t>VS BOUNDARYCTRE06162</t>
  </si>
  <si>
    <t>VS POLAUTHCHALL00029</t>
  </si>
  <si>
    <t>SCIMT</t>
  </si>
  <si>
    <t>AG - 62041 TOLLTN LI</t>
  </si>
  <si>
    <t>VS JASPERCLOSE62123</t>
  </si>
  <si>
    <t>VSFREDHARRISINF01335</t>
  </si>
  <si>
    <t>ICELS POOLED BUDGET</t>
  </si>
  <si>
    <t>VS ROBHOODTHTRE03114</t>
  </si>
  <si>
    <t>VS A610GILTB55 70108</t>
  </si>
  <si>
    <t>LW ASH COMM TEAMS 1</t>
  </si>
  <si>
    <t>VS 136NOTTMRD00724</t>
  </si>
  <si>
    <t>SC&amp;SI SD</t>
  </si>
  <si>
    <t>VS INDLANDANNRD76011</t>
  </si>
  <si>
    <t>F&amp;P SOUTH</t>
  </si>
  <si>
    <t>VS RETFRDSITES19017</t>
  </si>
  <si>
    <t>VS BECK MEADOW 06177</t>
  </si>
  <si>
    <t>VS LICENCES ASHFIELD</t>
  </si>
  <si>
    <t>VS 83 WATSONRD06255</t>
  </si>
  <si>
    <t>AW KMH TEAM</t>
  </si>
  <si>
    <t>VS 38WOODSTMANS00740</t>
  </si>
  <si>
    <t>AG - 00080 CROPWELL</t>
  </si>
  <si>
    <t>AG - 00254 KENTRIGG</t>
  </si>
  <si>
    <t>VS STJOHNCOFEPF90009</t>
  </si>
  <si>
    <t>AG - 50001 ROLLESTN1</t>
  </si>
  <si>
    <t>VS SHIREKSCOLLI62144</t>
  </si>
  <si>
    <t>VS ROSEMYWORKSH00262</t>
  </si>
  <si>
    <t>SB DIRECT PAYMENTS</t>
  </si>
  <si>
    <t>VS ELKESLEYPRIM01021</t>
  </si>
  <si>
    <t>VS A52 GAMSTON 50046</t>
  </si>
  <si>
    <t>VS DALESDEFORTN06071</t>
  </si>
  <si>
    <t>VS SPRINGBANK01319</t>
  </si>
  <si>
    <t>AG - HOUSES AND COTT</t>
  </si>
  <si>
    <t>QA &amp; CITIZEN SFTY GM</t>
  </si>
  <si>
    <t>VS GYPSY &amp; FLY TIPS</t>
  </si>
  <si>
    <t>LW NEW COMM TEAM 1</t>
  </si>
  <si>
    <t>LW BASS COMM TEAM 1</t>
  </si>
  <si>
    <t>VS LICENCESBASSETLAW</t>
  </si>
  <si>
    <t>VS NEWSTRETFORD62025</t>
  </si>
  <si>
    <t>DSG FOUNTAINDALEPDSS</t>
  </si>
  <si>
    <t>TRANSFORMATION&amp;CHANG</t>
  </si>
  <si>
    <t>AW MID NOTTS GM</t>
  </si>
  <si>
    <t>LW BROX COMM TEAM 1</t>
  </si>
  <si>
    <t>VS TOPWIGHAYFM00077</t>
  </si>
  <si>
    <t>AG - 50004 RAINWTH S</t>
  </si>
  <si>
    <t>ADVIS</t>
  </si>
  <si>
    <t>LA CYP ICES</t>
  </si>
  <si>
    <t>LW SD</t>
  </si>
  <si>
    <t>COMMISSIONING AW</t>
  </si>
  <si>
    <t>VS SCARGILLCTRE06245</t>
  </si>
  <si>
    <t>AG - 00120 WHATTON L</t>
  </si>
  <si>
    <t>VS RYTONPARK01055</t>
  </si>
  <si>
    <t>VS FIELDCLOSEFM01296</t>
  </si>
  <si>
    <t>DSG COMMUNICATN AIDS</t>
  </si>
  <si>
    <t>AG - 00255 MUDPIE LA</t>
  </si>
  <si>
    <t>VS QUEENSTGARAG03027</t>
  </si>
  <si>
    <t>VS SPRINGWOODFM00067</t>
  </si>
  <si>
    <t>AG - 50004 STABLE RA</t>
  </si>
  <si>
    <t>VS 12ABECKLANE50021</t>
  </si>
  <si>
    <t>AG - 00045 SUTTON CU</t>
  </si>
  <si>
    <t>AG - 00105 REGATTA</t>
  </si>
  <si>
    <t>VS LAUNDERST01778</t>
  </si>
  <si>
    <t>AG - 00052 ELSTON CH</t>
  </si>
  <si>
    <t>AW RUSH COMM TEAM 1</t>
  </si>
  <si>
    <t>CD STANHOPEPRIM 1495</t>
  </si>
  <si>
    <t>AG - 00081 CROPWELL</t>
  </si>
  <si>
    <t>VS GABLEFARM00251</t>
  </si>
  <si>
    <t>VS STWILFREDSSQ00175</t>
  </si>
  <si>
    <t>AW BROX COMM TEAM 1</t>
  </si>
  <si>
    <t>LW RUSH COMM TEAM 1</t>
  </si>
  <si>
    <t>LW ASH COMM TEAMS 2</t>
  </si>
  <si>
    <t>LW MID NOTTS GM</t>
  </si>
  <si>
    <t>AG- 00055 EPPERSTON</t>
  </si>
  <si>
    <t>NSCP INDEPENDENT SC</t>
  </si>
  <si>
    <t>AG - 00072 HUCK1 BRO</t>
  </si>
  <si>
    <t>F&amp;P WEST</t>
  </si>
  <si>
    <t>VS 52A RECTRD 02919</t>
  </si>
  <si>
    <t>VS WIGMANLN PF02620</t>
  </si>
  <si>
    <t>AG - 00060 ROLLESTON</t>
  </si>
  <si>
    <t>AW QMC HOSPITAL</t>
  </si>
  <si>
    <t>AG - 62040/94 ASH FA</t>
  </si>
  <si>
    <t>AW HOME FIRST NEW</t>
  </si>
  <si>
    <t>VS HAWTONVILLHC01696</t>
  </si>
  <si>
    <t>VS SPRINGBKPRIM01320</t>
  </si>
  <si>
    <t>VISITS ADVICE/AWARDS</t>
  </si>
  <si>
    <t>VS 1SOUTHWELLRD00272</t>
  </si>
  <si>
    <t>LW BROX COMM TEAM 2</t>
  </si>
  <si>
    <t>AG - 00051 EAST STOK</t>
  </si>
  <si>
    <t>VS LANGDYSCSCH 01123</t>
  </si>
  <si>
    <t>AG - 00117 RADCLIFFE</t>
  </si>
  <si>
    <t>AG - 00095 BASSFLD B</t>
  </si>
  <si>
    <t>AG - 00111 2 LEES BA</t>
  </si>
  <si>
    <t>DSG MEDIATION&amp;TRIBUN</t>
  </si>
  <si>
    <t>VS COTGRAVELIBR03066</t>
  </si>
  <si>
    <t>NSCP TRAINING</t>
  </si>
  <si>
    <t>VS CDST GILES 01863</t>
  </si>
  <si>
    <t>VS NETHERFIELD 01472</t>
  </si>
  <si>
    <t>AG - 62041 TOLLERTN</t>
  </si>
  <si>
    <t>VS BROOMHILL00072</t>
  </si>
  <si>
    <t>LW MANS COMM TEAM 2</t>
  </si>
  <si>
    <t>VS SALEABLE LAND GEN</t>
  </si>
  <si>
    <t>VS BESTHORPEPRI01148</t>
  </si>
  <si>
    <t>VS LANDPLEASLEY07520</t>
  </si>
  <si>
    <t>VSSAMWRTHCHACAD01157</t>
  </si>
  <si>
    <t>VS GARDEN LCNSE BROX</t>
  </si>
  <si>
    <t>VS SOUTHWELLRDE07344</t>
  </si>
  <si>
    <t>VS CD JOHN BLOW01221</t>
  </si>
  <si>
    <t>VS ADDISON STREET</t>
  </si>
  <si>
    <t>VS UPPERPLATEAU52043</t>
  </si>
  <si>
    <t>VACANT SURPLUS GEN</t>
  </si>
  <si>
    <t>VS ROSEMARY ST 00262</t>
  </si>
  <si>
    <t>VS JACKSDALELNE62089</t>
  </si>
  <si>
    <t>VS 63CROPWELLRO</t>
  </si>
  <si>
    <t>VS NEWARK DEP 07021</t>
  </si>
  <si>
    <t>VS COSTOCK COE 01505</t>
  </si>
  <si>
    <t>VS GARDEN LCNSE NEW</t>
  </si>
  <si>
    <t>AG - RUSHLEYFRM00728</t>
  </si>
  <si>
    <t>VS LEY ST FIELD03110</t>
  </si>
  <si>
    <t>VS SOUTHWELLSUB07024</t>
  </si>
  <si>
    <t>VS GRANTHBINGH70031</t>
  </si>
  <si>
    <t>VS 39 LOUGHBRGH00032</t>
  </si>
  <si>
    <t>VS DIAMOND AVE01254</t>
  </si>
  <si>
    <t>VS EXSILVERHILLCOLL</t>
  </si>
  <si>
    <t>CD JOHN DAVIES 01285</t>
  </si>
  <si>
    <t>VS GRT NRTH RD 70058</t>
  </si>
  <si>
    <t>VS 22 MARNHAM 02723</t>
  </si>
  <si>
    <t>VS FOSSE WAY FM00051</t>
  </si>
  <si>
    <t>VS CRESCENTPRIM01077</t>
  </si>
  <si>
    <t>VS GARDEN LCNSE MANS</t>
  </si>
  <si>
    <t>VS BRUNTS SCH 01150</t>
  </si>
  <si>
    <t>VS ALFRETON RD 62094</t>
  </si>
  <si>
    <t>VS LD LINCOLNST01057</t>
  </si>
  <si>
    <t>AW FLEX RESPONSE</t>
  </si>
  <si>
    <t>VS CHAPEL FM 00052</t>
  </si>
  <si>
    <t>VS NEWGATE LN 01140</t>
  </si>
  <si>
    <t>VS ASHFARM62040</t>
  </si>
  <si>
    <t>VS ROLLESTON DR00027</t>
  </si>
  <si>
    <t>VS 47 LOUGHBRGH00033</t>
  </si>
  <si>
    <t>VS 37 PORTLAND 62175</t>
  </si>
  <si>
    <t>ICT ARCHITECTURE</t>
  </si>
  <si>
    <t>ICT PRODUCT DELIVERY</t>
  </si>
  <si>
    <t>NSCP CONTRIBUTIONS</t>
  </si>
  <si>
    <t>CARERS ENG &amp; PROM</t>
  </si>
  <si>
    <t>COMMISSIONING LW</t>
  </si>
  <si>
    <t>VS MANSFIELD SCH PRO</t>
  </si>
  <si>
    <t>VS DALLAS ST 06157</t>
  </si>
  <si>
    <t>VSSOUTHWELLPLAY52067</t>
  </si>
  <si>
    <t>VS WEST HILL 70033</t>
  </si>
  <si>
    <t>VS HOME BREWERY</t>
  </si>
  <si>
    <t>VS CD FRANK WHELDON</t>
  </si>
  <si>
    <t>VS SHERWOOD HALL</t>
  </si>
  <si>
    <t>VS RCB NET TRAM00270</t>
  </si>
  <si>
    <t>VS BAILEY ST 00012</t>
  </si>
  <si>
    <t>VS THE NOOK 00736</t>
  </si>
  <si>
    <t>VS SERLBY PK 01626</t>
  </si>
  <si>
    <t>VS OLLERTON DEP07022</t>
  </si>
  <si>
    <t>VS HIGHWAYS LAND</t>
  </si>
  <si>
    <t>VS GROVE PUPIL UNIT</t>
  </si>
  <si>
    <t>VS CUCKNEY SUB DEPOT</t>
  </si>
  <si>
    <t>VS PYEHILL COLLIERY</t>
  </si>
  <si>
    <t>VS RIVERSIDE 06284</t>
  </si>
  <si>
    <t>VS LAND WEST CH ST</t>
  </si>
  <si>
    <t>VS 92 DALTON DRIVE</t>
  </si>
  <si>
    <t>VS SUB STATIONS INCO</t>
  </si>
  <si>
    <t>VS 40 PERLETHPE02676</t>
  </si>
  <si>
    <t>VS GEN FLY TIPPING</t>
  </si>
  <si>
    <t>VS MANSCONTACT 00261</t>
  </si>
  <si>
    <t>VS NEW LOOK 06360</t>
  </si>
  <si>
    <t>VS MAUN VIEW 50047</t>
  </si>
  <si>
    <t>LW AMPH TEAM</t>
  </si>
  <si>
    <t>VS SPARKENHILL 52068</t>
  </si>
  <si>
    <t>VS RUSHCLIFFE LDEVF</t>
  </si>
  <si>
    <t>VS BAILEYS PFD 90020</t>
  </si>
  <si>
    <t>VS NEWARK&amp;SHERWD LDF</t>
  </si>
  <si>
    <t>VS 30-4WATSONRD07585</t>
  </si>
  <si>
    <t>VS SOUTHWELLRDE50004</t>
  </si>
  <si>
    <t>VS S OFA52 ROT 70025</t>
  </si>
  <si>
    <t>VS MIST'TNYCHDS03119</t>
  </si>
  <si>
    <t>VS PINFOLD L PF00275</t>
  </si>
  <si>
    <t>VS GDNKIRKBYHWK62037</t>
  </si>
  <si>
    <t>VS WILFORDCMPLX00212</t>
  </si>
  <si>
    <t>VS GAUNTS HILL 54001</t>
  </si>
  <si>
    <t>VS GEDLING LDEVF</t>
  </si>
  <si>
    <t>VS LANDSKEGBYL 62107</t>
  </si>
  <si>
    <t>COMMUNITY REABLEMENT</t>
  </si>
  <si>
    <t>VS CDJOHNHUNTPR01216</t>
  </si>
  <si>
    <t>VS CDEDGEWOODPR01282</t>
  </si>
  <si>
    <t>VS ASHFIELD LDEVF</t>
  </si>
  <si>
    <t>VS MANSFIELD LDEVF</t>
  </si>
  <si>
    <t>AW MASH TEAM</t>
  </si>
  <si>
    <t>LW PREP ADULTHD TEAM</t>
  </si>
  <si>
    <t>VS EXMISTERLIB03003</t>
  </si>
  <si>
    <t>VS ROBERTMELLOR50050</t>
  </si>
  <si>
    <t>VS GAMSTON09998</t>
  </si>
  <si>
    <t>VS CHURCH ST 52066</t>
  </si>
  <si>
    <t>VS EASTBOURNE00774</t>
  </si>
  <si>
    <t>VS WYMESWOLD RD 0000</t>
  </si>
  <si>
    <t>VS CDETHELWNWRT01678</t>
  </si>
  <si>
    <t>VS CD52HIGHPAV01740</t>
  </si>
  <si>
    <t>VS CDMANORPKINF02177</t>
  </si>
  <si>
    <t>ICT CORE SERVICE</t>
  </si>
  <si>
    <t>VS COLLYER RD CALV</t>
  </si>
  <si>
    <t>VS STATION RD 00161</t>
  </si>
  <si>
    <t>VS RETFORD DEP 07000</t>
  </si>
  <si>
    <t>VS MISTERTON 07007</t>
  </si>
  <si>
    <t>VS PRICE'S COTTAGE</t>
  </si>
  <si>
    <t>VS A606 MELTON RD 07</t>
  </si>
  <si>
    <t>LA SEND REFORM GRANT</t>
  </si>
  <si>
    <t>VS THOROTON RD 00034</t>
  </si>
  <si>
    <t>VS BEARDALL PRI 1238</t>
  </si>
  <si>
    <t>VS SHERWOOD IND TEMP</t>
  </si>
  <si>
    <t>LW GED COMM TEAM 2</t>
  </si>
  <si>
    <t>VS ALL SAINTS 01653</t>
  </si>
  <si>
    <t>VS WATER LANE 90032</t>
  </si>
  <si>
    <t>VS DENEWOOD 01774</t>
  </si>
  <si>
    <t>VS BASSETLAW LC 1860</t>
  </si>
  <si>
    <t>AG - 50021 BECK LANE</t>
  </si>
  <si>
    <t>SERVICE IMPROVEMENT</t>
  </si>
  <si>
    <t>VS OAKFIELD LN 90003</t>
  </si>
  <si>
    <t>VS FARNSFIELD 03184</t>
  </si>
  <si>
    <t>VS HIGH PAVEMT 01740</t>
  </si>
  <si>
    <t>VS ROKERFIELD 06163</t>
  </si>
  <si>
    <t>VS ALDERMAN 02232</t>
  </si>
  <si>
    <t>SUPP INDEPENDENCE</t>
  </si>
  <si>
    <t>VS KINGSBRIDGE 06256</t>
  </si>
  <si>
    <t>AG - 50046 EST REGAT</t>
  </si>
  <si>
    <t>VS EDWINSTOWE</t>
  </si>
  <si>
    <t>VS WHINNEY LANE</t>
  </si>
  <si>
    <t>VS COLLIS CLOSE NWK</t>
  </si>
  <si>
    <t>CD BEESTON FLDS 1343</t>
  </si>
  <si>
    <t>VS LADYBROOK MANSFLD</t>
  </si>
  <si>
    <t>VS GOTHAM LANE 62124</t>
  </si>
  <si>
    <t>VSCRPWELL LINGS00080</t>
  </si>
  <si>
    <t>VS COMMON ROAD 52021</t>
  </si>
  <si>
    <t>VS STEVENSONJR 01356</t>
  </si>
  <si>
    <t>VS KIRKLANDS 06080</t>
  </si>
  <si>
    <t>LA ICDS SNR MANGMNT</t>
  </si>
  <si>
    <t>ICT RESOURCE MGT</t>
  </si>
  <si>
    <t>VS PROP RATES REVIEW</t>
  </si>
  <si>
    <t>VS 28 BAKER ST 07737</t>
  </si>
  <si>
    <t>PARTNERSHIP PROGRAMM</t>
  </si>
  <si>
    <t>VS WESTDALE ROAD</t>
  </si>
  <si>
    <t>VS HOLDING PROPERTY</t>
  </si>
  <si>
    <t>VS ABBEY PRIM 01144</t>
  </si>
  <si>
    <t>VS ELM AVE P F 02618</t>
  </si>
  <si>
    <t>VS RUSHCLF SURP 3375</t>
  </si>
  <si>
    <t>VS BROOKLAND DR 0147</t>
  </si>
  <si>
    <t>MIS NTH NOTTS TEAM</t>
  </si>
  <si>
    <t>AW BASS HOSP IDT</t>
  </si>
  <si>
    <t>AW ASH COMM TEAM STH</t>
  </si>
  <si>
    <t>AW HOME FIRST SOUTH</t>
  </si>
  <si>
    <t>VS GEDLING COMP01806</t>
  </si>
  <si>
    <t>MIS STH NOTTS TEAM</t>
  </si>
  <si>
    <t>VS NEWTON PF02607</t>
  </si>
  <si>
    <t>VS RUDD YTH COM 3131</t>
  </si>
  <si>
    <t>LA EHC DIGITAL PLATF</t>
  </si>
  <si>
    <t>CD 14A BAULK LN 2193</t>
  </si>
  <si>
    <t>VS 8TITCHFIELDST7594</t>
  </si>
  <si>
    <t>VS 36WOLLATONST07163</t>
  </si>
  <si>
    <t>VS 1TITCHFIELDST7305</t>
  </si>
  <si>
    <t>VS 22WOLLATONST07166</t>
  </si>
  <si>
    <t>VS STAPLEFORDSS02046</t>
  </si>
  <si>
    <t>P005360</t>
  </si>
  <si>
    <t>100197941 BROWN EDNA P12</t>
  </si>
  <si>
    <t>P005361</t>
  </si>
  <si>
    <t>6038882 ROBBINS MARGERY P12</t>
  </si>
  <si>
    <t>P005362</t>
  </si>
  <si>
    <t>100195065 EASTTY MARIA P11</t>
  </si>
  <si>
    <t>P005363</t>
  </si>
  <si>
    <t>100446073 HASLAM VALERIE P11</t>
  </si>
  <si>
    <t>P005364</t>
  </si>
  <si>
    <t>100126724 POLE JEAN P11</t>
  </si>
  <si>
    <t>P005365</t>
  </si>
  <si>
    <t>101550856 ROBINSON KENNETH P11</t>
  </si>
  <si>
    <t>P005366</t>
  </si>
  <si>
    <t>101549928 WILLIAMS MAUREEN P11</t>
  </si>
  <si>
    <t>P005367</t>
  </si>
  <si>
    <t>FORMER UASC A S 150101</t>
  </si>
  <si>
    <t>P005368</t>
  </si>
  <si>
    <t>100856741 MALTBY BARRY P13</t>
  </si>
  <si>
    <t>P005369</t>
  </si>
  <si>
    <t>101480810 BRYAN NORMA PATRICK P12</t>
  </si>
  <si>
    <t>P005370</t>
  </si>
  <si>
    <t>101352913 CHARLTON JEAN P12</t>
  </si>
  <si>
    <t>P005371</t>
  </si>
  <si>
    <t>101520908 WORTHINGTON BARBARA DOROTHYP12</t>
  </si>
  <si>
    <t>P005372</t>
  </si>
  <si>
    <t>GYOSW Cohort 2</t>
  </si>
  <si>
    <t>P005373</t>
  </si>
  <si>
    <t>C19 ContgyPlacements</t>
  </si>
  <si>
    <t>P005374</t>
  </si>
  <si>
    <t>Special School OLA Income 2020/21</t>
  </si>
  <si>
    <t>P005375</t>
  </si>
  <si>
    <t>Special School OLA Expenditure 2020/21</t>
  </si>
  <si>
    <t>P005376</t>
  </si>
  <si>
    <t>P005377</t>
  </si>
  <si>
    <t>P005378</t>
  </si>
  <si>
    <t>P005379</t>
  </si>
  <si>
    <t>P005380</t>
  </si>
  <si>
    <t>DSG CYP ICELS PDSS</t>
  </si>
  <si>
    <t>P005381</t>
  </si>
  <si>
    <t>PPE Resi Homes/Clayfields</t>
  </si>
  <si>
    <t>P005382</t>
  </si>
  <si>
    <t>FORMER UASC O G 200302</t>
  </si>
  <si>
    <t>P005383</t>
  </si>
  <si>
    <t>FORMER UASC I M 140602</t>
  </si>
  <si>
    <t>P005384</t>
  </si>
  <si>
    <t>FORMER UASC M G 291202</t>
  </si>
  <si>
    <t>P005385</t>
  </si>
  <si>
    <t>FORMER UASC H L 201202</t>
  </si>
  <si>
    <t>VS PLEASLEY 78018</t>
  </si>
  <si>
    <t>P005386</t>
  </si>
  <si>
    <t>FORMER UASC S B 020502</t>
  </si>
  <si>
    <t>P005387</t>
  </si>
  <si>
    <t>FORMER UASC N R 100103</t>
  </si>
  <si>
    <t>CLOSED-ICT SRV MNGMT</t>
  </si>
  <si>
    <t>P005388</t>
  </si>
  <si>
    <t>FORMER UASC A A 210902</t>
  </si>
  <si>
    <t>P005389</t>
  </si>
  <si>
    <t>FORMER UASC S B 150303</t>
  </si>
  <si>
    <t>P005390</t>
  </si>
  <si>
    <t>FORMER UASC M B 180802</t>
  </si>
  <si>
    <t>P005391</t>
  </si>
  <si>
    <t>FORMER UASC J H 100502</t>
  </si>
  <si>
    <t>P005392</t>
  </si>
  <si>
    <t>FORMER UASC S HZ 301102</t>
  </si>
  <si>
    <t>P005393</t>
  </si>
  <si>
    <t>FORMER UASC K J 200602</t>
  </si>
  <si>
    <t>P005394</t>
  </si>
  <si>
    <t>FORMER UASC S N 270902</t>
  </si>
  <si>
    <t>P005395</t>
  </si>
  <si>
    <t>FORMER UASC A F 270402</t>
  </si>
  <si>
    <t>P005396</t>
  </si>
  <si>
    <t>C19 Leaving Care</t>
  </si>
  <si>
    <t>P005397</t>
  </si>
  <si>
    <t>101304508 PAGE IRENE P02</t>
  </si>
  <si>
    <t>P005398</t>
  </si>
  <si>
    <t>101101839 SAUNDERS PETER P02</t>
  </si>
  <si>
    <t>P005399</t>
  </si>
  <si>
    <t>100796479 BOOTH JOHN P2</t>
  </si>
  <si>
    <t>P005400</t>
  </si>
  <si>
    <t>100257553 COTTELL DOREEN P2</t>
  </si>
  <si>
    <t>P005401</t>
  </si>
  <si>
    <t>101488537 FAIL JEAN MARIE P2</t>
  </si>
  <si>
    <t>P005402</t>
  </si>
  <si>
    <t>100353958 SHEPHERD GLADYS P2</t>
  </si>
  <si>
    <t>P005403</t>
  </si>
  <si>
    <t>INFECTION CONTROL FUND</t>
  </si>
  <si>
    <t>P005404</t>
  </si>
  <si>
    <t>TEST, TRACK &amp; CONTAIN GRANT</t>
  </si>
  <si>
    <t>P005405</t>
  </si>
  <si>
    <t>100074395 SCOTT MOREEN P04</t>
  </si>
  <si>
    <t>P005406</t>
  </si>
  <si>
    <t>FORMER UASC A E 100102</t>
  </si>
  <si>
    <t>P005407</t>
  </si>
  <si>
    <t>100184230 COOPER DOROTHY P4</t>
  </si>
  <si>
    <t>P005408</t>
  </si>
  <si>
    <t>101519300 ATKIN ANGELINE MARY P4</t>
  </si>
  <si>
    <t>P005409</t>
  </si>
  <si>
    <t>101563189 ALLEN MAUREEN ANN P4</t>
  </si>
  <si>
    <t>P005410</t>
  </si>
  <si>
    <t>1049997 TYLER HILDA P5</t>
  </si>
  <si>
    <t>P005411</t>
  </si>
  <si>
    <t>101540772 HANDBURY MURIEL P5</t>
  </si>
  <si>
    <t>LA SHORTBREAKSASSREV</t>
  </si>
  <si>
    <t>P005412</t>
  </si>
  <si>
    <t>100447584 DUCKWORTH MARLENE P5</t>
  </si>
  <si>
    <t>P005413</t>
  </si>
  <si>
    <t>101438000 ADAMS GEORGE P6</t>
  </si>
  <si>
    <t>P005414</t>
  </si>
  <si>
    <t>101500904 PURSER YVONNE P6</t>
  </si>
  <si>
    <t>P005415</t>
  </si>
  <si>
    <t>100144206 RENSHAW EILEEN P6</t>
  </si>
  <si>
    <t>P005416</t>
  </si>
  <si>
    <t>101502564 BEEDEN JEAN P6</t>
  </si>
  <si>
    <t>P005417</t>
  </si>
  <si>
    <t>INFECTION CONTROL GRANT 2</t>
  </si>
  <si>
    <t>DSG FOUNTAINDALERESI</t>
  </si>
  <si>
    <t>P005418</t>
  </si>
  <si>
    <t>101550414 CANE BETTY P08</t>
  </si>
  <si>
    <t>P005419</t>
  </si>
  <si>
    <t>PH containing infection</t>
  </si>
  <si>
    <t>P005420</t>
  </si>
  <si>
    <t>101500462 BALDWIN JEAN MARY P8</t>
  </si>
  <si>
    <t>P005421</t>
  </si>
  <si>
    <t>101485804 PERKINS HENRY GLYNN P8</t>
  </si>
  <si>
    <t>P005422</t>
  </si>
  <si>
    <t>CONTAIN OUTBREAK MGT FUND</t>
  </si>
  <si>
    <t>HOUSING</t>
  </si>
  <si>
    <t>P005423</t>
  </si>
  <si>
    <t>1014585 SHOOTER TRACEY JANE P9</t>
  </si>
  <si>
    <t>P005424</t>
  </si>
  <si>
    <t>11553659 BOWERS DAVID JOHN P9</t>
  </si>
  <si>
    <t>P005425</t>
  </si>
  <si>
    <t>COMMUNITY TESTING</t>
  </si>
  <si>
    <t>P005426</t>
  </si>
  <si>
    <t>CARE HOMES RAPID TESTING FUND</t>
  </si>
  <si>
    <t>P005427</t>
  </si>
  <si>
    <t>101509975 STEVENS JULIA DEIDRE P11</t>
  </si>
  <si>
    <t>P005428</t>
  </si>
  <si>
    <t>100110664 BELL ALICE SYLVIA P12</t>
  </si>
  <si>
    <t>P005429</t>
  </si>
  <si>
    <t>YP Enterprise</t>
  </si>
  <si>
    <t>P005439</t>
  </si>
  <si>
    <t>WORKFORCE CAPACITY FUND</t>
  </si>
  <si>
    <t>COMM PERSONAL CARE</t>
  </si>
  <si>
    <t>DSG PDSS (FROM APR20</t>
  </si>
  <si>
    <t>YKYM - IPC</t>
  </si>
  <si>
    <t>PLACE MAJOR PROJECTS</t>
  </si>
  <si>
    <t>PC ABBEYRD SCH 01144</t>
  </si>
  <si>
    <t>CHILDREN CENTRES GEN</t>
  </si>
  <si>
    <t>S31 BUS RATES REL</t>
  </si>
  <si>
    <t>COVID-19 LA SUPGRANT</t>
  </si>
  <si>
    <t>COVID-19 CHIEF EX</t>
  </si>
  <si>
    <t>COVID19COMMUNITYFUND</t>
  </si>
  <si>
    <t>COVID-19 CORP EXPENS</t>
  </si>
  <si>
    <t>COVID-19 PLACE EXPS</t>
  </si>
  <si>
    <t>COVID-19 ADULTS EXPS</t>
  </si>
  <si>
    <t>COVID-19 CYP SCH EXP</t>
  </si>
  <si>
    <t>COVID-19 CYP LA EXP</t>
  </si>
  <si>
    <t>AW BROX COMM TEAM 2</t>
  </si>
  <si>
    <t>AW MANS STH COM TEAM</t>
  </si>
  <si>
    <t>LW FLEX RESPONSE 2</t>
  </si>
  <si>
    <t>AW RUSH COMM TEAM 2</t>
  </si>
  <si>
    <t>AW GED COMM TEAM 2</t>
  </si>
  <si>
    <t>LW RUSH COMM TEAM 2</t>
  </si>
  <si>
    <t>WARM HOMES FUND</t>
  </si>
  <si>
    <t>SB PROVIDER SERVICE</t>
  </si>
  <si>
    <t>USE OF SCH STAT RES</t>
  </si>
  <si>
    <t>SENDEMPLOYABILITYDSG</t>
  </si>
  <si>
    <t>LOCAL OFFER</t>
  </si>
  <si>
    <t>VS HAWTHORNE PRIMARY</t>
  </si>
  <si>
    <t>COVID 19 BUS GRANT</t>
  </si>
  <si>
    <t>MDC GLASS COLL CONT</t>
  </si>
  <si>
    <t>ASHFIELD SOUTH CCS</t>
  </si>
  <si>
    <t>CHILDRENSCENTRES NTH</t>
  </si>
  <si>
    <t>ASHFIELD NORTH WEST</t>
  </si>
  <si>
    <t>ASHFIELD CENTRAL CCS</t>
  </si>
  <si>
    <t>ASHFIELD NORTH CCS</t>
  </si>
  <si>
    <t>RETFORD CCS</t>
  </si>
  <si>
    <t>WORKSOP CCS</t>
  </si>
  <si>
    <t>BASSETLAW RURAL CCS</t>
  </si>
  <si>
    <t>MANSFIELD SOUTH EAST</t>
  </si>
  <si>
    <t>MANSFIELD WEST CCS</t>
  </si>
  <si>
    <t>MANSFIELD NORTH CCS</t>
  </si>
  <si>
    <t>CHILDRENSCENTRES STH</t>
  </si>
  <si>
    <t>BROXTOWE SOUTH CCS</t>
  </si>
  <si>
    <t>BROXTOWE NORTH CCS</t>
  </si>
  <si>
    <t>GEDLING CCS</t>
  </si>
  <si>
    <t>NEWARK CCS</t>
  </si>
  <si>
    <t>OLLERTON &amp; TRENT CCS</t>
  </si>
  <si>
    <t>SHERWOOD CCS (DH)</t>
  </si>
  <si>
    <t>RUSHCLIFFE CCS</t>
  </si>
  <si>
    <t>AREA 5</t>
  </si>
  <si>
    <t>BM MIDDLE 06164</t>
  </si>
  <si>
    <t>FM MIDDLE 06164</t>
  </si>
  <si>
    <t>CO MIDDLE 06164</t>
  </si>
  <si>
    <t>EY PROJECTS</t>
  </si>
  <si>
    <t>EHCM SOUTH</t>
  </si>
  <si>
    <t>EHCM NORTH</t>
  </si>
  <si>
    <t>EHCM WEST</t>
  </si>
  <si>
    <t>SHERWOOD CCS (LD)</t>
  </si>
  <si>
    <t>COVID 19 WASTE PFI</t>
  </si>
  <si>
    <t>WILLOW HOUSE</t>
  </si>
  <si>
    <t>230 NOTTINGHAM RD</t>
  </si>
  <si>
    <t>SYCAMORE HOUSE</t>
  </si>
  <si>
    <t>VS LEIVERSCOURT 6246</t>
  </si>
  <si>
    <t>VS STMICHAELVIEW6059</t>
  </si>
  <si>
    <t>VS JAMESHINCECRT6253</t>
  </si>
  <si>
    <t>PC RUSHLEY FARM 0728</t>
  </si>
  <si>
    <t>PPE RECOVERY PLAN</t>
  </si>
  <si>
    <t>BLDG PM RECHARGED WK</t>
  </si>
  <si>
    <t>COVID CJRS SCHOOLS</t>
  </si>
  <si>
    <t>ASF - FAMILY SERVICE</t>
  </si>
  <si>
    <t>HBTOTON LN HS2 07770</t>
  </si>
  <si>
    <t>BODYSTORAGE CAPACITY</t>
  </si>
  <si>
    <t>EMRGNCY ACTIVETRAVEL</t>
  </si>
  <si>
    <t>DSG PDSS TRAINING</t>
  </si>
  <si>
    <t>PBSA501</t>
  </si>
  <si>
    <t>IIN Chancery Lane</t>
  </si>
  <si>
    <t>VSNWKORCHARDTOWN1875</t>
  </si>
  <si>
    <t>PBSA502</t>
  </si>
  <si>
    <t>IIN Retford Post-16</t>
  </si>
  <si>
    <t>VS BISHOPSCOURT 6233</t>
  </si>
  <si>
    <t>PBSA503</t>
  </si>
  <si>
    <t>IIN County Hall</t>
  </si>
  <si>
    <t>VS WOODS COURT 6262</t>
  </si>
  <si>
    <t>PBSA504</t>
  </si>
  <si>
    <t>IIN Dale Close</t>
  </si>
  <si>
    <t>EMGASSTGRANTFOOD&amp;SUP</t>
  </si>
  <si>
    <t>PBSA505</t>
  </si>
  <si>
    <t>IIN Lawn View</t>
  </si>
  <si>
    <t>BLDG PM EMPTY PROPS</t>
  </si>
  <si>
    <t>PBSA506</t>
  </si>
  <si>
    <t>IIN Meadow House</t>
  </si>
  <si>
    <t>5G CONNECTED FOREST</t>
  </si>
  <si>
    <t>PBSA507</t>
  </si>
  <si>
    <t>IIN Middle Street</t>
  </si>
  <si>
    <t>PH COVID GRANT</t>
  </si>
  <si>
    <t>PBSA508</t>
  </si>
  <si>
    <t>IIN Mercury House</t>
  </si>
  <si>
    <t>DEDICATED HTS GRANT</t>
  </si>
  <si>
    <t>PBSA509</t>
  </si>
  <si>
    <t>IIN Piazza</t>
  </si>
  <si>
    <t>CBSSG RESTART GRANT</t>
  </si>
  <si>
    <t>PBSA510</t>
  </si>
  <si>
    <t>IIN Top Wighay</t>
  </si>
  <si>
    <t>NATIONAL BUS STRATGY</t>
  </si>
  <si>
    <t>PBSA511</t>
  </si>
  <si>
    <t>IIN Friary Court</t>
  </si>
  <si>
    <t>SECTION 31 ISLES</t>
  </si>
  <si>
    <t>PBSA512</t>
  </si>
  <si>
    <t>IIN Castle House</t>
  </si>
  <si>
    <t>GIGABIT BRDBND VCHR</t>
  </si>
  <si>
    <t>PBSA513</t>
  </si>
  <si>
    <t>IIN Ollerton Thorseby</t>
  </si>
  <si>
    <t>GREEN HOMES FUND</t>
  </si>
  <si>
    <t>PBSA514</t>
  </si>
  <si>
    <t>IIN Ollerton Wellbeck</t>
  </si>
  <si>
    <t>COVID SCHS FUND GRT</t>
  </si>
  <si>
    <t>PBSA515</t>
  </si>
  <si>
    <t>IIN Prospect Hse</t>
  </si>
  <si>
    <t>ASYE 2020-21</t>
  </si>
  <si>
    <t>PBSA516</t>
  </si>
  <si>
    <t>IIN Beeston Central</t>
  </si>
  <si>
    <t>WELLBEING 4 ED GRANT</t>
  </si>
  <si>
    <t>PBSA517</t>
  </si>
  <si>
    <t>IIN Sir John Robinson</t>
  </si>
  <si>
    <t>SAFER STREETS</t>
  </si>
  <si>
    <t>PBSA518</t>
  </si>
  <si>
    <t>IIN Trent Bridge House</t>
  </si>
  <si>
    <t>AG-07770 TOTONLN HS2</t>
  </si>
  <si>
    <t>PBSA519</t>
  </si>
  <si>
    <t>IIN Progr Costs Removal + Comms</t>
  </si>
  <si>
    <t>CSE RENT VOID (PROP)</t>
  </si>
  <si>
    <t>PBSA520</t>
  </si>
  <si>
    <t>IIN Progr Costs ICT Lines</t>
  </si>
  <si>
    <t>CBSSG RESTART AUG</t>
  </si>
  <si>
    <t>LAC SUPPORT COSTS</t>
  </si>
  <si>
    <t>COVID CATCH-UP PREM</t>
  </si>
  <si>
    <t>PENSIONSDATAAUDIT&amp;IM</t>
  </si>
  <si>
    <t>INVEST NTTS CAP FLEX</t>
  </si>
  <si>
    <t>CBSSG RESTART OCTNOV</t>
  </si>
  <si>
    <t>SUPPVULNERABLEPEOPLE</t>
  </si>
  <si>
    <t>LC XMAS DONATIONS</t>
  </si>
  <si>
    <t>DIGITAL ED PLATFORM</t>
  </si>
  <si>
    <t>NCC SIB COHORT A</t>
  </si>
  <si>
    <t>NCC SIB COHORT B</t>
  </si>
  <si>
    <t>NCC SIB COHORT C</t>
  </si>
  <si>
    <t>NCC SIB COHORT D</t>
  </si>
  <si>
    <t>DERBY CITY SIB LCF</t>
  </si>
  <si>
    <t>NOTTM CITY SIB LCF</t>
  </si>
  <si>
    <t>TREES FOR CLIMATE</t>
  </si>
  <si>
    <t>COVID WINTER GRANT S</t>
  </si>
  <si>
    <t>PLACE PPE</t>
  </si>
  <si>
    <t>HWC RENT VOID (PROP)</t>
  </si>
  <si>
    <t>CEV SHIELDING</t>
  </si>
  <si>
    <t>TSEM INTELLIGENCEOFF</t>
  </si>
  <si>
    <t>HG 44 LINCOLN ST</t>
  </si>
  <si>
    <t>HAF</t>
  </si>
  <si>
    <t>DEV &amp; PARTNERSHIPS</t>
  </si>
  <si>
    <t>LTP &amp; PROG DEV TEAM</t>
  </si>
  <si>
    <t>VS GEDLING VIEW 2638</t>
  </si>
  <si>
    <t>CBSSG FUND  NOV-JAN</t>
  </si>
  <si>
    <t>PCBL019</t>
  </si>
  <si>
    <t>Green Spaces S.106 projects</t>
  </si>
  <si>
    <t>PCXG178</t>
  </si>
  <si>
    <t>S38 soakaways,Sparken Hill,Worksop</t>
  </si>
  <si>
    <t>PCXG179</t>
  </si>
  <si>
    <t>The Former Royal Foresters - HWA 4084</t>
  </si>
  <si>
    <t>PCXG180</t>
  </si>
  <si>
    <t>Soakaways for Barnby Moor Crematorium</t>
  </si>
  <si>
    <t>PCXG181</t>
  </si>
  <si>
    <t>S278 for Newmanleys Road</t>
  </si>
  <si>
    <t>PCXG182</t>
  </si>
  <si>
    <t>S38 Bloomsbury Gardens, Mansfield</t>
  </si>
  <si>
    <t>PCXG183</t>
  </si>
  <si>
    <t>S278 Nabbs Lane Muse Developments.</t>
  </si>
  <si>
    <t>PCXG184</t>
  </si>
  <si>
    <t>Lindhurst Group Payment</t>
  </si>
  <si>
    <t>PCXG185</t>
  </si>
  <si>
    <t>S278 High Oakham Dr/Atkin Ln Mansfield</t>
  </si>
  <si>
    <t>PCXG186</t>
  </si>
  <si>
    <t>NET Highway Handover</t>
  </si>
  <si>
    <t>PCXG187</t>
  </si>
  <si>
    <t>S38 Kenbrook Road, Papplewick Lane</t>
  </si>
  <si>
    <t>PCXG188</t>
  </si>
  <si>
    <t>PCXG189</t>
  </si>
  <si>
    <t>Oddicroft Lane S-IN-ASH southern access</t>
  </si>
  <si>
    <t>PCXG190</t>
  </si>
  <si>
    <t>Penny Emma Way S-IN-ASH 2-can-Xing</t>
  </si>
  <si>
    <t>PNWS001</t>
  </si>
  <si>
    <t>NWSC Flooding Insurance costs</t>
  </si>
  <si>
    <t>PRFH063</t>
  </si>
  <si>
    <t>A60 LEAMING LANE RTC L/C HIT - EA</t>
  </si>
  <si>
    <t>PRFH068</t>
  </si>
  <si>
    <t>WEST BANK AVE, MANSFIELD RTC SIGN - EA</t>
  </si>
  <si>
    <t>PRLJ003</t>
  </si>
  <si>
    <t>HIGH ST, EDWINSTOWE RTC - EA</t>
  </si>
  <si>
    <t>PTLR102</t>
  </si>
  <si>
    <t>ASDM Migration</t>
  </si>
  <si>
    <t>PTLU332</t>
  </si>
  <si>
    <t>Microsoft Office365</t>
  </si>
  <si>
    <t>PTLU333</t>
  </si>
  <si>
    <t>Midlands Engine</t>
  </si>
  <si>
    <t>R000047</t>
  </si>
  <si>
    <t>AEM Reserve</t>
  </si>
  <si>
    <t>R000048</t>
  </si>
  <si>
    <t>AEM Reserve - ICT</t>
  </si>
  <si>
    <t>18/0577 – Field Wood Lane, Gedling</t>
  </si>
  <si>
    <t>RCCY083</t>
  </si>
  <si>
    <t>15/0424 – Mill Field Close</t>
  </si>
  <si>
    <t>RCCY084</t>
  </si>
  <si>
    <t>15/00767/FUL - Land To Rear Of 46 - 78 M</t>
  </si>
  <si>
    <t>RCCY085</t>
  </si>
  <si>
    <t>16/00382/ROC - Land South Of Brackenfiel</t>
  </si>
  <si>
    <t>RCCY086</t>
  </si>
  <si>
    <t>16/00754/FUL - Land adjacent to Great No</t>
  </si>
  <si>
    <t>RCCY087</t>
  </si>
  <si>
    <t>15/00042/FUL - Workshop &amp; premises Rober</t>
  </si>
  <si>
    <t>RCCY088</t>
  </si>
  <si>
    <t>15/0032/NT – Park Hall Farm</t>
  </si>
  <si>
    <t>RCCY089</t>
  </si>
  <si>
    <t>18/00337/FULM - Land south of Tylden Rd</t>
  </si>
  <si>
    <t>RCCY090</t>
  </si>
  <si>
    <t>14/0045 – The Twitchell</t>
  </si>
  <si>
    <t>RCCY091</t>
  </si>
  <si>
    <t>14/00213/OUT Land S of Gateford Rd</t>
  </si>
  <si>
    <t>RCCY092</t>
  </si>
  <si>
    <t>14/00803 - Former Retford Oaks High Scho</t>
  </si>
  <si>
    <t>RCCY093</t>
  </si>
  <si>
    <t>16/01777 - Kenilworth Nursery, Retford</t>
  </si>
  <si>
    <t>RCCY094</t>
  </si>
  <si>
    <t>18/00509/FULM – Waterfield Way,Clipstone</t>
  </si>
  <si>
    <t>RCCY095</t>
  </si>
  <si>
    <t>17/00723/FUL Wilmot Lane, Beeston</t>
  </si>
  <si>
    <t>RCCY096</t>
  </si>
  <si>
    <t>12/0556 Mansfield Road, Skegby</t>
  </si>
  <si>
    <t>RCCY097</t>
  </si>
  <si>
    <t>14/0654 – Moorfiled Farm, Bishops Walk,</t>
  </si>
  <si>
    <t>RCCY098</t>
  </si>
  <si>
    <t>15/0537 – Roundhill Farm, Sotherby Ave</t>
  </si>
  <si>
    <t>RCCY099</t>
  </si>
  <si>
    <t>17/0738 – Nursery Site, the Park</t>
  </si>
  <si>
    <t>RCCY100</t>
  </si>
  <si>
    <t>19/01287/FUL - Land North East Of Marl C</t>
  </si>
  <si>
    <t>RCEH017</t>
  </si>
  <si>
    <t>Floods Projects - Env Agency</t>
  </si>
  <si>
    <t>RCEH018</t>
  </si>
  <si>
    <t>Lindhurst Project</t>
  </si>
  <si>
    <t>RCEH179</t>
  </si>
  <si>
    <t>BDC A57 Shireoaks Scheme</t>
  </si>
  <si>
    <t>RCEH180</t>
  </si>
  <si>
    <t>RCEH181</t>
  </si>
  <si>
    <t>10/0089 – Lindhurst</t>
  </si>
  <si>
    <t>RCEH182</t>
  </si>
  <si>
    <t>13/0409 – Broomhill Farm</t>
  </si>
  <si>
    <t>RCEH183</t>
  </si>
  <si>
    <t>18/00737 – Land off A57 Worksop ByPass</t>
  </si>
  <si>
    <t>RCEH184</t>
  </si>
  <si>
    <t>14/02715 – Land to SW Edwalton Lodge Cl</t>
  </si>
  <si>
    <t>RCEH185</t>
  </si>
  <si>
    <t>Top Wighay - Homes England</t>
  </si>
  <si>
    <t>RCEH186</t>
  </si>
  <si>
    <t>14/01576 – Land off the Ridgeway/Milldal</t>
  </si>
  <si>
    <t>RCEH187</t>
  </si>
  <si>
    <t>18/02800 Police Station, Bingham</t>
  </si>
  <si>
    <t>RCEH188</t>
  </si>
  <si>
    <t>RCEH189</t>
  </si>
  <si>
    <t>13/0500 – Land S of Colwick Loop Road</t>
  </si>
  <si>
    <t>RCEH190</t>
  </si>
  <si>
    <t>RCEH191</t>
  </si>
  <si>
    <t>10/01256 – Site at Beacon Hill Road, New</t>
  </si>
  <si>
    <t>RCEH192</t>
  </si>
  <si>
    <t>13/0123 – Watnall Road, Hucknall</t>
  </si>
  <si>
    <t>RCEH193</t>
  </si>
  <si>
    <t>13/0500 Land South Of Colwick Loop Road</t>
  </si>
  <si>
    <t>RCEH194</t>
  </si>
  <si>
    <t>Transforming Cities Fund</t>
  </si>
  <si>
    <t>RCEH195</t>
  </si>
  <si>
    <t>16/00015 – Land at Thrumpton Lane, Retfo</t>
  </si>
  <si>
    <t>RCEH196</t>
  </si>
  <si>
    <t>RCEH197</t>
  </si>
  <si>
    <t>19/00348/FUL – 21 Bridgegate, Retford</t>
  </si>
  <si>
    <t>RCEH198</t>
  </si>
  <si>
    <t>RCEH199</t>
  </si>
  <si>
    <t>20/0009 – Millbeck House, Oakdale House,</t>
  </si>
  <si>
    <t>RCEH200</t>
  </si>
  <si>
    <t>14/0654 – Moorfiled Farm, Church Warsop</t>
  </si>
  <si>
    <t>RCEH201</t>
  </si>
  <si>
    <t>16/02173/OUT - Former Thoresby Colliery,</t>
  </si>
  <si>
    <t>RCEH202</t>
  </si>
  <si>
    <t>13/0267 - Victoria Park Way, Netherfield</t>
  </si>
  <si>
    <t>RCEH203</t>
  </si>
  <si>
    <t>12/00721 – Land N of Mushroom Farm</t>
  </si>
  <si>
    <t>RCEH204</t>
  </si>
  <si>
    <t>Active Travel Fund DfT</t>
  </si>
  <si>
    <t>RCEH205</t>
  </si>
  <si>
    <t>RCPB006</t>
  </si>
  <si>
    <t>5G Connected Forest</t>
  </si>
  <si>
    <t>RCPB007</t>
  </si>
  <si>
    <t>Getting Building Fund</t>
  </si>
  <si>
    <t>S253000</t>
  </si>
  <si>
    <t>Misson Primary School</t>
  </si>
  <si>
    <t>S331820</t>
  </si>
  <si>
    <t>S333270</t>
  </si>
  <si>
    <t>Trent Vale Infant &amp; Nursery</t>
  </si>
  <si>
    <t>S333290</t>
  </si>
  <si>
    <t>Sutton-cum-Lound CofE Primary</t>
  </si>
  <si>
    <t>S333340</t>
  </si>
  <si>
    <t>Worksop Turbine Centre</t>
  </si>
  <si>
    <t>S333370</t>
  </si>
  <si>
    <t>Prospect Kilton Children's Centre</t>
  </si>
  <si>
    <t>S333380</t>
  </si>
  <si>
    <t>Equals Trust Sites</t>
  </si>
  <si>
    <t>S333510</t>
  </si>
  <si>
    <t>S333530</t>
  </si>
  <si>
    <t>S333550</t>
  </si>
  <si>
    <t>Mitie</t>
  </si>
  <si>
    <t>S333570</t>
  </si>
  <si>
    <t>S333600</t>
  </si>
  <si>
    <t>S333650</t>
  </si>
  <si>
    <t>The Chilwell School</t>
  </si>
  <si>
    <t>S333670</t>
  </si>
  <si>
    <t>S333690</t>
  </si>
  <si>
    <t>Kirklington Primary School</t>
  </si>
  <si>
    <t>S333700</t>
  </si>
  <si>
    <t>S333710</t>
  </si>
  <si>
    <t>Pierrepont Gamston CofE Primary</t>
  </si>
  <si>
    <t>S333730</t>
  </si>
  <si>
    <t>S333770</t>
  </si>
  <si>
    <t>S333780</t>
  </si>
  <si>
    <t>Ravensdale Surestart</t>
  </si>
  <si>
    <t>S333790</t>
  </si>
  <si>
    <t>S333800</t>
  </si>
  <si>
    <t>S333820</t>
  </si>
  <si>
    <t>S333840</t>
  </si>
  <si>
    <t>S333850</t>
  </si>
  <si>
    <t>S333860</t>
  </si>
  <si>
    <t>S333870</t>
  </si>
  <si>
    <t>S333890</t>
  </si>
  <si>
    <t>Broxtowe Day Service</t>
  </si>
  <si>
    <t>S333900</t>
  </si>
  <si>
    <t>S333920</t>
  </si>
  <si>
    <t>S333950</t>
  </si>
  <si>
    <t>S333960</t>
  </si>
  <si>
    <t>21 Florence Road</t>
  </si>
  <si>
    <t>S333970</t>
  </si>
  <si>
    <t>St Peters CofE Junior Ruddington</t>
  </si>
  <si>
    <t>S334000</t>
  </si>
  <si>
    <t>S334020</t>
  </si>
  <si>
    <t>S334030</t>
  </si>
  <si>
    <t>S334040</t>
  </si>
  <si>
    <t>Retford Children &amp; Young People Ctrs</t>
  </si>
  <si>
    <t>S334060</t>
  </si>
  <si>
    <t>My Place Community Centre</t>
  </si>
  <si>
    <t>S334070</t>
  </si>
  <si>
    <t>S334080</t>
  </si>
  <si>
    <t>S334090</t>
  </si>
  <si>
    <t>County House</t>
  </si>
  <si>
    <t>S334100</t>
  </si>
  <si>
    <t>S334110</t>
  </si>
  <si>
    <t>S334120</t>
  </si>
  <si>
    <t>The Lanes Infant School</t>
  </si>
  <si>
    <t>S334130</t>
  </si>
  <si>
    <t>S334150</t>
  </si>
  <si>
    <t>S334160</t>
  </si>
  <si>
    <t>The Becket School</t>
  </si>
  <si>
    <t>S334170</t>
  </si>
  <si>
    <t>S334180</t>
  </si>
  <si>
    <t>S334190</t>
  </si>
  <si>
    <t>Ravenshead Children's Centre</t>
  </si>
  <si>
    <t>S334200</t>
  </si>
  <si>
    <t>S334210</t>
  </si>
  <si>
    <t>S334220</t>
  </si>
  <si>
    <t>Ash Lea School</t>
  </si>
  <si>
    <t>S334230</t>
  </si>
  <si>
    <t>The Florence Nightingale Academy</t>
  </si>
  <si>
    <t>S334240</t>
  </si>
  <si>
    <t>Bilsthorpe Young Peoples Ctr Tree Survey</t>
  </si>
  <si>
    <t>S334250</t>
  </si>
  <si>
    <t>The Lanes Junior</t>
  </si>
  <si>
    <t>S334280</t>
  </si>
  <si>
    <t>S334290</t>
  </si>
  <si>
    <t>S334310</t>
  </si>
  <si>
    <t>S334340</t>
  </si>
  <si>
    <t>S334360</t>
  </si>
  <si>
    <t>S334370</t>
  </si>
  <si>
    <t>S334400</t>
  </si>
  <si>
    <t>S334410</t>
  </si>
  <si>
    <t>S334500</t>
  </si>
  <si>
    <t>S334510</t>
  </si>
  <si>
    <t>S334530</t>
  </si>
  <si>
    <t>S334550</t>
  </si>
  <si>
    <t>S334560</t>
  </si>
  <si>
    <t>Toot Hill Academy Resurface</t>
  </si>
  <si>
    <t>S334570</t>
  </si>
  <si>
    <t>Mapperley Primary School</t>
  </si>
  <si>
    <t>S334580</t>
  </si>
  <si>
    <t>S334590</t>
  </si>
  <si>
    <t>S334620</t>
  </si>
  <si>
    <t>Mansfield Academy</t>
  </si>
  <si>
    <t>S334650</t>
  </si>
  <si>
    <t>S334670</t>
  </si>
  <si>
    <t>S334680</t>
  </si>
  <si>
    <t>S334690</t>
  </si>
  <si>
    <t>St Peters Cof E Junior</t>
  </si>
  <si>
    <t>S334700</t>
  </si>
  <si>
    <t>The Kimberley School Markings</t>
  </si>
  <si>
    <t>S334730</t>
  </si>
  <si>
    <t>Rempton Primary School</t>
  </si>
  <si>
    <t>S334740</t>
  </si>
  <si>
    <t>S334750</t>
  </si>
  <si>
    <t>S334780</t>
  </si>
  <si>
    <t>S334800</t>
  </si>
  <si>
    <t>S334830</t>
  </si>
  <si>
    <t>Calverton Children's Centre</t>
  </si>
  <si>
    <t>S334850</t>
  </si>
  <si>
    <t>Athena School</t>
  </si>
  <si>
    <t>S334860</t>
  </si>
  <si>
    <t>St Botolphs Cof E Primary School</t>
  </si>
  <si>
    <t>S334880</t>
  </si>
  <si>
    <t>West View Children's Home</t>
  </si>
  <si>
    <t>S334910</t>
  </si>
  <si>
    <t>Toot Hill Academy Ramp</t>
  </si>
  <si>
    <t>S334930</t>
  </si>
  <si>
    <t>S334980</t>
  </si>
  <si>
    <t>S335020</t>
  </si>
  <si>
    <t>Cropwell Bishop Primary Shed</t>
  </si>
  <si>
    <t>S335030</t>
  </si>
  <si>
    <t>County House (Mansfield Registy Office)</t>
  </si>
  <si>
    <t>S335050</t>
  </si>
  <si>
    <t>S335060</t>
  </si>
  <si>
    <t>S335070</t>
  </si>
  <si>
    <t>Bilsthorpe Young Peoples Centre</t>
  </si>
  <si>
    <t>S335080</t>
  </si>
  <si>
    <t>S335090</t>
  </si>
  <si>
    <t>Hollywell Primary Planting</t>
  </si>
  <si>
    <t>S335100</t>
  </si>
  <si>
    <t>Gilthill Primary School</t>
  </si>
  <si>
    <t>S335110</t>
  </si>
  <si>
    <t>S335190</t>
  </si>
  <si>
    <t>Gotham Primary School Roof</t>
  </si>
  <si>
    <t>S335230</t>
  </si>
  <si>
    <t>Hawtonville Young Peoples Ctr Bolt Block</t>
  </si>
  <si>
    <t>S335240</t>
  </si>
  <si>
    <t>Hawtonville Young Peoples Ctr Planting</t>
  </si>
  <si>
    <t>S335320</t>
  </si>
  <si>
    <t>Forest Town Primary Trees</t>
  </si>
  <si>
    <t>S380000</t>
  </si>
  <si>
    <t>Foxwood Academy Bramcote</t>
  </si>
  <si>
    <t>S454400</t>
  </si>
  <si>
    <t>Priory Contact Centre, Worksop</t>
  </si>
  <si>
    <t>Trent Court, Boughton</t>
  </si>
  <si>
    <t>Lings Bar Hospital, Gamston</t>
  </si>
  <si>
    <t>SBU3137</t>
  </si>
  <si>
    <t>Rampton Primary School</t>
  </si>
  <si>
    <t>SBU3138</t>
  </si>
  <si>
    <t>Roundabout After School Club</t>
  </si>
  <si>
    <t>SBU3139</t>
  </si>
  <si>
    <t>Poppyfields Centre</t>
  </si>
  <si>
    <t>SBU3140</t>
  </si>
  <si>
    <t>Priory Court</t>
  </si>
  <si>
    <t>SBU3141</t>
  </si>
  <si>
    <t>SBU3142</t>
  </si>
  <si>
    <t>St Augustine's Catholic Primary Sch</t>
  </si>
  <si>
    <t>SBU3143</t>
  </si>
  <si>
    <t>St Joseph's Catholic Primary School</t>
  </si>
  <si>
    <t>SBU3144</t>
  </si>
  <si>
    <t>St Mary's Catholic Primary Sch</t>
  </si>
  <si>
    <t>SBU3145</t>
  </si>
  <si>
    <t>Our Lady of Perpetual Succour Prim Acad</t>
  </si>
  <si>
    <t>SBU3146</t>
  </si>
  <si>
    <t>Our Lady &amp; St Edwards RC Primary Sch</t>
  </si>
  <si>
    <t>SBU3147</t>
  </si>
  <si>
    <t>St Margaret Clitherow Catholic Prim Acad</t>
  </si>
  <si>
    <t>SBU3148</t>
  </si>
  <si>
    <t>St Teresa's Catholic Primary School</t>
  </si>
  <si>
    <t>SBU3149</t>
  </si>
  <si>
    <t>Blessed Robert Widmerpool Catholic Acad</t>
  </si>
  <si>
    <t>SBU3150</t>
  </si>
  <si>
    <t>St Paterick's Catholic Voluntary Academy</t>
  </si>
  <si>
    <t>The King’s Church Of England Primary Aca</t>
  </si>
  <si>
    <t>hssse Gray Primary</t>
  </si>
  <si>
    <t>SN15900</t>
  </si>
  <si>
    <t>The Mill Adventure Base</t>
  </si>
  <si>
    <t>21 Berry Park, Lea, Mansfield</t>
  </si>
  <si>
    <t>SN64300</t>
  </si>
  <si>
    <t>Hucknall Flying High Primary</t>
  </si>
  <si>
    <t>SN64400</t>
  </si>
  <si>
    <t>Fortuna Primary School</t>
  </si>
  <si>
    <t>SN64500</t>
  </si>
  <si>
    <t>SN64600</t>
  </si>
  <si>
    <t>SN64700</t>
  </si>
  <si>
    <t>Summit Centre (Kickstart Academy)</t>
  </si>
  <si>
    <t>SN64800</t>
  </si>
  <si>
    <t>Summit Centre (Kay Appleby)</t>
  </si>
  <si>
    <t>SN64900</t>
  </si>
  <si>
    <t>County Enterprize Foods (Worksop)</t>
  </si>
  <si>
    <t>SN65000</t>
  </si>
  <si>
    <t>Ollerton Day Services</t>
  </si>
  <si>
    <t>SN65200</t>
  </si>
  <si>
    <t>Shireoaks Turbine Centre</t>
  </si>
  <si>
    <t>SS47900</t>
  </si>
  <si>
    <t>Cator Lane Tramway</t>
  </si>
  <si>
    <t>SS48000</t>
  </si>
  <si>
    <t>Sutton Bonnington Parish Council</t>
  </si>
  <si>
    <t>SS48100</t>
  </si>
  <si>
    <t>St Botolphs primary</t>
  </si>
  <si>
    <t>SS48200</t>
  </si>
  <si>
    <t>Church Lane Primary</t>
  </si>
  <si>
    <t>SS48300</t>
  </si>
  <si>
    <t>SS48400</t>
  </si>
  <si>
    <t>Grrenfields Academy</t>
  </si>
  <si>
    <t>SS48500</t>
  </si>
  <si>
    <t>East Leake Playing Field Charities</t>
  </si>
  <si>
    <t>SS48600</t>
  </si>
  <si>
    <t>Gedling Day Services</t>
  </si>
  <si>
    <t>SS48700</t>
  </si>
  <si>
    <t>Netherfield Day Services</t>
  </si>
  <si>
    <t xml:space="preserve">INTERNAL order </t>
  </si>
  <si>
    <t>PROFIT CENTRE / INTERNAL ORDER NAME</t>
  </si>
  <si>
    <t>ACCOUNT CODE DESCRIPTION</t>
  </si>
  <si>
    <t>CONTACT DETAILS (IF INTERNAL)</t>
  </si>
  <si>
    <t>SUNDRY DEBTOR (Biller Direct)</t>
  </si>
  <si>
    <t>SUNDRY DEBTOR (Non Biller Direct)</t>
  </si>
  <si>
    <t>SUNDRY DEBTOR (External Other)</t>
  </si>
  <si>
    <t>?</t>
  </si>
  <si>
    <t>I</t>
  </si>
  <si>
    <t>E</t>
  </si>
  <si>
    <t>CHECK - SHOULD BE 0</t>
  </si>
  <si>
    <t>Line Text length check (Description + CP name</t>
  </si>
  <si>
    <t>0115 97 1234</t>
  </si>
  <si>
    <t>CHILDREN AND FAMILIES DEPARTMENT - SCHOOLS</t>
  </si>
  <si>
    <t xml:space="preserve">SCHOOL PROFIT CENTRE (SAP) = </t>
  </si>
  <si>
    <t xml:space="preserve">SCHOOL NAME = </t>
  </si>
  <si>
    <t>A BUDGET HOLDER</t>
  </si>
  <si>
    <t>A HEAD TEACHER</t>
  </si>
  <si>
    <t>SUNDRY DEBTOR - CAPITAL</t>
  </si>
  <si>
    <t>SUNDRY DEBTOR CAPITAL- ASDM</t>
  </si>
  <si>
    <t>Cap</t>
  </si>
  <si>
    <t>Prem Exp Fund By Form Capital</t>
  </si>
  <si>
    <t>Prem Exp Fund By Other Capital</t>
  </si>
  <si>
    <t>Prem Exp Fund By School Budget</t>
  </si>
  <si>
    <t>Vehicles Fund From DFC</t>
  </si>
  <si>
    <t>Vehicles Fund By Other Capital Grant</t>
  </si>
  <si>
    <t>Vehicles Fund From School Budget</t>
  </si>
  <si>
    <t>Equip Exp Fund By Other Capital</t>
  </si>
  <si>
    <t>Equip Capital Fnd School Budget Inc Laef</t>
  </si>
  <si>
    <t>Ict Capital Exp Fund By Form Capital</t>
  </si>
  <si>
    <t>Ict Capital Exp Fund By Capital Grant</t>
  </si>
  <si>
    <t>Ict Capital Exp Fund By School Budget</t>
  </si>
  <si>
    <t>INTERNAL ORDER</t>
  </si>
  <si>
    <t>CP Type</t>
  </si>
  <si>
    <t>CP Name</t>
  </si>
  <si>
    <t>Check</t>
  </si>
  <si>
    <t>Counterparty check</t>
  </si>
  <si>
    <t xml:space="preserve">Mapperley Plains Primary </t>
  </si>
  <si>
    <t>St John The Baptist C of E Primary</t>
  </si>
  <si>
    <t>All Hallows C of E Primary</t>
  </si>
  <si>
    <t>St Wilfrid's C of E Primary</t>
  </si>
  <si>
    <t>Halam C of E Primary</t>
  </si>
  <si>
    <t>Lowdham C of E Primary</t>
  </si>
  <si>
    <t>Phoenix Infant &amp; Nursery</t>
  </si>
  <si>
    <t xml:space="preserve">Woodborough Woods Foundation </t>
  </si>
  <si>
    <t>Stanhope Primary &amp; Nursery</t>
  </si>
  <si>
    <t>Arnold Mill Primary &amp; Nursery</t>
  </si>
  <si>
    <t>Priory Junior</t>
  </si>
  <si>
    <t xml:space="preserve">Pinewood Infant </t>
  </si>
  <si>
    <t>Bramcote C of E Primary</t>
  </si>
  <si>
    <t>St John's C of E Primary</t>
  </si>
  <si>
    <t>Banks Road Infant &amp; Nursery</t>
  </si>
  <si>
    <t>Albany Infant &amp; Nursery</t>
  </si>
  <si>
    <t>Normanton-on-Soar Primary</t>
  </si>
  <si>
    <t>Costock C of E Primary</t>
  </si>
  <si>
    <t>Trowell C of E Primary</t>
  </si>
  <si>
    <t>James Peacock Infant &amp; Nursery</t>
  </si>
  <si>
    <t xml:space="preserve">Wadsworth Fields Primary </t>
  </si>
  <si>
    <t>Carr Hill Primary &amp; Nursery</t>
  </si>
  <si>
    <t xml:space="preserve">Ordsall Primary </t>
  </si>
  <si>
    <t>Hallcroft Infant &amp; Nursery</t>
  </si>
  <si>
    <t>Elkesley Primary &amp; Nursery</t>
  </si>
  <si>
    <t>Misterton Primary &amp; Nursey</t>
  </si>
  <si>
    <t>Sutton-on-Trent Primary</t>
  </si>
  <si>
    <t>Dunham C of E Primary</t>
  </si>
  <si>
    <t>Gamston C of E Primary</t>
  </si>
  <si>
    <t xml:space="preserve">St Peter's C of E Primary </t>
  </si>
  <si>
    <t>St Matthew's C of E Primary</t>
  </si>
  <si>
    <t>North Wheatley C of E Primary</t>
  </si>
  <si>
    <t>Ranby C of E Primary</t>
  </si>
  <si>
    <t>Sturton Le Steeple C of E Primary</t>
  </si>
  <si>
    <t>Sutton-cum-Lound C of E Primary</t>
  </si>
  <si>
    <t>Brinsley Primary &amp; Nursery</t>
  </si>
  <si>
    <t>Jacksdale Primary &amp; Nursery</t>
  </si>
  <si>
    <t>Selston C of E Infant &amp; Nursery</t>
  </si>
  <si>
    <t>Holly Hill Primary &amp; Nursery</t>
  </si>
  <si>
    <t>Underwood C of E Primary</t>
  </si>
  <si>
    <t>Westwood Infant &amp; Nursery</t>
  </si>
  <si>
    <t>Larkfields Junior</t>
  </si>
  <si>
    <t>Brookhill Leys Primary &amp; Nursery</t>
  </si>
  <si>
    <t xml:space="preserve">Beardall Fields Primary </t>
  </si>
  <si>
    <t>Butler's Hill Infant &amp; Nursery</t>
  </si>
  <si>
    <t>Edgewood Primary &amp; Nursery</t>
  </si>
  <si>
    <t>Hucknall National C of E Primary</t>
  </si>
  <si>
    <t>Newstead Primary &amp; Nursery</t>
  </si>
  <si>
    <t>Abbey Gates Primary School</t>
  </si>
  <si>
    <t>Ravenshead C of E Primary</t>
  </si>
  <si>
    <t>Christ Church C of E Infant</t>
  </si>
  <si>
    <t xml:space="preserve">Lovers Lane Primary </t>
  </si>
  <si>
    <t>Mount C of E Primary &amp; Nursery</t>
  </si>
  <si>
    <t>Dean Hole C of E Primary</t>
  </si>
  <si>
    <t>Coddington C of E Primary</t>
  </si>
  <si>
    <t>All Saints Anglican/Methodist Pri</t>
  </si>
  <si>
    <t>Kneesall C of E Primary</t>
  </si>
  <si>
    <t>Norwell C of E Primary</t>
  </si>
  <si>
    <t>Bunny C of E Primary</t>
  </si>
  <si>
    <t>St Peter's C of E Junior</t>
  </si>
  <si>
    <t>Cotgrave C of E Primary</t>
  </si>
  <si>
    <t>Langar C of E Primary</t>
  </si>
  <si>
    <t>King Edwin Primary &amp; Nursery</t>
  </si>
  <si>
    <t>Maun Infant &amp; Nursery</t>
  </si>
  <si>
    <t>St Luke's C of E Primary</t>
  </si>
  <si>
    <t>Redlands Primary &amp; Nursery</t>
  </si>
  <si>
    <t xml:space="preserve">Haggonfields Primary </t>
  </si>
  <si>
    <t xml:space="preserve">Sir Edmund Hillary Primary </t>
  </si>
  <si>
    <t>St Anne's C of E Primary</t>
  </si>
  <si>
    <t>St Mary &amp; St Martin, Blyth</t>
  </si>
  <si>
    <t>Lake View Primary &amp; Nursery</t>
  </si>
  <si>
    <t>Cuckney C of E Primary</t>
  </si>
  <si>
    <t>Edwinstowe St Mary's C of E Pri</t>
  </si>
  <si>
    <t>St Patrick's Catholic Primary</t>
  </si>
  <si>
    <t>Walesby C of E Primary</t>
  </si>
  <si>
    <t>Prospect Hill Infant &amp; Nursery</t>
  </si>
  <si>
    <t xml:space="preserve">Holy Family Catholic Primary </t>
  </si>
  <si>
    <t xml:space="preserve">Morven Park Primary </t>
  </si>
  <si>
    <t>Orchard Primary &amp; Nursery</t>
  </si>
  <si>
    <t>Annesley Primary &amp; Nursery</t>
  </si>
  <si>
    <t>Hillocks Primary &amp; Nursery</t>
  </si>
  <si>
    <t xml:space="preserve">St Edmund's C of E Primary </t>
  </si>
  <si>
    <t>Northfield Primary &amp; Nursery</t>
  </si>
  <si>
    <t>John T. Rice Infant &amp; Nursery</t>
  </si>
  <si>
    <t>Nettleworth Infant &amp; Nursery</t>
  </si>
  <si>
    <t>All Saints C of E Infant</t>
  </si>
  <si>
    <t>Priestsic Primary &amp; Nursery</t>
  </si>
  <si>
    <t>Abbey Hill Primary &amp; Nursery</t>
  </si>
  <si>
    <t>St Andrew's C of E Primary</t>
  </si>
  <si>
    <t>Healdswood Infant &amp; Nursery</t>
  </si>
  <si>
    <t>Dalestorth Primary &amp; Nursery</t>
  </si>
  <si>
    <t>Hetts Lane Infant &amp; Nursery</t>
  </si>
  <si>
    <t xml:space="preserve">Netherfield Infant </t>
  </si>
  <si>
    <t xml:space="preserve">King Edward Primary </t>
  </si>
  <si>
    <t>Sutton Road Primary &amp; Nursery</t>
  </si>
  <si>
    <t xml:space="preserve">Crescent Primary </t>
  </si>
  <si>
    <t>Farmilo Primary &amp; Nursery</t>
  </si>
  <si>
    <t>Intake Farm Primary &amp; Nursery</t>
  </si>
  <si>
    <t>Berry Hill Primary &amp; Nursery</t>
  </si>
  <si>
    <t xml:space="preserve">Asquith Primary </t>
  </si>
  <si>
    <t xml:space="preserve">Heathlands Primary </t>
  </si>
  <si>
    <t xml:space="preserve">Brierley Forest Primary </t>
  </si>
  <si>
    <t>St Augustine's School</t>
  </si>
  <si>
    <t xml:space="preserve">Holgate Primary </t>
  </si>
  <si>
    <t>Fountaindale Special</t>
  </si>
  <si>
    <t>Orchard Special</t>
  </si>
  <si>
    <t>Ash Lea Special</t>
  </si>
  <si>
    <t xml:space="preserve">Shared Service Income </t>
  </si>
  <si>
    <t>01159123456</t>
  </si>
  <si>
    <t>SCH LEDGER BALANCES</t>
  </si>
  <si>
    <t>A Training Provider</t>
  </si>
  <si>
    <t>An Academy</t>
  </si>
  <si>
    <t>Various Parents</t>
  </si>
  <si>
    <t xml:space="preserve">HEAD TEACHER = </t>
  </si>
  <si>
    <t>School</t>
  </si>
  <si>
    <t>Internal - Other NCC School</t>
  </si>
  <si>
    <t>SUNDRY DEBTOR (Other NCC Schools)</t>
  </si>
  <si>
    <t>PLEASE DO NOT DELETE ANY LINES</t>
  </si>
  <si>
    <t>Before you complete the spreadsheet please look at the completed 'Example' and read the guidance in the Final Accounts Pack. Please also read the guide to completing Sundry Creditor &amp; Debtors.</t>
  </si>
  <si>
    <t>Please send supporting documentation e.g. invoice or goods received note, via email or ERICA.</t>
  </si>
  <si>
    <t>School Profit Centre</t>
  </si>
  <si>
    <t>As per SAP</t>
  </si>
  <si>
    <t>School Name</t>
  </si>
  <si>
    <t>This will populate</t>
  </si>
  <si>
    <t>Head Teacher</t>
  </si>
  <si>
    <t>Head teacher name</t>
  </si>
  <si>
    <t>35 characters maximum.  Do not use any commas, apostrophes, double quotes or £ signs please.  Supply enough information to describe what the transaction is for e.g. Invoice No. Supplier name, detail of goods etc.  This will appear on your BMS report FI038 so make sure it is meaningful.</t>
  </si>
  <si>
    <t>01623 461313</t>
  </si>
  <si>
    <t>01623 477280</t>
  </si>
  <si>
    <t>0115 9539927</t>
  </si>
  <si>
    <t>01427 880342</t>
  </si>
  <si>
    <t>01623 465588</t>
  </si>
  <si>
    <t>01623 468558</t>
  </si>
  <si>
    <t>01777 838615</t>
  </si>
  <si>
    <t>01636 821286</t>
  </si>
  <si>
    <t>0115 9652472</t>
  </si>
  <si>
    <t>0115 9212727</t>
  </si>
  <si>
    <t>01623 461010</t>
  </si>
  <si>
    <t>0115 9652136</t>
  </si>
  <si>
    <t>0115 9525694</t>
  </si>
  <si>
    <t>01623 477629</t>
  </si>
  <si>
    <t>01509 852084</t>
  </si>
  <si>
    <t>01909 730408</t>
  </si>
  <si>
    <t>01302 710580</t>
  </si>
  <si>
    <t>01623 842223</t>
  </si>
  <si>
    <t>01623 420244</t>
  </si>
  <si>
    <t>01623 487087</t>
  </si>
  <si>
    <t>01623 468806</t>
  </si>
  <si>
    <t>01909 478681</t>
  </si>
  <si>
    <t>0115 9819292</t>
  </si>
  <si>
    <t>01636 636219</t>
  </si>
  <si>
    <t>01773 712128</t>
  </si>
  <si>
    <t>0115 9179881</t>
  </si>
  <si>
    <t>01949 838246</t>
  </si>
  <si>
    <t>0115 9561337</t>
  </si>
  <si>
    <t>0115 9179277</t>
  </si>
  <si>
    <t>01623 401404</t>
  </si>
  <si>
    <t>0115 9179224</t>
  </si>
  <si>
    <t>01773 719463</t>
  </si>
  <si>
    <t>01777 870439</t>
  </si>
  <si>
    <t>0115 9179212</t>
  </si>
  <si>
    <t>01909 591218</t>
  </si>
  <si>
    <t>0115 9178355</t>
  </si>
  <si>
    <t>01623 842683</t>
  </si>
  <si>
    <t>0115 9568289</t>
  </si>
  <si>
    <t>01636 525324</t>
  </si>
  <si>
    <t>01773 782868</t>
  </si>
  <si>
    <t>01773 782843</t>
  </si>
  <si>
    <t>01777 708065</t>
  </si>
  <si>
    <t>01427 890284</t>
  </si>
  <si>
    <t>01623 484522</t>
  </si>
  <si>
    <t>0115 9521717</t>
  </si>
  <si>
    <t>0115 9194343</t>
  </si>
  <si>
    <t>01623 455255</t>
  </si>
  <si>
    <t>0115 9179226</t>
  </si>
  <si>
    <t>01909 473655</t>
  </si>
  <si>
    <t>0115 9144225</t>
  </si>
  <si>
    <t>01773 783930</t>
  </si>
  <si>
    <t>01509 880620</t>
  </si>
  <si>
    <t>0115 9320962</t>
  </si>
  <si>
    <t>01623 842257</t>
  </si>
  <si>
    <t>0115 9176550</t>
  </si>
  <si>
    <t>01777 248251</t>
  </si>
  <si>
    <t>01773 783898</t>
  </si>
  <si>
    <t>01623 480107</t>
  </si>
  <si>
    <t>01522 778609</t>
  </si>
  <si>
    <t>01623 455940</t>
  </si>
  <si>
    <t>0115 9313515</t>
  </si>
  <si>
    <t>0115 9663358</t>
  </si>
  <si>
    <t>0115 9179272</t>
  </si>
  <si>
    <t>01509 820112</t>
  </si>
  <si>
    <t>01623 479001</t>
  </si>
  <si>
    <t>01636 683550</t>
  </si>
  <si>
    <t>01623 459339</t>
  </si>
  <si>
    <t>01623 753681</t>
  </si>
  <si>
    <t>01909 475821</t>
  </si>
  <si>
    <t>01623 842250</t>
  </si>
  <si>
    <t>01427 848230</t>
  </si>
  <si>
    <t>0115 8476787</t>
  </si>
  <si>
    <t>01623 625589</t>
  </si>
  <si>
    <t>01427 890355</t>
  </si>
  <si>
    <t>0115 9263820</t>
  </si>
  <si>
    <t>0115 9525904</t>
  </si>
  <si>
    <t>01623 459395</t>
  </si>
  <si>
    <t>0115 9110193</t>
  </si>
  <si>
    <t>0115 9149889</t>
  </si>
  <si>
    <t>01623 822111</t>
  </si>
  <si>
    <t>01623 478477</t>
  </si>
  <si>
    <t>0115 9748002</t>
  </si>
  <si>
    <t>01777 702728</t>
  </si>
  <si>
    <t>0115 9892744</t>
  </si>
  <si>
    <t>01909 486374</t>
  </si>
  <si>
    <t>0115 9252698  ext 170/ mobile 07545265227</t>
  </si>
  <si>
    <t>0115 9747885</t>
  </si>
  <si>
    <t>0115 9177111</t>
  </si>
  <si>
    <t>0115 9112991</t>
  </si>
  <si>
    <t>01623 646624</t>
  </si>
  <si>
    <t>01636 680051</t>
  </si>
  <si>
    <t>01777 817350</t>
  </si>
  <si>
    <t>01522 703428</t>
  </si>
  <si>
    <t>01777 228383</t>
  </si>
  <si>
    <t>01909 473223</t>
  </si>
  <si>
    <t>01777 705990</t>
  </si>
  <si>
    <t>0115 9649360</t>
  </si>
  <si>
    <t>01427 880409</t>
  </si>
  <si>
    <t>01777 703736</t>
  </si>
  <si>
    <t>0115 9568277</t>
  </si>
  <si>
    <t>01623 860575</t>
  </si>
  <si>
    <t>0115 9140201</t>
  </si>
  <si>
    <t>0115 9743303</t>
  </si>
  <si>
    <t>0115 9652775</t>
  </si>
  <si>
    <t>01623 625552</t>
  </si>
  <si>
    <t>01773 783909</t>
  </si>
  <si>
    <t>01777 817330</t>
  </si>
  <si>
    <t>01623 456516</t>
  </si>
  <si>
    <t>0115 9560967</t>
  </si>
  <si>
    <t>0115 9531606</t>
  </si>
  <si>
    <t>01909 472465</t>
  </si>
  <si>
    <t>0115 9526100</t>
  </si>
  <si>
    <t>01623 480440</t>
  </si>
  <si>
    <t>01949 850618</t>
  </si>
  <si>
    <t>01623 842224</t>
  </si>
  <si>
    <t>0115 9149751</t>
  </si>
  <si>
    <t>01623 842545</t>
  </si>
  <si>
    <t>01623 454969</t>
  </si>
  <si>
    <t>01623 462449</t>
  </si>
  <si>
    <t>01777 703683</t>
  </si>
  <si>
    <t>01777 817265</t>
  </si>
  <si>
    <t>0115 9258548</t>
  </si>
  <si>
    <t>0115 9536688</t>
  </si>
  <si>
    <t>0115 9560990</t>
  </si>
  <si>
    <t>01636 892485</t>
  </si>
  <si>
    <t>01777 702852</t>
  </si>
  <si>
    <t>01623 465705</t>
  </si>
  <si>
    <t>01636 682255</t>
  </si>
  <si>
    <t>01777 702948</t>
  </si>
  <si>
    <t>01773 783899</t>
  </si>
  <si>
    <t>ICT BROUGHT PROF SVS</t>
  </si>
  <si>
    <t>HARDWARE PURCHASE</t>
  </si>
  <si>
    <t>Connectivity Capital From DFC</t>
  </si>
  <si>
    <t>Connectivity Cap From Other Cap Grant</t>
  </si>
  <si>
    <t>Connectivity Capital From Sch Budget</t>
  </si>
  <si>
    <t>Server Capital From DFC</t>
  </si>
  <si>
    <t>Server Capital From Other Cap Grant</t>
  </si>
  <si>
    <t>Server Capital From Sch Budget</t>
  </si>
  <si>
    <t>Other Hardware Capital from DFC</t>
  </si>
  <si>
    <t>Other Hardware Cap from Other Cap Grant</t>
  </si>
  <si>
    <t>Other Hardware Capital from School Budget</t>
  </si>
  <si>
    <t>SCHEDULE OF SUNDRY DEBTORS - 2025/26</t>
  </si>
  <si>
    <t>Training Course April 2026</t>
  </si>
  <si>
    <t>2025/26 Income From Parents</t>
  </si>
  <si>
    <t>31.03.2026</t>
  </si>
  <si>
    <t>Save the spreadsheet in your own work area including your profit centre &amp; DFE number at the beginning of the file name e.g. Profit Centre DFE Number Sundry Debtor 2025-2026.xlsx.</t>
  </si>
  <si>
    <t>External - Arc, Via, Inspire, Vertas</t>
  </si>
  <si>
    <t>01159 638845</t>
  </si>
  <si>
    <t xml:space="preserve"> 01159 747001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</si>
</sst>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49" x14ac:knownFonts="1">
    <font>
      <sz val="10"/>
      <name val="Tahoma"/>
    </font>
    <font>
      <sz val="11"/>
      <color theme="1"/>
      <name val="Calibri"/>
      <family val="2"/>
      <scheme val="minor"/>
    </font>
    <font>
      <sz val="11"/>
      <color theme="1"/>
      <name val="Calibri"/>
      <family val="2"/>
      <scheme val="minor"/>
    </font>
    <font>
      <sz val="11"/>
      <color theme="1"/>
      <name val="Calibri"/>
      <family val="2"/>
      <scheme val="minor"/>
    </font>
    <font>
      <b/>
      <sz val="16"/>
      <name val="Tahoma"/>
      <family val="2"/>
    </font>
    <font>
      <b/>
      <sz val="14"/>
      <name val="Tahoma"/>
      <family val="2"/>
    </font>
    <font>
      <b/>
      <sz val="12"/>
      <name val="Tahoma"/>
      <family val="2"/>
    </font>
    <font>
      <sz val="12"/>
      <name val="Tahoma"/>
      <family val="2"/>
    </font>
    <font>
      <sz val="8"/>
      <name val="Tahoma"/>
      <family val="2"/>
    </font>
    <font>
      <b/>
      <sz val="10"/>
      <name val="Tahoma"/>
      <family val="2"/>
    </font>
    <font>
      <sz val="10"/>
      <name val="Arial"/>
      <family val="2"/>
    </font>
    <font>
      <b/>
      <sz val="10"/>
      <name val="Arial"/>
      <family val="2"/>
    </font>
    <font>
      <sz val="10"/>
      <name val="Tahoma"/>
      <family val="2"/>
    </font>
    <font>
      <b/>
      <sz val="12"/>
      <name val="Arial"/>
      <family val="2"/>
    </font>
    <font>
      <b/>
      <sz val="10"/>
      <color indexed="9"/>
      <name val="Arial"/>
      <family val="2"/>
    </font>
    <font>
      <sz val="10"/>
      <name val="Arial"/>
      <family val="2"/>
    </font>
    <font>
      <b/>
      <sz val="9"/>
      <color indexed="81"/>
      <name val="Tahoma"/>
      <family val="2"/>
    </font>
    <font>
      <b/>
      <u/>
      <sz val="10"/>
      <name val="Tahoma"/>
      <family val="2"/>
    </font>
    <font>
      <b/>
      <u/>
      <sz val="10"/>
      <name val="Arial"/>
      <family val="2"/>
    </font>
    <font>
      <b/>
      <u/>
      <sz val="14"/>
      <color indexed="10"/>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4"/>
      <color rgb="FFFF0000"/>
      <name val="Tahoma"/>
      <family val="2"/>
    </font>
    <font>
      <sz val="11"/>
      <name val="Calibri"/>
      <family val="2"/>
      <scheme val="minor"/>
    </font>
    <font>
      <sz val="10"/>
      <name val="Tahoma"/>
      <family val="2"/>
    </font>
    <font>
      <b/>
      <sz val="11"/>
      <name val="Tahoma"/>
      <family val="2"/>
    </font>
    <font>
      <sz val="10"/>
      <color rgb="FFFF0000"/>
      <name val="Tahoma"/>
      <family val="2"/>
    </font>
    <font>
      <b/>
      <sz val="10"/>
      <color rgb="FFFF0000"/>
      <name val="Tahoma"/>
      <family val="2"/>
    </font>
    <font>
      <b/>
      <sz val="8"/>
      <name val="Tahoma"/>
      <family val="2"/>
    </font>
    <font>
      <sz val="12"/>
      <color rgb="FFFF0000"/>
      <name val="Tahoma"/>
      <family val="2"/>
    </font>
    <font>
      <b/>
      <u/>
      <sz val="10"/>
      <color rgb="FFFF0000"/>
      <name val="Tahoma"/>
      <family val="2"/>
    </font>
    <font>
      <b/>
      <u/>
      <sz val="12"/>
      <name val="Tahoma"/>
      <family val="2"/>
    </font>
    <font>
      <sz val="9"/>
      <color indexed="81"/>
      <name val="Tahoma"/>
      <family val="2"/>
    </font>
    <font>
      <b/>
      <sz val="12"/>
      <color rgb="FFFF0000"/>
      <name val="Tahoma"/>
      <family val="2"/>
    </font>
  </fonts>
  <fills count="43">
    <fill>
      <patternFill patternType="none"/>
    </fill>
    <fill>
      <patternFill patternType="gray125"/>
    </fill>
    <fill>
      <patternFill patternType="solid">
        <fgColor indexed="9"/>
        <bgColor indexed="64"/>
      </patternFill>
    </fill>
    <fill>
      <patternFill patternType="solid">
        <fgColor indexed="57"/>
        <bgColor indexed="64"/>
      </patternFill>
    </fill>
    <fill>
      <patternFill patternType="solid">
        <fgColor indexed="13"/>
        <bgColor indexed="64"/>
      </patternFill>
    </fill>
    <fill>
      <patternFill patternType="solid">
        <fgColor indexed="11"/>
        <bgColor indexed="64"/>
      </patternFill>
    </fill>
    <fill>
      <patternFill patternType="solid">
        <fgColor indexed="4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99CCFF"/>
        <bgColor indexed="64"/>
      </patternFill>
    </fill>
    <fill>
      <patternFill patternType="solid">
        <fgColor rgb="FF6699FF"/>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0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indexed="64"/>
      </bottom>
      <diagonal/>
    </border>
  </borders>
  <cellStyleXfs count="76">
    <xf numFmtId="0" fontId="0" fillId="0" borderId="0"/>
    <xf numFmtId="0" fontId="10" fillId="0" borderId="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22" fillId="31" borderId="0" applyNumberFormat="0" applyBorder="0" applyAlignment="0" applyProtection="0"/>
    <xf numFmtId="0" fontId="23" fillId="32" borderId="8" applyNumberFormat="0" applyAlignment="0" applyProtection="0"/>
    <xf numFmtId="0" fontId="24" fillId="33" borderId="9" applyNumberFormat="0" applyAlignment="0" applyProtection="0"/>
    <xf numFmtId="0" fontId="25" fillId="0" borderId="0" applyNumberFormat="0" applyFill="0" applyBorder="0" applyAlignment="0" applyProtection="0"/>
    <xf numFmtId="0" fontId="26" fillId="34" borderId="0" applyNumberFormat="0" applyBorder="0" applyAlignment="0" applyProtection="0"/>
    <xf numFmtId="0" fontId="27" fillId="0" borderId="10" applyNumberFormat="0" applyFill="0" applyAlignment="0" applyProtection="0"/>
    <xf numFmtId="0" fontId="28" fillId="0" borderId="11" applyNumberFormat="0" applyFill="0" applyAlignment="0" applyProtection="0"/>
    <xf numFmtId="0" fontId="29" fillId="0" borderId="12" applyNumberFormat="0" applyFill="0" applyAlignment="0" applyProtection="0"/>
    <xf numFmtId="0" fontId="29" fillId="0" borderId="0" applyNumberFormat="0" applyFill="0" applyBorder="0" applyAlignment="0" applyProtection="0"/>
    <xf numFmtId="0" fontId="30" fillId="35" borderId="8" applyNumberFormat="0" applyAlignment="0" applyProtection="0"/>
    <xf numFmtId="0" fontId="31" fillId="0" borderId="13" applyNumberFormat="0" applyFill="0" applyAlignment="0" applyProtection="0"/>
    <xf numFmtId="0" fontId="32" fillId="36" borderId="0" applyNumberFormat="0" applyBorder="0" applyAlignment="0" applyProtection="0"/>
    <xf numFmtId="0" fontId="33" fillId="32" borderId="15" applyNumberFormat="0" applyAlignment="0" applyProtection="0"/>
    <xf numFmtId="0" fontId="34" fillId="0" borderId="0" applyNumberFormat="0" applyFill="0" applyBorder="0" applyAlignment="0" applyProtection="0"/>
    <xf numFmtId="0" fontId="35" fillId="0" borderId="16" applyNumberFormat="0" applyFill="0" applyAlignment="0" applyProtection="0"/>
    <xf numFmtId="0" fontId="36" fillId="0" borderId="0" applyNumberFormat="0" applyFill="0" applyBorder="0" applyAlignment="0" applyProtection="0"/>
    <xf numFmtId="0" fontId="12" fillId="0" borderId="0"/>
    <xf numFmtId="0" fontId="20" fillId="0" borderId="0"/>
    <xf numFmtId="0" fontId="20" fillId="37" borderId="14" applyNumberFormat="0" applyFont="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15" borderId="0" applyNumberFormat="0" applyBorder="0" applyAlignment="0" applyProtection="0"/>
    <xf numFmtId="0" fontId="3" fillId="10" borderId="0" applyNumberFormat="0" applyBorder="0" applyAlignment="0" applyProtection="0"/>
    <xf numFmtId="0" fontId="3" fillId="16" borderId="0" applyNumberFormat="0" applyBorder="0" applyAlignment="0" applyProtection="0"/>
    <xf numFmtId="0" fontId="3" fillId="11" borderId="0" applyNumberFormat="0" applyBorder="0" applyAlignment="0" applyProtection="0"/>
    <xf numFmtId="0" fontId="3" fillId="17" borderId="0" applyNumberFormat="0" applyBorder="0" applyAlignment="0" applyProtection="0"/>
    <xf numFmtId="0" fontId="3" fillId="12" borderId="0" applyNumberFormat="0" applyBorder="0" applyAlignment="0" applyProtection="0"/>
    <xf numFmtId="0" fontId="3" fillId="18" borderId="0" applyNumberFormat="0" applyBorder="0" applyAlignment="0" applyProtection="0"/>
    <xf numFmtId="0" fontId="3" fillId="0" borderId="0"/>
    <xf numFmtId="0" fontId="3" fillId="37" borderId="14" applyNumberFormat="0" applyFont="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6" borderId="0" applyNumberFormat="0" applyBorder="0" applyAlignment="0" applyProtection="0"/>
    <xf numFmtId="0" fontId="2" fillId="11" borderId="0" applyNumberFormat="0" applyBorder="0" applyAlignment="0" applyProtection="0"/>
    <xf numFmtId="0" fontId="2" fillId="17" borderId="0" applyNumberFormat="0" applyBorder="0" applyAlignment="0" applyProtection="0"/>
    <xf numFmtId="0" fontId="2" fillId="12" borderId="0" applyNumberFormat="0" applyBorder="0" applyAlignment="0" applyProtection="0"/>
    <xf numFmtId="0" fontId="2" fillId="18" borderId="0" applyNumberFormat="0" applyBorder="0" applyAlignment="0" applyProtection="0"/>
    <xf numFmtId="0" fontId="2" fillId="0" borderId="0"/>
    <xf numFmtId="0" fontId="2" fillId="37" borderId="14" applyNumberFormat="0" applyFont="0" applyAlignment="0" applyProtection="0"/>
    <xf numFmtId="0" fontId="1" fillId="0" borderId="0"/>
    <xf numFmtId="0" fontId="1" fillId="0" borderId="0"/>
    <xf numFmtId="43" fontId="39" fillId="0" borderId="0" applyFont="0" applyFill="0" applyBorder="0" applyAlignment="0" applyProtection="0"/>
  </cellStyleXfs>
  <cellXfs count="162">
    <xf numFmtId="0" fontId="0" fillId="0" borderId="0" xfId="0"/>
    <xf numFmtId="0" fontId="0" fillId="0" borderId="0" xfId="0" applyAlignment="1">
      <alignment horizontal="center"/>
    </xf>
    <xf numFmtId="0" fontId="13" fillId="2" borderId="0" xfId="0" applyFont="1" applyFill="1" applyAlignment="1">
      <alignment horizontal="left"/>
    </xf>
    <xf numFmtId="0" fontId="10" fillId="2" borderId="0" xfId="0" applyFont="1" applyFill="1"/>
    <xf numFmtId="0" fontId="11" fillId="2" borderId="0" xfId="0" applyFont="1" applyFill="1" applyAlignment="1">
      <alignment horizontal="left"/>
    </xf>
    <xf numFmtId="0" fontId="11" fillId="2" borderId="0" xfId="0" applyFont="1" applyFill="1" applyAlignment="1">
      <alignment horizontal="center"/>
    </xf>
    <xf numFmtId="0" fontId="10" fillId="2" borderId="0" xfId="0" quotePrefix="1" applyFont="1" applyFill="1" applyAlignment="1">
      <alignment horizontal="left"/>
    </xf>
    <xf numFmtId="0" fontId="10" fillId="2" borderId="0" xfId="0" applyFont="1" applyFill="1" applyAlignment="1">
      <alignment horizontal="left"/>
    </xf>
    <xf numFmtId="0" fontId="11" fillId="2" borderId="0" xfId="0" quotePrefix="1" applyFont="1" applyFill="1" applyAlignment="1">
      <alignment horizontal="left"/>
    </xf>
    <xf numFmtId="0" fontId="11" fillId="2" borderId="0" xfId="0" applyFont="1" applyFill="1"/>
    <xf numFmtId="0" fontId="10" fillId="2" borderId="0" xfId="0" quotePrefix="1" applyFont="1" applyFill="1"/>
    <xf numFmtId="0" fontId="11" fillId="2" borderId="0" xfId="0" applyFont="1" applyFill="1" applyAlignment="1">
      <alignment horizontal="left" vertical="top"/>
    </xf>
    <xf numFmtId="0" fontId="10" fillId="2" borderId="0" xfId="0" applyFont="1" applyFill="1" applyAlignment="1">
      <alignment horizontal="center" vertical="top"/>
    </xf>
    <xf numFmtId="0" fontId="10" fillId="2" borderId="0" xfId="0" quotePrefix="1" applyFont="1" applyFill="1" applyAlignment="1">
      <alignment horizontal="left" vertical="top"/>
    </xf>
    <xf numFmtId="0" fontId="10" fillId="2" borderId="0" xfId="0" quotePrefix="1" applyFont="1" applyFill="1" applyAlignment="1">
      <alignment horizontal="left" vertical="top" wrapText="1"/>
    </xf>
    <xf numFmtId="4" fontId="0" fillId="0" borderId="0" xfId="0" applyNumberFormat="1"/>
    <xf numFmtId="0" fontId="10" fillId="2" borderId="0" xfId="0" applyFont="1" applyFill="1" applyAlignment="1">
      <alignment horizontal="left" vertical="top"/>
    </xf>
    <xf numFmtId="0" fontId="10" fillId="2" borderId="0" xfId="0" applyFont="1" applyFill="1" applyAlignment="1">
      <alignment horizontal="left" vertical="top" wrapText="1"/>
    </xf>
    <xf numFmtId="0" fontId="11" fillId="0" borderId="0" xfId="1" applyFont="1" applyAlignment="1">
      <alignment horizontal="center"/>
    </xf>
    <xf numFmtId="0" fontId="14" fillId="3" borderId="1" xfId="1" applyFont="1" applyFill="1" applyBorder="1" applyAlignment="1">
      <alignment vertical="top" wrapText="1"/>
    </xf>
    <xf numFmtId="0" fontId="14" fillId="3" borderId="1" xfId="1" applyFont="1" applyFill="1" applyBorder="1" applyAlignment="1">
      <alignment horizontal="center" vertical="top" wrapText="1"/>
    </xf>
    <xf numFmtId="0" fontId="11" fillId="0" borderId="0" xfId="1" applyFont="1"/>
    <xf numFmtId="0" fontId="15" fillId="4" borderId="1" xfId="1" applyFont="1" applyFill="1" applyBorder="1" applyAlignment="1">
      <alignment horizontal="center"/>
    </xf>
    <xf numFmtId="14" fontId="10" fillId="4" borderId="1" xfId="1" applyNumberFormat="1" applyFill="1" applyBorder="1" applyAlignment="1">
      <alignment horizontal="center"/>
    </xf>
    <xf numFmtId="0" fontId="10" fillId="0" borderId="1" xfId="1" applyBorder="1" applyAlignment="1">
      <alignment horizontal="center"/>
    </xf>
    <xf numFmtId="0" fontId="15" fillId="0" borderId="1" xfId="1" applyFont="1" applyBorder="1" applyAlignment="1">
      <alignment horizontal="center"/>
    </xf>
    <xf numFmtId="0" fontId="15" fillId="0" borderId="0" xfId="1" applyFont="1" applyAlignment="1">
      <alignment horizontal="center"/>
    </xf>
    <xf numFmtId="0" fontId="11" fillId="5" borderId="2" xfId="1" applyFont="1" applyFill="1" applyBorder="1" applyAlignment="1">
      <alignment vertical="top" wrapText="1"/>
    </xf>
    <xf numFmtId="0" fontId="11" fillId="5" borderId="2" xfId="1" applyFont="1" applyFill="1" applyBorder="1" applyAlignment="1">
      <alignment horizontal="center" vertical="top" wrapText="1"/>
    </xf>
    <xf numFmtId="0" fontId="10" fillId="0" borderId="0" xfId="1" applyAlignment="1">
      <alignment horizontal="left"/>
    </xf>
    <xf numFmtId="0" fontId="7" fillId="0" borderId="1" xfId="0" applyFont="1" applyBorder="1" applyProtection="1">
      <protection locked="0"/>
    </xf>
    <xf numFmtId="0" fontId="7" fillId="0" borderId="1" xfId="0" applyFont="1" applyBorder="1" applyAlignment="1" applyProtection="1">
      <alignment horizontal="center"/>
      <protection locked="0"/>
    </xf>
    <xf numFmtId="0" fontId="6" fillId="0" borderId="1" xfId="0" applyFont="1" applyBorder="1" applyProtection="1">
      <protection locked="0"/>
    </xf>
    <xf numFmtId="0" fontId="12" fillId="0" borderId="0" xfId="0" applyFont="1"/>
    <xf numFmtId="0" fontId="10" fillId="0" borderId="0" xfId="1" applyAlignment="1">
      <alignment horizontal="center"/>
    </xf>
    <xf numFmtId="0" fontId="10" fillId="0" borderId="0" xfId="0" applyFont="1" applyAlignment="1">
      <alignment horizontal="center"/>
    </xf>
    <xf numFmtId="0" fontId="10" fillId="0" borderId="0" xfId="0" applyFont="1"/>
    <xf numFmtId="0" fontId="6" fillId="0" borderId="1" xfId="0" applyFont="1" applyBorder="1" applyAlignment="1" applyProtection="1">
      <alignment horizontal="center"/>
      <protection locked="0"/>
    </xf>
    <xf numFmtId="0" fontId="11" fillId="2" borderId="0" xfId="0" quotePrefix="1" applyFont="1" applyFill="1" applyAlignment="1">
      <alignment horizontal="left" vertical="top" wrapText="1"/>
    </xf>
    <xf numFmtId="0" fontId="7" fillId="0" borderId="3" xfId="0" applyFont="1" applyBorder="1" applyAlignment="1">
      <alignment horizontal="center"/>
    </xf>
    <xf numFmtId="0" fontId="0" fillId="2" borderId="0" xfId="0" applyFill="1"/>
    <xf numFmtId="0" fontId="12" fillId="2" borderId="0" xfId="0" applyFont="1" applyFill="1"/>
    <xf numFmtId="0" fontId="4" fillId="6" borderId="0" xfId="0" applyFont="1" applyFill="1"/>
    <xf numFmtId="0" fontId="4" fillId="6" borderId="0" xfId="0" quotePrefix="1" applyFont="1" applyFill="1" applyAlignment="1">
      <alignment horizontal="left"/>
    </xf>
    <xf numFmtId="0" fontId="5" fillId="6" borderId="0" xfId="0" applyFont="1" applyFill="1"/>
    <xf numFmtId="0" fontId="6" fillId="6" borderId="0" xfId="0" applyFont="1" applyFill="1"/>
    <xf numFmtId="0" fontId="7" fillId="6" borderId="0" xfId="0" applyFont="1" applyFill="1" applyAlignment="1">
      <alignment horizontal="center"/>
    </xf>
    <xf numFmtId="0" fontId="7" fillId="6" borderId="4" xfId="0" applyFont="1" applyFill="1" applyBorder="1" applyAlignment="1">
      <alignment horizontal="center"/>
    </xf>
    <xf numFmtId="0" fontId="7" fillId="6" borderId="1" xfId="0" applyFont="1" applyFill="1" applyBorder="1" applyAlignment="1">
      <alignment horizontal="center"/>
    </xf>
    <xf numFmtId="0" fontId="7" fillId="6" borderId="3" xfId="0" quotePrefix="1" applyFont="1" applyFill="1" applyBorder="1" applyAlignment="1">
      <alignment horizontal="center"/>
    </xf>
    <xf numFmtId="4" fontId="0" fillId="6" borderId="0" xfId="0" applyNumberFormat="1" applyFill="1"/>
    <xf numFmtId="4" fontId="7" fillId="6" borderId="0" xfId="0" applyNumberFormat="1" applyFont="1" applyFill="1"/>
    <xf numFmtId="0" fontId="6" fillId="6" borderId="2" xfId="0" applyFont="1" applyFill="1" applyBorder="1" applyAlignment="1">
      <alignment horizontal="center"/>
    </xf>
    <xf numFmtId="4" fontId="6" fillId="6" borderId="2" xfId="0" applyNumberFormat="1" applyFont="1" applyFill="1" applyBorder="1" applyAlignment="1">
      <alignment horizontal="center"/>
    </xf>
    <xf numFmtId="0" fontId="7" fillId="6" borderId="5" xfId="0" applyFont="1" applyFill="1" applyBorder="1" applyAlignment="1">
      <alignment horizontal="center"/>
    </xf>
    <xf numFmtId="0" fontId="7" fillId="6" borderId="6" xfId="0" applyFont="1" applyFill="1" applyBorder="1" applyAlignment="1">
      <alignment horizontal="center"/>
    </xf>
    <xf numFmtId="4" fontId="7" fillId="6" borderId="6" xfId="0" applyNumberFormat="1" applyFont="1" applyFill="1" applyBorder="1" applyAlignment="1">
      <alignment horizontal="center"/>
    </xf>
    <xf numFmtId="4" fontId="7" fillId="6" borderId="1" xfId="0" applyNumberFormat="1" applyFont="1" applyFill="1" applyBorder="1"/>
    <xf numFmtId="0" fontId="7" fillId="6" borderId="2" xfId="0" applyFont="1" applyFill="1" applyBorder="1" applyAlignment="1">
      <alignment horizontal="center"/>
    </xf>
    <xf numFmtId="0" fontId="0" fillId="6" borderId="0" xfId="0" applyFill="1" applyAlignment="1">
      <alignment horizontal="center"/>
    </xf>
    <xf numFmtId="0" fontId="6" fillId="6" borderId="0" xfId="0" applyFont="1" applyFill="1" applyAlignment="1">
      <alignment horizontal="right"/>
    </xf>
    <xf numFmtId="0" fontId="0" fillId="6" borderId="0" xfId="0" applyFill="1"/>
    <xf numFmtId="0" fontId="6" fillId="6" borderId="6" xfId="0" applyFont="1" applyFill="1" applyBorder="1" applyAlignment="1">
      <alignment horizontal="center"/>
    </xf>
    <xf numFmtId="0" fontId="7" fillId="6" borderId="6" xfId="0" applyFont="1" applyFill="1" applyBorder="1" applyAlignment="1">
      <alignment horizontal="left"/>
    </xf>
    <xf numFmtId="0" fontId="7" fillId="6" borderId="1" xfId="0" applyFont="1" applyFill="1" applyBorder="1"/>
    <xf numFmtId="0" fontId="7" fillId="6" borderId="2" xfId="0" applyFont="1" applyFill="1" applyBorder="1"/>
    <xf numFmtId="0" fontId="9" fillId="6" borderId="6" xfId="0" applyFont="1" applyFill="1" applyBorder="1" applyAlignment="1">
      <alignment horizontal="center"/>
    </xf>
    <xf numFmtId="0" fontId="12" fillId="0" borderId="0" xfId="42"/>
    <xf numFmtId="0" fontId="13" fillId="2" borderId="0" xfId="42" applyFont="1" applyFill="1" applyAlignment="1">
      <alignment horizontal="left"/>
    </xf>
    <xf numFmtId="0" fontId="10" fillId="2" borderId="0" xfId="42" applyFont="1" applyFill="1"/>
    <xf numFmtId="0" fontId="11" fillId="2" borderId="0" xfId="42" applyFont="1" applyFill="1"/>
    <xf numFmtId="0" fontId="10" fillId="2" borderId="0" xfId="42" quotePrefix="1" applyFont="1" applyFill="1"/>
    <xf numFmtId="0" fontId="0" fillId="0" borderId="0" xfId="0" applyAlignment="1">
      <alignment horizontal="left"/>
    </xf>
    <xf numFmtId="0" fontId="37" fillId="0" borderId="0" xfId="0" applyFont="1" applyAlignment="1">
      <alignment horizontal="left"/>
    </xf>
    <xf numFmtId="0" fontId="7" fillId="38" borderId="0" xfId="0" applyFont="1" applyFill="1" applyAlignment="1">
      <alignment horizontal="center"/>
    </xf>
    <xf numFmtId="0" fontId="6" fillId="38" borderId="0" xfId="0" applyFont="1" applyFill="1" applyAlignment="1">
      <alignment horizontal="right"/>
    </xf>
    <xf numFmtId="0" fontId="0" fillId="38" borderId="0" xfId="0" applyFill="1" applyAlignment="1">
      <alignment horizontal="center"/>
    </xf>
    <xf numFmtId="0" fontId="6" fillId="38" borderId="0" xfId="0" applyFont="1" applyFill="1" applyAlignment="1">
      <alignment horizontal="center"/>
    </xf>
    <xf numFmtId="4" fontId="7" fillId="38" borderId="0" xfId="0" applyNumberFormat="1" applyFont="1" applyFill="1"/>
    <xf numFmtId="4" fontId="0" fillId="38" borderId="0" xfId="0" applyNumberFormat="1" applyFill="1"/>
    <xf numFmtId="0" fontId="6" fillId="38" borderId="0" xfId="0" applyFont="1" applyFill="1"/>
    <xf numFmtId="0" fontId="12" fillId="0" borderId="0" xfId="0" applyFont="1" applyAlignment="1">
      <alignment horizontal="left"/>
    </xf>
    <xf numFmtId="0" fontId="7" fillId="6" borderId="7" xfId="0" applyFont="1" applyFill="1" applyBorder="1" applyAlignment="1" applyProtection="1">
      <alignment horizontal="center"/>
      <protection locked="0"/>
    </xf>
    <xf numFmtId="0" fontId="7" fillId="6" borderId="17" xfId="0" applyFont="1" applyFill="1" applyBorder="1" applyAlignment="1">
      <alignment horizontal="center"/>
    </xf>
    <xf numFmtId="0" fontId="7" fillId="38" borderId="0" xfId="0" applyFont="1" applyFill="1" applyAlignment="1">
      <alignment horizontal="left"/>
    </xf>
    <xf numFmtId="0" fontId="7" fillId="38" borderId="1" xfId="0" applyFont="1" applyFill="1" applyBorder="1" applyAlignment="1">
      <alignment horizontal="left"/>
    </xf>
    <xf numFmtId="0" fontId="9" fillId="6" borderId="6" xfId="0" applyFont="1" applyFill="1" applyBorder="1"/>
    <xf numFmtId="0" fontId="6" fillId="6" borderId="6" xfId="0" applyFont="1" applyFill="1" applyBorder="1"/>
    <xf numFmtId="0" fontId="7" fillId="38" borderId="1" xfId="0" applyFont="1" applyFill="1" applyBorder="1"/>
    <xf numFmtId="0" fontId="10" fillId="0" borderId="17" xfId="1" applyBorder="1" applyAlignment="1">
      <alignment horizontal="center"/>
    </xf>
    <xf numFmtId="43" fontId="15" fillId="0" borderId="1" xfId="75" applyFont="1" applyFill="1" applyBorder="1" applyAlignment="1">
      <alignment horizontal="center"/>
    </xf>
    <xf numFmtId="43" fontId="11" fillId="5" borderId="2" xfId="75" applyFont="1" applyFill="1" applyBorder="1" applyAlignment="1">
      <alignment vertical="top" wrapText="1"/>
    </xf>
    <xf numFmtId="43" fontId="10" fillId="0" borderId="0" xfId="75" applyFont="1" applyFill="1" applyBorder="1" applyAlignment="1">
      <alignment horizontal="center"/>
    </xf>
    <xf numFmtId="43" fontId="0" fillId="0" borderId="0" xfId="75" applyFont="1"/>
    <xf numFmtId="0" fontId="38" fillId="0" borderId="0" xfId="0" applyFont="1"/>
    <xf numFmtId="0" fontId="38" fillId="0" borderId="0" xfId="0" applyFont="1" applyAlignment="1">
      <alignment vertical="top"/>
    </xf>
    <xf numFmtId="0" fontId="14" fillId="3" borderId="1" xfId="75" applyNumberFormat="1" applyFont="1" applyFill="1" applyBorder="1" applyAlignment="1">
      <alignment vertical="top" wrapText="1"/>
    </xf>
    <xf numFmtId="0" fontId="15" fillId="0" borderId="1" xfId="75" applyNumberFormat="1" applyFont="1" applyFill="1" applyBorder="1" applyAlignment="1">
      <alignment horizontal="center"/>
    </xf>
    <xf numFmtId="0" fontId="10" fillId="0" borderId="0" xfId="75" applyNumberFormat="1" applyFont="1" applyFill="1" applyBorder="1" applyAlignment="1">
      <alignment horizontal="center"/>
    </xf>
    <xf numFmtId="0" fontId="10" fillId="0" borderId="17" xfId="75" applyNumberFormat="1" applyFont="1" applyFill="1" applyBorder="1" applyAlignment="1">
      <alignment horizontal="center"/>
    </xf>
    <xf numFmtId="0" fontId="6" fillId="6" borderId="2" xfId="0" applyFont="1" applyFill="1" applyBorder="1" applyAlignment="1">
      <alignment horizontal="center" vertical="center"/>
    </xf>
    <xf numFmtId="0" fontId="7" fillId="39" borderId="5" xfId="0" applyFont="1" applyFill="1" applyBorder="1" applyAlignment="1">
      <alignment horizontal="center"/>
    </xf>
    <xf numFmtId="0" fontId="7" fillId="39" borderId="1" xfId="0" applyFont="1" applyFill="1" applyBorder="1" applyAlignment="1">
      <alignment horizontal="center"/>
    </xf>
    <xf numFmtId="0" fontId="7" fillId="39" borderId="2" xfId="0" applyFont="1" applyFill="1" applyBorder="1" applyAlignment="1">
      <alignment horizontal="left"/>
    </xf>
    <xf numFmtId="0" fontId="7" fillId="39" borderId="2" xfId="0" applyFont="1" applyFill="1" applyBorder="1" applyAlignment="1">
      <alignment horizontal="center"/>
    </xf>
    <xf numFmtId="0" fontId="7" fillId="39" borderId="2" xfId="0" applyFont="1" applyFill="1" applyBorder="1"/>
    <xf numFmtId="4" fontId="6" fillId="39" borderId="2" xfId="0" applyNumberFormat="1" applyFont="1" applyFill="1" applyBorder="1"/>
    <xf numFmtId="0" fontId="7" fillId="39" borderId="7" xfId="0" applyFont="1" applyFill="1" applyBorder="1" applyAlignment="1">
      <alignment horizontal="center"/>
    </xf>
    <xf numFmtId="0" fontId="7" fillId="39" borderId="1" xfId="0" applyFont="1" applyFill="1" applyBorder="1"/>
    <xf numFmtId="0" fontId="41" fillId="0" borderId="0" xfId="0" applyFont="1" applyAlignment="1">
      <alignment wrapText="1"/>
    </xf>
    <xf numFmtId="0" fontId="8" fillId="0" borderId="0" xfId="0" applyFont="1" applyAlignment="1">
      <alignment wrapText="1"/>
    </xf>
    <xf numFmtId="43" fontId="42" fillId="0" borderId="0" xfId="75" applyFont="1"/>
    <xf numFmtId="43" fontId="0" fillId="38" borderId="0" xfId="75" applyFont="1" applyFill="1"/>
    <xf numFmtId="43" fontId="0" fillId="40" borderId="0" xfId="75" applyFont="1" applyFill="1"/>
    <xf numFmtId="4" fontId="42" fillId="6" borderId="0" xfId="0" applyNumberFormat="1" applyFont="1" applyFill="1"/>
    <xf numFmtId="0" fontId="10" fillId="0" borderId="1" xfId="1" applyBorder="1" applyAlignment="1">
      <alignment horizontal="left"/>
    </xf>
    <xf numFmtId="0" fontId="9" fillId="6" borderId="6" xfId="0" applyFont="1" applyFill="1" applyBorder="1" applyAlignment="1">
      <alignment horizontal="left"/>
    </xf>
    <xf numFmtId="4" fontId="7" fillId="0" borderId="1" xfId="0" applyNumberFormat="1" applyFont="1" applyBorder="1" applyProtection="1">
      <protection locked="0"/>
    </xf>
    <xf numFmtId="0" fontId="1" fillId="0" borderId="0" xfId="73"/>
    <xf numFmtId="0" fontId="6" fillId="0" borderId="1" xfId="0" applyFont="1" applyBorder="1" applyAlignment="1" applyProtection="1">
      <alignment horizontal="left"/>
      <protection locked="0"/>
    </xf>
    <xf numFmtId="0" fontId="7" fillId="0" borderId="1" xfId="0" applyFont="1" applyBorder="1" applyAlignment="1">
      <alignment horizontal="center"/>
    </xf>
    <xf numFmtId="0" fontId="44" fillId="6" borderId="2" xfId="0" applyFont="1" applyFill="1" applyBorder="1"/>
    <xf numFmtId="0" fontId="17" fillId="0" borderId="0" xfId="0" applyFont="1"/>
    <xf numFmtId="0" fontId="45" fillId="0" borderId="0" xfId="0" applyFont="1"/>
    <xf numFmtId="0" fontId="46" fillId="0" borderId="0" xfId="0" applyFont="1" applyAlignment="1">
      <alignment horizontal="left"/>
    </xf>
    <xf numFmtId="0" fontId="20" fillId="0" borderId="0" xfId="43"/>
    <xf numFmtId="0" fontId="0" fillId="41" borderId="0" xfId="0" applyFill="1"/>
    <xf numFmtId="49" fontId="7" fillId="0" borderId="1" xfId="0" applyNumberFormat="1" applyFont="1" applyBorder="1" applyAlignment="1" applyProtection="1">
      <alignment horizontal="center"/>
      <protection locked="0"/>
    </xf>
    <xf numFmtId="0" fontId="7" fillId="6" borderId="1" xfId="0" applyFont="1" applyFill="1" applyBorder="1" applyAlignment="1" applyProtection="1">
      <alignment horizontal="center"/>
      <protection locked="0"/>
    </xf>
    <xf numFmtId="164" fontId="12" fillId="38" borderId="0" xfId="75" applyNumberFormat="1" applyFont="1" applyFill="1"/>
    <xf numFmtId="0" fontId="6" fillId="0" borderId="1" xfId="0" applyFont="1" applyBorder="1" applyAlignment="1">
      <alignment horizontal="center"/>
    </xf>
    <xf numFmtId="0" fontId="7" fillId="38" borderId="3" xfId="0" applyFont="1" applyFill="1" applyBorder="1" applyAlignment="1">
      <alignment horizontal="center"/>
    </xf>
    <xf numFmtId="0" fontId="7" fillId="6" borderId="7" xfId="0" applyFont="1" applyFill="1" applyBorder="1" applyAlignment="1">
      <alignment horizontal="center"/>
    </xf>
    <xf numFmtId="1" fontId="10" fillId="0" borderId="0" xfId="75" applyNumberFormat="1" applyFont="1" applyFill="1" applyBorder="1" applyAlignment="1">
      <alignment horizontal="center"/>
    </xf>
    <xf numFmtId="1" fontId="10" fillId="0" borderId="17" xfId="75" applyNumberFormat="1" applyFont="1" applyFill="1" applyBorder="1" applyAlignment="1">
      <alignment horizontal="center"/>
    </xf>
    <xf numFmtId="0" fontId="7" fillId="6" borderId="3" xfId="0" applyFont="1" applyFill="1" applyBorder="1" applyAlignment="1">
      <alignment horizontal="center"/>
    </xf>
    <xf numFmtId="0" fontId="7" fillId="6" borderId="1" xfId="0" applyFont="1" applyFill="1" applyBorder="1" applyAlignment="1">
      <alignment horizontal="left"/>
    </xf>
    <xf numFmtId="0" fontId="9" fillId="6" borderId="1" xfId="0" applyFont="1" applyFill="1" applyBorder="1"/>
    <xf numFmtId="0" fontId="6" fillId="6" borderId="1" xfId="0" applyFont="1" applyFill="1" applyBorder="1" applyAlignment="1">
      <alignment horizontal="center"/>
    </xf>
    <xf numFmtId="0" fontId="9" fillId="6" borderId="1" xfId="0" applyFont="1" applyFill="1" applyBorder="1" applyAlignment="1">
      <alignment horizontal="center"/>
    </xf>
    <xf numFmtId="0" fontId="46" fillId="0" borderId="0" xfId="0" applyFont="1" applyAlignment="1">
      <alignment horizontal="left" vertical="center"/>
    </xf>
    <xf numFmtId="0" fontId="48" fillId="6" borderId="0" xfId="0" applyFont="1" applyFill="1"/>
    <xf numFmtId="49" fontId="7" fillId="0" borderId="1" xfId="0" applyNumberFormat="1" applyFont="1" applyBorder="1" applyAlignment="1" applyProtection="1">
      <alignment horizontal="left"/>
      <protection locked="0"/>
    </xf>
    <xf numFmtId="0" fontId="7" fillId="0" borderId="1" xfId="0" applyFont="1" applyBorder="1" applyAlignment="1" applyProtection="1">
      <alignment horizontal="left"/>
      <protection locked="0"/>
    </xf>
    <xf numFmtId="4" fontId="0" fillId="0" borderId="0" xfId="0" applyNumberFormat="1" applyAlignment="1">
      <alignment horizontal="left"/>
    </xf>
    <xf numFmtId="0" fontId="0" fillId="42" borderId="0" xfId="0" applyFill="1"/>
    <xf numFmtId="0" fontId="0" fillId="0" borderId="0" xfId="0" quotePrefix="1"/>
    <xf numFmtId="4" fontId="7" fillId="0" borderId="1" xfId="0" applyNumberFormat="1" applyFont="1" applyBorder="1" applyAlignment="1" applyProtection="1">
      <alignment horizontal="right"/>
      <protection locked="0"/>
    </xf>
    <xf numFmtId="0" fontId="11" fillId="2" borderId="0" xfId="0" applyFont="1" applyFill="1" applyAlignment="1">
      <alignment horizontal="left" vertical="top" wrapText="1"/>
    </xf>
    <xf numFmtId="0" fontId="0" fillId="0" borderId="0" xfId="0" applyAlignment="1">
      <alignment vertical="top"/>
    </xf>
    <xf numFmtId="0" fontId="40" fillId="6" borderId="2" xfId="0" applyFont="1" applyFill="1" applyBorder="1" applyAlignment="1">
      <alignment horizontal="center" vertical="center" wrapText="1"/>
    </xf>
    <xf numFmtId="0" fontId="40" fillId="6" borderId="6"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0" xfId="0" applyFont="1" applyFill="1" applyAlignment="1">
      <alignment horizontal="right"/>
    </xf>
    <xf numFmtId="0" fontId="43" fillId="6" borderId="2" xfId="0" applyFont="1" applyFill="1" applyBorder="1" applyAlignment="1">
      <alignment horizontal="center" vertical="center" wrapText="1"/>
    </xf>
    <xf numFmtId="0" fontId="43" fillId="6" borderId="6" xfId="0" applyFont="1" applyFill="1" applyBorder="1" applyAlignment="1">
      <alignment horizontal="center" vertical="center" wrapText="1"/>
    </xf>
    <xf numFmtId="0" fontId="19" fillId="6" borderId="0" xfId="0" applyFont="1" applyFill="1" applyAlignment="1">
      <alignment horizontal="center" vertical="center" wrapText="1"/>
    </xf>
    <xf numFmtId="0" fontId="6" fillId="6" borderId="4" xfId="0" applyFont="1" applyFill="1" applyBorder="1" applyAlignment="1">
      <alignment horizontal="right"/>
    </xf>
    <xf numFmtId="0" fontId="9" fillId="6" borderId="2" xfId="0" applyFont="1" applyFill="1" applyBorder="1" applyAlignment="1">
      <alignment horizontal="center" wrapText="1"/>
    </xf>
    <xf numFmtId="0" fontId="9" fillId="6" borderId="6" xfId="0" applyFont="1" applyFill="1" applyBorder="1" applyAlignment="1">
      <alignment horizontal="center" wrapText="1"/>
    </xf>
    <xf numFmtId="0" fontId="11" fillId="0" borderId="0" xfId="1" applyFont="1" applyAlignment="1">
      <alignment horizontal="center"/>
    </xf>
  </cellXfs>
  <cellStyles count="76">
    <cellStyle name="%" xfId="1" xr:uid="{00000000-0005-0000-0000-000000000000}"/>
    <cellStyle name="20% - Accent1" xfId="2" builtinId="30" customBuiltin="1"/>
    <cellStyle name="20% - Accent1 2" xfId="45" xr:uid="{00000000-0005-0000-0000-000002000000}"/>
    <cellStyle name="20% - Accent1 3" xfId="59" xr:uid="{00000000-0005-0000-0000-000003000000}"/>
    <cellStyle name="20% - Accent2" xfId="3" builtinId="34" customBuiltin="1"/>
    <cellStyle name="20% - Accent2 2" xfId="47" xr:uid="{00000000-0005-0000-0000-000005000000}"/>
    <cellStyle name="20% - Accent2 3" xfId="61" xr:uid="{00000000-0005-0000-0000-000006000000}"/>
    <cellStyle name="20% - Accent3" xfId="4" builtinId="38" customBuiltin="1"/>
    <cellStyle name="20% - Accent3 2" xfId="49" xr:uid="{00000000-0005-0000-0000-000008000000}"/>
    <cellStyle name="20% - Accent3 3" xfId="63" xr:uid="{00000000-0005-0000-0000-000009000000}"/>
    <cellStyle name="20% - Accent4" xfId="5" builtinId="42" customBuiltin="1"/>
    <cellStyle name="20% - Accent4 2" xfId="51" xr:uid="{00000000-0005-0000-0000-00000B000000}"/>
    <cellStyle name="20% - Accent4 3" xfId="65" xr:uid="{00000000-0005-0000-0000-00000C000000}"/>
    <cellStyle name="20% - Accent5" xfId="6" builtinId="46" customBuiltin="1"/>
    <cellStyle name="20% - Accent5 2" xfId="53" xr:uid="{00000000-0005-0000-0000-00000E000000}"/>
    <cellStyle name="20% - Accent5 3" xfId="67" xr:uid="{00000000-0005-0000-0000-00000F000000}"/>
    <cellStyle name="20% - Accent6" xfId="7" builtinId="50" customBuiltin="1"/>
    <cellStyle name="20% - Accent6 2" xfId="55" xr:uid="{00000000-0005-0000-0000-000011000000}"/>
    <cellStyle name="20% - Accent6 3" xfId="69" xr:uid="{00000000-0005-0000-0000-000012000000}"/>
    <cellStyle name="40% - Accent1" xfId="8" builtinId="31" customBuiltin="1"/>
    <cellStyle name="40% - Accent1 2" xfId="46" xr:uid="{00000000-0005-0000-0000-000014000000}"/>
    <cellStyle name="40% - Accent1 3" xfId="60" xr:uid="{00000000-0005-0000-0000-000015000000}"/>
    <cellStyle name="40% - Accent2" xfId="9" builtinId="35" customBuiltin="1"/>
    <cellStyle name="40% - Accent2 2" xfId="48" xr:uid="{00000000-0005-0000-0000-000017000000}"/>
    <cellStyle name="40% - Accent2 3" xfId="62" xr:uid="{00000000-0005-0000-0000-000018000000}"/>
    <cellStyle name="40% - Accent3" xfId="10" builtinId="39" customBuiltin="1"/>
    <cellStyle name="40% - Accent3 2" xfId="50" xr:uid="{00000000-0005-0000-0000-00001A000000}"/>
    <cellStyle name="40% - Accent3 3" xfId="64" xr:uid="{00000000-0005-0000-0000-00001B000000}"/>
    <cellStyle name="40% - Accent4" xfId="11" builtinId="43" customBuiltin="1"/>
    <cellStyle name="40% - Accent4 2" xfId="52" xr:uid="{00000000-0005-0000-0000-00001D000000}"/>
    <cellStyle name="40% - Accent4 3" xfId="66" xr:uid="{00000000-0005-0000-0000-00001E000000}"/>
    <cellStyle name="40% - Accent5" xfId="12" builtinId="47" customBuiltin="1"/>
    <cellStyle name="40% - Accent5 2" xfId="54" xr:uid="{00000000-0005-0000-0000-000020000000}"/>
    <cellStyle name="40% - Accent5 3" xfId="68" xr:uid="{00000000-0005-0000-0000-000021000000}"/>
    <cellStyle name="40% - Accent6" xfId="13" builtinId="51" customBuiltin="1"/>
    <cellStyle name="40% - Accent6 2" xfId="56" xr:uid="{00000000-0005-0000-0000-000023000000}"/>
    <cellStyle name="40% - Accent6 3" xfId="70" xr:uid="{00000000-0005-0000-0000-000024000000}"/>
    <cellStyle name="60% - Accent1" xfId="14" builtinId="32" customBuiltin="1"/>
    <cellStyle name="60% - Accent2" xfId="15" builtinId="36" customBuiltin="1"/>
    <cellStyle name="60% - Accent3" xfId="16" builtinId="40" customBuiltin="1"/>
    <cellStyle name="60% - Accent4" xfId="17" builtinId="44" customBuiltin="1"/>
    <cellStyle name="60% - Accent5" xfId="18" builtinId="48" customBuiltin="1"/>
    <cellStyle name="60% - Accent6" xfId="19" builtinId="52" customBuiltin="1"/>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Bad" xfId="26" builtinId="27" customBuiltin="1"/>
    <cellStyle name="Calculation" xfId="27" builtinId="22" customBuiltin="1"/>
    <cellStyle name="Check Cell" xfId="28" builtinId="23" customBuiltin="1"/>
    <cellStyle name="Comma" xfId="75"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42" xr:uid="{00000000-0005-0000-0000-00003E000000}"/>
    <cellStyle name="Normal 3" xfId="43" xr:uid="{00000000-0005-0000-0000-00003F000000}"/>
    <cellStyle name="Normal 3 2" xfId="57" xr:uid="{00000000-0005-0000-0000-000040000000}"/>
    <cellStyle name="Normal 3 3" xfId="71" xr:uid="{00000000-0005-0000-0000-000041000000}"/>
    <cellStyle name="Normal 3 7" xfId="73" xr:uid="{00000000-0005-0000-0000-000042000000}"/>
    <cellStyle name="Normal 8" xfId="74" xr:uid="{00000000-0005-0000-0000-000043000000}"/>
    <cellStyle name="Note 2" xfId="44" xr:uid="{00000000-0005-0000-0000-000045000000}"/>
    <cellStyle name="Note 2 2" xfId="58" xr:uid="{00000000-0005-0000-0000-000046000000}"/>
    <cellStyle name="Note 2 3" xfId="72" xr:uid="{00000000-0005-0000-0000-000047000000}"/>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ED2E9"/>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CC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8</xdr:col>
      <xdr:colOff>190019</xdr:colOff>
      <xdr:row>24</xdr:row>
      <xdr:rowOff>45096</xdr:rowOff>
    </xdr:from>
    <xdr:ext cx="6680917" cy="1420958"/>
    <xdr:sp macro="" textlink="">
      <xdr:nvSpPr>
        <xdr:cNvPr id="3" name="TextBox 2">
          <a:extLst>
            <a:ext uri="{FF2B5EF4-FFF2-40B4-BE49-F238E27FC236}">
              <a16:creationId xmlns:a16="http://schemas.microsoft.com/office/drawing/2014/main" id="{00000000-0008-0000-0100-000003000000}"/>
            </a:ext>
          </a:extLst>
        </xdr:cNvPr>
        <xdr:cNvSpPr txBox="1"/>
      </xdr:nvSpPr>
      <xdr:spPr>
        <a:xfrm rot="20505832">
          <a:off x="8583925" y="5450534"/>
          <a:ext cx="6680917" cy="14209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6000"/>
            <a:t>EXAMPLE</a:t>
          </a:r>
          <a:r>
            <a:rPr lang="en-GB" sz="6000" baseline="0"/>
            <a:t> ONLY</a:t>
          </a:r>
          <a:endParaRPr lang="en-GB" sz="60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1"/>
  <sheetViews>
    <sheetView workbookViewId="0">
      <selection activeCell="B11" sqref="B11"/>
    </sheetView>
  </sheetViews>
  <sheetFormatPr defaultColWidth="9.28515625" defaultRowHeight="12.75" x14ac:dyDescent="0.2"/>
  <cols>
    <col min="1" max="1" width="3.28515625" style="3" customWidth="1"/>
    <col min="2" max="2" width="7.28515625" style="3" customWidth="1"/>
    <col min="3" max="3" width="9.7109375" style="3" customWidth="1"/>
    <col min="4" max="4" width="11" style="3" customWidth="1"/>
    <col min="5" max="5" width="9.28515625" style="3"/>
    <col min="6" max="6" width="71.7109375" style="3" customWidth="1"/>
    <col min="7" max="7" width="13.5703125" style="3" customWidth="1"/>
    <col min="8" max="16384" width="9.28515625" style="3"/>
  </cols>
  <sheetData>
    <row r="1" spans="1:6" x14ac:dyDescent="0.2">
      <c r="B1" s="4" t="s">
        <v>0</v>
      </c>
    </row>
    <row r="2" spans="1:6" x14ac:dyDescent="0.2">
      <c r="B2" s="4"/>
    </row>
    <row r="3" spans="1:6" x14ac:dyDescent="0.2">
      <c r="B3" s="4" t="s">
        <v>1</v>
      </c>
    </row>
    <row r="4" spans="1:6" x14ac:dyDescent="0.2">
      <c r="B4" s="4"/>
    </row>
    <row r="5" spans="1:6" x14ac:dyDescent="0.2">
      <c r="A5" s="5">
        <v>1</v>
      </c>
      <c r="B5" s="6" t="s">
        <v>23537</v>
      </c>
    </row>
    <row r="6" spans="1:6" x14ac:dyDescent="0.2">
      <c r="A6" s="5">
        <v>2</v>
      </c>
      <c r="B6" s="6" t="s">
        <v>24807</v>
      </c>
    </row>
    <row r="7" spans="1:6" x14ac:dyDescent="0.2">
      <c r="A7" s="5">
        <v>3</v>
      </c>
      <c r="B7" s="7" t="s">
        <v>23</v>
      </c>
    </row>
    <row r="8" spans="1:6" x14ac:dyDescent="0.2">
      <c r="A8" s="5">
        <v>4</v>
      </c>
      <c r="B8" s="7" t="s">
        <v>18819</v>
      </c>
    </row>
    <row r="9" spans="1:6" x14ac:dyDescent="0.2">
      <c r="A9" s="5">
        <v>5</v>
      </c>
      <c r="B9" s="6" t="s">
        <v>19</v>
      </c>
    </row>
    <row r="10" spans="1:6" x14ac:dyDescent="0.2">
      <c r="A10" s="5">
        <v>6</v>
      </c>
      <c r="B10" s="6" t="s">
        <v>24961</v>
      </c>
    </row>
    <row r="11" spans="1:6" x14ac:dyDescent="0.2">
      <c r="A11" s="5">
        <v>7</v>
      </c>
      <c r="B11" s="6" t="s">
        <v>24808</v>
      </c>
    </row>
    <row r="13" spans="1:6" x14ac:dyDescent="0.2">
      <c r="B13" s="8" t="s">
        <v>9</v>
      </c>
    </row>
    <row r="14" spans="1:6" ht="15.75" x14ac:dyDescent="0.25">
      <c r="C14" s="2"/>
    </row>
    <row r="15" spans="1:6" ht="15.75" x14ac:dyDescent="0.25">
      <c r="B15" s="70" t="s">
        <v>24809</v>
      </c>
      <c r="C15" s="2"/>
      <c r="E15" s="71" t="s">
        <v>2</v>
      </c>
      <c r="F15" s="3" t="s">
        <v>24810</v>
      </c>
    </row>
    <row r="16" spans="1:6" ht="16.5" customHeight="1" x14ac:dyDescent="0.25">
      <c r="B16" s="70" t="s">
        <v>24811</v>
      </c>
      <c r="C16" s="68"/>
      <c r="D16" s="67"/>
      <c r="E16" s="71" t="s">
        <v>2</v>
      </c>
      <c r="F16" s="69" t="s">
        <v>24812</v>
      </c>
    </row>
    <row r="17" spans="2:6" ht="15.75" x14ac:dyDescent="0.25">
      <c r="B17" s="9" t="s">
        <v>3</v>
      </c>
      <c r="C17" s="2"/>
      <c r="E17" s="10" t="s">
        <v>2</v>
      </c>
      <c r="F17" s="3" t="s">
        <v>4</v>
      </c>
    </row>
    <row r="18" spans="2:6" ht="15.75" x14ac:dyDescent="0.25">
      <c r="B18" s="9" t="s">
        <v>5</v>
      </c>
      <c r="C18" s="2"/>
      <c r="E18" s="10" t="s">
        <v>2</v>
      </c>
      <c r="F18" s="3" t="s">
        <v>6</v>
      </c>
    </row>
    <row r="19" spans="2:6" ht="16.5" customHeight="1" x14ac:dyDescent="0.2">
      <c r="B19" s="8" t="s">
        <v>24813</v>
      </c>
      <c r="E19" s="10" t="s">
        <v>2</v>
      </c>
      <c r="F19" s="7" t="s">
        <v>24814</v>
      </c>
    </row>
    <row r="20" spans="2:6" ht="16.5" customHeight="1" x14ac:dyDescent="0.2">
      <c r="B20" s="9" t="s">
        <v>12</v>
      </c>
      <c r="E20" s="10" t="s">
        <v>2</v>
      </c>
      <c r="F20" s="3" t="s">
        <v>47</v>
      </c>
    </row>
    <row r="21" spans="2:6" ht="19.5" customHeight="1" x14ac:dyDescent="0.2">
      <c r="B21" s="9" t="s">
        <v>7</v>
      </c>
      <c r="E21" s="10" t="s">
        <v>2</v>
      </c>
      <c r="F21" s="6" t="s">
        <v>20</v>
      </c>
    </row>
    <row r="22" spans="2:6" s="12" customFormat="1" ht="51" x14ac:dyDescent="0.2">
      <c r="B22" s="11" t="s">
        <v>13</v>
      </c>
      <c r="E22" s="13" t="s">
        <v>2</v>
      </c>
      <c r="F22" s="14" t="s">
        <v>24815</v>
      </c>
    </row>
    <row r="23" spans="2:6" s="12" customFormat="1" x14ac:dyDescent="0.2">
      <c r="B23" s="11" t="s">
        <v>130</v>
      </c>
      <c r="E23" s="13" t="s">
        <v>2</v>
      </c>
      <c r="F23" s="38" t="s">
        <v>141</v>
      </c>
    </row>
    <row r="24" spans="2:6" s="12" customFormat="1" ht="27.75" customHeight="1" x14ac:dyDescent="0.2">
      <c r="B24" s="148" t="s">
        <v>131</v>
      </c>
      <c r="C24" s="149"/>
      <c r="D24" s="149"/>
      <c r="E24" s="16" t="s">
        <v>2</v>
      </c>
      <c r="F24" s="17" t="s">
        <v>140</v>
      </c>
    </row>
    <row r="25" spans="2:6" s="12" customFormat="1" ht="25.5" x14ac:dyDescent="0.2">
      <c r="B25" s="11" t="s">
        <v>46</v>
      </c>
      <c r="E25" s="16" t="s">
        <v>2</v>
      </c>
      <c r="F25" s="17" t="s">
        <v>143</v>
      </c>
    </row>
    <row r="26" spans="2:6" s="12" customFormat="1" x14ac:dyDescent="0.2">
      <c r="B26" s="11"/>
      <c r="E26" s="16"/>
      <c r="F26" s="17"/>
    </row>
    <row r="27" spans="2:6" s="12" customFormat="1" x14ac:dyDescent="0.2">
      <c r="B27" s="11"/>
      <c r="E27" s="13"/>
      <c r="F27" s="14"/>
    </row>
    <row r="28" spans="2:6" ht="16.5" customHeight="1" x14ac:dyDescent="0.2">
      <c r="B28" s="9" t="s">
        <v>8</v>
      </c>
    </row>
    <row r="29" spans="2:6" x14ac:dyDescent="0.2">
      <c r="B29" s="5"/>
    </row>
    <row r="30" spans="2:6" x14ac:dyDescent="0.2">
      <c r="B30" s="6" t="s">
        <v>144</v>
      </c>
    </row>
    <row r="31" spans="2:6" x14ac:dyDescent="0.2">
      <c r="B31" s="7"/>
    </row>
  </sheetData>
  <sheetProtection sheet="1" objects="1" scenarios="1"/>
  <mergeCells count="1">
    <mergeCell ref="B24:D24"/>
  </mergeCells>
  <phoneticPr fontId="8" type="noConversion"/>
  <pageMargins left="0.75" right="0.75" top="1" bottom="1" header="0.5" footer="0.5"/>
  <pageSetup paperSize="9" scale="69" orientation="landscape" horizont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6"/>
  <sheetViews>
    <sheetView zoomScale="90" zoomScaleNormal="90" workbookViewId="0">
      <selection activeCell="J21" sqref="J21"/>
    </sheetView>
  </sheetViews>
  <sheetFormatPr defaultColWidth="9.28515625" defaultRowHeight="12.75" x14ac:dyDescent="0.2"/>
  <cols>
    <col min="1" max="2" width="5" customWidth="1"/>
    <col min="3" max="3" width="16" style="1" customWidth="1"/>
    <col min="4" max="4" width="15.28515625" style="1" hidden="1" customWidth="1"/>
    <col min="5" max="5" width="27.28515625" style="1" customWidth="1"/>
    <col min="6" max="6" width="12.7109375" style="1" customWidth="1"/>
    <col min="7" max="7" width="23.42578125" style="72" customWidth="1"/>
    <col min="8" max="8" width="16.28515625" style="15" customWidth="1"/>
    <col min="9" max="9" width="5.28515625" customWidth="1"/>
    <col min="10" max="10" width="47.28515625" customWidth="1"/>
    <col min="11" max="11" width="9.28515625" customWidth="1"/>
    <col min="12" max="12" width="58.5703125" style="1" customWidth="1"/>
    <col min="13" max="13" width="29.7109375" bestFit="1" customWidth="1"/>
    <col min="14" max="14" width="15.7109375" customWidth="1"/>
  </cols>
  <sheetData>
    <row r="1" spans="1:14" ht="19.5" x14ac:dyDescent="0.25">
      <c r="A1" s="43" t="s">
        <v>24665</v>
      </c>
      <c r="B1" s="42"/>
      <c r="C1" s="59"/>
      <c r="D1" s="59"/>
      <c r="E1" s="84"/>
      <c r="F1" s="59"/>
      <c r="G1" s="78"/>
      <c r="H1" s="50"/>
      <c r="I1" s="59"/>
      <c r="J1" s="61"/>
      <c r="K1" s="59"/>
      <c r="L1" s="61"/>
      <c r="M1" s="61"/>
      <c r="N1" s="59"/>
    </row>
    <row r="2" spans="1:14" ht="19.5" x14ac:dyDescent="0.25">
      <c r="A2" s="43" t="s">
        <v>24957</v>
      </c>
      <c r="B2" s="44"/>
      <c r="C2" s="59"/>
      <c r="D2" s="59"/>
      <c r="E2" s="84"/>
      <c r="F2" s="59"/>
      <c r="G2" s="78"/>
      <c r="H2" s="50"/>
      <c r="I2" s="59"/>
      <c r="J2" s="61"/>
      <c r="K2" s="59"/>
      <c r="L2" s="61"/>
      <c r="M2" s="61"/>
      <c r="N2" s="59"/>
    </row>
    <row r="3" spans="1:14" ht="15" x14ac:dyDescent="0.2">
      <c r="A3" s="45"/>
      <c r="B3" s="80"/>
      <c r="C3" s="74"/>
      <c r="D3" s="74"/>
      <c r="E3" s="84"/>
      <c r="F3" s="74"/>
      <c r="G3" s="78"/>
      <c r="H3" s="78"/>
      <c r="I3" s="74"/>
      <c r="J3" s="154" t="s">
        <v>24666</v>
      </c>
      <c r="K3" s="154"/>
      <c r="L3" s="119">
        <v>100924</v>
      </c>
      <c r="M3" s="61"/>
      <c r="N3" s="59"/>
    </row>
    <row r="4" spans="1:14" ht="15" customHeight="1" x14ac:dyDescent="0.2">
      <c r="A4" s="46"/>
      <c r="B4" s="74"/>
      <c r="C4" s="75"/>
      <c r="D4" s="75"/>
      <c r="E4" s="84"/>
      <c r="F4" s="76"/>
      <c r="G4" s="78"/>
      <c r="H4" s="77"/>
      <c r="I4" s="78"/>
      <c r="J4" s="154" t="s">
        <v>24667</v>
      </c>
      <c r="K4" s="154"/>
      <c r="L4" s="119" t="str">
        <f>VLOOKUP(L3,List!A:B,2,0)</f>
        <v>Arno Vale Junior</v>
      </c>
      <c r="M4" s="61"/>
      <c r="N4" s="157" t="str">
        <f>IF(R126=0,"","PLEASE ENTER A COUNTER PARTY TYPE AND NAME FOR ALL ROWS")</f>
        <v/>
      </c>
    </row>
    <row r="5" spans="1:14" ht="15" customHeight="1" x14ac:dyDescent="0.2">
      <c r="A5" s="46"/>
      <c r="B5" s="74"/>
      <c r="C5" s="77"/>
      <c r="D5" s="77"/>
      <c r="E5" s="84"/>
      <c r="F5" s="74"/>
      <c r="G5" s="78"/>
      <c r="H5" s="79"/>
      <c r="I5" s="78"/>
      <c r="J5" s="154" t="s">
        <v>22</v>
      </c>
      <c r="K5" s="154"/>
      <c r="L5" s="32" t="s">
        <v>24664</v>
      </c>
      <c r="M5" s="61"/>
      <c r="N5" s="157"/>
    </row>
    <row r="6" spans="1:14" ht="15" customHeight="1" x14ac:dyDescent="0.2">
      <c r="A6" s="46"/>
      <c r="B6" s="46"/>
      <c r="C6" s="46"/>
      <c r="D6" s="46"/>
      <c r="E6" s="84"/>
      <c r="F6" s="46"/>
      <c r="G6" s="78"/>
      <c r="H6" s="50"/>
      <c r="I6" s="51"/>
      <c r="J6" s="154" t="s">
        <v>10</v>
      </c>
      <c r="K6" s="154"/>
      <c r="L6" s="32" t="s">
        <v>24668</v>
      </c>
      <c r="M6" s="61"/>
      <c r="N6" s="157"/>
    </row>
    <row r="7" spans="1:14" ht="15" customHeight="1" x14ac:dyDescent="0.2">
      <c r="A7" s="46"/>
      <c r="B7" s="46"/>
      <c r="C7" s="46"/>
      <c r="D7" s="46"/>
      <c r="E7" s="84"/>
      <c r="F7" s="46"/>
      <c r="G7" s="78"/>
      <c r="H7" s="50"/>
      <c r="I7" s="51"/>
      <c r="J7" s="154" t="s">
        <v>142</v>
      </c>
      <c r="K7" s="154"/>
      <c r="L7" s="32" t="s">
        <v>24669</v>
      </c>
      <c r="M7" s="61"/>
      <c r="N7" s="157"/>
    </row>
    <row r="8" spans="1:14" ht="15" x14ac:dyDescent="0.2">
      <c r="A8" s="46"/>
      <c r="B8" s="46"/>
      <c r="C8" s="46"/>
      <c r="D8" s="46"/>
      <c r="E8" s="84"/>
      <c r="F8" s="46"/>
      <c r="G8" s="78"/>
      <c r="H8" s="114">
        <f>SUM(H11:H19)-H20</f>
        <v>0</v>
      </c>
      <c r="I8" s="51"/>
      <c r="J8" s="60"/>
      <c r="K8" s="51"/>
      <c r="L8" s="45"/>
      <c r="M8" s="61"/>
      <c r="N8" s="59"/>
    </row>
    <row r="9" spans="1:14" ht="15" x14ac:dyDescent="0.2">
      <c r="A9" s="46"/>
      <c r="B9" s="47"/>
      <c r="C9" s="150" t="s">
        <v>11393</v>
      </c>
      <c r="D9" s="152" t="s">
        <v>24652</v>
      </c>
      <c r="E9" s="152" t="s">
        <v>24653</v>
      </c>
      <c r="F9" s="152" t="s">
        <v>14</v>
      </c>
      <c r="G9" s="152" t="s">
        <v>24654</v>
      </c>
      <c r="H9" s="53" t="s">
        <v>15</v>
      </c>
      <c r="I9" s="52" t="s">
        <v>16</v>
      </c>
      <c r="J9" s="100" t="s">
        <v>17</v>
      </c>
      <c r="K9" s="155" t="s">
        <v>24663</v>
      </c>
      <c r="L9" s="152" t="s">
        <v>128</v>
      </c>
      <c r="M9" s="152" t="s">
        <v>129</v>
      </c>
      <c r="N9" s="152" t="s">
        <v>24655</v>
      </c>
    </row>
    <row r="10" spans="1:14" ht="53.65" customHeight="1" x14ac:dyDescent="0.2">
      <c r="A10" s="46"/>
      <c r="B10" s="46"/>
      <c r="C10" s="151"/>
      <c r="D10" s="153"/>
      <c r="E10" s="153"/>
      <c r="F10" s="153"/>
      <c r="G10" s="153"/>
      <c r="H10" s="56"/>
      <c r="I10" s="55"/>
      <c r="J10" s="62" t="s">
        <v>23538</v>
      </c>
      <c r="K10" s="156"/>
      <c r="L10" s="153"/>
      <c r="M10" s="153"/>
      <c r="N10" s="153"/>
    </row>
    <row r="11" spans="1:14" ht="15" x14ac:dyDescent="0.2">
      <c r="A11" s="46"/>
      <c r="B11" s="46"/>
      <c r="C11" s="54">
        <v>105283</v>
      </c>
      <c r="D11" s="48"/>
      <c r="E11" s="116" t="str">
        <f>VLOOKUP(C11,'Account Codes'!H:I,2,0)</f>
        <v>SCH LEDGER BALANCES</v>
      </c>
      <c r="F11" s="55">
        <v>93504</v>
      </c>
      <c r="G11" s="86"/>
      <c r="H11" s="57">
        <v>500</v>
      </c>
      <c r="I11" s="55" t="s">
        <v>18</v>
      </c>
      <c r="J11" s="63" t="s">
        <v>132</v>
      </c>
      <c r="K11" s="55"/>
      <c r="L11" s="62"/>
      <c r="M11" s="62"/>
      <c r="N11" s="66"/>
    </row>
    <row r="12" spans="1:14" ht="15" x14ac:dyDescent="0.2">
      <c r="A12" s="46"/>
      <c r="B12" s="46"/>
      <c r="C12" s="54">
        <v>105283</v>
      </c>
      <c r="D12" s="48"/>
      <c r="E12" s="116" t="str">
        <f>VLOOKUP(C12,'Account Codes'!H:I,2,0)</f>
        <v>SCH LEDGER BALANCES</v>
      </c>
      <c r="F12" s="55">
        <v>93505</v>
      </c>
      <c r="G12" s="86"/>
      <c r="H12" s="57">
        <v>0</v>
      </c>
      <c r="I12" s="55" t="s">
        <v>18</v>
      </c>
      <c r="J12" s="63" t="s">
        <v>133</v>
      </c>
      <c r="K12" s="55"/>
      <c r="L12" s="62"/>
      <c r="M12" s="62"/>
      <c r="N12" s="66"/>
    </row>
    <row r="13" spans="1:14" ht="15" x14ac:dyDescent="0.2">
      <c r="A13" s="46"/>
      <c r="B13" s="46"/>
      <c r="C13" s="54">
        <v>105283</v>
      </c>
      <c r="D13" s="48"/>
      <c r="E13" s="116" t="str">
        <f>VLOOKUP(C13,'Account Codes'!H:I,2,0)</f>
        <v>SCH LEDGER BALANCES</v>
      </c>
      <c r="F13" s="55">
        <v>93506</v>
      </c>
      <c r="G13" s="86"/>
      <c r="H13" s="57">
        <v>0</v>
      </c>
      <c r="I13" s="55" t="s">
        <v>18</v>
      </c>
      <c r="J13" s="63" t="s">
        <v>134</v>
      </c>
      <c r="K13" s="55"/>
      <c r="L13" s="62"/>
      <c r="M13" s="62"/>
      <c r="N13" s="66"/>
    </row>
    <row r="14" spans="1:14" ht="15" x14ac:dyDescent="0.2">
      <c r="A14" s="46"/>
      <c r="B14" s="46"/>
      <c r="C14" s="54">
        <v>105283</v>
      </c>
      <c r="D14" s="48"/>
      <c r="E14" s="116" t="str">
        <f>VLOOKUP(C14,'Account Codes'!H:I,2,0)</f>
        <v>SCH LEDGER BALANCES</v>
      </c>
      <c r="F14" s="55">
        <v>93507</v>
      </c>
      <c r="G14" s="86"/>
      <c r="H14" s="57">
        <v>0</v>
      </c>
      <c r="I14" s="55" t="s">
        <v>18</v>
      </c>
      <c r="J14" s="63" t="s">
        <v>135</v>
      </c>
      <c r="K14" s="55"/>
      <c r="L14" s="62"/>
      <c r="M14" s="62"/>
      <c r="N14" s="66"/>
    </row>
    <row r="15" spans="1:14" ht="15" x14ac:dyDescent="0.2">
      <c r="A15" s="46"/>
      <c r="B15" s="46"/>
      <c r="C15" s="54">
        <v>105283</v>
      </c>
      <c r="D15" s="48"/>
      <c r="E15" s="116" t="str">
        <f>VLOOKUP(C15,'Account Codes'!H:I,2,0)</f>
        <v>SCH LEDGER BALANCES</v>
      </c>
      <c r="F15" s="48">
        <v>93511</v>
      </c>
      <c r="G15" s="86"/>
      <c r="H15" s="57">
        <v>0</v>
      </c>
      <c r="I15" s="83" t="s">
        <v>18</v>
      </c>
      <c r="J15" s="65" t="s">
        <v>12435</v>
      </c>
      <c r="K15" s="55"/>
      <c r="L15" s="62"/>
      <c r="M15" s="62"/>
      <c r="N15" s="66"/>
    </row>
    <row r="16" spans="1:14" ht="15" x14ac:dyDescent="0.2">
      <c r="A16" s="46"/>
      <c r="B16" s="46"/>
      <c r="C16" s="54">
        <v>105283</v>
      </c>
      <c r="D16" s="48"/>
      <c r="E16" s="116" t="str">
        <f>VLOOKUP(C16,'Account Codes'!H:I,2,0)</f>
        <v>SCH LEDGER BALANCES</v>
      </c>
      <c r="F16" s="55">
        <v>93509</v>
      </c>
      <c r="G16" s="86"/>
      <c r="H16" s="57">
        <v>0</v>
      </c>
      <c r="I16" s="55" t="s">
        <v>18</v>
      </c>
      <c r="J16" s="64" t="s">
        <v>24656</v>
      </c>
      <c r="K16" s="55"/>
      <c r="L16" s="62"/>
      <c r="M16" s="62"/>
      <c r="N16" s="66"/>
    </row>
    <row r="17" spans="1:14" ht="15" x14ac:dyDescent="0.2">
      <c r="A17" s="46"/>
      <c r="B17" s="46"/>
      <c r="C17" s="54">
        <v>105283</v>
      </c>
      <c r="D17" s="48"/>
      <c r="E17" s="116" t="str">
        <f>VLOOKUP(C17,'Account Codes'!H:I,2,0)</f>
        <v>SCH LEDGER BALANCES</v>
      </c>
      <c r="F17" s="55">
        <v>93509</v>
      </c>
      <c r="G17" s="86"/>
      <c r="H17" s="57">
        <v>15000</v>
      </c>
      <c r="I17" s="55" t="s">
        <v>18</v>
      </c>
      <c r="J17" s="64" t="s">
        <v>24657</v>
      </c>
      <c r="K17" s="55"/>
      <c r="L17" s="62"/>
      <c r="M17" s="62"/>
      <c r="N17" s="66"/>
    </row>
    <row r="18" spans="1:14" ht="15" x14ac:dyDescent="0.2">
      <c r="A18" s="46" t="s">
        <v>137</v>
      </c>
      <c r="B18" s="46" t="s">
        <v>24661</v>
      </c>
      <c r="C18" s="54">
        <v>105283</v>
      </c>
      <c r="D18" s="48"/>
      <c r="E18" s="116" t="str">
        <f>VLOOKUP(C18,'Account Codes'!H:I,2,0)</f>
        <v>SCH LEDGER BALANCES</v>
      </c>
      <c r="F18" s="55">
        <v>93509</v>
      </c>
      <c r="G18" s="87"/>
      <c r="H18" s="57">
        <v>0</v>
      </c>
      <c r="I18" s="55" t="s">
        <v>18</v>
      </c>
      <c r="J18" s="64" t="s">
        <v>24658</v>
      </c>
      <c r="K18" s="55"/>
      <c r="L18" s="62"/>
      <c r="M18" s="62"/>
      <c r="N18" s="66"/>
    </row>
    <row r="19" spans="1:14" ht="15" x14ac:dyDescent="0.2">
      <c r="A19" s="46" t="s">
        <v>24672</v>
      </c>
      <c r="B19" s="46" t="s">
        <v>21</v>
      </c>
      <c r="C19" s="54">
        <v>105283</v>
      </c>
      <c r="D19" s="48"/>
      <c r="E19" s="116" t="str">
        <f>VLOOKUP(C19,'Account Codes'!H:I,2,0)</f>
        <v>SCH LEDGER BALANCES</v>
      </c>
      <c r="F19" s="58">
        <v>93520</v>
      </c>
      <c r="G19" s="65"/>
      <c r="H19" s="57">
        <v>11200</v>
      </c>
      <c r="I19" s="55" t="s">
        <v>18</v>
      </c>
      <c r="J19" s="65" t="s">
        <v>136</v>
      </c>
      <c r="K19" s="55"/>
      <c r="L19" s="65"/>
      <c r="M19" s="65"/>
      <c r="N19" s="58"/>
    </row>
    <row r="20" spans="1:14" ht="15" x14ac:dyDescent="0.2">
      <c r="A20" s="46"/>
      <c r="B20" s="46"/>
      <c r="C20" s="101" t="s">
        <v>139</v>
      </c>
      <c r="D20" s="102"/>
      <c r="E20" s="103"/>
      <c r="F20" s="104"/>
      <c r="G20" s="105"/>
      <c r="H20" s="106">
        <f>SUMIF(I21:I995,"C",H21:H995)-SUMIF(I21:I995,"D",H21:H995)</f>
        <v>26700</v>
      </c>
      <c r="I20" s="107"/>
      <c r="J20" s="105"/>
      <c r="K20" s="107"/>
      <c r="L20" s="105"/>
      <c r="M20" s="108"/>
      <c r="N20" s="104"/>
    </row>
    <row r="21" spans="1:14" ht="15" x14ac:dyDescent="0.2">
      <c r="A21" s="48">
        <v>1</v>
      </c>
      <c r="B21" s="49" t="str">
        <f>IF(F21="","",VLOOKUP(F21,'Account Codes'!$A$2:$C$803,3,FALSE))</f>
        <v>E</v>
      </c>
      <c r="C21" s="39">
        <f>$L$3</f>
        <v>100924</v>
      </c>
      <c r="D21" s="39"/>
      <c r="E21" s="85" t="str">
        <f>IF(AND(LEN(D21)&gt;0,LEN(C21)&gt;0),"ERROR - please do not enter internal order AND cost centre",IF(LEN(C21)&gt;0,VLOOKUP(C21,'Account Codes'!$H$2:$I$5001,2,FALSE),IF(LEN(D21)&gt;0,VLOOKUP(D21,'Account Codes'!$K$2:$L$12186,2,FALSE),"")))</f>
        <v>ARNO VALE JUNIOR</v>
      </c>
      <c r="F21" s="120">
        <v>12030</v>
      </c>
      <c r="G21" s="88" t="str">
        <f>IF(LEN(F21)=0,"",VLOOKUP(VALUE(F21),'Account Codes'!$A$2:$B$803,2,FALSE))</f>
        <v>STAFF TRAINING</v>
      </c>
      <c r="H21" s="117">
        <v>11200</v>
      </c>
      <c r="I21" s="82" t="s">
        <v>21</v>
      </c>
      <c r="J21" s="30" t="s">
        <v>24958</v>
      </c>
      <c r="K21" s="82"/>
      <c r="L21" s="30" t="s">
        <v>48</v>
      </c>
      <c r="M21" s="30" t="s">
        <v>24799</v>
      </c>
      <c r="N21" s="127" t="s">
        <v>24797</v>
      </c>
    </row>
    <row r="22" spans="1:14" ht="15" x14ac:dyDescent="0.2">
      <c r="A22" s="48">
        <v>2</v>
      </c>
      <c r="B22" s="49" t="str">
        <f>IF(F22="","",VLOOKUP(F22,'Account Codes'!$A$2:$C$803,3,FALSE))</f>
        <v>I</v>
      </c>
      <c r="C22" s="39">
        <f t="shared" ref="C22:C23" si="0">$L$3</f>
        <v>100924</v>
      </c>
      <c r="D22" s="39"/>
      <c r="E22" s="85" t="str">
        <f>IF(AND(LEN(D22)&gt;0,LEN(C22)&gt;0),"ERROR - please do not enter internal order AND cost centre",IF(LEN(C22)&gt;0,VLOOKUP(C22,'Account Codes'!$H$2:$I$5001,2,FALSE),IF(LEN(D22)&gt;0,VLOOKUP(D22,'Account Codes'!$K$2:$L$12186,2,FALSE),"")))</f>
        <v>ARNO VALE JUNIOR</v>
      </c>
      <c r="F22" s="120">
        <v>72000</v>
      </c>
      <c r="G22" s="88" t="str">
        <f>IF(LEN(F22)=0,"",VLOOKUP(VALUE(F22),'Account Codes'!$A$2:$B$803,2,FALSE))</f>
        <v>INCOME FROM CATERING</v>
      </c>
      <c r="H22" s="117">
        <v>500</v>
      </c>
      <c r="I22" s="82" t="s">
        <v>21</v>
      </c>
      <c r="J22" s="30" t="s">
        <v>24796</v>
      </c>
      <c r="K22" s="82"/>
      <c r="L22" s="30" t="s">
        <v>49</v>
      </c>
      <c r="M22" s="30" t="s">
        <v>24800</v>
      </c>
      <c r="N22" s="127" t="s">
        <v>24797</v>
      </c>
    </row>
    <row r="23" spans="1:14" ht="15" x14ac:dyDescent="0.2">
      <c r="A23" s="48">
        <v>3</v>
      </c>
      <c r="B23" s="49" t="str">
        <f>IF(F23="","",VLOOKUP(F23,'Account Codes'!$A$2:$C$803,3,FALSE))</f>
        <v>I</v>
      </c>
      <c r="C23" s="39">
        <f t="shared" si="0"/>
        <v>100924</v>
      </c>
      <c r="D23" s="39"/>
      <c r="E23" s="85" t="str">
        <f>IF(AND(LEN(D23)&gt;0,LEN(C23)&gt;0),"ERROR - please do not enter internal order AND cost centre",IF(LEN(C23)&gt;0,VLOOKUP(C23,'Account Codes'!$H$2:$I$5001,2,FALSE),IF(LEN(D23)&gt;0,VLOOKUP(D23,'Account Codes'!$K$2:$L$12186,2,FALSE),"")))</f>
        <v>ARNO VALE JUNIOR</v>
      </c>
      <c r="F23" s="120">
        <v>73030</v>
      </c>
      <c r="G23" s="88" t="str">
        <f>IF(LEN(F23)=0,"",VLOOKUP(VALUE(F23),'Account Codes'!$A$2:$B$803,2,FALSE))</f>
        <v>FEES &amp; INCOME</v>
      </c>
      <c r="H23" s="117">
        <v>15000</v>
      </c>
      <c r="I23" s="82" t="s">
        <v>21</v>
      </c>
      <c r="J23" s="30" t="s">
        <v>24959</v>
      </c>
      <c r="K23" s="82"/>
      <c r="L23" s="30" t="s">
        <v>48</v>
      </c>
      <c r="M23" s="30" t="s">
        <v>24801</v>
      </c>
      <c r="N23" s="127" t="s">
        <v>24797</v>
      </c>
    </row>
    <row r="24" spans="1:14" ht="15.75" x14ac:dyDescent="0.25">
      <c r="A24" s="48">
        <v>4</v>
      </c>
      <c r="B24" s="49" t="str">
        <f>IF(F24="","",VLOOKUP(F24,'Account Codes'!$A$2:$C$803,3,FALSE))</f>
        <v/>
      </c>
      <c r="C24" s="39"/>
      <c r="D24" s="39"/>
      <c r="E24" s="85" t="str">
        <f>IF(AND(LEN(D24)&gt;0,LEN(C24)&gt;0),"ERROR - please do not enter internal order AND cost centre",IF(LEN(C24)&gt;0,VLOOKUP(C24,'Account Codes'!$H$2:$I$5001,2,FALSE),IF(LEN(D24)&gt;0,VLOOKUP(D24,'Account Codes'!$K$2:$L$12186,2,FALSE),"")))</f>
        <v/>
      </c>
      <c r="F24" s="31"/>
      <c r="G24" s="88" t="str">
        <f>IF(LEN(F24)=0,"",VLOOKUP(VALUE(F24),'Account Codes'!$A$2:$B$803,2,FALSE))</f>
        <v/>
      </c>
      <c r="H24" s="117"/>
      <c r="I24" s="82" t="s">
        <v>21</v>
      </c>
      <c r="J24" s="30"/>
      <c r="K24" s="82"/>
      <c r="L24" s="30"/>
      <c r="M24" s="118"/>
      <c r="N24" s="127"/>
    </row>
    <row r="25" spans="1:14" ht="15" x14ac:dyDescent="0.2">
      <c r="A25" s="48">
        <v>5</v>
      </c>
      <c r="B25" s="49" t="str">
        <f>IF(F25="","",VLOOKUP(F25,'Account Codes'!$A$2:$C$803,3,FALSE))</f>
        <v/>
      </c>
      <c r="C25" s="39"/>
      <c r="D25" s="39"/>
      <c r="E25" s="85" t="str">
        <f>IF(AND(LEN(D25)&gt;0,LEN(C25)&gt;0),"ERROR - please do not enter internal order AND cost centre",IF(LEN(C25)&gt;0,VLOOKUP(C25,'Account Codes'!$H$2:$I$5001,2,FALSE),IF(LEN(D25)&gt;0,VLOOKUP(D25,'Account Codes'!$K$2:$L$12186,2,FALSE),"")))</f>
        <v/>
      </c>
      <c r="F25" s="31"/>
      <c r="G25" s="88" t="str">
        <f>IF(LEN(F25)=0,"",VLOOKUP(VALUE(F25),'Account Codes'!$A$2:$B$803,2,FALSE))</f>
        <v/>
      </c>
      <c r="H25" s="117"/>
      <c r="I25" s="82" t="s">
        <v>21</v>
      </c>
      <c r="J25" s="30"/>
      <c r="K25" s="82"/>
      <c r="L25" s="30"/>
      <c r="M25" s="30"/>
      <c r="N25" s="127"/>
    </row>
    <row r="26" spans="1:14" ht="15" x14ac:dyDescent="0.2">
      <c r="A26" s="48">
        <v>6</v>
      </c>
      <c r="B26" s="49" t="str">
        <f>IF(F26="","",VLOOKUP(F26,'Account Codes'!$A$2:$C$803,3,FALSE))</f>
        <v/>
      </c>
      <c r="C26" s="39"/>
      <c r="D26" s="39"/>
      <c r="E26" s="85" t="str">
        <f>IF(AND(LEN(D26)&gt;0,LEN(C26)&gt;0),"ERROR - please do not enter internal order AND cost centre",IF(LEN(C26)&gt;0,VLOOKUP(C26,'Account Codes'!$H$2:$I$5001,2,FALSE),IF(LEN(D26)&gt;0,VLOOKUP(D26,'Account Codes'!$K$2:$L$12186,2,FALSE),"")))</f>
        <v/>
      </c>
      <c r="F26" s="31"/>
      <c r="G26" s="88" t="str">
        <f>IF(LEN(F26)=0,"",VLOOKUP(VALUE(F26),'Account Codes'!$A$2:$B$803,2,FALSE))</f>
        <v/>
      </c>
      <c r="H26" s="117"/>
      <c r="I26" s="82" t="s">
        <v>21</v>
      </c>
      <c r="J26" s="30"/>
      <c r="K26" s="82"/>
      <c r="L26" s="30"/>
      <c r="M26" s="30"/>
      <c r="N26" s="127"/>
    </row>
    <row r="27" spans="1:14" ht="15" x14ac:dyDescent="0.2">
      <c r="A27" s="48">
        <v>7</v>
      </c>
      <c r="B27" s="49" t="str">
        <f>IF(F27="","",VLOOKUP(F27,'Account Codes'!$A$2:$C$803,3,FALSE))</f>
        <v/>
      </c>
      <c r="C27" s="39"/>
      <c r="D27" s="39"/>
      <c r="E27" s="85" t="str">
        <f>IF(AND(LEN(D27)&gt;0,LEN(C27)&gt;0),"ERROR - please do not enter internal order AND cost centre",IF(LEN(C27)&gt;0,VLOOKUP(C27,'Account Codes'!$H$2:$I$5001,2,FALSE),IF(LEN(D27)&gt;0,VLOOKUP(D27,'Account Codes'!$K$2:$L$12186,2,FALSE),"")))</f>
        <v/>
      </c>
      <c r="F27" s="31"/>
      <c r="G27" s="88" t="str">
        <f>IF(LEN(F27)=0,"",VLOOKUP(VALUE(F27),'Account Codes'!$A$2:$B$803,2,FALSE))</f>
        <v/>
      </c>
      <c r="H27" s="117"/>
      <c r="I27" s="82" t="s">
        <v>21</v>
      </c>
      <c r="J27" s="30"/>
      <c r="K27" s="82"/>
      <c r="L27" s="30"/>
      <c r="M27" s="30"/>
      <c r="N27" s="127"/>
    </row>
    <row r="28" spans="1:14" ht="15" x14ac:dyDescent="0.2">
      <c r="A28" s="48">
        <v>8</v>
      </c>
      <c r="B28" s="49" t="str">
        <f>IF(F28="","",VLOOKUP(F28,'Account Codes'!$A$2:$C$803,3,FALSE))</f>
        <v/>
      </c>
      <c r="C28" s="39"/>
      <c r="D28" s="39"/>
      <c r="E28" s="85" t="str">
        <f>IF(AND(LEN(D28)&gt;0,LEN(C28)&gt;0),"ERROR - please do not enter internal order AND cost centre",IF(LEN(C28)&gt;0,VLOOKUP(C28,'Account Codes'!$H$2:$I$5001,2,FALSE),IF(LEN(D28)&gt;0,VLOOKUP(D28,'Account Codes'!$K$2:$L$12186,2,FALSE),"")))</f>
        <v/>
      </c>
      <c r="F28" s="31"/>
      <c r="G28" s="88" t="str">
        <f>IF(LEN(F28)=0,"",VLOOKUP(VALUE(F28),'Account Codes'!$A$2:$B$803,2,FALSE))</f>
        <v/>
      </c>
      <c r="H28" s="117"/>
      <c r="I28" s="82" t="s">
        <v>21</v>
      </c>
      <c r="J28" s="30"/>
      <c r="K28" s="82"/>
      <c r="L28" s="30"/>
      <c r="M28" s="30"/>
      <c r="N28" s="127"/>
    </row>
    <row r="29" spans="1:14" ht="15" x14ac:dyDescent="0.2">
      <c r="A29" s="48">
        <v>9</v>
      </c>
      <c r="B29" s="49" t="str">
        <f>IF(F29="","",VLOOKUP(F29,'Account Codes'!$A$2:$C$803,3,FALSE))</f>
        <v/>
      </c>
      <c r="C29" s="39"/>
      <c r="D29" s="39"/>
      <c r="E29" s="85" t="str">
        <f>IF(AND(LEN(D29)&gt;0,LEN(C29)&gt;0),"ERROR - please do not enter internal order AND cost centre",IF(LEN(C29)&gt;0,VLOOKUP(C29,'Account Codes'!$H$2:$I$5001,2,FALSE),IF(LEN(D29)&gt;0,VLOOKUP(D29,'Account Codes'!$K$2:$L$12186,2,FALSE),"")))</f>
        <v/>
      </c>
      <c r="F29" s="31"/>
      <c r="G29" s="88" t="str">
        <f>IF(LEN(F29)=0,"",VLOOKUP(VALUE(F29),'Account Codes'!$A$2:$B$803,2,FALSE))</f>
        <v/>
      </c>
      <c r="H29" s="117"/>
      <c r="I29" s="82" t="s">
        <v>21</v>
      </c>
      <c r="J29" s="30"/>
      <c r="K29" s="82"/>
      <c r="L29" s="30"/>
      <c r="M29" s="30"/>
      <c r="N29" s="127"/>
    </row>
    <row r="30" spans="1:14" ht="15" x14ac:dyDescent="0.2">
      <c r="A30" s="48">
        <v>10</v>
      </c>
      <c r="B30" s="49" t="str">
        <f>IF(F30="","",VLOOKUP(F30,'Account Codes'!$A$2:$C$803,3,FALSE))</f>
        <v/>
      </c>
      <c r="C30" s="39"/>
      <c r="D30" s="39"/>
      <c r="E30" s="85" t="str">
        <f>IF(AND(LEN(D30)&gt;0,LEN(C30)&gt;0),"ERROR - please do not enter internal order AND cost centre",IF(LEN(C30)&gt;0,VLOOKUP(C30,'Account Codes'!$H$2:$I$5001,2,FALSE),IF(LEN(D30)&gt;0,VLOOKUP(D30,'Account Codes'!$K$2:$L$12186,2,FALSE),"")))</f>
        <v/>
      </c>
      <c r="F30" s="31"/>
      <c r="G30" s="88" t="str">
        <f>IF(LEN(F30)=0,"",VLOOKUP(VALUE(F30),'Account Codes'!$A$2:$B$803,2,FALSE))</f>
        <v/>
      </c>
      <c r="H30" s="117"/>
      <c r="I30" s="82" t="s">
        <v>21</v>
      </c>
      <c r="J30" s="30"/>
      <c r="K30" s="82"/>
      <c r="L30" s="30"/>
      <c r="M30" s="30"/>
      <c r="N30" s="127"/>
    </row>
    <row r="31" spans="1:14" ht="15" x14ac:dyDescent="0.2">
      <c r="A31" s="48">
        <v>11</v>
      </c>
      <c r="B31" s="49" t="str">
        <f>IF(F31="","",VLOOKUP(F31,'Account Codes'!$A$2:$C$803,3,FALSE))</f>
        <v/>
      </c>
      <c r="C31" s="39"/>
      <c r="D31" s="39"/>
      <c r="E31" s="85" t="str">
        <f>IF(AND(LEN(D31)&gt;0,LEN(C31)&gt;0),"ERROR - please do not enter internal order AND cost centre",IF(LEN(C31)&gt;0,VLOOKUP(C31,'Account Codes'!$H$2:$I$5001,2,FALSE),IF(LEN(D31)&gt;0,VLOOKUP(D31,'Account Codes'!$K$2:$L$12186,2,FALSE),"")))</f>
        <v/>
      </c>
      <c r="F31" s="31"/>
      <c r="G31" s="88" t="str">
        <f>IF(LEN(F31)=0,"",VLOOKUP(VALUE(F31),'Account Codes'!$A$2:$B$803,2,FALSE))</f>
        <v/>
      </c>
      <c r="H31" s="117"/>
      <c r="I31" s="82" t="s">
        <v>21</v>
      </c>
      <c r="J31" s="30"/>
      <c r="K31" s="82"/>
      <c r="L31" s="30"/>
      <c r="M31" s="30"/>
      <c r="N31" s="127"/>
    </row>
    <row r="32" spans="1:14" ht="15" x14ac:dyDescent="0.2">
      <c r="A32" s="48">
        <v>12</v>
      </c>
      <c r="B32" s="49" t="str">
        <f>IF(F32="","",VLOOKUP(F32,'Account Codes'!$A$2:$C$803,3,FALSE))</f>
        <v/>
      </c>
      <c r="C32" s="39"/>
      <c r="D32" s="39"/>
      <c r="E32" s="85" t="str">
        <f>IF(AND(LEN(D32)&gt;0,LEN(C32)&gt;0),"ERROR - please do not enter internal order AND cost centre",IF(LEN(C32)&gt;0,VLOOKUP(C32,'Account Codes'!$H$2:$I$5001,2,FALSE),IF(LEN(D32)&gt;0,VLOOKUP(D32,'Account Codes'!$K$2:$L$12186,2,FALSE),"")))</f>
        <v/>
      </c>
      <c r="F32" s="31"/>
      <c r="G32" s="88" t="str">
        <f>IF(LEN(F32)=0,"",VLOOKUP(VALUE(F32),'Account Codes'!$A$2:$B$803,2,FALSE))</f>
        <v/>
      </c>
      <c r="H32" s="117"/>
      <c r="I32" s="82" t="s">
        <v>21</v>
      </c>
      <c r="J32" s="30"/>
      <c r="K32" s="82"/>
      <c r="L32" s="30"/>
      <c r="M32" s="30"/>
      <c r="N32" s="127"/>
    </row>
    <row r="33" spans="1:14" ht="15" x14ac:dyDescent="0.2">
      <c r="A33" s="48">
        <v>13</v>
      </c>
      <c r="B33" s="49" t="str">
        <f>IF(F33="","",VLOOKUP(F33,'Account Codes'!$A$2:$C$803,3,FALSE))</f>
        <v/>
      </c>
      <c r="C33" s="39"/>
      <c r="D33" s="39"/>
      <c r="E33" s="85" t="str">
        <f>IF(AND(LEN(D33)&gt;0,LEN(C33)&gt;0),"ERROR - please do not enter internal order AND cost centre",IF(LEN(C33)&gt;0,VLOOKUP(C33,'Account Codes'!$H$2:$I$5001,2,FALSE),IF(LEN(D33)&gt;0,VLOOKUP(D33,'Account Codes'!$K$2:$L$12186,2,FALSE),"")))</f>
        <v/>
      </c>
      <c r="F33" s="31"/>
      <c r="G33" s="88" t="str">
        <f>IF(LEN(F33)=0,"",VLOOKUP(VALUE(F33),'Account Codes'!$A$2:$B$803,2,FALSE))</f>
        <v/>
      </c>
      <c r="H33" s="117"/>
      <c r="I33" s="82" t="s">
        <v>21</v>
      </c>
      <c r="J33" s="30"/>
      <c r="K33" s="82"/>
      <c r="L33" s="30"/>
      <c r="M33" s="30"/>
      <c r="N33" s="127"/>
    </row>
    <row r="34" spans="1:14" x14ac:dyDescent="0.2">
      <c r="M34" s="15"/>
    </row>
    <row r="36" spans="1:14" ht="18" x14ac:dyDescent="0.25">
      <c r="A36" s="72"/>
      <c r="C36" s="73"/>
    </row>
  </sheetData>
  <sheetProtection sheet="1" objects="1" scenarios="1"/>
  <protectedRanges>
    <protectedRange sqref="L4:L7" name="Range4"/>
    <protectedRange sqref="J21:N33" name="Range2_1"/>
    <protectedRange sqref="F24:F33 H23:H33 C21:D33" name="Range1"/>
  </protectedRanges>
  <mergeCells count="15">
    <mergeCell ref="N4:N7"/>
    <mergeCell ref="J5:K5"/>
    <mergeCell ref="J6:K6"/>
    <mergeCell ref="J7:K7"/>
    <mergeCell ref="N9:N10"/>
    <mergeCell ref="M9:M10"/>
    <mergeCell ref="L9:L10"/>
    <mergeCell ref="C9:C10"/>
    <mergeCell ref="D9:D10"/>
    <mergeCell ref="E9:E10"/>
    <mergeCell ref="F9:F10"/>
    <mergeCell ref="J3:K3"/>
    <mergeCell ref="J4:K4"/>
    <mergeCell ref="G9:G10"/>
    <mergeCell ref="K9:K10"/>
  </mergeCells>
  <phoneticPr fontId="8" type="noConversion"/>
  <dataValidations count="2">
    <dataValidation type="decimal" operator="greaterThanOrEqual" allowBlank="1" showInputMessage="1" showErrorMessage="1" errorTitle="Negative value not allowed" error="If you wish to reduce your debtor value please set column J to a 'D' instead of a 'C'" sqref="H21:H33" xr:uid="{60651E4F-C677-485D-9257-C94AEB58C43B}">
      <formula1>0.01</formula1>
    </dataValidation>
    <dataValidation type="list" showInputMessage="1" showErrorMessage="1" sqref="L21:L33" xr:uid="{EE59A6E2-8338-44E7-B486-7AC1A53E1D3F}">
      <formula1>$P$1:$P$7</formula1>
    </dataValidation>
  </dataValidations>
  <pageMargins left="0.75" right="0.75" top="1" bottom="1" header="0.5" footer="0.5"/>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00F2941-5C7C-4FF8-8158-C4C12D325A21}">
          <x14:formula1>
            <xm:f>List!$A:$A</xm:f>
          </x14:formula1>
          <xm:sqref>L3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1002"/>
  <sheetViews>
    <sheetView showGridLines="0" tabSelected="1" zoomScale="85" zoomScaleNormal="85" workbookViewId="0">
      <selection activeCell="N3" sqref="N3"/>
    </sheetView>
  </sheetViews>
  <sheetFormatPr defaultColWidth="9.28515625" defaultRowHeight="12.75" x14ac:dyDescent="0.2"/>
  <cols>
    <col min="1" max="1" width="6.28515625" customWidth="1"/>
    <col min="2" max="2" width="5.5703125" customWidth="1"/>
    <col min="3" max="3" width="15.28515625" style="1" customWidth="1"/>
    <col min="4" max="4" width="15" style="1" hidden="1" customWidth="1"/>
    <col min="5" max="5" width="27.42578125" style="72" customWidth="1"/>
    <col min="6" max="6" width="19.5703125" style="1" hidden="1" customWidth="1"/>
    <col min="7" max="7" width="15.42578125" style="1" customWidth="1"/>
    <col min="8" max="8" width="34.28515625" customWidth="1"/>
    <col min="9" max="9" width="15.28515625" style="144" customWidth="1"/>
    <col min="10" max="10" width="5.28515625" customWidth="1"/>
    <col min="11" max="11" width="50.7109375" style="72" customWidth="1"/>
    <col min="12" max="12" width="8.5703125" customWidth="1"/>
    <col min="13" max="13" width="14.42578125" hidden="1" customWidth="1"/>
    <col min="14" max="14" width="42.28515625" customWidth="1"/>
    <col min="15" max="15" width="21.5703125" customWidth="1"/>
    <col min="16" max="16" width="11.5703125" hidden="1" customWidth="1"/>
    <col min="17" max="17" width="22.42578125" style="1" customWidth="1"/>
    <col min="18" max="18" width="23.85546875" style="40" bestFit="1" customWidth="1"/>
    <col min="19" max="19" width="48.28515625" hidden="1" customWidth="1"/>
    <col min="20" max="20" width="8.7109375" hidden="1" customWidth="1"/>
    <col min="21" max="21" width="6.42578125" hidden="1" customWidth="1"/>
    <col min="22" max="22" width="9.28515625" customWidth="1"/>
  </cols>
  <sheetData>
    <row r="1" spans="1:19" ht="19.5" x14ac:dyDescent="0.25">
      <c r="A1" s="43" t="s">
        <v>24665</v>
      </c>
      <c r="B1" s="42"/>
      <c r="C1" s="59"/>
      <c r="D1" s="59"/>
      <c r="E1" s="84"/>
      <c r="F1" s="59"/>
      <c r="G1" s="59"/>
      <c r="H1" s="78"/>
      <c r="I1" s="50"/>
      <c r="J1" s="59"/>
      <c r="K1" s="61"/>
      <c r="L1" s="59"/>
      <c r="M1" s="59"/>
      <c r="N1" s="61"/>
      <c r="O1" s="61"/>
      <c r="P1" s="59"/>
      <c r="Q1" s="59"/>
      <c r="S1" s="40" t="s">
        <v>24804</v>
      </c>
    </row>
    <row r="2" spans="1:19" ht="19.5" x14ac:dyDescent="0.25">
      <c r="A2" s="43" t="s">
        <v>24957</v>
      </c>
      <c r="B2" s="44"/>
      <c r="C2" s="59"/>
      <c r="D2" s="59"/>
      <c r="E2" s="84"/>
      <c r="F2" s="59"/>
      <c r="G2" s="59"/>
      <c r="H2" s="78"/>
      <c r="I2" s="50"/>
      <c r="J2" s="59"/>
      <c r="K2" s="61"/>
      <c r="L2" s="59"/>
      <c r="M2" s="59"/>
      <c r="N2" s="141" t="s">
        <v>24806</v>
      </c>
      <c r="O2" s="61"/>
      <c r="P2" s="59"/>
      <c r="Q2" s="59"/>
      <c r="S2" s="40" t="s">
        <v>45</v>
      </c>
    </row>
    <row r="3" spans="1:19" ht="15" x14ac:dyDescent="0.2">
      <c r="A3" s="45"/>
      <c r="B3" s="80"/>
      <c r="C3" s="74"/>
      <c r="D3" s="74"/>
      <c r="E3" s="84"/>
      <c r="F3" s="74"/>
      <c r="G3" s="74"/>
      <c r="H3" s="78"/>
      <c r="I3" s="78"/>
      <c r="J3" s="74"/>
      <c r="K3" s="154" t="s">
        <v>24666</v>
      </c>
      <c r="L3" s="154"/>
      <c r="M3" s="158"/>
      <c r="N3" s="37"/>
      <c r="O3" s="61"/>
      <c r="P3" s="74"/>
      <c r="Q3" s="59"/>
      <c r="S3" s="41" t="s">
        <v>146</v>
      </c>
    </row>
    <row r="4" spans="1:19" ht="15" x14ac:dyDescent="0.2">
      <c r="A4" s="46"/>
      <c r="B4" s="74"/>
      <c r="C4" s="75"/>
      <c r="D4" s="75"/>
      <c r="E4" s="84"/>
      <c r="F4" s="75"/>
      <c r="G4" s="76"/>
      <c r="H4" s="78"/>
      <c r="I4" s="77"/>
      <c r="J4" s="78"/>
      <c r="K4" s="154" t="s">
        <v>24667</v>
      </c>
      <c r="L4" s="154"/>
      <c r="M4" s="158"/>
      <c r="N4" s="130" t="str">
        <f>IF(N3="","",VLOOKUP(N3,'Account Codes'!H2:I4864,2,FALSE))</f>
        <v/>
      </c>
      <c r="O4" s="61"/>
      <c r="P4" s="78"/>
      <c r="Q4" s="157" t="str">
        <f>IF(U133=0,"","PLEASE ENTER A COUNTER PARTY TYPE AND NAME FOR ALL ROWS")</f>
        <v/>
      </c>
      <c r="S4" s="41" t="s">
        <v>52</v>
      </c>
    </row>
    <row r="5" spans="1:19" ht="15" x14ac:dyDescent="0.2">
      <c r="A5" s="46"/>
      <c r="B5" s="74"/>
      <c r="C5" s="77"/>
      <c r="D5" s="77"/>
      <c r="E5" s="84"/>
      <c r="F5" s="77"/>
      <c r="G5" s="74"/>
      <c r="H5" s="78"/>
      <c r="I5" s="79"/>
      <c r="J5" s="78"/>
      <c r="K5" s="154" t="s">
        <v>22</v>
      </c>
      <c r="L5" s="154"/>
      <c r="M5" s="158"/>
      <c r="N5" s="37" t="str">
        <f>IF(N3="","",VLOOKUP(N3,List!A1:C193,3,0))</f>
        <v/>
      </c>
      <c r="O5" s="61"/>
      <c r="P5" s="78"/>
      <c r="Q5" s="157"/>
      <c r="S5" s="41" t="s">
        <v>49</v>
      </c>
    </row>
    <row r="6" spans="1:19" ht="15" x14ac:dyDescent="0.2">
      <c r="A6" s="46"/>
      <c r="B6" s="46"/>
      <c r="C6" s="46"/>
      <c r="D6" s="46"/>
      <c r="E6" s="84"/>
      <c r="F6" s="46"/>
      <c r="G6" s="46"/>
      <c r="H6" s="78"/>
      <c r="I6" s="50"/>
      <c r="J6" s="51"/>
      <c r="K6" s="154" t="s">
        <v>10</v>
      </c>
      <c r="L6" s="154"/>
      <c r="M6" s="158"/>
      <c r="N6" s="32"/>
      <c r="O6" s="61"/>
      <c r="P6" s="51"/>
      <c r="Q6" s="157"/>
      <c r="S6" s="41" t="s">
        <v>50</v>
      </c>
    </row>
    <row r="7" spans="1:19" ht="15" x14ac:dyDescent="0.2">
      <c r="A7" s="46"/>
      <c r="B7" s="46"/>
      <c r="C7" s="46"/>
      <c r="D7" s="46"/>
      <c r="E7" s="84"/>
      <c r="F7" s="46"/>
      <c r="G7" s="46"/>
      <c r="H7" s="78"/>
      <c r="I7" s="50"/>
      <c r="J7" s="51"/>
      <c r="K7" s="154" t="s">
        <v>24802</v>
      </c>
      <c r="L7" s="154"/>
      <c r="M7" s="158"/>
      <c r="N7" s="32"/>
      <c r="O7" s="61"/>
      <c r="P7" s="51"/>
      <c r="Q7" s="157"/>
      <c r="S7" s="41" t="s">
        <v>51</v>
      </c>
    </row>
    <row r="8" spans="1:19" ht="15" x14ac:dyDescent="0.2">
      <c r="A8" s="46"/>
      <c r="B8" s="46"/>
      <c r="C8" s="46"/>
      <c r="D8" s="46"/>
      <c r="E8" s="84"/>
      <c r="F8" s="46"/>
      <c r="G8" s="46"/>
      <c r="H8" s="78"/>
      <c r="I8" s="114">
        <f>SUM(I9:I20)-I21</f>
        <v>0</v>
      </c>
      <c r="J8" s="51"/>
      <c r="K8" s="60"/>
      <c r="L8" s="51"/>
      <c r="M8" s="51"/>
      <c r="N8" s="45"/>
      <c r="O8" s="61"/>
      <c r="P8" s="51"/>
      <c r="Q8" s="59"/>
      <c r="S8" s="41" t="s">
        <v>48</v>
      </c>
    </row>
    <row r="9" spans="1:19" ht="15" hidden="1" x14ac:dyDescent="0.2">
      <c r="A9" s="46"/>
      <c r="B9" s="46"/>
      <c r="C9" s="135">
        <v>105283</v>
      </c>
      <c r="D9" s="48"/>
      <c r="E9" s="136" t="str">
        <f>IF(AND(LEN(D9)&gt;0,LEN(C9)&gt;0),"ERROR - please do not enter internal order AND cost centre",IF(LEN(C9)&gt;0,VLOOKUP(C9,'Account Codes'!$H$2:$I$5001,2,FALSE),IF(LEN(D9)&gt;0,VLOOKUP(D9,'Account Codes'!$K$2:$L$12186,2,FALSE),"")))</f>
        <v>SCH LEDGER BALANCES</v>
      </c>
      <c r="F9" s="48"/>
      <c r="G9" s="48">
        <v>93504</v>
      </c>
      <c r="H9" s="137"/>
      <c r="I9" s="57">
        <f>SUMIFS($I$24:$I$1001,$N$24:$N$1001,$S$5,$J$24:$J$1001,"C",$B$24:$B$1001,"I")-SUMIFS($I$24:$I$1001,$N$24:$N$1001,$S$5,$J$24:$J$1001,"D",$B$24:$B$1001,"I")</f>
        <v>0</v>
      </c>
      <c r="J9" s="48" t="s">
        <v>18</v>
      </c>
      <c r="K9" s="136" t="s">
        <v>132</v>
      </c>
      <c r="L9" s="48"/>
      <c r="M9" s="48"/>
      <c r="N9" s="138"/>
      <c r="O9" s="138"/>
      <c r="P9" s="48"/>
      <c r="Q9" s="139"/>
      <c r="S9" s="33" t="s">
        <v>24962</v>
      </c>
    </row>
    <row r="10" spans="1:19" ht="15" hidden="1" x14ac:dyDescent="0.2">
      <c r="A10" s="46"/>
      <c r="B10" s="46"/>
      <c r="C10" s="54">
        <v>105283</v>
      </c>
      <c r="D10" s="48"/>
      <c r="E10" s="63" t="str">
        <f>IF(AND(LEN(D10)&gt;0,LEN(C10)&gt;0),"ERROR - please do not enter internal order AND cost centre",IF(LEN(C10)&gt;0,VLOOKUP(C10,'Account Codes'!$H$2:$I$5001,2,FALSE),IF(LEN(D10)&gt;0,VLOOKUP(D10,'Account Codes'!$K$2:$L$12186,2,FALSE),"")))</f>
        <v>SCH LEDGER BALANCES</v>
      </c>
      <c r="F10" s="55"/>
      <c r="G10" s="55">
        <v>93505</v>
      </c>
      <c r="H10" s="86"/>
      <c r="I10" s="57">
        <f>SUMIFS($I$24:$I$1001,$N$24:$N$1001,$S$6,$J$24:$J$1001,"C",$B$24:$B$1001,"I")-SUMIFS($I$24:$I$1001,$N$24:$N$1001,$S$6,$J$24:$J$1001,"D",$B$24:$B$1001,"I")</f>
        <v>0</v>
      </c>
      <c r="J10" s="55" t="s">
        <v>18</v>
      </c>
      <c r="K10" s="63" t="s">
        <v>133</v>
      </c>
      <c r="L10" s="55"/>
      <c r="M10" s="55"/>
      <c r="N10" s="62"/>
      <c r="O10" s="62"/>
      <c r="P10" s="55"/>
      <c r="Q10" s="66"/>
      <c r="S10" s="33"/>
    </row>
    <row r="11" spans="1:19" ht="15" hidden="1" x14ac:dyDescent="0.2">
      <c r="A11" s="46"/>
      <c r="B11" s="46"/>
      <c r="C11" s="54">
        <v>105283</v>
      </c>
      <c r="D11" s="48"/>
      <c r="E11" s="63" t="str">
        <f>IF(AND(LEN(D11)&gt;0,LEN(C11)&gt;0),"ERROR - please do not enter internal order AND cost centre",IF(LEN(C11)&gt;0,VLOOKUP(C11,'Account Codes'!$H$2:$I$5001,2,FALSE),IF(LEN(D11)&gt;0,VLOOKUP(D11,'Account Codes'!$K$2:$L$12186,2,FALSE),"")))</f>
        <v>SCH LEDGER BALANCES</v>
      </c>
      <c r="F11" s="55"/>
      <c r="G11" s="55">
        <v>93506</v>
      </c>
      <c r="H11" s="86"/>
      <c r="I11" s="57">
        <f>SUMIFS($I$24:$I$1001,$N$24:$N$1001,$S$7,$J$24:$J$1001,"C",$B$24:$B$1001,"I")-SUMIFS($I$24:$I$1001,$N$24:$N$1001,$S$7,$J$24:$J$1001,"D",$B$24:$B$1001,"I")</f>
        <v>0</v>
      </c>
      <c r="J11" s="55" t="s">
        <v>18</v>
      </c>
      <c r="K11" s="63" t="s">
        <v>134</v>
      </c>
      <c r="L11" s="55"/>
      <c r="M11" s="55"/>
      <c r="N11" s="62"/>
      <c r="O11" s="62"/>
      <c r="P11" s="55"/>
      <c r="Q11" s="66"/>
    </row>
    <row r="12" spans="1:19" ht="15" hidden="1" x14ac:dyDescent="0.2">
      <c r="A12" s="46"/>
      <c r="B12" s="46"/>
      <c r="C12" s="54">
        <v>105283</v>
      </c>
      <c r="D12" s="48"/>
      <c r="E12" s="63" t="str">
        <f>IF(AND(LEN(D12)&gt;0,LEN(C12)&gt;0),"ERROR - please do not enter internal order AND cost centre",IF(LEN(C12)&gt;0,VLOOKUP(C12,'Account Codes'!$H$2:$I$5001,2,FALSE),IF(LEN(D12)&gt;0,VLOOKUP(D12,'Account Codes'!$K$2:$L$12186,2,FALSE),"")))</f>
        <v>SCH LEDGER BALANCES</v>
      </c>
      <c r="F12" s="55"/>
      <c r="G12" s="55">
        <v>93507</v>
      </c>
      <c r="H12" s="86"/>
      <c r="I12" s="57">
        <f>SUMIFS($I$24:$I$1001,$N$24:$N$1001,$S$4,$J$24:$J$1001,"C",$B$24:$B$1001,"I")-SUMIFS($I$24:$I$1001,$N$24:$N$1001,$S$4,$J$24:$J$1001,"D",$B$24:$B$1001,"I")</f>
        <v>0</v>
      </c>
      <c r="J12" s="55" t="s">
        <v>18</v>
      </c>
      <c r="K12" s="63" t="s">
        <v>135</v>
      </c>
      <c r="L12" s="55"/>
      <c r="M12" s="55"/>
      <c r="N12" s="62"/>
      <c r="O12" s="62"/>
      <c r="P12" s="55"/>
      <c r="Q12" s="66"/>
    </row>
    <row r="13" spans="1:19" ht="15" hidden="1" x14ac:dyDescent="0.2">
      <c r="A13" s="46"/>
      <c r="B13" s="46"/>
      <c r="C13" s="54">
        <v>105283</v>
      </c>
      <c r="D13" s="48"/>
      <c r="E13" s="63" t="str">
        <f>IF(AND(LEN(D13)&gt;0,LEN(C13)&gt;0),"ERROR - please do not enter internal order AND cost centre",IF(LEN(C13)&gt;0,VLOOKUP(C13,'Account Codes'!$H$2:$I$5001,2,FALSE),IF(LEN(D13)&gt;0,VLOOKUP(D13,'Account Codes'!$K$2:$L$12186,2,FALSE),"")))</f>
        <v>SCH LEDGER BALANCES</v>
      </c>
      <c r="F13" s="58"/>
      <c r="G13" s="48">
        <v>93511</v>
      </c>
      <c r="H13" s="86"/>
      <c r="I13" s="57">
        <f>SUMIFS($I$24:$I$1001,$N$24:$N$1001,$S$9,$J$24:$J$1001,"C")-SUMIFS($I$24:$I$1001,$N$24:$N$1001,$S$9,$J$24:$J$1001,"D")-$I$20</f>
        <v>0</v>
      </c>
      <c r="J13" s="83" t="s">
        <v>18</v>
      </c>
      <c r="K13" s="65" t="s">
        <v>12435</v>
      </c>
      <c r="L13" s="55"/>
      <c r="M13" s="55"/>
      <c r="N13" s="62"/>
      <c r="O13" s="62"/>
      <c r="P13" s="83"/>
      <c r="Q13" s="66"/>
    </row>
    <row r="14" spans="1:19" ht="15" hidden="1" x14ac:dyDescent="0.2">
      <c r="A14" s="46"/>
      <c r="B14" s="46"/>
      <c r="C14" s="54">
        <v>105283</v>
      </c>
      <c r="D14" s="48"/>
      <c r="E14" s="63" t="str">
        <f>IF(AND(LEN(D14)&gt;0,LEN(C14)&gt;0),"ERROR - please do not enter internal order AND cost centre",IF(LEN(C14)&gt;0,VLOOKUP(C14,'Account Codes'!$H$2:$I$5001,2,FALSE),IF(LEN(D14)&gt;0,VLOOKUP(D14,'Account Codes'!$K$2:$L$12186,2,FALSE),"")))</f>
        <v>SCH LEDGER BALANCES</v>
      </c>
      <c r="F14" s="55"/>
      <c r="G14" s="55">
        <v>93509</v>
      </c>
      <c r="H14" s="86"/>
      <c r="I14" s="57">
        <f>SUMIFS($I$24:$I$1001,$N$24:$N$1001,$S$2,$J$24:$J$1001,"C",$B$24:$B$1001,"I")-SUMIFS($I$24:$I$1001,$N$24:$N$1001,$S$2,$J$24:$J$1001,"D",$B$24:$B$1001,"I")</f>
        <v>0</v>
      </c>
      <c r="J14" s="55" t="s">
        <v>18</v>
      </c>
      <c r="K14" s="64" t="s">
        <v>24656</v>
      </c>
      <c r="L14" s="55"/>
      <c r="M14" s="55"/>
      <c r="N14" s="62"/>
      <c r="O14" s="62"/>
      <c r="P14" s="55"/>
      <c r="Q14" s="66"/>
    </row>
    <row r="15" spans="1:19" ht="15" hidden="1" x14ac:dyDescent="0.2">
      <c r="A15" s="46"/>
      <c r="B15" s="46"/>
      <c r="C15" s="54">
        <v>105283</v>
      </c>
      <c r="D15" s="48"/>
      <c r="E15" s="63" t="str">
        <f>IF(AND(LEN(D15)&gt;0,LEN(C15)&gt;0),"ERROR - please do not enter internal order AND cost centre",IF(LEN(C15)&gt;0,VLOOKUP(C15,'Account Codes'!$H$2:$I$5001,2,FALSE),IF(LEN(D15)&gt;0,VLOOKUP(D15,'Account Codes'!$K$2:$L$12186,2,FALSE),"")))</f>
        <v>SCH LEDGER BALANCES</v>
      </c>
      <c r="F15" s="55"/>
      <c r="G15" s="55">
        <v>93509</v>
      </c>
      <c r="H15" s="86"/>
      <c r="I15" s="57">
        <f>SUMIFS($I$24:$I$1001,$N$24:$N$1001,$S$3,$J$24:$J$1001,"C",$B$24:$B$1001,"I")-SUMIFS($I$24:$I$1001,$N$24:$N$1001,$S$3,$J$24:$J$1001,"D",$B$24:$B$1001,"I")</f>
        <v>0</v>
      </c>
      <c r="J15" s="55" t="s">
        <v>18</v>
      </c>
      <c r="K15" s="64" t="s">
        <v>24657</v>
      </c>
      <c r="L15" s="55"/>
      <c r="M15" s="55"/>
      <c r="N15" s="62"/>
      <c r="O15" s="62"/>
      <c r="P15" s="55"/>
      <c r="Q15" s="66"/>
    </row>
    <row r="16" spans="1:19" ht="15" hidden="1" x14ac:dyDescent="0.2">
      <c r="A16" s="46"/>
      <c r="B16" s="46"/>
      <c r="C16" s="54">
        <v>105283</v>
      </c>
      <c r="D16" s="48"/>
      <c r="E16" s="63" t="str">
        <f>IF(AND(LEN(D16)&gt;0,LEN(C16)&gt;0),"ERROR - please do not enter internal order AND cost centre",IF(LEN(C16)&gt;0,VLOOKUP(C16,'Account Codes'!$H$2:$I$5001,2,FALSE),IF(LEN(D16)&gt;0,VLOOKUP(D16,'Account Codes'!$K$2:$L$12186,2,FALSE),"")))</f>
        <v>SCH LEDGER BALANCES</v>
      </c>
      <c r="F16" s="55"/>
      <c r="G16" s="55">
        <v>93509</v>
      </c>
      <c r="H16" s="86"/>
      <c r="I16" s="57">
        <f>SUMIFS($I$24:$I$1001,$N$24:$N$1001,$S$1,$J$24:$J$1001,"C",$B$24:$B$1001,"I")-SUMIFS($I$24:$I$1001,$N$24:$N$1001,$S$1,$J$24:$J$1001,"D",$B$24:$B$1001,"I")</f>
        <v>0</v>
      </c>
      <c r="J16" s="55" t="s">
        <v>18</v>
      </c>
      <c r="K16" s="64" t="s">
        <v>24805</v>
      </c>
      <c r="L16" s="55"/>
      <c r="M16" s="55"/>
      <c r="N16" s="62"/>
      <c r="O16" s="62"/>
      <c r="P16" s="55"/>
      <c r="Q16" s="66"/>
    </row>
    <row r="17" spans="1:23" ht="15" hidden="1" x14ac:dyDescent="0.2">
      <c r="A17" s="46"/>
      <c r="B17" s="46"/>
      <c r="C17" s="54">
        <v>105283</v>
      </c>
      <c r="D17" s="48"/>
      <c r="E17" s="63" t="str">
        <f>IF(AND(LEN(D17)&gt;0,LEN(C17)&gt;0),"ERROR - please do not enter internal order AND cost centre",IF(LEN(C17)&gt;0,VLOOKUP(C17,'Account Codes'!$H$2:$I$5001,2,FALSE),IF(LEN(D17)&gt;0,VLOOKUP(D17,'Account Codes'!$K$2:$L$12186,2,FALSE),"")))</f>
        <v>SCH LEDGER BALANCES</v>
      </c>
      <c r="F17" s="55"/>
      <c r="G17" s="55">
        <v>93509</v>
      </c>
      <c r="H17" s="87"/>
      <c r="I17" s="57">
        <f>SUMIFS($I$24:$I$1001,$N$24:$N$1001,$S$8,$J$24:$J$1001,"C",$B$24:$B$1001,"I")-SUMIFS($I$24:$I$1001,$N$24:$N$1001,$S$8,$J$24:$J$1001,"D",$B$24:$B$1001,"I")</f>
        <v>0</v>
      </c>
      <c r="J17" s="55" t="s">
        <v>18</v>
      </c>
      <c r="K17" s="64" t="s">
        <v>24658</v>
      </c>
      <c r="L17" s="55"/>
      <c r="M17" s="55"/>
      <c r="N17" s="62"/>
      <c r="O17" s="62"/>
      <c r="P17" s="55"/>
      <c r="Q17" s="66"/>
    </row>
    <row r="18" spans="1:23" ht="15" hidden="1" x14ac:dyDescent="0.2">
      <c r="A18" s="46" t="s">
        <v>137</v>
      </c>
      <c r="B18" s="46" t="s">
        <v>24661</v>
      </c>
      <c r="C18" s="54">
        <v>105283</v>
      </c>
      <c r="D18" s="48"/>
      <c r="E18" s="63" t="str">
        <f>IF(AND(LEN(D18)&gt;0,LEN(C18)&gt;0),"ERROR - please do not enter internal order AND cost centre",IF(LEN(C18)&gt;0,VLOOKUP(C18,'Account Codes'!$H$2:$I$5001,2,FALSE),IF(LEN(D18)&gt;0,VLOOKUP(D18,'Account Codes'!$K$2:$L$12186,2,FALSE),"")))</f>
        <v>SCH LEDGER BALANCES</v>
      </c>
      <c r="F18" s="58"/>
      <c r="G18" s="58">
        <v>93520</v>
      </c>
      <c r="H18" s="65"/>
      <c r="I18" s="57">
        <f>SUMIFS($I$24:$I$1001,$B$24:$B$1001,"E",$J$24:$J$1001,"C")-SUMIFS($I$24:$I$1001,$B$24:$B$1001,"E",$J$24:$J$1001,"D")-SUMIFS($I$24:$I$1001,$N$24:$N$1001,$S$9,$B$24:$B$1001,"E",$J$24:$J$1001,"C")+SUMIFS($I$24:$I$1001,$N$24:$N$1001,$S$9,$B$24:$B$1001,"E",J24:J1001,"D")</f>
        <v>0</v>
      </c>
      <c r="J18" s="55" t="s">
        <v>18</v>
      </c>
      <c r="K18" s="65" t="s">
        <v>136</v>
      </c>
      <c r="L18" s="55"/>
      <c r="M18" s="55"/>
      <c r="N18" s="65"/>
      <c r="O18" s="65"/>
      <c r="P18" s="55"/>
      <c r="Q18" s="58"/>
    </row>
    <row r="19" spans="1:23" ht="15" hidden="1" x14ac:dyDescent="0.2">
      <c r="A19" s="46" t="s">
        <v>24672</v>
      </c>
      <c r="B19" s="46" t="s">
        <v>21</v>
      </c>
      <c r="C19" s="54">
        <v>105283</v>
      </c>
      <c r="D19" s="48"/>
      <c r="E19" s="63" t="str">
        <f>IF(AND(LEN(D19)&gt;0,LEN(C19)&gt;0),"ERROR - please do not enter internal order AND cost centre",IF(LEN(C19)&gt;0,VLOOKUP(C19,'Account Codes'!$H$2:$I$5001,2,FALSE),IF(LEN(D19)&gt;0,VLOOKUP(D19,'Account Codes'!$K$2:$L$12186,2,FALSE),"")))</f>
        <v>SCH LEDGER BALANCES</v>
      </c>
      <c r="F19" s="58"/>
      <c r="G19" s="58">
        <v>93510</v>
      </c>
      <c r="H19" s="121"/>
      <c r="I19" s="57">
        <f>SUMIFS($I$24:$I$1001,$J$24:$J$1001,"C",$B$24:$B$1001,$B$19)-SUMIFS($I$24:$I$1001,$J$24:$J$1001,"D",$B$24:$B$1001,$B$19)-$I$20</f>
        <v>0</v>
      </c>
      <c r="J19" s="55" t="s">
        <v>18</v>
      </c>
      <c r="K19" s="65" t="s">
        <v>24670</v>
      </c>
      <c r="L19" s="83"/>
      <c r="M19" s="48"/>
      <c r="N19" s="65"/>
      <c r="O19" s="65"/>
      <c r="P19" s="83"/>
      <c r="Q19" s="58"/>
    </row>
    <row r="20" spans="1:23" ht="15" hidden="1" x14ac:dyDescent="0.2">
      <c r="A20" s="46" t="s">
        <v>24672</v>
      </c>
      <c r="B20" s="46" t="s">
        <v>21</v>
      </c>
      <c r="C20" s="54">
        <v>105283</v>
      </c>
      <c r="D20" s="48"/>
      <c r="E20" s="63" t="str">
        <f>IF(AND(LEN(D20)&gt;0,LEN(C20)&gt;0),"ERROR - please do not enter internal order AND cost centre",IF(LEN(C20)&gt;0,VLOOKUP(C20,'Account Codes'!$H$2:$I$5001,2,FALSE),IF(LEN(D20)&gt;0,VLOOKUP(D20,'Account Codes'!$K$2:$L$12186,2,FALSE),"")))</f>
        <v>SCH LEDGER BALANCES</v>
      </c>
      <c r="F20" s="58"/>
      <c r="G20" s="58">
        <v>93513</v>
      </c>
      <c r="H20" s="121"/>
      <c r="I20" s="57">
        <f>SUMIFS($I$24:$I$1001,$N$24:$N$1001,S9,$J$24:$J$1001,"C",B24:B1001,B20)-SUMIFS($I$24:$I$1001,$N$24:$N$1001,S9,$J$24:$J$1001,"D",B24:B1001,B20)</f>
        <v>0</v>
      </c>
      <c r="J20" s="55" t="s">
        <v>18</v>
      </c>
      <c r="K20" s="65" t="s">
        <v>24671</v>
      </c>
      <c r="L20" s="83"/>
      <c r="M20" s="55"/>
      <c r="N20" s="65"/>
      <c r="O20" s="65"/>
      <c r="P20" s="83"/>
      <c r="Q20" s="58"/>
    </row>
    <row r="21" spans="1:23" ht="17.649999999999999" customHeight="1" x14ac:dyDescent="0.2">
      <c r="A21" s="46"/>
      <c r="B21" s="46"/>
      <c r="C21" s="101" t="s">
        <v>139</v>
      </c>
      <c r="D21" s="102"/>
      <c r="E21" s="103"/>
      <c r="F21" s="104"/>
      <c r="G21" s="104"/>
      <c r="H21" s="105"/>
      <c r="I21" s="106">
        <f>SUMIF(J24:J1002,"C",I24:I1002)-SUMIF(J24:J1002,"D",I24:I1002)</f>
        <v>0</v>
      </c>
      <c r="J21" s="107"/>
      <c r="K21" s="105"/>
      <c r="L21" s="107"/>
      <c r="M21" s="102"/>
      <c r="N21" s="105"/>
      <c r="O21" s="108"/>
      <c r="P21" s="107"/>
      <c r="Q21" s="104"/>
      <c r="R21" s="124" t="s">
        <v>24688</v>
      </c>
      <c r="S21" t="s">
        <v>24685</v>
      </c>
      <c r="T21" t="s">
        <v>24686</v>
      </c>
      <c r="U21" t="s">
        <v>24687</v>
      </c>
    </row>
    <row r="22" spans="1:23" ht="60" customHeight="1" x14ac:dyDescent="0.2">
      <c r="A22" s="46"/>
      <c r="B22" s="47"/>
      <c r="C22" s="150" t="s">
        <v>11393</v>
      </c>
      <c r="D22" s="152" t="s">
        <v>24684</v>
      </c>
      <c r="E22" s="152" t="s">
        <v>24653</v>
      </c>
      <c r="F22" s="152" t="s">
        <v>145</v>
      </c>
      <c r="G22" s="152" t="s">
        <v>14</v>
      </c>
      <c r="H22" s="152" t="s">
        <v>24654</v>
      </c>
      <c r="I22" s="53" t="s">
        <v>15</v>
      </c>
      <c r="J22" s="52" t="s">
        <v>16</v>
      </c>
      <c r="K22" s="100" t="s">
        <v>17</v>
      </c>
      <c r="L22" s="155" t="s">
        <v>24663</v>
      </c>
      <c r="M22" s="159" t="s">
        <v>23539</v>
      </c>
      <c r="N22" s="152" t="s">
        <v>128</v>
      </c>
      <c r="O22" s="152" t="s">
        <v>129</v>
      </c>
      <c r="P22" s="159" t="s">
        <v>23540</v>
      </c>
      <c r="Q22" s="152" t="s">
        <v>24655</v>
      </c>
      <c r="S22" s="41"/>
    </row>
    <row r="23" spans="1:23" ht="15" x14ac:dyDescent="0.2">
      <c r="A23" s="46"/>
      <c r="B23" s="46"/>
      <c r="C23" s="151"/>
      <c r="D23" s="153"/>
      <c r="E23" s="153"/>
      <c r="F23" s="153"/>
      <c r="G23" s="153"/>
      <c r="H23" s="153"/>
      <c r="I23" s="56"/>
      <c r="J23" s="55"/>
      <c r="K23" s="62" t="s">
        <v>23538</v>
      </c>
      <c r="L23" s="156"/>
      <c r="M23" s="160"/>
      <c r="N23" s="153"/>
      <c r="O23" s="153"/>
      <c r="P23" s="160"/>
      <c r="Q23" s="153"/>
      <c r="S23" s="81"/>
    </row>
    <row r="24" spans="1:23" ht="15" x14ac:dyDescent="0.2">
      <c r="A24" s="48">
        <v>1</v>
      </c>
      <c r="B24" s="49" t="str">
        <f>IF(G24="","",VLOOKUP(G24,'Account Codes'!$A$2:$C$803,3,FALSE))</f>
        <v/>
      </c>
      <c r="C24" s="131" t="str">
        <f>IF($N$3="","",$N$3)</f>
        <v/>
      </c>
      <c r="D24" s="39"/>
      <c r="E24" s="85" t="str">
        <f>IF(AND(LEN(D24)&gt;0,LEN(C24)&gt;0),"ERROR - please do not enter internal order AND cost centre",IF(LEN(C24)&gt;0,VLOOKUP(C24,'Account Codes'!$H$2:$I$5001,2,FALSE),IF(LEN(D24)&gt;0,VLOOKUP(D24,'Account Codes'!$K$2:$L$12186,2,FALSE),"")))</f>
        <v/>
      </c>
      <c r="F24" s="39"/>
      <c r="G24" s="31"/>
      <c r="H24" s="88" t="str">
        <f>IF(LEN(G24)=0,"",VLOOKUP(VALUE(G24),'Account Codes'!$A$2:$B$803,2,FALSE))</f>
        <v/>
      </c>
      <c r="I24" s="147"/>
      <c r="J24" s="132" t="s">
        <v>21</v>
      </c>
      <c r="K24" s="143"/>
      <c r="L24" s="132">
        <f>IF((M24+P24)&gt;49,("ERROR!"),SUM(M24+P24))</f>
        <v>0</v>
      </c>
      <c r="M24" s="128">
        <f>IF(LEN(K24)&gt;35,("ERROR"),LEN(K24))</f>
        <v>0</v>
      </c>
      <c r="N24" s="30"/>
      <c r="O24" s="143"/>
      <c r="P24" s="82">
        <f t="shared" ref="P24:P26" si="0">LEN(O24)</f>
        <v>0</v>
      </c>
      <c r="Q24" s="142"/>
      <c r="R24" s="123" t="str">
        <f>IF(U24=0,"","Please enter a value for Counter Party Type and Name")</f>
        <v/>
      </c>
      <c r="S24" s="122" t="str">
        <f>IF(G24="","",IF(N24="",1,""))</f>
        <v/>
      </c>
      <c r="T24" s="122" t="str">
        <f>IF(G24="","",IF(O24="",1,""))</f>
        <v/>
      </c>
      <c r="U24">
        <f>SUM(S24:T24)</f>
        <v>0</v>
      </c>
      <c r="W24" s="140"/>
    </row>
    <row r="25" spans="1:23" ht="15" x14ac:dyDescent="0.2">
      <c r="A25" s="48">
        <v>2</v>
      </c>
      <c r="B25" s="49" t="str">
        <f>IF(G25="","",VLOOKUP(G25,'Account Codes'!$A$2:$C$803,3,FALSE))</f>
        <v/>
      </c>
      <c r="C25" s="131" t="str">
        <f>IF(G24="","",$N$3)</f>
        <v/>
      </c>
      <c r="D25" s="39"/>
      <c r="E25" s="85" t="str">
        <f>IF(AND(LEN(D25)&gt;0,LEN(C25)&gt;0),"ERROR - please do not enter internal order AND cost centre",IF(LEN(C25)&gt;0,VLOOKUP(C25,'Account Codes'!$H$2:$I$5001,2,FALSE),IF(LEN(D25)&gt;0,VLOOKUP(D25,'Account Codes'!$K$2:$L$12186,2,FALSE),"")))</f>
        <v/>
      </c>
      <c r="F25" s="39"/>
      <c r="G25" s="31"/>
      <c r="H25" s="88" t="str">
        <f>IF(LEN(G25)=0,"",VLOOKUP(VALUE(G25),'Account Codes'!$A$2:$B$803,2,FALSE))</f>
        <v/>
      </c>
      <c r="I25" s="147"/>
      <c r="J25" s="132" t="s">
        <v>21</v>
      </c>
      <c r="K25" s="143"/>
      <c r="L25" s="132">
        <f>IF((M25+P25)&gt;49,("ERROR!"),SUM(M25+P25))</f>
        <v>0</v>
      </c>
      <c r="M25" s="128">
        <f>IF(LEN(K25)&gt;35,("ERROR"),LEN(K25))</f>
        <v>0</v>
      </c>
      <c r="N25" s="30"/>
      <c r="O25" s="143"/>
      <c r="P25" s="82">
        <f t="shared" si="0"/>
        <v>0</v>
      </c>
      <c r="Q25" s="142"/>
      <c r="R25" s="123" t="str">
        <f t="shared" ref="R25:R88" si="1">IF(U25=0,"","Please enter a value for Counter Party Type and Name")</f>
        <v/>
      </c>
      <c r="S25" s="122" t="str">
        <f t="shared" ref="S25:S88" si="2">IF(G25="","",IF(N25="",1,""))</f>
        <v/>
      </c>
      <c r="T25" s="122" t="str">
        <f t="shared" ref="T25:T88" si="3">IF(G25="","",IF(O25="",1,""))</f>
        <v/>
      </c>
      <c r="U25">
        <f t="shared" ref="U25:U88" si="4">SUM(S25:T25)</f>
        <v>0</v>
      </c>
    </row>
    <row r="26" spans="1:23" ht="15" x14ac:dyDescent="0.2">
      <c r="A26" s="48">
        <v>3</v>
      </c>
      <c r="B26" s="49" t="str">
        <f>IF(G26="","",VLOOKUP(G26,'Account Codes'!$A$2:$C$803,3,FALSE))</f>
        <v/>
      </c>
      <c r="C26" s="131" t="str">
        <f t="shared" ref="C26:C89" si="5">IF(G25="","",$N$3)</f>
        <v/>
      </c>
      <c r="D26" s="39"/>
      <c r="E26" s="85" t="str">
        <f>IF(AND(LEN(D26)&gt;0,LEN(C26)&gt;0),"ERROR - please do not enter internal order AND cost centre",IF(LEN(C26)&gt;0,VLOOKUP(C26,'Account Codes'!$H$2:$I$5001,2,FALSE),IF(LEN(D26)&gt;0,VLOOKUP(D26,'Account Codes'!$K$2:$L$12186,2,FALSE),"")))</f>
        <v/>
      </c>
      <c r="F26" s="39"/>
      <c r="G26" s="31"/>
      <c r="H26" s="88" t="str">
        <f>IF(LEN(G26)=0,"",VLOOKUP(VALUE(G26),'Account Codes'!$A$2:$B$803,2,FALSE))</f>
        <v/>
      </c>
      <c r="I26" s="147"/>
      <c r="J26" s="132" t="s">
        <v>21</v>
      </c>
      <c r="K26" s="143"/>
      <c r="L26" s="132">
        <f>IF((M26+P26)&gt;49,("ERROR!"),SUM(M26+P26))</f>
        <v>0</v>
      </c>
      <c r="M26" s="128">
        <f t="shared" ref="M26:M88" si="6">IF(LEN(K26)&gt;35,("ERROR"),LEN(K26))</f>
        <v>0</v>
      </c>
      <c r="N26" s="30"/>
      <c r="O26" s="143"/>
      <c r="P26" s="82">
        <f t="shared" si="0"/>
        <v>0</v>
      </c>
      <c r="Q26" s="142"/>
      <c r="R26" s="123" t="str">
        <f t="shared" si="1"/>
        <v/>
      </c>
      <c r="S26" s="122" t="str">
        <f t="shared" si="2"/>
        <v/>
      </c>
      <c r="T26" s="122" t="str">
        <f t="shared" si="3"/>
        <v/>
      </c>
      <c r="U26">
        <f t="shared" si="4"/>
        <v>0</v>
      </c>
    </row>
    <row r="27" spans="1:23" ht="15" x14ac:dyDescent="0.2">
      <c r="A27" s="48">
        <v>4</v>
      </c>
      <c r="B27" s="49" t="str">
        <f>IF(G27="","",VLOOKUP(G27,'Account Codes'!$A$2:$C$803,3,FALSE))</f>
        <v/>
      </c>
      <c r="C27" s="131" t="str">
        <f t="shared" si="5"/>
        <v/>
      </c>
      <c r="D27" s="39"/>
      <c r="E27" s="85" t="str">
        <f>IF(AND(LEN(D27)&gt;0,LEN(C27)&gt;0),"ERROR - please do not enter internal order AND cost centre",IF(LEN(C27)&gt;0,VLOOKUP(C27,'Account Codes'!$H$2:$I$5001,2,FALSE),IF(LEN(D27)&gt;0,VLOOKUP(D27,'Account Codes'!$K$2:$L$12186,2,FALSE),"")))</f>
        <v/>
      </c>
      <c r="F27" s="39"/>
      <c r="G27" s="31"/>
      <c r="H27" s="88" t="str">
        <f>IF(LEN(G27)=0,"",VLOOKUP(VALUE(G27),'Account Codes'!$A$2:$B$803,2,FALSE))</f>
        <v/>
      </c>
      <c r="I27" s="147"/>
      <c r="J27" s="132" t="s">
        <v>21</v>
      </c>
      <c r="K27" s="143"/>
      <c r="L27" s="132">
        <f t="shared" ref="L27:L88" si="7">IF((M27+P27)&gt;49,("ERROR!"),SUM(M27+P27))</f>
        <v>0</v>
      </c>
      <c r="M27" s="128">
        <f t="shared" si="6"/>
        <v>0</v>
      </c>
      <c r="N27" s="30"/>
      <c r="O27" s="143"/>
      <c r="P27" s="128">
        <f t="shared" ref="P27:P35" si="8">LEN(O27)</f>
        <v>0</v>
      </c>
      <c r="Q27" s="142"/>
      <c r="R27" s="123" t="str">
        <f t="shared" si="1"/>
        <v/>
      </c>
      <c r="S27" s="122" t="str">
        <f t="shared" si="2"/>
        <v/>
      </c>
      <c r="T27" s="122" t="str">
        <f t="shared" si="3"/>
        <v/>
      </c>
      <c r="U27">
        <f t="shared" si="4"/>
        <v>0</v>
      </c>
    </row>
    <row r="28" spans="1:23" ht="15" x14ac:dyDescent="0.2">
      <c r="A28" s="48">
        <v>5</v>
      </c>
      <c r="B28" s="49" t="str">
        <f>IF(G28="","",VLOOKUP(G28,'Account Codes'!$A$2:$C$803,3,FALSE))</f>
        <v/>
      </c>
      <c r="C28" s="131" t="str">
        <f t="shared" si="5"/>
        <v/>
      </c>
      <c r="D28" s="39"/>
      <c r="E28" s="85" t="str">
        <f>IF(AND(LEN(D28)&gt;0,LEN(C28)&gt;0),"ERROR - please do not enter internal order AND cost centre",IF(LEN(C28)&gt;0,VLOOKUP(C28,'Account Codes'!$H$2:$I$5001,2,FALSE),IF(LEN(D28)&gt;0,VLOOKUP(D28,'Account Codes'!$K$2:$L$12186,2,FALSE),"")))</f>
        <v/>
      </c>
      <c r="F28" s="39"/>
      <c r="G28" s="31"/>
      <c r="H28" s="88" t="str">
        <f>IF(LEN(G28)=0,"",VLOOKUP(VALUE(G28),'Account Codes'!$A$2:$B$803,2,FALSE))</f>
        <v/>
      </c>
      <c r="I28" s="147"/>
      <c r="J28" s="132" t="s">
        <v>21</v>
      </c>
      <c r="K28" s="143"/>
      <c r="L28" s="132">
        <f t="shared" si="7"/>
        <v>0</v>
      </c>
      <c r="M28" s="128">
        <f t="shared" si="6"/>
        <v>0</v>
      </c>
      <c r="N28" s="30"/>
      <c r="O28" s="143"/>
      <c r="P28" s="82">
        <f t="shared" si="8"/>
        <v>0</v>
      </c>
      <c r="Q28" s="142"/>
      <c r="R28" s="123" t="str">
        <f t="shared" si="1"/>
        <v/>
      </c>
      <c r="S28" s="122" t="str">
        <f t="shared" si="2"/>
        <v/>
      </c>
      <c r="T28" s="122" t="str">
        <f t="shared" si="3"/>
        <v/>
      </c>
      <c r="U28">
        <f t="shared" si="4"/>
        <v>0</v>
      </c>
    </row>
    <row r="29" spans="1:23" ht="15" x14ac:dyDescent="0.2">
      <c r="A29" s="48">
        <v>6</v>
      </c>
      <c r="B29" s="49" t="str">
        <f>IF(G29="","",VLOOKUP(G29,'Account Codes'!$A$2:$C$803,3,FALSE))</f>
        <v/>
      </c>
      <c r="C29" s="131" t="str">
        <f t="shared" si="5"/>
        <v/>
      </c>
      <c r="D29" s="39"/>
      <c r="E29" s="85" t="str">
        <f>IF(AND(LEN(D29)&gt;0,LEN(C29)&gt;0),"ERROR - please do not enter internal order AND cost centre",IF(LEN(C29)&gt;0,VLOOKUP(C29,'Account Codes'!$H$2:$I$5001,2,FALSE),IF(LEN(D29)&gt;0,VLOOKUP(D29,'Account Codes'!$K$2:$L$12186,2,FALSE),"")))</f>
        <v/>
      </c>
      <c r="F29" s="39"/>
      <c r="G29" s="31"/>
      <c r="H29" s="88" t="str">
        <f>IF(LEN(G29)=0,"",VLOOKUP(VALUE(G29),'Account Codes'!$A$2:$B$803,2,FALSE))</f>
        <v/>
      </c>
      <c r="I29" s="147"/>
      <c r="J29" s="132" t="s">
        <v>21</v>
      </c>
      <c r="K29" s="143"/>
      <c r="L29" s="132">
        <f t="shared" si="7"/>
        <v>0</v>
      </c>
      <c r="M29" s="128">
        <f t="shared" si="6"/>
        <v>0</v>
      </c>
      <c r="N29" s="30"/>
      <c r="O29" s="143"/>
      <c r="P29" s="82">
        <f t="shared" si="8"/>
        <v>0</v>
      </c>
      <c r="Q29" s="142"/>
      <c r="R29" s="123" t="str">
        <f t="shared" si="1"/>
        <v/>
      </c>
      <c r="S29" s="122" t="str">
        <f t="shared" si="2"/>
        <v/>
      </c>
      <c r="T29" s="122" t="str">
        <f t="shared" si="3"/>
        <v/>
      </c>
      <c r="U29">
        <f t="shared" si="4"/>
        <v>0</v>
      </c>
    </row>
    <row r="30" spans="1:23" ht="15" x14ac:dyDescent="0.2">
      <c r="A30" s="48">
        <v>7</v>
      </c>
      <c r="B30" s="49" t="str">
        <f>IF(G30="","",VLOOKUP(G30,'Account Codes'!$A$2:$C$803,3,FALSE))</f>
        <v/>
      </c>
      <c r="C30" s="131" t="str">
        <f t="shared" si="5"/>
        <v/>
      </c>
      <c r="D30" s="39"/>
      <c r="E30" s="85" t="str">
        <f>IF(AND(LEN(D30)&gt;0,LEN(C30)&gt;0),"ERROR - please do not enter internal order AND cost centre",IF(LEN(C30)&gt;0,VLOOKUP(C30,'Account Codes'!$H$2:$I$5001,2,FALSE),IF(LEN(D30)&gt;0,VLOOKUP(D30,'Account Codes'!$K$2:$L$12186,2,FALSE),"")))</f>
        <v/>
      </c>
      <c r="F30" s="39"/>
      <c r="G30" s="31"/>
      <c r="H30" s="88" t="str">
        <f>IF(LEN(G30)=0,"",VLOOKUP(VALUE(G30),'Account Codes'!$A$2:$B$803,2,FALSE))</f>
        <v/>
      </c>
      <c r="I30" s="147"/>
      <c r="J30" s="132" t="s">
        <v>21</v>
      </c>
      <c r="K30" s="143"/>
      <c r="L30" s="132">
        <f t="shared" si="7"/>
        <v>0</v>
      </c>
      <c r="M30" s="128">
        <f t="shared" si="6"/>
        <v>0</v>
      </c>
      <c r="N30" s="30"/>
      <c r="O30" s="143"/>
      <c r="P30" s="82">
        <f t="shared" si="8"/>
        <v>0</v>
      </c>
      <c r="Q30" s="142"/>
      <c r="R30" s="123" t="str">
        <f t="shared" si="1"/>
        <v/>
      </c>
      <c r="S30" s="122" t="str">
        <f t="shared" si="2"/>
        <v/>
      </c>
      <c r="T30" s="122" t="str">
        <f t="shared" si="3"/>
        <v/>
      </c>
      <c r="U30">
        <f t="shared" si="4"/>
        <v>0</v>
      </c>
    </row>
    <row r="31" spans="1:23" ht="15" x14ac:dyDescent="0.2">
      <c r="A31" s="48">
        <v>8</v>
      </c>
      <c r="B31" s="49" t="str">
        <f>IF(G31="","",VLOOKUP(G31,'Account Codes'!$A$2:$C$803,3,FALSE))</f>
        <v/>
      </c>
      <c r="C31" s="131" t="str">
        <f t="shared" si="5"/>
        <v/>
      </c>
      <c r="D31" s="39"/>
      <c r="E31" s="85" t="str">
        <f>IF(AND(LEN(D31)&gt;0,LEN(C31)&gt;0),"ERROR - please do not enter internal order AND cost centre",IF(LEN(C31)&gt;0,VLOOKUP(C31,'Account Codes'!$H$2:$I$5001,2,FALSE),IF(LEN(D31)&gt;0,VLOOKUP(D31,'Account Codes'!$K$2:$L$12186,2,FALSE),"")))</f>
        <v/>
      </c>
      <c r="F31" s="39"/>
      <c r="G31" s="31"/>
      <c r="H31" s="88" t="str">
        <f>IF(LEN(G31)=0,"",VLOOKUP(VALUE(G31),'Account Codes'!$A$2:$B$803,2,FALSE))</f>
        <v/>
      </c>
      <c r="I31" s="147"/>
      <c r="J31" s="132" t="s">
        <v>21</v>
      </c>
      <c r="K31" s="143"/>
      <c r="L31" s="132">
        <f t="shared" si="7"/>
        <v>0</v>
      </c>
      <c r="M31" s="128">
        <f t="shared" si="6"/>
        <v>0</v>
      </c>
      <c r="N31" s="30"/>
      <c r="O31" s="143"/>
      <c r="P31" s="82">
        <f t="shared" si="8"/>
        <v>0</v>
      </c>
      <c r="Q31" s="142"/>
      <c r="R31" s="123" t="str">
        <f t="shared" si="1"/>
        <v/>
      </c>
      <c r="S31" s="122" t="str">
        <f t="shared" si="2"/>
        <v/>
      </c>
      <c r="T31" s="122" t="str">
        <f t="shared" si="3"/>
        <v/>
      </c>
      <c r="U31">
        <f t="shared" si="4"/>
        <v>0</v>
      </c>
    </row>
    <row r="32" spans="1:23" ht="15" x14ac:dyDescent="0.2">
      <c r="A32" s="48">
        <v>9</v>
      </c>
      <c r="B32" s="49" t="str">
        <f>IF(G32="","",VLOOKUP(G32,'Account Codes'!$A$2:$C$803,3,FALSE))</f>
        <v/>
      </c>
      <c r="C32" s="131" t="str">
        <f t="shared" si="5"/>
        <v/>
      </c>
      <c r="D32" s="39"/>
      <c r="E32" s="85" t="str">
        <f>IF(AND(LEN(D32)&gt;0,LEN(C32)&gt;0),"ERROR - please do not enter internal order AND cost centre",IF(LEN(C32)&gt;0,VLOOKUP(C32,'Account Codes'!$H$2:$I$5001,2,FALSE),IF(LEN(D32)&gt;0,VLOOKUP(D32,'Account Codes'!$K$2:$L$12186,2,FALSE),"")))</f>
        <v/>
      </c>
      <c r="F32" s="39"/>
      <c r="G32" s="31"/>
      <c r="H32" s="88" t="str">
        <f>IF(LEN(G32)=0,"",VLOOKUP(VALUE(G32),'Account Codes'!$A$2:$B$803,2,FALSE))</f>
        <v/>
      </c>
      <c r="I32" s="147"/>
      <c r="J32" s="132" t="s">
        <v>21</v>
      </c>
      <c r="K32" s="143"/>
      <c r="L32" s="132">
        <f t="shared" si="7"/>
        <v>0</v>
      </c>
      <c r="M32" s="128">
        <f t="shared" si="6"/>
        <v>0</v>
      </c>
      <c r="N32" s="30"/>
      <c r="O32" s="143"/>
      <c r="P32" s="82">
        <f t="shared" si="8"/>
        <v>0</v>
      </c>
      <c r="Q32" s="142"/>
      <c r="R32" s="123" t="str">
        <f t="shared" si="1"/>
        <v/>
      </c>
      <c r="S32" s="122" t="str">
        <f t="shared" si="2"/>
        <v/>
      </c>
      <c r="T32" s="122" t="str">
        <f t="shared" si="3"/>
        <v/>
      </c>
      <c r="U32">
        <f t="shared" si="4"/>
        <v>0</v>
      </c>
    </row>
    <row r="33" spans="1:21" ht="15" x14ac:dyDescent="0.2">
      <c r="A33" s="48">
        <v>10</v>
      </c>
      <c r="B33" s="49" t="str">
        <f>IF(G33="","",VLOOKUP(G33,'Account Codes'!$A$2:$C$803,3,FALSE))</f>
        <v/>
      </c>
      <c r="C33" s="131" t="str">
        <f t="shared" si="5"/>
        <v/>
      </c>
      <c r="D33" s="39"/>
      <c r="E33" s="85" t="str">
        <f>IF(AND(LEN(D33)&gt;0,LEN(C33)&gt;0),"ERROR - please do not enter internal order AND cost centre",IF(LEN(C33)&gt;0,VLOOKUP(C33,'Account Codes'!$H$2:$I$5001,2,FALSE),IF(LEN(D33)&gt;0,VLOOKUP(D33,'Account Codes'!$K$2:$L$12186,2,FALSE),"")))</f>
        <v/>
      </c>
      <c r="F33" s="39"/>
      <c r="G33" s="31"/>
      <c r="H33" s="88" t="str">
        <f>IF(LEN(G33)=0,"",VLOOKUP(VALUE(G33),'Account Codes'!$A$2:$B$803,2,FALSE))</f>
        <v/>
      </c>
      <c r="I33" s="147"/>
      <c r="J33" s="132" t="s">
        <v>21</v>
      </c>
      <c r="K33" s="143"/>
      <c r="L33" s="132">
        <f t="shared" si="7"/>
        <v>0</v>
      </c>
      <c r="M33" s="128">
        <f t="shared" si="6"/>
        <v>0</v>
      </c>
      <c r="N33" s="30"/>
      <c r="O33" s="143"/>
      <c r="P33" s="82">
        <f t="shared" si="8"/>
        <v>0</v>
      </c>
      <c r="Q33" s="142"/>
      <c r="R33" s="123" t="str">
        <f t="shared" si="1"/>
        <v/>
      </c>
      <c r="S33" s="122" t="str">
        <f t="shared" si="2"/>
        <v/>
      </c>
      <c r="T33" s="122" t="str">
        <f t="shared" si="3"/>
        <v/>
      </c>
      <c r="U33">
        <f t="shared" si="4"/>
        <v>0</v>
      </c>
    </row>
    <row r="34" spans="1:21" ht="15" x14ac:dyDescent="0.2">
      <c r="A34" s="48">
        <v>11</v>
      </c>
      <c r="B34" s="49" t="str">
        <f>IF(G34="","",VLOOKUP(G34,'Account Codes'!$A$2:$C$803,3,FALSE))</f>
        <v/>
      </c>
      <c r="C34" s="131" t="str">
        <f t="shared" si="5"/>
        <v/>
      </c>
      <c r="D34" s="39"/>
      <c r="E34" s="85" t="str">
        <f>IF(AND(LEN(D34)&gt;0,LEN(C34)&gt;0),"ERROR - please do not enter internal order AND cost centre",IF(LEN(C34)&gt;0,VLOOKUP(C34,'Account Codes'!$H$2:$I$5001,2,FALSE),IF(LEN(D34)&gt;0,VLOOKUP(D34,'Account Codes'!$K$2:$L$12186,2,FALSE),"")))</f>
        <v/>
      </c>
      <c r="F34" s="39"/>
      <c r="G34" s="31"/>
      <c r="H34" s="88" t="str">
        <f>IF(LEN(G34)=0,"",VLOOKUP(VALUE(G34),'Account Codes'!$A$2:$B$803,2,FALSE))</f>
        <v/>
      </c>
      <c r="I34" s="147"/>
      <c r="J34" s="132" t="s">
        <v>21</v>
      </c>
      <c r="K34" s="143"/>
      <c r="L34" s="132">
        <f t="shared" si="7"/>
        <v>0</v>
      </c>
      <c r="M34" s="128">
        <f t="shared" si="6"/>
        <v>0</v>
      </c>
      <c r="N34" s="30"/>
      <c r="O34" s="143"/>
      <c r="P34" s="82">
        <f t="shared" si="8"/>
        <v>0</v>
      </c>
      <c r="Q34" s="142"/>
      <c r="R34" s="123" t="str">
        <f t="shared" si="1"/>
        <v/>
      </c>
      <c r="S34" s="122" t="str">
        <f t="shared" si="2"/>
        <v/>
      </c>
      <c r="T34" s="122" t="str">
        <f t="shared" si="3"/>
        <v/>
      </c>
      <c r="U34">
        <f t="shared" si="4"/>
        <v>0</v>
      </c>
    </row>
    <row r="35" spans="1:21" ht="15" x14ac:dyDescent="0.2">
      <c r="A35" s="48">
        <v>12</v>
      </c>
      <c r="B35" s="49" t="str">
        <f>IF(G35="","",VLOOKUP(G35,'Account Codes'!$A$2:$C$803,3,FALSE))</f>
        <v/>
      </c>
      <c r="C35" s="131" t="str">
        <f t="shared" si="5"/>
        <v/>
      </c>
      <c r="D35" s="39"/>
      <c r="E35" s="85" t="str">
        <f>IF(AND(LEN(D35)&gt;0,LEN(C35)&gt;0),"ERROR - please do not enter internal order AND cost centre",IF(LEN(C35)&gt;0,VLOOKUP(C35,'Account Codes'!$H$2:$I$5001,2,FALSE),IF(LEN(D35)&gt;0,VLOOKUP(D35,'Account Codes'!$K$2:$L$12186,2,FALSE),"")))</f>
        <v/>
      </c>
      <c r="F35" s="39"/>
      <c r="G35" s="31"/>
      <c r="H35" s="88" t="str">
        <f>IF(LEN(G35)=0,"",VLOOKUP(VALUE(G35),'Account Codes'!$A$2:$B$803,2,FALSE))</f>
        <v/>
      </c>
      <c r="I35" s="147"/>
      <c r="J35" s="132" t="s">
        <v>21</v>
      </c>
      <c r="K35" s="143"/>
      <c r="L35" s="132">
        <f t="shared" si="7"/>
        <v>0</v>
      </c>
      <c r="M35" s="128">
        <f t="shared" si="6"/>
        <v>0</v>
      </c>
      <c r="N35" s="30"/>
      <c r="O35" s="143"/>
      <c r="P35" s="82">
        <f t="shared" si="8"/>
        <v>0</v>
      </c>
      <c r="Q35" s="142"/>
      <c r="R35" s="123" t="str">
        <f t="shared" si="1"/>
        <v/>
      </c>
      <c r="S35" s="122" t="str">
        <f t="shared" si="2"/>
        <v/>
      </c>
      <c r="T35" s="122" t="str">
        <f t="shared" si="3"/>
        <v/>
      </c>
      <c r="U35">
        <f t="shared" si="4"/>
        <v>0</v>
      </c>
    </row>
    <row r="36" spans="1:21" ht="15" x14ac:dyDescent="0.2">
      <c r="A36" s="48">
        <v>13</v>
      </c>
      <c r="B36" s="49" t="str">
        <f>IF(G36="","",VLOOKUP(G36,'Account Codes'!$A$2:$C$803,3,FALSE))</f>
        <v/>
      </c>
      <c r="C36" s="131" t="str">
        <f t="shared" si="5"/>
        <v/>
      </c>
      <c r="D36" s="39"/>
      <c r="E36" s="85" t="str">
        <f>IF(AND(LEN(D36)&gt;0,LEN(C36)&gt;0),"ERROR - please do not enter internal order AND cost centre",IF(LEN(C36)&gt;0,VLOOKUP(C36,'Account Codes'!$H$2:$I$5001,2,FALSE),IF(LEN(D36)&gt;0,VLOOKUP(D36,'Account Codes'!$K$2:$L$12186,2,FALSE),"")))</f>
        <v/>
      </c>
      <c r="F36" s="39"/>
      <c r="G36" s="31"/>
      <c r="H36" s="88" t="str">
        <f>IF(LEN(G36)=0,"",VLOOKUP(VALUE(G36),'Account Codes'!$A$2:$B$803,2,FALSE))</f>
        <v/>
      </c>
      <c r="I36" s="147"/>
      <c r="J36" s="132" t="s">
        <v>21</v>
      </c>
      <c r="K36" s="143"/>
      <c r="L36" s="132">
        <f t="shared" si="7"/>
        <v>0</v>
      </c>
      <c r="M36" s="128">
        <f t="shared" si="6"/>
        <v>0</v>
      </c>
      <c r="N36" s="30"/>
      <c r="O36" s="143"/>
      <c r="P36" s="82">
        <f t="shared" ref="P36:P88" si="9">LEN(O36)</f>
        <v>0</v>
      </c>
      <c r="Q36" s="142"/>
      <c r="R36" s="123" t="str">
        <f t="shared" si="1"/>
        <v/>
      </c>
      <c r="S36" s="122" t="str">
        <f t="shared" si="2"/>
        <v/>
      </c>
      <c r="T36" s="122" t="str">
        <f t="shared" si="3"/>
        <v/>
      </c>
      <c r="U36">
        <f t="shared" si="4"/>
        <v>0</v>
      </c>
    </row>
    <row r="37" spans="1:21" ht="15" x14ac:dyDescent="0.2">
      <c r="A37" s="48">
        <v>14</v>
      </c>
      <c r="B37" s="49" t="str">
        <f>IF(G37="","",VLOOKUP(G37,'Account Codes'!$A$2:$C$803,3,FALSE))</f>
        <v/>
      </c>
      <c r="C37" s="131" t="str">
        <f t="shared" si="5"/>
        <v/>
      </c>
      <c r="D37" s="39"/>
      <c r="E37" s="85" t="str">
        <f>IF(AND(LEN(D37)&gt;0,LEN(C37)&gt;0),"ERROR - please do not enter internal order AND cost centre",IF(LEN(C37)&gt;0,VLOOKUP(C37,'Account Codes'!$H$2:$I$5001,2,FALSE),IF(LEN(D37)&gt;0,VLOOKUP(D37,'Account Codes'!$K$2:$L$12186,2,FALSE),"")))</f>
        <v/>
      </c>
      <c r="F37" s="39"/>
      <c r="G37" s="31"/>
      <c r="H37" s="88" t="str">
        <f>IF(LEN(G37)=0,"",VLOOKUP(VALUE(G37),'Account Codes'!$A$2:$B$803,2,FALSE))</f>
        <v/>
      </c>
      <c r="I37" s="147"/>
      <c r="J37" s="132" t="s">
        <v>21</v>
      </c>
      <c r="K37" s="143"/>
      <c r="L37" s="132">
        <f t="shared" si="7"/>
        <v>0</v>
      </c>
      <c r="M37" s="128">
        <f t="shared" si="6"/>
        <v>0</v>
      </c>
      <c r="N37" s="30"/>
      <c r="O37" s="143"/>
      <c r="P37" s="82">
        <f t="shared" si="9"/>
        <v>0</v>
      </c>
      <c r="Q37" s="142"/>
      <c r="R37" s="123" t="str">
        <f t="shared" si="1"/>
        <v/>
      </c>
      <c r="S37" s="122" t="str">
        <f t="shared" si="2"/>
        <v/>
      </c>
      <c r="T37" s="122" t="str">
        <f t="shared" si="3"/>
        <v/>
      </c>
      <c r="U37">
        <f t="shared" si="4"/>
        <v>0</v>
      </c>
    </row>
    <row r="38" spans="1:21" ht="15" x14ac:dyDescent="0.2">
      <c r="A38" s="48">
        <v>15</v>
      </c>
      <c r="B38" s="49" t="str">
        <f>IF(G38="","",VLOOKUP(G38,'Account Codes'!$A$2:$C$803,3,FALSE))</f>
        <v/>
      </c>
      <c r="C38" s="131" t="str">
        <f t="shared" si="5"/>
        <v/>
      </c>
      <c r="D38" s="39"/>
      <c r="E38" s="85" t="str">
        <f>IF(AND(LEN(D38)&gt;0,LEN(C38)&gt;0),"ERROR - please do not enter internal order AND cost centre",IF(LEN(C38)&gt;0,VLOOKUP(C38,'Account Codes'!$H$2:$I$5001,2,FALSE),IF(LEN(D38)&gt;0,VLOOKUP(D38,'Account Codes'!$K$2:$L$12186,2,FALSE),"")))</f>
        <v/>
      </c>
      <c r="F38" s="39"/>
      <c r="G38" s="31"/>
      <c r="H38" s="88" t="str">
        <f>IF(LEN(G38)=0,"",VLOOKUP(VALUE(G38),'Account Codes'!$A$2:$B$803,2,FALSE))</f>
        <v/>
      </c>
      <c r="I38" s="147"/>
      <c r="J38" s="132" t="s">
        <v>21</v>
      </c>
      <c r="K38" s="143"/>
      <c r="L38" s="132">
        <f t="shared" si="7"/>
        <v>0</v>
      </c>
      <c r="M38" s="128">
        <f t="shared" si="6"/>
        <v>0</v>
      </c>
      <c r="N38" s="30"/>
      <c r="O38" s="143"/>
      <c r="P38" s="82">
        <f t="shared" si="9"/>
        <v>0</v>
      </c>
      <c r="Q38" s="142"/>
      <c r="R38" s="123" t="str">
        <f t="shared" si="1"/>
        <v/>
      </c>
      <c r="S38" s="122" t="str">
        <f t="shared" si="2"/>
        <v/>
      </c>
      <c r="T38" s="122" t="str">
        <f t="shared" si="3"/>
        <v/>
      </c>
      <c r="U38">
        <f t="shared" si="4"/>
        <v>0</v>
      </c>
    </row>
    <row r="39" spans="1:21" ht="15" x14ac:dyDescent="0.2">
      <c r="A39" s="48">
        <v>16</v>
      </c>
      <c r="B39" s="49" t="str">
        <f>IF(G39="","",VLOOKUP(G39,'Account Codes'!$A$2:$C$803,3,FALSE))</f>
        <v/>
      </c>
      <c r="C39" s="131" t="str">
        <f t="shared" si="5"/>
        <v/>
      </c>
      <c r="D39" s="39"/>
      <c r="E39" s="85" t="str">
        <f>IF(AND(LEN(D39)&gt;0,LEN(C39)&gt;0),"ERROR - please do not enter internal order AND cost centre",IF(LEN(C39)&gt;0,VLOOKUP(C39,'Account Codes'!$H$2:$I$5001,2,FALSE),IF(LEN(D39)&gt;0,VLOOKUP(D39,'Account Codes'!$K$2:$L$12186,2,FALSE),"")))</f>
        <v/>
      </c>
      <c r="F39" s="39"/>
      <c r="G39" s="31"/>
      <c r="H39" s="88" t="str">
        <f>IF(LEN(G39)=0,"",VLOOKUP(VALUE(G39),'Account Codes'!$A$2:$B$803,2,FALSE))</f>
        <v/>
      </c>
      <c r="I39" s="147"/>
      <c r="J39" s="132" t="s">
        <v>21</v>
      </c>
      <c r="K39" s="143"/>
      <c r="L39" s="132">
        <f t="shared" si="7"/>
        <v>0</v>
      </c>
      <c r="M39" s="128">
        <f t="shared" si="6"/>
        <v>0</v>
      </c>
      <c r="N39" s="30"/>
      <c r="O39" s="143"/>
      <c r="P39" s="82">
        <f t="shared" si="9"/>
        <v>0</v>
      </c>
      <c r="Q39" s="142"/>
      <c r="R39" s="123" t="str">
        <f t="shared" si="1"/>
        <v/>
      </c>
      <c r="S39" s="122" t="str">
        <f t="shared" si="2"/>
        <v/>
      </c>
      <c r="T39" s="122" t="str">
        <f t="shared" si="3"/>
        <v/>
      </c>
      <c r="U39">
        <f t="shared" si="4"/>
        <v>0</v>
      </c>
    </row>
    <row r="40" spans="1:21" ht="15" x14ac:dyDescent="0.2">
      <c r="A40" s="48">
        <v>17</v>
      </c>
      <c r="B40" s="49" t="str">
        <f>IF(G40="","",VLOOKUP(G40,'Account Codes'!$A$2:$C$803,3,FALSE))</f>
        <v/>
      </c>
      <c r="C40" s="131" t="str">
        <f t="shared" si="5"/>
        <v/>
      </c>
      <c r="D40" s="39"/>
      <c r="E40" s="85" t="str">
        <f>IF(AND(LEN(D40)&gt;0,LEN(C40)&gt;0),"ERROR - please do not enter internal order AND cost centre",IF(LEN(C40)&gt;0,VLOOKUP(C40,'Account Codes'!$H$2:$I$5001,2,FALSE),IF(LEN(D40)&gt;0,VLOOKUP(D40,'Account Codes'!$K$2:$L$12186,2,FALSE),"")))</f>
        <v/>
      </c>
      <c r="F40" s="39"/>
      <c r="G40" s="31"/>
      <c r="H40" s="88" t="str">
        <f>IF(LEN(G40)=0,"",VLOOKUP(VALUE(G40),'Account Codes'!$A$2:$B$803,2,FALSE))</f>
        <v/>
      </c>
      <c r="I40" s="147"/>
      <c r="J40" s="132" t="s">
        <v>21</v>
      </c>
      <c r="K40" s="143"/>
      <c r="L40" s="132">
        <f t="shared" si="7"/>
        <v>0</v>
      </c>
      <c r="M40" s="128">
        <f t="shared" si="6"/>
        <v>0</v>
      </c>
      <c r="N40" s="30"/>
      <c r="O40" s="143"/>
      <c r="P40" s="82">
        <f t="shared" si="9"/>
        <v>0</v>
      </c>
      <c r="Q40" s="142"/>
      <c r="R40" s="123" t="str">
        <f t="shared" si="1"/>
        <v/>
      </c>
      <c r="S40" s="122" t="str">
        <f t="shared" si="2"/>
        <v/>
      </c>
      <c r="T40" s="122" t="str">
        <f t="shared" si="3"/>
        <v/>
      </c>
      <c r="U40">
        <f t="shared" si="4"/>
        <v>0</v>
      </c>
    </row>
    <row r="41" spans="1:21" ht="15" x14ac:dyDescent="0.2">
      <c r="A41" s="48">
        <v>18</v>
      </c>
      <c r="B41" s="49" t="str">
        <f>IF(G41="","",VLOOKUP(G41,'Account Codes'!$A$2:$C$803,3,FALSE))</f>
        <v/>
      </c>
      <c r="C41" s="131" t="str">
        <f t="shared" si="5"/>
        <v/>
      </c>
      <c r="D41" s="39"/>
      <c r="E41" s="85" t="str">
        <f>IF(AND(LEN(D41)&gt;0,LEN(C41)&gt;0),"ERROR - please do not enter internal order AND cost centre",IF(LEN(C41)&gt;0,VLOOKUP(C41,'Account Codes'!$H$2:$I$5001,2,FALSE),IF(LEN(D41)&gt;0,VLOOKUP(D41,'Account Codes'!$K$2:$L$12186,2,FALSE),"")))</f>
        <v/>
      </c>
      <c r="F41" s="39"/>
      <c r="G41" s="31"/>
      <c r="H41" s="88" t="str">
        <f>IF(LEN(G41)=0,"",VLOOKUP(VALUE(G41),'Account Codes'!$A$2:$B$803,2,FALSE))</f>
        <v/>
      </c>
      <c r="I41" s="147"/>
      <c r="J41" s="132" t="s">
        <v>21</v>
      </c>
      <c r="K41" s="143"/>
      <c r="L41" s="132">
        <f t="shared" si="7"/>
        <v>0</v>
      </c>
      <c r="M41" s="128">
        <f t="shared" si="6"/>
        <v>0</v>
      </c>
      <c r="N41" s="30"/>
      <c r="O41" s="143"/>
      <c r="P41" s="82">
        <f t="shared" si="9"/>
        <v>0</v>
      </c>
      <c r="Q41" s="142"/>
      <c r="R41" s="123" t="str">
        <f t="shared" si="1"/>
        <v/>
      </c>
      <c r="S41" s="122" t="str">
        <f t="shared" si="2"/>
        <v/>
      </c>
      <c r="T41" s="122" t="str">
        <f t="shared" si="3"/>
        <v/>
      </c>
      <c r="U41">
        <f t="shared" si="4"/>
        <v>0</v>
      </c>
    </row>
    <row r="42" spans="1:21" ht="15" x14ac:dyDescent="0.2">
      <c r="A42" s="48">
        <v>19</v>
      </c>
      <c r="B42" s="49" t="str">
        <f>IF(G42="","",VLOOKUP(G42,'Account Codes'!$A$2:$C$803,3,FALSE))</f>
        <v/>
      </c>
      <c r="C42" s="131" t="str">
        <f t="shared" si="5"/>
        <v/>
      </c>
      <c r="D42" s="39"/>
      <c r="E42" s="85" t="str">
        <f>IF(AND(LEN(D42)&gt;0,LEN(C42)&gt;0),"ERROR - please do not enter internal order AND cost centre",IF(LEN(C42)&gt;0,VLOOKUP(C42,'Account Codes'!$H$2:$I$5001,2,FALSE),IF(LEN(D42)&gt;0,VLOOKUP(D42,'Account Codes'!$K$2:$L$12186,2,FALSE),"")))</f>
        <v/>
      </c>
      <c r="F42" s="39"/>
      <c r="G42" s="31"/>
      <c r="H42" s="88" t="str">
        <f>IF(LEN(G42)=0,"",VLOOKUP(VALUE(G42),'Account Codes'!$A$2:$B$803,2,FALSE))</f>
        <v/>
      </c>
      <c r="I42" s="147"/>
      <c r="J42" s="132" t="s">
        <v>21</v>
      </c>
      <c r="K42" s="143"/>
      <c r="L42" s="132">
        <f t="shared" si="7"/>
        <v>0</v>
      </c>
      <c r="M42" s="128">
        <f t="shared" si="6"/>
        <v>0</v>
      </c>
      <c r="N42" s="30"/>
      <c r="O42" s="143"/>
      <c r="P42" s="82">
        <f t="shared" si="9"/>
        <v>0</v>
      </c>
      <c r="Q42" s="142"/>
      <c r="R42" s="123" t="str">
        <f t="shared" si="1"/>
        <v/>
      </c>
      <c r="S42" s="122" t="str">
        <f t="shared" si="2"/>
        <v/>
      </c>
      <c r="T42" s="122" t="str">
        <f t="shared" si="3"/>
        <v/>
      </c>
      <c r="U42">
        <f t="shared" si="4"/>
        <v>0</v>
      </c>
    </row>
    <row r="43" spans="1:21" ht="15" x14ac:dyDescent="0.2">
      <c r="A43" s="48">
        <v>20</v>
      </c>
      <c r="B43" s="49" t="str">
        <f>IF(G43="","",VLOOKUP(G43,'Account Codes'!$A$2:$C$803,3,FALSE))</f>
        <v/>
      </c>
      <c r="C43" s="131" t="str">
        <f t="shared" si="5"/>
        <v/>
      </c>
      <c r="D43" s="39"/>
      <c r="E43" s="85" t="str">
        <f>IF(AND(LEN(D43)&gt;0,LEN(C43)&gt;0),"ERROR - please do not enter internal order AND cost centre",IF(LEN(C43)&gt;0,VLOOKUP(C43,'Account Codes'!$H$2:$I$5001,2,FALSE),IF(LEN(D43)&gt;0,VLOOKUP(D43,'Account Codes'!$K$2:$L$12186,2,FALSE),"")))</f>
        <v/>
      </c>
      <c r="F43" s="39"/>
      <c r="G43" s="31"/>
      <c r="H43" s="88" t="str">
        <f>IF(LEN(G43)=0,"",VLOOKUP(VALUE(G43),'Account Codes'!$A$2:$B$803,2,FALSE))</f>
        <v/>
      </c>
      <c r="I43" s="147"/>
      <c r="J43" s="132" t="s">
        <v>21</v>
      </c>
      <c r="K43" s="143"/>
      <c r="L43" s="132">
        <f t="shared" si="7"/>
        <v>0</v>
      </c>
      <c r="M43" s="128">
        <f t="shared" si="6"/>
        <v>0</v>
      </c>
      <c r="N43" s="30"/>
      <c r="O43" s="143"/>
      <c r="P43" s="82">
        <f t="shared" si="9"/>
        <v>0</v>
      </c>
      <c r="Q43" s="142"/>
      <c r="R43" s="123" t="str">
        <f t="shared" si="1"/>
        <v/>
      </c>
      <c r="S43" s="122" t="str">
        <f t="shared" si="2"/>
        <v/>
      </c>
      <c r="T43" s="122" t="str">
        <f t="shared" si="3"/>
        <v/>
      </c>
      <c r="U43">
        <f t="shared" si="4"/>
        <v>0</v>
      </c>
    </row>
    <row r="44" spans="1:21" ht="15" x14ac:dyDescent="0.2">
      <c r="A44" s="48">
        <v>21</v>
      </c>
      <c r="B44" s="49" t="str">
        <f>IF(G44="","",VLOOKUP(G44,'Account Codes'!$A$2:$C$803,3,FALSE))</f>
        <v/>
      </c>
      <c r="C44" s="131" t="str">
        <f t="shared" si="5"/>
        <v/>
      </c>
      <c r="D44" s="39"/>
      <c r="E44" s="85" t="str">
        <f>IF(AND(LEN(D44)&gt;0,LEN(C44)&gt;0),"ERROR - please do not enter internal order AND cost centre",IF(LEN(C44)&gt;0,VLOOKUP(C44,'Account Codes'!$H$2:$I$5001,2,FALSE),IF(LEN(D44)&gt;0,VLOOKUP(D44,'Account Codes'!$K$2:$L$12186,2,FALSE),"")))</f>
        <v/>
      </c>
      <c r="F44" s="39"/>
      <c r="G44" s="31"/>
      <c r="H44" s="88" t="str">
        <f>IF(LEN(G44)=0,"",VLOOKUP(VALUE(G44),'Account Codes'!$A$2:$B$803,2,FALSE))</f>
        <v/>
      </c>
      <c r="I44" s="147"/>
      <c r="J44" s="132" t="s">
        <v>21</v>
      </c>
      <c r="K44" s="143"/>
      <c r="L44" s="132">
        <f t="shared" si="7"/>
        <v>0</v>
      </c>
      <c r="M44" s="128">
        <f t="shared" si="6"/>
        <v>0</v>
      </c>
      <c r="N44" s="30"/>
      <c r="O44" s="143"/>
      <c r="P44" s="82">
        <f t="shared" si="9"/>
        <v>0</v>
      </c>
      <c r="Q44" s="142"/>
      <c r="R44" s="123" t="str">
        <f t="shared" si="1"/>
        <v/>
      </c>
      <c r="S44" s="122" t="str">
        <f t="shared" si="2"/>
        <v/>
      </c>
      <c r="T44" s="122" t="str">
        <f t="shared" si="3"/>
        <v/>
      </c>
      <c r="U44">
        <f t="shared" si="4"/>
        <v>0</v>
      </c>
    </row>
    <row r="45" spans="1:21" ht="15" x14ac:dyDescent="0.2">
      <c r="A45" s="48">
        <v>22</v>
      </c>
      <c r="B45" s="49" t="str">
        <f>IF(G45="","",VLOOKUP(G45,'Account Codes'!$A$2:$C$803,3,FALSE))</f>
        <v/>
      </c>
      <c r="C45" s="131" t="str">
        <f t="shared" si="5"/>
        <v/>
      </c>
      <c r="D45" s="39"/>
      <c r="E45" s="85" t="str">
        <f>IF(AND(LEN(D45)&gt;0,LEN(C45)&gt;0),"ERROR - please do not enter internal order AND cost centre",IF(LEN(C45)&gt;0,VLOOKUP(C45,'Account Codes'!$H$2:$I$5001,2,FALSE),IF(LEN(D45)&gt;0,VLOOKUP(D45,'Account Codes'!$K$2:$L$12186,2,FALSE),"")))</f>
        <v/>
      </c>
      <c r="F45" s="39"/>
      <c r="G45" s="31"/>
      <c r="H45" s="88" t="str">
        <f>IF(LEN(G45)=0,"",VLOOKUP(VALUE(G45),'Account Codes'!$A$2:$B$803,2,FALSE))</f>
        <v/>
      </c>
      <c r="I45" s="147"/>
      <c r="J45" s="132" t="s">
        <v>21</v>
      </c>
      <c r="K45" s="143"/>
      <c r="L45" s="132">
        <f t="shared" si="7"/>
        <v>0</v>
      </c>
      <c r="M45" s="128">
        <f t="shared" si="6"/>
        <v>0</v>
      </c>
      <c r="N45" s="30"/>
      <c r="O45" s="143"/>
      <c r="P45" s="82">
        <f t="shared" si="9"/>
        <v>0</v>
      </c>
      <c r="Q45" s="142"/>
      <c r="R45" s="123" t="str">
        <f t="shared" si="1"/>
        <v/>
      </c>
      <c r="S45" s="122" t="str">
        <f t="shared" si="2"/>
        <v/>
      </c>
      <c r="T45" s="122" t="str">
        <f t="shared" si="3"/>
        <v/>
      </c>
      <c r="U45">
        <f t="shared" si="4"/>
        <v>0</v>
      </c>
    </row>
    <row r="46" spans="1:21" ht="15" x14ac:dyDescent="0.2">
      <c r="A46" s="48">
        <v>23</v>
      </c>
      <c r="B46" s="49" t="str">
        <f>IF(G46="","",VLOOKUP(G46,'Account Codes'!$A$2:$C$803,3,FALSE))</f>
        <v/>
      </c>
      <c r="C46" s="131" t="str">
        <f t="shared" si="5"/>
        <v/>
      </c>
      <c r="D46" s="39"/>
      <c r="E46" s="85" t="str">
        <f>IF(AND(LEN(D46)&gt;0,LEN(C46)&gt;0),"ERROR - please do not enter internal order AND cost centre",IF(LEN(C46)&gt;0,VLOOKUP(C46,'Account Codes'!$H$2:$I$5001,2,FALSE),IF(LEN(D46)&gt;0,VLOOKUP(D46,'Account Codes'!$K$2:$L$12186,2,FALSE),"")))</f>
        <v/>
      </c>
      <c r="F46" s="39"/>
      <c r="G46" s="31"/>
      <c r="H46" s="88" t="str">
        <f>IF(LEN(G46)=0,"",VLOOKUP(VALUE(G46),'Account Codes'!$A$2:$B$803,2,FALSE))</f>
        <v/>
      </c>
      <c r="I46" s="147"/>
      <c r="J46" s="132" t="s">
        <v>21</v>
      </c>
      <c r="K46" s="143"/>
      <c r="L46" s="132">
        <f t="shared" si="7"/>
        <v>0</v>
      </c>
      <c r="M46" s="128">
        <f t="shared" si="6"/>
        <v>0</v>
      </c>
      <c r="N46" s="30"/>
      <c r="O46" s="143"/>
      <c r="P46" s="82">
        <f t="shared" si="9"/>
        <v>0</v>
      </c>
      <c r="Q46" s="142"/>
      <c r="R46" s="123" t="str">
        <f t="shared" si="1"/>
        <v/>
      </c>
      <c r="S46" s="122" t="str">
        <f t="shared" si="2"/>
        <v/>
      </c>
      <c r="T46" s="122" t="str">
        <f t="shared" si="3"/>
        <v/>
      </c>
      <c r="U46">
        <f t="shared" si="4"/>
        <v>0</v>
      </c>
    </row>
    <row r="47" spans="1:21" ht="15" x14ac:dyDescent="0.2">
      <c r="A47" s="48">
        <v>24</v>
      </c>
      <c r="B47" s="49" t="str">
        <f>IF(G47="","",VLOOKUP(G47,'Account Codes'!$A$2:$C$803,3,FALSE))</f>
        <v/>
      </c>
      <c r="C47" s="131" t="str">
        <f t="shared" si="5"/>
        <v/>
      </c>
      <c r="D47" s="39"/>
      <c r="E47" s="85" t="str">
        <f>IF(AND(LEN(D47)&gt;0,LEN(C47)&gt;0),"ERROR - please do not enter internal order AND cost centre",IF(LEN(C47)&gt;0,VLOOKUP(C47,'Account Codes'!$H$2:$I$5001,2,FALSE),IF(LEN(D47)&gt;0,VLOOKUP(D47,'Account Codes'!$K$2:$L$12186,2,FALSE),"")))</f>
        <v/>
      </c>
      <c r="F47" s="39"/>
      <c r="G47" s="31"/>
      <c r="H47" s="88" t="str">
        <f>IF(LEN(G47)=0,"",VLOOKUP(VALUE(G47),'Account Codes'!$A$2:$B$803,2,FALSE))</f>
        <v/>
      </c>
      <c r="I47" s="147"/>
      <c r="J47" s="132" t="s">
        <v>21</v>
      </c>
      <c r="K47" s="143"/>
      <c r="L47" s="132">
        <f t="shared" si="7"/>
        <v>0</v>
      </c>
      <c r="M47" s="128">
        <f t="shared" si="6"/>
        <v>0</v>
      </c>
      <c r="N47" s="30"/>
      <c r="O47" s="143"/>
      <c r="P47" s="82">
        <f t="shared" si="9"/>
        <v>0</v>
      </c>
      <c r="Q47" s="142"/>
      <c r="R47" s="123" t="str">
        <f t="shared" si="1"/>
        <v/>
      </c>
      <c r="S47" s="122" t="str">
        <f t="shared" si="2"/>
        <v/>
      </c>
      <c r="T47" s="122" t="str">
        <f t="shared" si="3"/>
        <v/>
      </c>
      <c r="U47">
        <f t="shared" si="4"/>
        <v>0</v>
      </c>
    </row>
    <row r="48" spans="1:21" ht="15" x14ac:dyDescent="0.2">
      <c r="A48" s="48">
        <v>25</v>
      </c>
      <c r="B48" s="49" t="str">
        <f>IF(G48="","",VLOOKUP(G48,'Account Codes'!$A$2:$C$803,3,FALSE))</f>
        <v/>
      </c>
      <c r="C48" s="131" t="str">
        <f t="shared" si="5"/>
        <v/>
      </c>
      <c r="D48" s="39"/>
      <c r="E48" s="85" t="str">
        <f>IF(AND(LEN(D48)&gt;0,LEN(C48)&gt;0),"ERROR - please do not enter internal order AND cost centre",IF(LEN(C48)&gt;0,VLOOKUP(C48,'Account Codes'!$H$2:$I$5001,2,FALSE),IF(LEN(D48)&gt;0,VLOOKUP(D48,'Account Codes'!$K$2:$L$12186,2,FALSE),"")))</f>
        <v/>
      </c>
      <c r="F48" s="39"/>
      <c r="G48" s="31"/>
      <c r="H48" s="88" t="str">
        <f>IF(LEN(G48)=0,"",VLOOKUP(VALUE(G48),'Account Codes'!$A$2:$B$803,2,FALSE))</f>
        <v/>
      </c>
      <c r="I48" s="147"/>
      <c r="J48" s="132" t="s">
        <v>21</v>
      </c>
      <c r="K48" s="143"/>
      <c r="L48" s="132">
        <f t="shared" si="7"/>
        <v>0</v>
      </c>
      <c r="M48" s="128">
        <f t="shared" si="6"/>
        <v>0</v>
      </c>
      <c r="N48" s="30"/>
      <c r="O48" s="143"/>
      <c r="P48" s="82">
        <f t="shared" si="9"/>
        <v>0</v>
      </c>
      <c r="Q48" s="142"/>
      <c r="R48" s="123" t="str">
        <f t="shared" si="1"/>
        <v/>
      </c>
      <c r="S48" s="122" t="str">
        <f t="shared" si="2"/>
        <v/>
      </c>
      <c r="T48" s="122" t="str">
        <f t="shared" si="3"/>
        <v/>
      </c>
      <c r="U48">
        <f t="shared" si="4"/>
        <v>0</v>
      </c>
    </row>
    <row r="49" spans="1:21" ht="15" x14ac:dyDescent="0.2">
      <c r="A49" s="48">
        <v>26</v>
      </c>
      <c r="B49" s="49" t="str">
        <f>IF(G49="","",VLOOKUP(G49,'Account Codes'!$A$2:$C$803,3,FALSE))</f>
        <v/>
      </c>
      <c r="C49" s="131" t="str">
        <f t="shared" si="5"/>
        <v/>
      </c>
      <c r="D49" s="39"/>
      <c r="E49" s="85" t="str">
        <f>IF(AND(LEN(D49)&gt;0,LEN(C49)&gt;0),"ERROR - please do not enter internal order AND cost centre",IF(LEN(C49)&gt;0,VLOOKUP(C49,'Account Codes'!$H$2:$I$5001,2,FALSE),IF(LEN(D49)&gt;0,VLOOKUP(D49,'Account Codes'!$K$2:$L$12186,2,FALSE),"")))</f>
        <v/>
      </c>
      <c r="F49" s="39"/>
      <c r="G49" s="31"/>
      <c r="H49" s="88" t="str">
        <f>IF(LEN(G49)=0,"",VLOOKUP(VALUE(G49),'Account Codes'!$A$2:$B$803,2,FALSE))</f>
        <v/>
      </c>
      <c r="I49" s="147"/>
      <c r="J49" s="132" t="s">
        <v>21</v>
      </c>
      <c r="K49" s="143"/>
      <c r="L49" s="132">
        <f t="shared" si="7"/>
        <v>0</v>
      </c>
      <c r="M49" s="128">
        <f t="shared" si="6"/>
        <v>0</v>
      </c>
      <c r="N49" s="30"/>
      <c r="O49" s="143"/>
      <c r="P49" s="82">
        <f t="shared" si="9"/>
        <v>0</v>
      </c>
      <c r="Q49" s="142"/>
      <c r="R49" s="123" t="str">
        <f t="shared" si="1"/>
        <v/>
      </c>
      <c r="S49" s="122" t="str">
        <f t="shared" si="2"/>
        <v/>
      </c>
      <c r="T49" s="122" t="str">
        <f t="shared" si="3"/>
        <v/>
      </c>
      <c r="U49">
        <f t="shared" si="4"/>
        <v>0</v>
      </c>
    </row>
    <row r="50" spans="1:21" ht="15" x14ac:dyDescent="0.2">
      <c r="A50" s="48">
        <v>27</v>
      </c>
      <c r="B50" s="49" t="str">
        <f>IF(G50="","",VLOOKUP(G50,'Account Codes'!$A$2:$C$803,3,FALSE))</f>
        <v/>
      </c>
      <c r="C50" s="131" t="str">
        <f t="shared" si="5"/>
        <v/>
      </c>
      <c r="D50" s="39"/>
      <c r="E50" s="85" t="str">
        <f>IF(AND(LEN(D50)&gt;0,LEN(C50)&gt;0),"ERROR - please do not enter internal order AND cost centre",IF(LEN(C50)&gt;0,VLOOKUP(C50,'Account Codes'!$H$2:$I$5001,2,FALSE),IF(LEN(D50)&gt;0,VLOOKUP(D50,'Account Codes'!$K$2:$L$12186,2,FALSE),"")))</f>
        <v/>
      </c>
      <c r="F50" s="39"/>
      <c r="G50" s="31"/>
      <c r="H50" s="88" t="str">
        <f>IF(LEN(G50)=0,"",VLOOKUP(VALUE(G50),'Account Codes'!$A$2:$B$803,2,FALSE))</f>
        <v/>
      </c>
      <c r="I50" s="147"/>
      <c r="J50" s="132" t="s">
        <v>21</v>
      </c>
      <c r="K50" s="143"/>
      <c r="L50" s="132">
        <f t="shared" si="7"/>
        <v>0</v>
      </c>
      <c r="M50" s="128">
        <f t="shared" si="6"/>
        <v>0</v>
      </c>
      <c r="N50" s="30"/>
      <c r="O50" s="143"/>
      <c r="P50" s="82">
        <f t="shared" si="9"/>
        <v>0</v>
      </c>
      <c r="Q50" s="142"/>
      <c r="R50" s="123" t="str">
        <f t="shared" si="1"/>
        <v/>
      </c>
      <c r="S50" s="122" t="str">
        <f t="shared" si="2"/>
        <v/>
      </c>
      <c r="T50" s="122" t="str">
        <f t="shared" si="3"/>
        <v/>
      </c>
      <c r="U50">
        <f t="shared" si="4"/>
        <v>0</v>
      </c>
    </row>
    <row r="51" spans="1:21" ht="15" x14ac:dyDescent="0.2">
      <c r="A51" s="48">
        <v>28</v>
      </c>
      <c r="B51" s="49" t="str">
        <f>IF(G51="","",VLOOKUP(G51,'Account Codes'!$A$2:$C$803,3,FALSE))</f>
        <v/>
      </c>
      <c r="C51" s="131" t="str">
        <f t="shared" si="5"/>
        <v/>
      </c>
      <c r="D51" s="39"/>
      <c r="E51" s="85" t="str">
        <f>IF(AND(LEN(D51)&gt;0,LEN(C51)&gt;0),"ERROR - please do not enter internal order AND cost centre",IF(LEN(C51)&gt;0,VLOOKUP(C51,'Account Codes'!$H$2:$I$5001,2,FALSE),IF(LEN(D51)&gt;0,VLOOKUP(D51,'Account Codes'!$K$2:$L$12186,2,FALSE),"")))</f>
        <v/>
      </c>
      <c r="F51" s="39"/>
      <c r="G51" s="31"/>
      <c r="H51" s="88" t="str">
        <f>IF(LEN(G51)=0,"",VLOOKUP(VALUE(G51),'Account Codes'!$A$2:$B$803,2,FALSE))</f>
        <v/>
      </c>
      <c r="I51" s="147"/>
      <c r="J51" s="132" t="s">
        <v>21</v>
      </c>
      <c r="K51" s="143"/>
      <c r="L51" s="132">
        <f t="shared" si="7"/>
        <v>0</v>
      </c>
      <c r="M51" s="128">
        <f t="shared" si="6"/>
        <v>0</v>
      </c>
      <c r="N51" s="30"/>
      <c r="O51" s="143"/>
      <c r="P51" s="82">
        <f t="shared" si="9"/>
        <v>0</v>
      </c>
      <c r="Q51" s="142"/>
      <c r="R51" s="123" t="str">
        <f t="shared" si="1"/>
        <v/>
      </c>
      <c r="S51" s="122" t="str">
        <f t="shared" si="2"/>
        <v/>
      </c>
      <c r="T51" s="122" t="str">
        <f t="shared" si="3"/>
        <v/>
      </c>
      <c r="U51">
        <f t="shared" si="4"/>
        <v>0</v>
      </c>
    </row>
    <row r="52" spans="1:21" ht="15" x14ac:dyDescent="0.2">
      <c r="A52" s="48">
        <v>29</v>
      </c>
      <c r="B52" s="49" t="str">
        <f>IF(G52="","",VLOOKUP(G52,'Account Codes'!$A$2:$C$803,3,FALSE))</f>
        <v/>
      </c>
      <c r="C52" s="131" t="str">
        <f t="shared" si="5"/>
        <v/>
      </c>
      <c r="D52" s="39"/>
      <c r="E52" s="85" t="str">
        <f>IF(AND(LEN(D52)&gt;0,LEN(C52)&gt;0),"ERROR - please do not enter internal order AND cost centre",IF(LEN(C52)&gt;0,VLOOKUP(C52,'Account Codes'!$H$2:$I$5001,2,FALSE),IF(LEN(D52)&gt;0,VLOOKUP(D52,'Account Codes'!$K$2:$L$12186,2,FALSE),"")))</f>
        <v/>
      </c>
      <c r="F52" s="39"/>
      <c r="G52" s="31"/>
      <c r="H52" s="88" t="str">
        <f>IF(LEN(G52)=0,"",VLOOKUP(VALUE(G52),'Account Codes'!$A$2:$B$803,2,FALSE))</f>
        <v/>
      </c>
      <c r="I52" s="147"/>
      <c r="J52" s="132" t="s">
        <v>21</v>
      </c>
      <c r="K52" s="143"/>
      <c r="L52" s="132">
        <f t="shared" si="7"/>
        <v>0</v>
      </c>
      <c r="M52" s="128">
        <f t="shared" si="6"/>
        <v>0</v>
      </c>
      <c r="N52" s="30"/>
      <c r="O52" s="143"/>
      <c r="P52" s="82">
        <f t="shared" si="9"/>
        <v>0</v>
      </c>
      <c r="Q52" s="142"/>
      <c r="R52" s="123" t="str">
        <f t="shared" si="1"/>
        <v/>
      </c>
      <c r="S52" s="122" t="str">
        <f t="shared" si="2"/>
        <v/>
      </c>
      <c r="T52" s="122" t="str">
        <f t="shared" si="3"/>
        <v/>
      </c>
      <c r="U52">
        <f t="shared" si="4"/>
        <v>0</v>
      </c>
    </row>
    <row r="53" spans="1:21" ht="15" x14ac:dyDescent="0.2">
      <c r="A53" s="48">
        <v>30</v>
      </c>
      <c r="B53" s="49" t="str">
        <f>IF(G53="","",VLOOKUP(G53,'Account Codes'!$A$2:$C$803,3,FALSE))</f>
        <v/>
      </c>
      <c r="C53" s="131" t="str">
        <f t="shared" si="5"/>
        <v/>
      </c>
      <c r="D53" s="39"/>
      <c r="E53" s="85" t="str">
        <f>IF(AND(LEN(D53)&gt;0,LEN(C53)&gt;0),"ERROR - please do not enter internal order AND cost centre",IF(LEN(C53)&gt;0,VLOOKUP(C53,'Account Codes'!$H$2:$I$5001,2,FALSE),IF(LEN(D53)&gt;0,VLOOKUP(D53,'Account Codes'!$K$2:$L$12186,2,FALSE),"")))</f>
        <v/>
      </c>
      <c r="F53" s="39"/>
      <c r="G53" s="31"/>
      <c r="H53" s="88" t="str">
        <f>IF(LEN(G53)=0,"",VLOOKUP(VALUE(G53),'Account Codes'!$A$2:$B$803,2,FALSE))</f>
        <v/>
      </c>
      <c r="I53" s="147"/>
      <c r="J53" s="132" t="s">
        <v>21</v>
      </c>
      <c r="K53" s="143"/>
      <c r="L53" s="132">
        <f t="shared" si="7"/>
        <v>0</v>
      </c>
      <c r="M53" s="128">
        <f t="shared" si="6"/>
        <v>0</v>
      </c>
      <c r="N53" s="30"/>
      <c r="O53" s="143"/>
      <c r="P53" s="82">
        <f t="shared" si="9"/>
        <v>0</v>
      </c>
      <c r="Q53" s="142"/>
      <c r="R53" s="123" t="str">
        <f t="shared" si="1"/>
        <v/>
      </c>
      <c r="S53" s="122" t="str">
        <f t="shared" si="2"/>
        <v/>
      </c>
      <c r="T53" s="122" t="str">
        <f t="shared" si="3"/>
        <v/>
      </c>
      <c r="U53">
        <f t="shared" si="4"/>
        <v>0</v>
      </c>
    </row>
    <row r="54" spans="1:21" ht="15" x14ac:dyDescent="0.2">
      <c r="A54" s="48">
        <v>31</v>
      </c>
      <c r="B54" s="49" t="str">
        <f>IF(G54="","",VLOOKUP(G54,'Account Codes'!$A$2:$C$803,3,FALSE))</f>
        <v/>
      </c>
      <c r="C54" s="131" t="str">
        <f t="shared" si="5"/>
        <v/>
      </c>
      <c r="D54" s="39"/>
      <c r="E54" s="85" t="str">
        <f>IF(AND(LEN(D54)&gt;0,LEN(C54)&gt;0),"ERROR - please do not enter internal order AND cost centre",IF(LEN(C54)&gt;0,VLOOKUP(C54,'Account Codes'!$H$2:$I$5001,2,FALSE),IF(LEN(D54)&gt;0,VLOOKUP(D54,'Account Codes'!$K$2:$L$12186,2,FALSE),"")))</f>
        <v/>
      </c>
      <c r="F54" s="39"/>
      <c r="G54" s="31"/>
      <c r="H54" s="88" t="str">
        <f>IF(LEN(G54)=0,"",VLOOKUP(VALUE(G54),'Account Codes'!$A$2:$B$803,2,FALSE))</f>
        <v/>
      </c>
      <c r="I54" s="147"/>
      <c r="J54" s="132" t="s">
        <v>21</v>
      </c>
      <c r="K54" s="143"/>
      <c r="L54" s="132">
        <f t="shared" si="7"/>
        <v>0</v>
      </c>
      <c r="M54" s="128">
        <f t="shared" si="6"/>
        <v>0</v>
      </c>
      <c r="N54" s="30"/>
      <c r="O54" s="143"/>
      <c r="P54" s="82">
        <f t="shared" si="9"/>
        <v>0</v>
      </c>
      <c r="Q54" s="142"/>
      <c r="R54" s="123" t="str">
        <f t="shared" si="1"/>
        <v/>
      </c>
      <c r="S54" s="122" t="str">
        <f t="shared" si="2"/>
        <v/>
      </c>
      <c r="T54" s="122" t="str">
        <f t="shared" si="3"/>
        <v/>
      </c>
      <c r="U54">
        <f t="shared" si="4"/>
        <v>0</v>
      </c>
    </row>
    <row r="55" spans="1:21" ht="15" x14ac:dyDescent="0.2">
      <c r="A55" s="48">
        <v>32</v>
      </c>
      <c r="B55" s="49" t="str">
        <f>IF(G55="","",VLOOKUP(G55,'Account Codes'!$A$2:$C$803,3,FALSE))</f>
        <v/>
      </c>
      <c r="C55" s="131" t="str">
        <f t="shared" si="5"/>
        <v/>
      </c>
      <c r="D55" s="39"/>
      <c r="E55" s="85" t="str">
        <f>IF(AND(LEN(D55)&gt;0,LEN(C55)&gt;0),"ERROR - please do not enter internal order AND cost centre",IF(LEN(C55)&gt;0,VLOOKUP(C55,'Account Codes'!$H$2:$I$5001,2,FALSE),IF(LEN(D55)&gt;0,VLOOKUP(D55,'Account Codes'!$K$2:$L$12186,2,FALSE),"")))</f>
        <v/>
      </c>
      <c r="F55" s="39"/>
      <c r="G55" s="31"/>
      <c r="H55" s="88" t="str">
        <f>IF(LEN(G55)=0,"",VLOOKUP(VALUE(G55),'Account Codes'!$A$2:$B$803,2,FALSE))</f>
        <v/>
      </c>
      <c r="I55" s="147"/>
      <c r="J55" s="132" t="s">
        <v>21</v>
      </c>
      <c r="K55" s="143"/>
      <c r="L55" s="132">
        <f t="shared" si="7"/>
        <v>0</v>
      </c>
      <c r="M55" s="128">
        <f t="shared" si="6"/>
        <v>0</v>
      </c>
      <c r="N55" s="30"/>
      <c r="O55" s="143"/>
      <c r="P55" s="82">
        <f t="shared" si="9"/>
        <v>0</v>
      </c>
      <c r="Q55" s="142"/>
      <c r="R55" s="123" t="str">
        <f t="shared" si="1"/>
        <v/>
      </c>
      <c r="S55" s="122" t="str">
        <f t="shared" si="2"/>
        <v/>
      </c>
      <c r="T55" s="122" t="str">
        <f t="shared" si="3"/>
        <v/>
      </c>
      <c r="U55">
        <f t="shared" si="4"/>
        <v>0</v>
      </c>
    </row>
    <row r="56" spans="1:21" ht="15" x14ac:dyDescent="0.2">
      <c r="A56" s="48">
        <v>33</v>
      </c>
      <c r="B56" s="49" t="str">
        <f>IF(G56="","",VLOOKUP(G56,'Account Codes'!$A$2:$C$803,3,FALSE))</f>
        <v/>
      </c>
      <c r="C56" s="131" t="str">
        <f t="shared" si="5"/>
        <v/>
      </c>
      <c r="D56" s="39"/>
      <c r="E56" s="85" t="str">
        <f>IF(AND(LEN(D56)&gt;0,LEN(C56)&gt;0),"ERROR - please do not enter internal order AND cost centre",IF(LEN(C56)&gt;0,VLOOKUP(C56,'Account Codes'!$H$2:$I$5001,2,FALSE),IF(LEN(D56)&gt;0,VLOOKUP(D56,'Account Codes'!$K$2:$L$12186,2,FALSE),"")))</f>
        <v/>
      </c>
      <c r="F56" s="39"/>
      <c r="G56" s="31"/>
      <c r="H56" s="88" t="str">
        <f>IF(LEN(G56)=0,"",VLOOKUP(VALUE(G56),'Account Codes'!$A$2:$B$803,2,FALSE))</f>
        <v/>
      </c>
      <c r="I56" s="147"/>
      <c r="J56" s="132" t="s">
        <v>21</v>
      </c>
      <c r="K56" s="143"/>
      <c r="L56" s="132">
        <f t="shared" si="7"/>
        <v>0</v>
      </c>
      <c r="M56" s="128">
        <f t="shared" si="6"/>
        <v>0</v>
      </c>
      <c r="N56" s="30"/>
      <c r="O56" s="143"/>
      <c r="P56" s="82">
        <f t="shared" si="9"/>
        <v>0</v>
      </c>
      <c r="Q56" s="142"/>
      <c r="R56" s="123" t="str">
        <f t="shared" si="1"/>
        <v/>
      </c>
      <c r="S56" s="122" t="str">
        <f t="shared" si="2"/>
        <v/>
      </c>
      <c r="T56" s="122" t="str">
        <f t="shared" si="3"/>
        <v/>
      </c>
      <c r="U56">
        <f t="shared" si="4"/>
        <v>0</v>
      </c>
    </row>
    <row r="57" spans="1:21" ht="15" x14ac:dyDescent="0.2">
      <c r="A57" s="48">
        <v>34</v>
      </c>
      <c r="B57" s="49" t="str">
        <f>IF(G57="","",VLOOKUP(G57,'Account Codes'!$A$2:$C$803,3,FALSE))</f>
        <v/>
      </c>
      <c r="C57" s="131" t="str">
        <f t="shared" si="5"/>
        <v/>
      </c>
      <c r="D57" s="39"/>
      <c r="E57" s="85" t="str">
        <f>IF(AND(LEN(D57)&gt;0,LEN(C57)&gt;0),"ERROR - please do not enter internal order AND cost centre",IF(LEN(C57)&gt;0,VLOOKUP(C57,'Account Codes'!$H$2:$I$5001,2,FALSE),IF(LEN(D57)&gt;0,VLOOKUP(D57,'Account Codes'!$K$2:$L$12186,2,FALSE),"")))</f>
        <v/>
      </c>
      <c r="F57" s="39"/>
      <c r="G57" s="31"/>
      <c r="H57" s="88" t="str">
        <f>IF(LEN(G57)=0,"",VLOOKUP(VALUE(G57),'Account Codes'!$A$2:$B$803,2,FALSE))</f>
        <v/>
      </c>
      <c r="I57" s="147"/>
      <c r="J57" s="132" t="s">
        <v>21</v>
      </c>
      <c r="K57" s="143"/>
      <c r="L57" s="132">
        <f t="shared" si="7"/>
        <v>0</v>
      </c>
      <c r="M57" s="128">
        <f t="shared" si="6"/>
        <v>0</v>
      </c>
      <c r="N57" s="30"/>
      <c r="O57" s="143"/>
      <c r="P57" s="82">
        <f t="shared" si="9"/>
        <v>0</v>
      </c>
      <c r="Q57" s="142"/>
      <c r="R57" s="123" t="str">
        <f t="shared" si="1"/>
        <v/>
      </c>
      <c r="S57" s="122" t="str">
        <f t="shared" si="2"/>
        <v/>
      </c>
      <c r="T57" s="122" t="str">
        <f t="shared" si="3"/>
        <v/>
      </c>
      <c r="U57">
        <f t="shared" si="4"/>
        <v>0</v>
      </c>
    </row>
    <row r="58" spans="1:21" ht="15" x14ac:dyDescent="0.2">
      <c r="A58" s="48">
        <v>35</v>
      </c>
      <c r="B58" s="49" t="str">
        <f>IF(G58="","",VLOOKUP(G58,'Account Codes'!$A$2:$C$803,3,FALSE))</f>
        <v/>
      </c>
      <c r="C58" s="131" t="str">
        <f t="shared" si="5"/>
        <v/>
      </c>
      <c r="D58" s="39"/>
      <c r="E58" s="85" t="str">
        <f>IF(AND(LEN(D58)&gt;0,LEN(C58)&gt;0),"ERROR - please do not enter internal order AND cost centre",IF(LEN(C58)&gt;0,VLOOKUP(C58,'Account Codes'!$H$2:$I$5001,2,FALSE),IF(LEN(D58)&gt;0,VLOOKUP(D58,'Account Codes'!$K$2:$L$12186,2,FALSE),"")))</f>
        <v/>
      </c>
      <c r="F58" s="39"/>
      <c r="G58" s="31"/>
      <c r="H58" s="88" t="str">
        <f>IF(LEN(G58)=0,"",VLOOKUP(VALUE(G58),'Account Codes'!$A$2:$B$803,2,FALSE))</f>
        <v/>
      </c>
      <c r="I58" s="147"/>
      <c r="J58" s="132" t="s">
        <v>21</v>
      </c>
      <c r="K58" s="143"/>
      <c r="L58" s="132">
        <f t="shared" si="7"/>
        <v>0</v>
      </c>
      <c r="M58" s="128">
        <f t="shared" si="6"/>
        <v>0</v>
      </c>
      <c r="N58" s="30"/>
      <c r="O58" s="143"/>
      <c r="P58" s="82">
        <f t="shared" si="9"/>
        <v>0</v>
      </c>
      <c r="Q58" s="142"/>
      <c r="R58" s="123" t="str">
        <f t="shared" si="1"/>
        <v/>
      </c>
      <c r="S58" s="122" t="str">
        <f t="shared" si="2"/>
        <v/>
      </c>
      <c r="T58" s="122" t="str">
        <f t="shared" si="3"/>
        <v/>
      </c>
      <c r="U58">
        <f t="shared" si="4"/>
        <v>0</v>
      </c>
    </row>
    <row r="59" spans="1:21" ht="15" x14ac:dyDescent="0.2">
      <c r="A59" s="48">
        <v>36</v>
      </c>
      <c r="B59" s="49" t="str">
        <f>IF(G59="","",VLOOKUP(G59,'Account Codes'!$A$2:$C$803,3,FALSE))</f>
        <v/>
      </c>
      <c r="C59" s="131" t="str">
        <f t="shared" si="5"/>
        <v/>
      </c>
      <c r="D59" s="39"/>
      <c r="E59" s="85" t="str">
        <f>IF(AND(LEN(D59)&gt;0,LEN(C59)&gt;0),"ERROR - please do not enter internal order AND cost centre",IF(LEN(C59)&gt;0,VLOOKUP(C59,'Account Codes'!$H$2:$I$5001,2,FALSE),IF(LEN(D59)&gt;0,VLOOKUP(D59,'Account Codes'!$K$2:$L$12186,2,FALSE),"")))</f>
        <v/>
      </c>
      <c r="F59" s="39"/>
      <c r="G59" s="31"/>
      <c r="H59" s="88" t="str">
        <f>IF(LEN(G59)=0,"",VLOOKUP(VALUE(G59),'Account Codes'!$A$2:$B$803,2,FALSE))</f>
        <v/>
      </c>
      <c r="I59" s="147"/>
      <c r="J59" s="132" t="s">
        <v>21</v>
      </c>
      <c r="K59" s="143"/>
      <c r="L59" s="132">
        <f t="shared" si="7"/>
        <v>0</v>
      </c>
      <c r="M59" s="128">
        <f t="shared" si="6"/>
        <v>0</v>
      </c>
      <c r="N59" s="30"/>
      <c r="O59" s="143"/>
      <c r="P59" s="82">
        <f t="shared" si="9"/>
        <v>0</v>
      </c>
      <c r="Q59" s="142"/>
      <c r="R59" s="123" t="str">
        <f t="shared" si="1"/>
        <v/>
      </c>
      <c r="S59" s="122" t="str">
        <f t="shared" si="2"/>
        <v/>
      </c>
      <c r="T59" s="122" t="str">
        <f t="shared" si="3"/>
        <v/>
      </c>
      <c r="U59">
        <f t="shared" si="4"/>
        <v>0</v>
      </c>
    </row>
    <row r="60" spans="1:21" ht="15" x14ac:dyDescent="0.2">
      <c r="A60" s="48">
        <v>37</v>
      </c>
      <c r="B60" s="49" t="str">
        <f>IF(G60="","",VLOOKUP(G60,'Account Codes'!$A$2:$C$803,3,FALSE))</f>
        <v/>
      </c>
      <c r="C60" s="131" t="str">
        <f t="shared" si="5"/>
        <v/>
      </c>
      <c r="D60" s="39"/>
      <c r="E60" s="85" t="str">
        <f>IF(AND(LEN(D60)&gt;0,LEN(C60)&gt;0),"ERROR - please do not enter internal order AND cost centre",IF(LEN(C60)&gt;0,VLOOKUP(C60,'Account Codes'!$H$2:$I$5001,2,FALSE),IF(LEN(D60)&gt;0,VLOOKUP(D60,'Account Codes'!$K$2:$L$12186,2,FALSE),"")))</f>
        <v/>
      </c>
      <c r="F60" s="39"/>
      <c r="G60" s="31"/>
      <c r="H60" s="88" t="str">
        <f>IF(LEN(G60)=0,"",VLOOKUP(VALUE(G60),'Account Codes'!$A$2:$B$803,2,FALSE))</f>
        <v/>
      </c>
      <c r="I60" s="147"/>
      <c r="J60" s="132" t="s">
        <v>21</v>
      </c>
      <c r="K60" s="143"/>
      <c r="L60" s="132">
        <f t="shared" si="7"/>
        <v>0</v>
      </c>
      <c r="M60" s="128">
        <f t="shared" si="6"/>
        <v>0</v>
      </c>
      <c r="N60" s="30"/>
      <c r="O60" s="143"/>
      <c r="P60" s="82">
        <f t="shared" si="9"/>
        <v>0</v>
      </c>
      <c r="Q60" s="142"/>
      <c r="R60" s="123" t="str">
        <f t="shared" si="1"/>
        <v/>
      </c>
      <c r="S60" s="122" t="str">
        <f t="shared" si="2"/>
        <v/>
      </c>
      <c r="T60" s="122" t="str">
        <f t="shared" si="3"/>
        <v/>
      </c>
      <c r="U60">
        <f t="shared" si="4"/>
        <v>0</v>
      </c>
    </row>
    <row r="61" spans="1:21" ht="15" x14ac:dyDescent="0.2">
      <c r="A61" s="48">
        <v>38</v>
      </c>
      <c r="B61" s="49" t="str">
        <f>IF(G61="","",VLOOKUP(G61,'Account Codes'!$A$2:$C$803,3,FALSE))</f>
        <v/>
      </c>
      <c r="C61" s="131" t="str">
        <f t="shared" si="5"/>
        <v/>
      </c>
      <c r="D61" s="39"/>
      <c r="E61" s="85" t="str">
        <f>IF(AND(LEN(D61)&gt;0,LEN(C61)&gt;0),"ERROR - please do not enter internal order AND cost centre",IF(LEN(C61)&gt;0,VLOOKUP(C61,'Account Codes'!$H$2:$I$5001,2,FALSE),IF(LEN(D61)&gt;0,VLOOKUP(D61,'Account Codes'!$K$2:$L$12186,2,FALSE),"")))</f>
        <v/>
      </c>
      <c r="F61" s="39"/>
      <c r="G61" s="31"/>
      <c r="H61" s="88" t="str">
        <f>IF(LEN(G61)=0,"",VLOOKUP(VALUE(G61),'Account Codes'!$A$2:$B$803,2,FALSE))</f>
        <v/>
      </c>
      <c r="I61" s="147"/>
      <c r="J61" s="132" t="s">
        <v>21</v>
      </c>
      <c r="K61" s="143"/>
      <c r="L61" s="132">
        <f t="shared" si="7"/>
        <v>0</v>
      </c>
      <c r="M61" s="128">
        <f t="shared" si="6"/>
        <v>0</v>
      </c>
      <c r="N61" s="30"/>
      <c r="O61" s="143"/>
      <c r="P61" s="82">
        <f t="shared" si="9"/>
        <v>0</v>
      </c>
      <c r="Q61" s="142"/>
      <c r="R61" s="123" t="str">
        <f t="shared" si="1"/>
        <v/>
      </c>
      <c r="S61" s="122" t="str">
        <f t="shared" si="2"/>
        <v/>
      </c>
      <c r="T61" s="122" t="str">
        <f t="shared" si="3"/>
        <v/>
      </c>
      <c r="U61">
        <f t="shared" si="4"/>
        <v>0</v>
      </c>
    </row>
    <row r="62" spans="1:21" ht="15" x14ac:dyDescent="0.2">
      <c r="A62" s="48">
        <v>39</v>
      </c>
      <c r="B62" s="49" t="str">
        <f>IF(G62="","",VLOOKUP(G62,'Account Codes'!$A$2:$C$803,3,FALSE))</f>
        <v/>
      </c>
      <c r="C62" s="131" t="str">
        <f t="shared" si="5"/>
        <v/>
      </c>
      <c r="D62" s="39"/>
      <c r="E62" s="85" t="str">
        <f>IF(AND(LEN(D62)&gt;0,LEN(C62)&gt;0),"ERROR - please do not enter internal order AND cost centre",IF(LEN(C62)&gt;0,VLOOKUP(C62,'Account Codes'!$H$2:$I$5001,2,FALSE),IF(LEN(D62)&gt;0,VLOOKUP(D62,'Account Codes'!$K$2:$L$12186,2,FALSE),"")))</f>
        <v/>
      </c>
      <c r="F62" s="39"/>
      <c r="G62" s="31"/>
      <c r="H62" s="88" t="str">
        <f>IF(LEN(G62)=0,"",VLOOKUP(VALUE(G62),'Account Codes'!$A$2:$B$803,2,FALSE))</f>
        <v/>
      </c>
      <c r="I62" s="147"/>
      <c r="J62" s="132" t="s">
        <v>21</v>
      </c>
      <c r="K62" s="143"/>
      <c r="L62" s="132">
        <f t="shared" si="7"/>
        <v>0</v>
      </c>
      <c r="M62" s="128">
        <f t="shared" si="6"/>
        <v>0</v>
      </c>
      <c r="N62" s="30"/>
      <c r="O62" s="143"/>
      <c r="P62" s="82">
        <f t="shared" si="9"/>
        <v>0</v>
      </c>
      <c r="Q62" s="142"/>
      <c r="R62" s="123" t="str">
        <f t="shared" si="1"/>
        <v/>
      </c>
      <c r="S62" s="122" t="str">
        <f t="shared" si="2"/>
        <v/>
      </c>
      <c r="T62" s="122" t="str">
        <f t="shared" si="3"/>
        <v/>
      </c>
      <c r="U62">
        <f t="shared" si="4"/>
        <v>0</v>
      </c>
    </row>
    <row r="63" spans="1:21" ht="15" x14ac:dyDescent="0.2">
      <c r="A63" s="48">
        <v>40</v>
      </c>
      <c r="B63" s="49" t="str">
        <f>IF(G63="","",VLOOKUP(G63,'Account Codes'!$A$2:$C$803,3,FALSE))</f>
        <v/>
      </c>
      <c r="C63" s="131" t="str">
        <f t="shared" si="5"/>
        <v/>
      </c>
      <c r="D63" s="39"/>
      <c r="E63" s="85" t="str">
        <f>IF(AND(LEN(D63)&gt;0,LEN(C63)&gt;0),"ERROR - please do not enter internal order AND cost centre",IF(LEN(C63)&gt;0,VLOOKUP(C63,'Account Codes'!$H$2:$I$5001,2,FALSE),IF(LEN(D63)&gt;0,VLOOKUP(D63,'Account Codes'!$K$2:$L$12186,2,FALSE),"")))</f>
        <v/>
      </c>
      <c r="F63" s="39"/>
      <c r="G63" s="31"/>
      <c r="H63" s="88" t="str">
        <f>IF(LEN(G63)=0,"",VLOOKUP(VALUE(G63),'Account Codes'!$A$2:$B$803,2,FALSE))</f>
        <v/>
      </c>
      <c r="I63" s="147"/>
      <c r="J63" s="132" t="s">
        <v>21</v>
      </c>
      <c r="K63" s="143"/>
      <c r="L63" s="132">
        <f t="shared" si="7"/>
        <v>0</v>
      </c>
      <c r="M63" s="128">
        <f t="shared" si="6"/>
        <v>0</v>
      </c>
      <c r="N63" s="30"/>
      <c r="O63" s="143"/>
      <c r="P63" s="82">
        <f t="shared" si="9"/>
        <v>0</v>
      </c>
      <c r="Q63" s="142"/>
      <c r="R63" s="123" t="str">
        <f t="shared" si="1"/>
        <v/>
      </c>
      <c r="S63" s="122" t="str">
        <f t="shared" si="2"/>
        <v/>
      </c>
      <c r="T63" s="122" t="str">
        <f t="shared" si="3"/>
        <v/>
      </c>
      <c r="U63">
        <f t="shared" si="4"/>
        <v>0</v>
      </c>
    </row>
    <row r="64" spans="1:21" ht="15" x14ac:dyDescent="0.2">
      <c r="A64" s="48">
        <v>41</v>
      </c>
      <c r="B64" s="49" t="str">
        <f>IF(G64="","",VLOOKUP(G64,'Account Codes'!$A$2:$C$803,3,FALSE))</f>
        <v/>
      </c>
      <c r="C64" s="131" t="str">
        <f t="shared" si="5"/>
        <v/>
      </c>
      <c r="D64" s="39"/>
      <c r="E64" s="85" t="str">
        <f>IF(AND(LEN(D64)&gt;0,LEN(C64)&gt;0),"ERROR - please do not enter internal order AND cost centre",IF(LEN(C64)&gt;0,VLOOKUP(C64,'Account Codes'!$H$2:$I$5001,2,FALSE),IF(LEN(D64)&gt;0,VLOOKUP(D64,'Account Codes'!$K$2:$L$12186,2,FALSE),"")))</f>
        <v/>
      </c>
      <c r="F64" s="39"/>
      <c r="G64" s="31"/>
      <c r="H64" s="88" t="str">
        <f>IF(LEN(G64)=0,"",VLOOKUP(VALUE(G64),'Account Codes'!$A$2:$B$803,2,FALSE))</f>
        <v/>
      </c>
      <c r="I64" s="147"/>
      <c r="J64" s="132" t="s">
        <v>21</v>
      </c>
      <c r="K64" s="143"/>
      <c r="L64" s="132">
        <f t="shared" si="7"/>
        <v>0</v>
      </c>
      <c r="M64" s="128">
        <f t="shared" si="6"/>
        <v>0</v>
      </c>
      <c r="N64" s="30"/>
      <c r="O64" s="143"/>
      <c r="P64" s="82">
        <f t="shared" si="9"/>
        <v>0</v>
      </c>
      <c r="Q64" s="142"/>
      <c r="R64" s="123" t="str">
        <f t="shared" si="1"/>
        <v/>
      </c>
      <c r="S64" s="122" t="str">
        <f t="shared" si="2"/>
        <v/>
      </c>
      <c r="T64" s="122" t="str">
        <f t="shared" si="3"/>
        <v/>
      </c>
      <c r="U64">
        <f t="shared" si="4"/>
        <v>0</v>
      </c>
    </row>
    <row r="65" spans="1:21" ht="15" x14ac:dyDescent="0.2">
      <c r="A65" s="48">
        <v>42</v>
      </c>
      <c r="B65" s="49" t="str">
        <f>IF(G65="","",VLOOKUP(G65,'Account Codes'!$A$2:$C$803,3,FALSE))</f>
        <v/>
      </c>
      <c r="C65" s="131" t="str">
        <f t="shared" si="5"/>
        <v/>
      </c>
      <c r="D65" s="39"/>
      <c r="E65" s="85" t="str">
        <f>IF(AND(LEN(D65)&gt;0,LEN(C65)&gt;0),"ERROR - please do not enter internal order AND cost centre",IF(LEN(C65)&gt;0,VLOOKUP(C65,'Account Codes'!$H$2:$I$5001,2,FALSE),IF(LEN(D65)&gt;0,VLOOKUP(D65,'Account Codes'!$K$2:$L$12186,2,FALSE),"")))</f>
        <v/>
      </c>
      <c r="F65" s="39"/>
      <c r="G65" s="31"/>
      <c r="H65" s="88" t="str">
        <f>IF(LEN(G65)=0,"",VLOOKUP(VALUE(G65),'Account Codes'!$A$2:$B$803,2,FALSE))</f>
        <v/>
      </c>
      <c r="I65" s="147"/>
      <c r="J65" s="132" t="s">
        <v>21</v>
      </c>
      <c r="K65" s="143"/>
      <c r="L65" s="132">
        <f t="shared" si="7"/>
        <v>0</v>
      </c>
      <c r="M65" s="128">
        <f t="shared" si="6"/>
        <v>0</v>
      </c>
      <c r="N65" s="30"/>
      <c r="O65" s="143"/>
      <c r="P65" s="82">
        <f t="shared" si="9"/>
        <v>0</v>
      </c>
      <c r="Q65" s="142"/>
      <c r="R65" s="123" t="str">
        <f t="shared" si="1"/>
        <v/>
      </c>
      <c r="S65" s="122" t="str">
        <f t="shared" si="2"/>
        <v/>
      </c>
      <c r="T65" s="122" t="str">
        <f t="shared" si="3"/>
        <v/>
      </c>
      <c r="U65">
        <f t="shared" si="4"/>
        <v>0</v>
      </c>
    </row>
    <row r="66" spans="1:21" ht="15" x14ac:dyDescent="0.2">
      <c r="A66" s="48">
        <v>43</v>
      </c>
      <c r="B66" s="49" t="str">
        <f>IF(G66="","",VLOOKUP(G66,'Account Codes'!$A$2:$C$803,3,FALSE))</f>
        <v/>
      </c>
      <c r="C66" s="131" t="str">
        <f t="shared" si="5"/>
        <v/>
      </c>
      <c r="D66" s="39"/>
      <c r="E66" s="85" t="str">
        <f>IF(AND(LEN(D66)&gt;0,LEN(C66)&gt;0),"ERROR - please do not enter internal order AND cost centre",IF(LEN(C66)&gt;0,VLOOKUP(C66,'Account Codes'!$H$2:$I$5001,2,FALSE),IF(LEN(D66)&gt;0,VLOOKUP(D66,'Account Codes'!$K$2:$L$12186,2,FALSE),"")))</f>
        <v/>
      </c>
      <c r="F66" s="39"/>
      <c r="G66" s="31"/>
      <c r="H66" s="88" t="str">
        <f>IF(LEN(G66)=0,"",VLOOKUP(VALUE(G66),'Account Codes'!$A$2:$B$803,2,FALSE))</f>
        <v/>
      </c>
      <c r="I66" s="147"/>
      <c r="J66" s="132" t="s">
        <v>21</v>
      </c>
      <c r="K66" s="143"/>
      <c r="L66" s="132">
        <f t="shared" si="7"/>
        <v>0</v>
      </c>
      <c r="M66" s="128">
        <f t="shared" si="6"/>
        <v>0</v>
      </c>
      <c r="N66" s="30"/>
      <c r="O66" s="143"/>
      <c r="P66" s="82">
        <f t="shared" si="9"/>
        <v>0</v>
      </c>
      <c r="Q66" s="142"/>
      <c r="R66" s="123" t="str">
        <f t="shared" si="1"/>
        <v/>
      </c>
      <c r="S66" s="122" t="str">
        <f t="shared" si="2"/>
        <v/>
      </c>
      <c r="T66" s="122" t="str">
        <f t="shared" si="3"/>
        <v/>
      </c>
      <c r="U66">
        <f t="shared" si="4"/>
        <v>0</v>
      </c>
    </row>
    <row r="67" spans="1:21" ht="15" x14ac:dyDescent="0.2">
      <c r="A67" s="48">
        <v>44</v>
      </c>
      <c r="B67" s="49" t="str">
        <f>IF(G67="","",VLOOKUP(G67,'Account Codes'!$A$2:$C$803,3,FALSE))</f>
        <v/>
      </c>
      <c r="C67" s="131" t="str">
        <f t="shared" si="5"/>
        <v/>
      </c>
      <c r="D67" s="39"/>
      <c r="E67" s="85" t="str">
        <f>IF(AND(LEN(D67)&gt;0,LEN(C67)&gt;0),"ERROR - please do not enter internal order AND cost centre",IF(LEN(C67)&gt;0,VLOOKUP(C67,'Account Codes'!$H$2:$I$5001,2,FALSE),IF(LEN(D67)&gt;0,VLOOKUP(D67,'Account Codes'!$K$2:$L$12186,2,FALSE),"")))</f>
        <v/>
      </c>
      <c r="F67" s="39"/>
      <c r="G67" s="31"/>
      <c r="H67" s="88" t="str">
        <f>IF(LEN(G67)=0,"",VLOOKUP(VALUE(G67),'Account Codes'!$A$2:$B$803,2,FALSE))</f>
        <v/>
      </c>
      <c r="I67" s="147"/>
      <c r="J67" s="132" t="s">
        <v>21</v>
      </c>
      <c r="K67" s="143"/>
      <c r="L67" s="132">
        <f t="shared" si="7"/>
        <v>0</v>
      </c>
      <c r="M67" s="128">
        <f t="shared" si="6"/>
        <v>0</v>
      </c>
      <c r="N67" s="30"/>
      <c r="O67" s="143"/>
      <c r="P67" s="82">
        <f t="shared" si="9"/>
        <v>0</v>
      </c>
      <c r="Q67" s="142"/>
      <c r="R67" s="123" t="str">
        <f t="shared" si="1"/>
        <v/>
      </c>
      <c r="S67" s="122" t="str">
        <f t="shared" si="2"/>
        <v/>
      </c>
      <c r="T67" s="122" t="str">
        <f t="shared" si="3"/>
        <v/>
      </c>
      <c r="U67">
        <f t="shared" si="4"/>
        <v>0</v>
      </c>
    </row>
    <row r="68" spans="1:21" ht="15" x14ac:dyDescent="0.2">
      <c r="A68" s="48">
        <v>45</v>
      </c>
      <c r="B68" s="49" t="str">
        <f>IF(G68="","",VLOOKUP(G68,'Account Codes'!$A$2:$C$803,3,FALSE))</f>
        <v/>
      </c>
      <c r="C68" s="131" t="str">
        <f t="shared" si="5"/>
        <v/>
      </c>
      <c r="D68" s="39"/>
      <c r="E68" s="85" t="str">
        <f>IF(AND(LEN(D68)&gt;0,LEN(C68)&gt;0),"ERROR - please do not enter internal order AND cost centre",IF(LEN(C68)&gt;0,VLOOKUP(C68,'Account Codes'!$H$2:$I$5001,2,FALSE),IF(LEN(D68)&gt;0,VLOOKUP(D68,'Account Codes'!$K$2:$L$12186,2,FALSE),"")))</f>
        <v/>
      </c>
      <c r="F68" s="39"/>
      <c r="G68" s="31"/>
      <c r="H68" s="88" t="str">
        <f>IF(LEN(G68)=0,"",VLOOKUP(VALUE(G68),'Account Codes'!$A$2:$B$803,2,FALSE))</f>
        <v/>
      </c>
      <c r="I68" s="147"/>
      <c r="J68" s="132" t="s">
        <v>21</v>
      </c>
      <c r="K68" s="143"/>
      <c r="L68" s="132">
        <f t="shared" si="7"/>
        <v>0</v>
      </c>
      <c r="M68" s="128">
        <f t="shared" si="6"/>
        <v>0</v>
      </c>
      <c r="N68" s="30"/>
      <c r="O68" s="143"/>
      <c r="P68" s="82">
        <f t="shared" si="9"/>
        <v>0</v>
      </c>
      <c r="Q68" s="142"/>
      <c r="R68" s="123" t="str">
        <f t="shared" si="1"/>
        <v/>
      </c>
      <c r="S68" s="122" t="str">
        <f t="shared" si="2"/>
        <v/>
      </c>
      <c r="T68" s="122" t="str">
        <f t="shared" si="3"/>
        <v/>
      </c>
      <c r="U68">
        <f t="shared" si="4"/>
        <v>0</v>
      </c>
    </row>
    <row r="69" spans="1:21" ht="15" x14ac:dyDescent="0.2">
      <c r="A69" s="48">
        <v>46</v>
      </c>
      <c r="B69" s="49" t="str">
        <f>IF(G69="","",VLOOKUP(G69,'Account Codes'!$A$2:$C$803,3,FALSE))</f>
        <v/>
      </c>
      <c r="C69" s="131" t="str">
        <f t="shared" si="5"/>
        <v/>
      </c>
      <c r="D69" s="39"/>
      <c r="E69" s="85" t="str">
        <f>IF(AND(LEN(D69)&gt;0,LEN(C69)&gt;0),"ERROR - please do not enter internal order AND cost centre",IF(LEN(C69)&gt;0,VLOOKUP(C69,'Account Codes'!$H$2:$I$5001,2,FALSE),IF(LEN(D69)&gt;0,VLOOKUP(D69,'Account Codes'!$K$2:$L$12186,2,FALSE),"")))</f>
        <v/>
      </c>
      <c r="F69" s="39"/>
      <c r="G69" s="31"/>
      <c r="H69" s="88" t="str">
        <f>IF(LEN(G69)=0,"",VLOOKUP(VALUE(G69),'Account Codes'!$A$2:$B$803,2,FALSE))</f>
        <v/>
      </c>
      <c r="I69" s="147"/>
      <c r="J69" s="132" t="s">
        <v>21</v>
      </c>
      <c r="K69" s="143"/>
      <c r="L69" s="132">
        <f t="shared" si="7"/>
        <v>0</v>
      </c>
      <c r="M69" s="128">
        <f t="shared" si="6"/>
        <v>0</v>
      </c>
      <c r="N69" s="30"/>
      <c r="O69" s="143"/>
      <c r="P69" s="82">
        <f t="shared" si="9"/>
        <v>0</v>
      </c>
      <c r="Q69" s="142"/>
      <c r="R69" s="123" t="str">
        <f t="shared" si="1"/>
        <v/>
      </c>
      <c r="S69" s="122" t="str">
        <f t="shared" si="2"/>
        <v/>
      </c>
      <c r="T69" s="122" t="str">
        <f t="shared" si="3"/>
        <v/>
      </c>
      <c r="U69">
        <f t="shared" si="4"/>
        <v>0</v>
      </c>
    </row>
    <row r="70" spans="1:21" ht="15" x14ac:dyDescent="0.2">
      <c r="A70" s="48">
        <v>47</v>
      </c>
      <c r="B70" s="49" t="str">
        <f>IF(G70="","",VLOOKUP(G70,'Account Codes'!$A$2:$C$803,3,FALSE))</f>
        <v/>
      </c>
      <c r="C70" s="131" t="str">
        <f t="shared" si="5"/>
        <v/>
      </c>
      <c r="D70" s="39"/>
      <c r="E70" s="85" t="str">
        <f>IF(AND(LEN(D70)&gt;0,LEN(C70)&gt;0),"ERROR - please do not enter internal order AND cost centre",IF(LEN(C70)&gt;0,VLOOKUP(C70,'Account Codes'!$H$2:$I$5001,2,FALSE),IF(LEN(D70)&gt;0,VLOOKUP(D70,'Account Codes'!$K$2:$L$12186,2,FALSE),"")))</f>
        <v/>
      </c>
      <c r="F70" s="39"/>
      <c r="G70" s="31"/>
      <c r="H70" s="88" t="str">
        <f>IF(LEN(G70)=0,"",VLOOKUP(VALUE(G70),'Account Codes'!$A$2:$B$803,2,FALSE))</f>
        <v/>
      </c>
      <c r="I70" s="147"/>
      <c r="J70" s="132" t="s">
        <v>21</v>
      </c>
      <c r="K70" s="143"/>
      <c r="L70" s="132">
        <f t="shared" si="7"/>
        <v>0</v>
      </c>
      <c r="M70" s="128">
        <f t="shared" si="6"/>
        <v>0</v>
      </c>
      <c r="N70" s="30"/>
      <c r="O70" s="143"/>
      <c r="P70" s="82">
        <f t="shared" si="9"/>
        <v>0</v>
      </c>
      <c r="Q70" s="142"/>
      <c r="R70" s="123" t="str">
        <f t="shared" si="1"/>
        <v/>
      </c>
      <c r="S70" s="122" t="str">
        <f t="shared" si="2"/>
        <v/>
      </c>
      <c r="T70" s="122" t="str">
        <f t="shared" si="3"/>
        <v/>
      </c>
      <c r="U70">
        <f t="shared" si="4"/>
        <v>0</v>
      </c>
    </row>
    <row r="71" spans="1:21" ht="15" x14ac:dyDescent="0.2">
      <c r="A71" s="48">
        <v>48</v>
      </c>
      <c r="B71" s="49" t="str">
        <f>IF(G71="","",VLOOKUP(G71,'Account Codes'!$A$2:$C$803,3,FALSE))</f>
        <v/>
      </c>
      <c r="C71" s="131" t="str">
        <f t="shared" si="5"/>
        <v/>
      </c>
      <c r="D71" s="39"/>
      <c r="E71" s="85" t="str">
        <f>IF(AND(LEN(D71)&gt;0,LEN(C71)&gt;0),"ERROR - please do not enter internal order AND cost centre",IF(LEN(C71)&gt;0,VLOOKUP(C71,'Account Codes'!$H$2:$I$5001,2,FALSE),IF(LEN(D71)&gt;0,VLOOKUP(D71,'Account Codes'!$K$2:$L$12186,2,FALSE),"")))</f>
        <v/>
      </c>
      <c r="F71" s="39"/>
      <c r="G71" s="31"/>
      <c r="H71" s="88" t="str">
        <f>IF(LEN(G71)=0,"",VLOOKUP(VALUE(G71),'Account Codes'!$A$2:$B$803,2,FALSE))</f>
        <v/>
      </c>
      <c r="I71" s="147"/>
      <c r="J71" s="132" t="s">
        <v>21</v>
      </c>
      <c r="K71" s="143"/>
      <c r="L71" s="132">
        <f t="shared" si="7"/>
        <v>0</v>
      </c>
      <c r="M71" s="128">
        <f t="shared" si="6"/>
        <v>0</v>
      </c>
      <c r="N71" s="30"/>
      <c r="O71" s="143"/>
      <c r="P71" s="82">
        <f t="shared" si="9"/>
        <v>0</v>
      </c>
      <c r="Q71" s="142"/>
      <c r="R71" s="123" t="str">
        <f t="shared" si="1"/>
        <v/>
      </c>
      <c r="S71" s="122" t="str">
        <f t="shared" si="2"/>
        <v/>
      </c>
      <c r="T71" s="122" t="str">
        <f t="shared" si="3"/>
        <v/>
      </c>
      <c r="U71">
        <f t="shared" si="4"/>
        <v>0</v>
      </c>
    </row>
    <row r="72" spans="1:21" ht="15" x14ac:dyDescent="0.2">
      <c r="A72" s="48">
        <v>49</v>
      </c>
      <c r="B72" s="49" t="str">
        <f>IF(G72="","",VLOOKUP(G72,'Account Codes'!$A$2:$C$803,3,FALSE))</f>
        <v/>
      </c>
      <c r="C72" s="131" t="str">
        <f t="shared" si="5"/>
        <v/>
      </c>
      <c r="D72" s="39"/>
      <c r="E72" s="85" t="str">
        <f>IF(AND(LEN(D72)&gt;0,LEN(C72)&gt;0),"ERROR - please do not enter internal order AND cost centre",IF(LEN(C72)&gt;0,VLOOKUP(C72,'Account Codes'!$H$2:$I$5001,2,FALSE),IF(LEN(D72)&gt;0,VLOOKUP(D72,'Account Codes'!$K$2:$L$12186,2,FALSE),"")))</f>
        <v/>
      </c>
      <c r="F72" s="39"/>
      <c r="G72" s="31"/>
      <c r="H72" s="88" t="str">
        <f>IF(LEN(G72)=0,"",VLOOKUP(VALUE(G72),'Account Codes'!$A$2:$B$803,2,FALSE))</f>
        <v/>
      </c>
      <c r="I72" s="147"/>
      <c r="J72" s="132" t="s">
        <v>21</v>
      </c>
      <c r="K72" s="143"/>
      <c r="L72" s="132">
        <f t="shared" si="7"/>
        <v>0</v>
      </c>
      <c r="M72" s="128">
        <f t="shared" si="6"/>
        <v>0</v>
      </c>
      <c r="N72" s="30"/>
      <c r="O72" s="143"/>
      <c r="P72" s="82">
        <f t="shared" si="9"/>
        <v>0</v>
      </c>
      <c r="Q72" s="142"/>
      <c r="R72" s="123" t="str">
        <f t="shared" si="1"/>
        <v/>
      </c>
      <c r="S72" s="122" t="str">
        <f t="shared" si="2"/>
        <v/>
      </c>
      <c r="T72" s="122" t="str">
        <f t="shared" si="3"/>
        <v/>
      </c>
      <c r="U72">
        <f t="shared" si="4"/>
        <v>0</v>
      </c>
    </row>
    <row r="73" spans="1:21" ht="15" x14ac:dyDescent="0.2">
      <c r="A73" s="48">
        <v>50</v>
      </c>
      <c r="B73" s="49" t="str">
        <f>IF(G73="","",VLOOKUP(G73,'Account Codes'!$A$2:$C$803,3,FALSE))</f>
        <v/>
      </c>
      <c r="C73" s="131" t="str">
        <f t="shared" si="5"/>
        <v/>
      </c>
      <c r="D73" s="39"/>
      <c r="E73" s="85" t="str">
        <f>IF(AND(LEN(D73)&gt;0,LEN(C73)&gt;0),"ERROR - please do not enter internal order AND cost centre",IF(LEN(C73)&gt;0,VLOOKUP(C73,'Account Codes'!$H$2:$I$5001,2,FALSE),IF(LEN(D73)&gt;0,VLOOKUP(D73,'Account Codes'!$K$2:$L$12186,2,FALSE),"")))</f>
        <v/>
      </c>
      <c r="F73" s="39"/>
      <c r="G73" s="31"/>
      <c r="H73" s="88" t="str">
        <f>IF(LEN(G73)=0,"",VLOOKUP(VALUE(G73),'Account Codes'!$A$2:$B$803,2,FALSE))</f>
        <v/>
      </c>
      <c r="I73" s="147"/>
      <c r="J73" s="132" t="s">
        <v>21</v>
      </c>
      <c r="K73" s="143"/>
      <c r="L73" s="132">
        <f t="shared" si="7"/>
        <v>0</v>
      </c>
      <c r="M73" s="128">
        <f t="shared" si="6"/>
        <v>0</v>
      </c>
      <c r="N73" s="30"/>
      <c r="O73" s="143"/>
      <c r="P73" s="82">
        <f t="shared" si="9"/>
        <v>0</v>
      </c>
      <c r="Q73" s="142"/>
      <c r="R73" s="123" t="str">
        <f t="shared" si="1"/>
        <v/>
      </c>
      <c r="S73" s="122" t="str">
        <f t="shared" si="2"/>
        <v/>
      </c>
      <c r="T73" s="122" t="str">
        <f t="shared" si="3"/>
        <v/>
      </c>
      <c r="U73">
        <f t="shared" si="4"/>
        <v>0</v>
      </c>
    </row>
    <row r="74" spans="1:21" ht="15" x14ac:dyDescent="0.2">
      <c r="A74" s="48">
        <v>51</v>
      </c>
      <c r="B74" s="49" t="str">
        <f>IF(G74="","",VLOOKUP(G74,'Account Codes'!$A$2:$C$803,3,FALSE))</f>
        <v/>
      </c>
      <c r="C74" s="131" t="str">
        <f t="shared" si="5"/>
        <v/>
      </c>
      <c r="D74" s="39"/>
      <c r="E74" s="85" t="str">
        <f>IF(AND(LEN(D74)&gt;0,LEN(C74)&gt;0),"ERROR - please do not enter internal order AND cost centre",IF(LEN(C74)&gt;0,VLOOKUP(C74,'Account Codes'!$H$2:$I$5001,2,FALSE),IF(LEN(D74)&gt;0,VLOOKUP(D74,'Account Codes'!$K$2:$L$12186,2,FALSE),"")))</f>
        <v/>
      </c>
      <c r="F74" s="39"/>
      <c r="G74" s="31"/>
      <c r="H74" s="88" t="str">
        <f>IF(LEN(G74)=0,"",VLOOKUP(VALUE(G74),'Account Codes'!$A$2:$B$803,2,FALSE))</f>
        <v/>
      </c>
      <c r="I74" s="147"/>
      <c r="J74" s="132" t="s">
        <v>21</v>
      </c>
      <c r="K74" s="143"/>
      <c r="L74" s="132">
        <f t="shared" si="7"/>
        <v>0</v>
      </c>
      <c r="M74" s="128">
        <f t="shared" si="6"/>
        <v>0</v>
      </c>
      <c r="N74" s="30"/>
      <c r="O74" s="143"/>
      <c r="P74" s="82">
        <f t="shared" si="9"/>
        <v>0</v>
      </c>
      <c r="Q74" s="142"/>
      <c r="R74" s="123" t="str">
        <f t="shared" si="1"/>
        <v/>
      </c>
      <c r="S74" s="122" t="str">
        <f t="shared" si="2"/>
        <v/>
      </c>
      <c r="T74" s="122" t="str">
        <f t="shared" si="3"/>
        <v/>
      </c>
      <c r="U74">
        <f t="shared" si="4"/>
        <v>0</v>
      </c>
    </row>
    <row r="75" spans="1:21" ht="15" x14ac:dyDescent="0.2">
      <c r="A75" s="48">
        <v>52</v>
      </c>
      <c r="B75" s="49" t="str">
        <f>IF(G75="","",VLOOKUP(G75,'Account Codes'!$A$2:$C$803,3,FALSE))</f>
        <v/>
      </c>
      <c r="C75" s="131" t="str">
        <f t="shared" si="5"/>
        <v/>
      </c>
      <c r="D75" s="39"/>
      <c r="E75" s="85" t="str">
        <f>IF(AND(LEN(D75)&gt;0,LEN(C75)&gt;0),"ERROR - please do not enter internal order AND cost centre",IF(LEN(C75)&gt;0,VLOOKUP(C75,'Account Codes'!$H$2:$I$5001,2,FALSE),IF(LEN(D75)&gt;0,VLOOKUP(D75,'Account Codes'!$K$2:$L$12186,2,FALSE),"")))</f>
        <v/>
      </c>
      <c r="F75" s="39"/>
      <c r="G75" s="31"/>
      <c r="H75" s="88" t="str">
        <f>IF(LEN(G75)=0,"",VLOOKUP(VALUE(G75),'Account Codes'!$A$2:$B$803,2,FALSE))</f>
        <v/>
      </c>
      <c r="I75" s="147"/>
      <c r="J75" s="132" t="s">
        <v>21</v>
      </c>
      <c r="K75" s="143"/>
      <c r="L75" s="132">
        <f t="shared" si="7"/>
        <v>0</v>
      </c>
      <c r="M75" s="128">
        <f t="shared" si="6"/>
        <v>0</v>
      </c>
      <c r="N75" s="30"/>
      <c r="O75" s="143"/>
      <c r="P75" s="82">
        <f t="shared" si="9"/>
        <v>0</v>
      </c>
      <c r="Q75" s="142"/>
      <c r="R75" s="123" t="str">
        <f t="shared" si="1"/>
        <v/>
      </c>
      <c r="S75" s="122" t="str">
        <f t="shared" si="2"/>
        <v/>
      </c>
      <c r="T75" s="122" t="str">
        <f t="shared" si="3"/>
        <v/>
      </c>
      <c r="U75">
        <f t="shared" si="4"/>
        <v>0</v>
      </c>
    </row>
    <row r="76" spans="1:21" ht="15" x14ac:dyDescent="0.2">
      <c r="A76" s="48">
        <v>53</v>
      </c>
      <c r="B76" s="49" t="str">
        <f>IF(G76="","",VLOOKUP(G76,'Account Codes'!$A$2:$C$803,3,FALSE))</f>
        <v/>
      </c>
      <c r="C76" s="131" t="str">
        <f t="shared" si="5"/>
        <v/>
      </c>
      <c r="D76" s="39"/>
      <c r="E76" s="85" t="str">
        <f>IF(AND(LEN(D76)&gt;0,LEN(C76)&gt;0),"ERROR - please do not enter internal order AND cost centre",IF(LEN(C76)&gt;0,VLOOKUP(C76,'Account Codes'!$H$2:$I$5001,2,FALSE),IF(LEN(D76)&gt;0,VLOOKUP(D76,'Account Codes'!$K$2:$L$12186,2,FALSE),"")))</f>
        <v/>
      </c>
      <c r="F76" s="39"/>
      <c r="G76" s="31"/>
      <c r="H76" s="88" t="str">
        <f>IF(LEN(G76)=0,"",VLOOKUP(VALUE(G76),'Account Codes'!$A$2:$B$803,2,FALSE))</f>
        <v/>
      </c>
      <c r="I76" s="147"/>
      <c r="J76" s="132" t="s">
        <v>21</v>
      </c>
      <c r="K76" s="143"/>
      <c r="L76" s="132">
        <f t="shared" si="7"/>
        <v>0</v>
      </c>
      <c r="M76" s="128">
        <f t="shared" si="6"/>
        <v>0</v>
      </c>
      <c r="N76" s="30"/>
      <c r="O76" s="143"/>
      <c r="P76" s="82">
        <f t="shared" si="9"/>
        <v>0</v>
      </c>
      <c r="Q76" s="142"/>
      <c r="R76" s="123" t="str">
        <f t="shared" si="1"/>
        <v/>
      </c>
      <c r="S76" s="122" t="str">
        <f t="shared" si="2"/>
        <v/>
      </c>
      <c r="T76" s="122" t="str">
        <f t="shared" si="3"/>
        <v/>
      </c>
      <c r="U76">
        <f t="shared" si="4"/>
        <v>0</v>
      </c>
    </row>
    <row r="77" spans="1:21" ht="15" x14ac:dyDescent="0.2">
      <c r="A77" s="48">
        <v>54</v>
      </c>
      <c r="B77" s="49" t="str">
        <f>IF(G77="","",VLOOKUP(G77,'Account Codes'!$A$2:$C$803,3,FALSE))</f>
        <v/>
      </c>
      <c r="C77" s="131" t="str">
        <f t="shared" si="5"/>
        <v/>
      </c>
      <c r="D77" s="39"/>
      <c r="E77" s="85" t="str">
        <f>IF(AND(LEN(D77)&gt;0,LEN(C77)&gt;0),"ERROR - please do not enter internal order AND cost centre",IF(LEN(C77)&gt;0,VLOOKUP(C77,'Account Codes'!$H$2:$I$5001,2,FALSE),IF(LEN(D77)&gt;0,VLOOKUP(D77,'Account Codes'!$K$2:$L$12186,2,FALSE),"")))</f>
        <v/>
      </c>
      <c r="F77" s="39"/>
      <c r="G77" s="31"/>
      <c r="H77" s="88" t="str">
        <f>IF(LEN(G77)=0,"",VLOOKUP(VALUE(G77),'Account Codes'!$A$2:$B$803,2,FALSE))</f>
        <v/>
      </c>
      <c r="I77" s="147"/>
      <c r="J77" s="132" t="s">
        <v>21</v>
      </c>
      <c r="K77" s="143"/>
      <c r="L77" s="132">
        <f t="shared" si="7"/>
        <v>0</v>
      </c>
      <c r="M77" s="128">
        <f t="shared" si="6"/>
        <v>0</v>
      </c>
      <c r="N77" s="30"/>
      <c r="O77" s="143"/>
      <c r="P77" s="82">
        <f t="shared" si="9"/>
        <v>0</v>
      </c>
      <c r="Q77" s="142"/>
      <c r="R77" s="123" t="str">
        <f t="shared" si="1"/>
        <v/>
      </c>
      <c r="S77" s="122" t="str">
        <f t="shared" si="2"/>
        <v/>
      </c>
      <c r="T77" s="122" t="str">
        <f t="shared" si="3"/>
        <v/>
      </c>
      <c r="U77">
        <f t="shared" si="4"/>
        <v>0</v>
      </c>
    </row>
    <row r="78" spans="1:21" ht="15" x14ac:dyDescent="0.2">
      <c r="A78" s="48">
        <v>55</v>
      </c>
      <c r="B78" s="49" t="str">
        <f>IF(G78="","",VLOOKUP(G78,'Account Codes'!$A$2:$C$803,3,FALSE))</f>
        <v/>
      </c>
      <c r="C78" s="131" t="str">
        <f t="shared" si="5"/>
        <v/>
      </c>
      <c r="D78" s="39"/>
      <c r="E78" s="85" t="str">
        <f>IF(AND(LEN(D78)&gt;0,LEN(C78)&gt;0),"ERROR - please do not enter internal order AND cost centre",IF(LEN(C78)&gt;0,VLOOKUP(C78,'Account Codes'!$H$2:$I$5001,2,FALSE),IF(LEN(D78)&gt;0,VLOOKUP(D78,'Account Codes'!$K$2:$L$12186,2,FALSE),"")))</f>
        <v/>
      </c>
      <c r="F78" s="39"/>
      <c r="G78" s="31"/>
      <c r="H78" s="88" t="str">
        <f>IF(LEN(G78)=0,"",VLOOKUP(VALUE(G78),'Account Codes'!$A$2:$B$803,2,FALSE))</f>
        <v/>
      </c>
      <c r="I78" s="147"/>
      <c r="J78" s="132" t="s">
        <v>21</v>
      </c>
      <c r="K78" s="143"/>
      <c r="L78" s="132">
        <f t="shared" si="7"/>
        <v>0</v>
      </c>
      <c r="M78" s="128">
        <f t="shared" si="6"/>
        <v>0</v>
      </c>
      <c r="N78" s="30"/>
      <c r="O78" s="143"/>
      <c r="P78" s="82">
        <f t="shared" si="9"/>
        <v>0</v>
      </c>
      <c r="Q78" s="142"/>
      <c r="R78" s="123" t="str">
        <f t="shared" si="1"/>
        <v/>
      </c>
      <c r="S78" s="122" t="str">
        <f t="shared" si="2"/>
        <v/>
      </c>
      <c r="T78" s="122" t="str">
        <f t="shared" si="3"/>
        <v/>
      </c>
      <c r="U78">
        <f t="shared" si="4"/>
        <v>0</v>
      </c>
    </row>
    <row r="79" spans="1:21" ht="15" x14ac:dyDescent="0.2">
      <c r="A79" s="48">
        <v>56</v>
      </c>
      <c r="B79" s="49" t="str">
        <f>IF(G79="","",VLOOKUP(G79,'Account Codes'!$A$2:$C$803,3,FALSE))</f>
        <v/>
      </c>
      <c r="C79" s="131" t="str">
        <f t="shared" si="5"/>
        <v/>
      </c>
      <c r="D79" s="39"/>
      <c r="E79" s="85" t="str">
        <f>IF(AND(LEN(D79)&gt;0,LEN(C79)&gt;0),"ERROR - please do not enter internal order AND cost centre",IF(LEN(C79)&gt;0,VLOOKUP(C79,'Account Codes'!$H$2:$I$5001,2,FALSE),IF(LEN(D79)&gt;0,VLOOKUP(D79,'Account Codes'!$K$2:$L$12186,2,FALSE),"")))</f>
        <v/>
      </c>
      <c r="F79" s="39"/>
      <c r="G79" s="31"/>
      <c r="H79" s="88" t="str">
        <f>IF(LEN(G79)=0,"",VLOOKUP(VALUE(G79),'Account Codes'!$A$2:$B$803,2,FALSE))</f>
        <v/>
      </c>
      <c r="I79" s="147"/>
      <c r="J79" s="132" t="s">
        <v>21</v>
      </c>
      <c r="K79" s="143"/>
      <c r="L79" s="132">
        <f t="shared" si="7"/>
        <v>0</v>
      </c>
      <c r="M79" s="128">
        <f t="shared" si="6"/>
        <v>0</v>
      </c>
      <c r="N79" s="30"/>
      <c r="O79" s="143"/>
      <c r="P79" s="82">
        <f t="shared" si="9"/>
        <v>0</v>
      </c>
      <c r="Q79" s="142"/>
      <c r="R79" s="123" t="str">
        <f t="shared" si="1"/>
        <v/>
      </c>
      <c r="S79" s="122" t="str">
        <f t="shared" si="2"/>
        <v/>
      </c>
      <c r="T79" s="122" t="str">
        <f t="shared" si="3"/>
        <v/>
      </c>
      <c r="U79">
        <f t="shared" si="4"/>
        <v>0</v>
      </c>
    </row>
    <row r="80" spans="1:21" ht="15" x14ac:dyDescent="0.2">
      <c r="A80" s="48">
        <v>57</v>
      </c>
      <c r="B80" s="49" t="str">
        <f>IF(G80="","",VLOOKUP(G80,'Account Codes'!$A$2:$C$803,3,FALSE))</f>
        <v/>
      </c>
      <c r="C80" s="131" t="str">
        <f t="shared" si="5"/>
        <v/>
      </c>
      <c r="D80" s="39"/>
      <c r="E80" s="85" t="str">
        <f>IF(AND(LEN(D80)&gt;0,LEN(C80)&gt;0),"ERROR - please do not enter internal order AND cost centre",IF(LEN(C80)&gt;0,VLOOKUP(C80,'Account Codes'!$H$2:$I$5001,2,FALSE),IF(LEN(D80)&gt;0,VLOOKUP(D80,'Account Codes'!$K$2:$L$12186,2,FALSE),"")))</f>
        <v/>
      </c>
      <c r="F80" s="39"/>
      <c r="G80" s="31"/>
      <c r="H80" s="88" t="str">
        <f>IF(LEN(G80)=0,"",VLOOKUP(VALUE(G80),'Account Codes'!$A$2:$B$803,2,FALSE))</f>
        <v/>
      </c>
      <c r="I80" s="147"/>
      <c r="J80" s="132" t="s">
        <v>21</v>
      </c>
      <c r="K80" s="143"/>
      <c r="L80" s="132">
        <f t="shared" si="7"/>
        <v>0</v>
      </c>
      <c r="M80" s="128">
        <f t="shared" si="6"/>
        <v>0</v>
      </c>
      <c r="N80" s="30"/>
      <c r="O80" s="143"/>
      <c r="P80" s="82">
        <f t="shared" si="9"/>
        <v>0</v>
      </c>
      <c r="Q80" s="142"/>
      <c r="R80" s="123" t="str">
        <f t="shared" si="1"/>
        <v/>
      </c>
      <c r="S80" s="122" t="str">
        <f t="shared" si="2"/>
        <v/>
      </c>
      <c r="T80" s="122" t="str">
        <f t="shared" si="3"/>
        <v/>
      </c>
      <c r="U80">
        <f t="shared" si="4"/>
        <v>0</v>
      </c>
    </row>
    <row r="81" spans="1:21" ht="15" x14ac:dyDescent="0.2">
      <c r="A81" s="48">
        <v>58</v>
      </c>
      <c r="B81" s="49" t="str">
        <f>IF(G81="","",VLOOKUP(G81,'Account Codes'!$A$2:$C$803,3,FALSE))</f>
        <v/>
      </c>
      <c r="C81" s="131" t="str">
        <f t="shared" si="5"/>
        <v/>
      </c>
      <c r="D81" s="39"/>
      <c r="E81" s="85" t="str">
        <f>IF(AND(LEN(D81)&gt;0,LEN(C81)&gt;0),"ERROR - please do not enter internal order AND cost centre",IF(LEN(C81)&gt;0,VLOOKUP(C81,'Account Codes'!$H$2:$I$5001,2,FALSE),IF(LEN(D81)&gt;0,VLOOKUP(D81,'Account Codes'!$K$2:$L$12186,2,FALSE),"")))</f>
        <v/>
      </c>
      <c r="F81" s="39"/>
      <c r="G81" s="31"/>
      <c r="H81" s="88" t="str">
        <f>IF(LEN(G81)=0,"",VLOOKUP(VALUE(G81),'Account Codes'!$A$2:$B$803,2,FALSE))</f>
        <v/>
      </c>
      <c r="I81" s="147"/>
      <c r="J81" s="132" t="s">
        <v>21</v>
      </c>
      <c r="K81" s="143"/>
      <c r="L81" s="132">
        <f t="shared" si="7"/>
        <v>0</v>
      </c>
      <c r="M81" s="128">
        <f t="shared" si="6"/>
        <v>0</v>
      </c>
      <c r="N81" s="30"/>
      <c r="O81" s="143"/>
      <c r="P81" s="82">
        <f t="shared" si="9"/>
        <v>0</v>
      </c>
      <c r="Q81" s="142"/>
      <c r="R81" s="123" t="str">
        <f t="shared" si="1"/>
        <v/>
      </c>
      <c r="S81" s="122" t="str">
        <f t="shared" si="2"/>
        <v/>
      </c>
      <c r="T81" s="122" t="str">
        <f t="shared" si="3"/>
        <v/>
      </c>
      <c r="U81">
        <f t="shared" si="4"/>
        <v>0</v>
      </c>
    </row>
    <row r="82" spans="1:21" ht="15" x14ac:dyDescent="0.2">
      <c r="A82" s="48">
        <v>59</v>
      </c>
      <c r="B82" s="49" t="str">
        <f>IF(G82="","",VLOOKUP(G82,'Account Codes'!$A$2:$C$803,3,FALSE))</f>
        <v/>
      </c>
      <c r="C82" s="131" t="str">
        <f t="shared" si="5"/>
        <v/>
      </c>
      <c r="D82" s="39"/>
      <c r="E82" s="85" t="str">
        <f>IF(AND(LEN(D82)&gt;0,LEN(C82)&gt;0),"ERROR - please do not enter internal order AND cost centre",IF(LEN(C82)&gt;0,VLOOKUP(C82,'Account Codes'!$H$2:$I$5001,2,FALSE),IF(LEN(D82)&gt;0,VLOOKUP(D82,'Account Codes'!$K$2:$L$12186,2,FALSE),"")))</f>
        <v/>
      </c>
      <c r="F82" s="39"/>
      <c r="G82" s="31"/>
      <c r="H82" s="88" t="str">
        <f>IF(LEN(G82)=0,"",VLOOKUP(VALUE(G82),'Account Codes'!$A$2:$B$803,2,FALSE))</f>
        <v/>
      </c>
      <c r="I82" s="147"/>
      <c r="J82" s="132" t="s">
        <v>21</v>
      </c>
      <c r="K82" s="143"/>
      <c r="L82" s="132">
        <f t="shared" si="7"/>
        <v>0</v>
      </c>
      <c r="M82" s="128">
        <f t="shared" si="6"/>
        <v>0</v>
      </c>
      <c r="N82" s="30"/>
      <c r="O82" s="143"/>
      <c r="P82" s="82">
        <f t="shared" si="9"/>
        <v>0</v>
      </c>
      <c r="Q82" s="142"/>
      <c r="R82" s="123" t="str">
        <f t="shared" si="1"/>
        <v/>
      </c>
      <c r="S82" s="122" t="str">
        <f t="shared" si="2"/>
        <v/>
      </c>
      <c r="T82" s="122" t="str">
        <f t="shared" si="3"/>
        <v/>
      </c>
      <c r="U82">
        <f t="shared" si="4"/>
        <v>0</v>
      </c>
    </row>
    <row r="83" spans="1:21" ht="15" x14ac:dyDescent="0.2">
      <c r="A83" s="48">
        <v>60</v>
      </c>
      <c r="B83" s="49" t="str">
        <f>IF(G83="","",VLOOKUP(G83,'Account Codes'!$A$2:$C$803,3,FALSE))</f>
        <v/>
      </c>
      <c r="C83" s="131" t="str">
        <f t="shared" si="5"/>
        <v/>
      </c>
      <c r="D83" s="39"/>
      <c r="E83" s="85" t="str">
        <f>IF(AND(LEN(D83)&gt;0,LEN(C83)&gt;0),"ERROR - please do not enter internal order AND cost centre",IF(LEN(C83)&gt;0,VLOOKUP(C83,'Account Codes'!$H$2:$I$5001,2,FALSE),IF(LEN(D83)&gt;0,VLOOKUP(D83,'Account Codes'!$K$2:$L$12186,2,FALSE),"")))</f>
        <v/>
      </c>
      <c r="F83" s="39"/>
      <c r="G83" s="31"/>
      <c r="H83" s="88" t="str">
        <f>IF(LEN(G83)=0,"",VLOOKUP(VALUE(G83),'Account Codes'!$A$2:$B$803,2,FALSE))</f>
        <v/>
      </c>
      <c r="I83" s="147"/>
      <c r="J83" s="132" t="s">
        <v>21</v>
      </c>
      <c r="K83" s="143"/>
      <c r="L83" s="132">
        <f t="shared" si="7"/>
        <v>0</v>
      </c>
      <c r="M83" s="128">
        <f t="shared" si="6"/>
        <v>0</v>
      </c>
      <c r="N83" s="30"/>
      <c r="O83" s="143"/>
      <c r="P83" s="82">
        <f t="shared" si="9"/>
        <v>0</v>
      </c>
      <c r="Q83" s="142"/>
      <c r="R83" s="123" t="str">
        <f t="shared" si="1"/>
        <v/>
      </c>
      <c r="S83" s="122" t="str">
        <f t="shared" si="2"/>
        <v/>
      </c>
      <c r="T83" s="122" t="str">
        <f t="shared" si="3"/>
        <v/>
      </c>
      <c r="U83">
        <f t="shared" si="4"/>
        <v>0</v>
      </c>
    </row>
    <row r="84" spans="1:21" ht="15" x14ac:dyDescent="0.2">
      <c r="A84" s="48">
        <v>61</v>
      </c>
      <c r="B84" s="49" t="str">
        <f>IF(G84="","",VLOOKUP(G84,'Account Codes'!$A$2:$C$803,3,FALSE))</f>
        <v/>
      </c>
      <c r="C84" s="131" t="str">
        <f t="shared" si="5"/>
        <v/>
      </c>
      <c r="D84" s="39"/>
      <c r="E84" s="85" t="str">
        <f>IF(AND(LEN(D84)&gt;0,LEN(C84)&gt;0),"ERROR - please do not enter internal order AND cost centre",IF(LEN(C84)&gt;0,VLOOKUP(C84,'Account Codes'!$H$2:$I$5001,2,FALSE),IF(LEN(D84)&gt;0,VLOOKUP(D84,'Account Codes'!$K$2:$L$12186,2,FALSE),"")))</f>
        <v/>
      </c>
      <c r="F84" s="39"/>
      <c r="G84" s="31"/>
      <c r="H84" s="88" t="str">
        <f>IF(LEN(G84)=0,"",VLOOKUP(VALUE(G84),'Account Codes'!$A$2:$B$803,2,FALSE))</f>
        <v/>
      </c>
      <c r="I84" s="147"/>
      <c r="J84" s="132" t="s">
        <v>21</v>
      </c>
      <c r="K84" s="143"/>
      <c r="L84" s="132">
        <f t="shared" si="7"/>
        <v>0</v>
      </c>
      <c r="M84" s="128">
        <f t="shared" si="6"/>
        <v>0</v>
      </c>
      <c r="N84" s="30"/>
      <c r="O84" s="143"/>
      <c r="P84" s="82">
        <f t="shared" si="9"/>
        <v>0</v>
      </c>
      <c r="Q84" s="142"/>
      <c r="R84" s="123" t="str">
        <f t="shared" si="1"/>
        <v/>
      </c>
      <c r="S84" s="122" t="str">
        <f t="shared" si="2"/>
        <v/>
      </c>
      <c r="T84" s="122" t="str">
        <f t="shared" si="3"/>
        <v/>
      </c>
      <c r="U84">
        <f t="shared" si="4"/>
        <v>0</v>
      </c>
    </row>
    <row r="85" spans="1:21" ht="15" x14ac:dyDescent="0.2">
      <c r="A85" s="48">
        <v>62</v>
      </c>
      <c r="B85" s="49" t="str">
        <f>IF(G85="","",VLOOKUP(G85,'Account Codes'!$A$2:$C$803,3,FALSE))</f>
        <v/>
      </c>
      <c r="C85" s="131" t="str">
        <f t="shared" si="5"/>
        <v/>
      </c>
      <c r="D85" s="39"/>
      <c r="E85" s="85" t="str">
        <f>IF(AND(LEN(D85)&gt;0,LEN(C85)&gt;0),"ERROR - please do not enter internal order AND cost centre",IF(LEN(C85)&gt;0,VLOOKUP(C85,'Account Codes'!$H$2:$I$5001,2,FALSE),IF(LEN(D85)&gt;0,VLOOKUP(D85,'Account Codes'!$K$2:$L$12186,2,FALSE),"")))</f>
        <v/>
      </c>
      <c r="F85" s="39"/>
      <c r="G85" s="31"/>
      <c r="H85" s="88" t="str">
        <f>IF(LEN(G85)=0,"",VLOOKUP(VALUE(G85),'Account Codes'!$A$2:$B$803,2,FALSE))</f>
        <v/>
      </c>
      <c r="I85" s="147"/>
      <c r="J85" s="132" t="s">
        <v>21</v>
      </c>
      <c r="K85" s="143"/>
      <c r="L85" s="132">
        <f t="shared" si="7"/>
        <v>0</v>
      </c>
      <c r="M85" s="128">
        <f t="shared" si="6"/>
        <v>0</v>
      </c>
      <c r="N85" s="30"/>
      <c r="O85" s="143"/>
      <c r="P85" s="82">
        <f t="shared" si="9"/>
        <v>0</v>
      </c>
      <c r="Q85" s="142"/>
      <c r="R85" s="123" t="str">
        <f t="shared" si="1"/>
        <v/>
      </c>
      <c r="S85" s="122" t="str">
        <f t="shared" si="2"/>
        <v/>
      </c>
      <c r="T85" s="122" t="str">
        <f t="shared" si="3"/>
        <v/>
      </c>
      <c r="U85">
        <f t="shared" si="4"/>
        <v>0</v>
      </c>
    </row>
    <row r="86" spans="1:21" ht="15" x14ac:dyDescent="0.2">
      <c r="A86" s="48">
        <v>63</v>
      </c>
      <c r="B86" s="49" t="str">
        <f>IF(G86="","",VLOOKUP(G86,'Account Codes'!$A$2:$C$803,3,FALSE))</f>
        <v/>
      </c>
      <c r="C86" s="131" t="str">
        <f t="shared" si="5"/>
        <v/>
      </c>
      <c r="D86" s="39"/>
      <c r="E86" s="85" t="str">
        <f>IF(AND(LEN(D86)&gt;0,LEN(C86)&gt;0),"ERROR - please do not enter internal order AND cost centre",IF(LEN(C86)&gt;0,VLOOKUP(C86,'Account Codes'!$H$2:$I$5001,2,FALSE),IF(LEN(D86)&gt;0,VLOOKUP(D86,'Account Codes'!$K$2:$L$12186,2,FALSE),"")))</f>
        <v/>
      </c>
      <c r="F86" s="39"/>
      <c r="G86" s="31"/>
      <c r="H86" s="88" t="str">
        <f>IF(LEN(G86)=0,"",VLOOKUP(VALUE(G86),'Account Codes'!$A$2:$B$803,2,FALSE))</f>
        <v/>
      </c>
      <c r="I86" s="147"/>
      <c r="J86" s="132" t="s">
        <v>21</v>
      </c>
      <c r="K86" s="143"/>
      <c r="L86" s="132">
        <f t="shared" si="7"/>
        <v>0</v>
      </c>
      <c r="M86" s="128">
        <f t="shared" si="6"/>
        <v>0</v>
      </c>
      <c r="N86" s="30"/>
      <c r="O86" s="143"/>
      <c r="P86" s="82">
        <f t="shared" si="9"/>
        <v>0</v>
      </c>
      <c r="Q86" s="142"/>
      <c r="R86" s="123" t="str">
        <f t="shared" si="1"/>
        <v/>
      </c>
      <c r="S86" s="122" t="str">
        <f t="shared" si="2"/>
        <v/>
      </c>
      <c r="T86" s="122" t="str">
        <f t="shared" si="3"/>
        <v/>
      </c>
      <c r="U86">
        <f t="shared" si="4"/>
        <v>0</v>
      </c>
    </row>
    <row r="87" spans="1:21" ht="15" x14ac:dyDescent="0.2">
      <c r="A87" s="48">
        <v>64</v>
      </c>
      <c r="B87" s="49" t="str">
        <f>IF(G87="","",VLOOKUP(G87,'Account Codes'!$A$2:$C$803,3,FALSE))</f>
        <v/>
      </c>
      <c r="C87" s="131" t="str">
        <f t="shared" si="5"/>
        <v/>
      </c>
      <c r="D87" s="39"/>
      <c r="E87" s="85" t="str">
        <f>IF(AND(LEN(D87)&gt;0,LEN(C87)&gt;0),"ERROR - please do not enter internal order AND cost centre",IF(LEN(C87)&gt;0,VLOOKUP(C87,'Account Codes'!$H$2:$I$5001,2,FALSE),IF(LEN(D87)&gt;0,VLOOKUP(D87,'Account Codes'!$K$2:$L$12186,2,FALSE),"")))</f>
        <v/>
      </c>
      <c r="F87" s="39"/>
      <c r="G87" s="31"/>
      <c r="H87" s="88" t="str">
        <f>IF(LEN(G87)=0,"",VLOOKUP(VALUE(G87),'Account Codes'!$A$2:$B$803,2,FALSE))</f>
        <v/>
      </c>
      <c r="I87" s="147"/>
      <c r="J87" s="132" t="s">
        <v>21</v>
      </c>
      <c r="K87" s="143"/>
      <c r="L87" s="132">
        <f t="shared" si="7"/>
        <v>0</v>
      </c>
      <c r="M87" s="128">
        <f t="shared" si="6"/>
        <v>0</v>
      </c>
      <c r="N87" s="30"/>
      <c r="O87" s="143"/>
      <c r="P87" s="82">
        <f t="shared" si="9"/>
        <v>0</v>
      </c>
      <c r="Q87" s="142"/>
      <c r="R87" s="123" t="str">
        <f t="shared" si="1"/>
        <v/>
      </c>
      <c r="S87" s="122" t="str">
        <f t="shared" si="2"/>
        <v/>
      </c>
      <c r="T87" s="122" t="str">
        <f t="shared" si="3"/>
        <v/>
      </c>
      <c r="U87">
        <f t="shared" si="4"/>
        <v>0</v>
      </c>
    </row>
    <row r="88" spans="1:21" ht="15" x14ac:dyDescent="0.2">
      <c r="A88" s="48">
        <v>65</v>
      </c>
      <c r="B88" s="49" t="str">
        <f>IF(G88="","",VLOOKUP(G88,'Account Codes'!$A$2:$C$803,3,FALSE))</f>
        <v/>
      </c>
      <c r="C88" s="131" t="str">
        <f t="shared" si="5"/>
        <v/>
      </c>
      <c r="D88" s="39"/>
      <c r="E88" s="85" t="str">
        <f>IF(AND(LEN(D88)&gt;0,LEN(C88)&gt;0),"ERROR - please do not enter internal order AND cost centre",IF(LEN(C88)&gt;0,VLOOKUP(C88,'Account Codes'!$H$2:$I$5001,2,FALSE),IF(LEN(D88)&gt;0,VLOOKUP(D88,'Account Codes'!$K$2:$L$12186,2,FALSE),"")))</f>
        <v/>
      </c>
      <c r="F88" s="39"/>
      <c r="G88" s="31"/>
      <c r="H88" s="88" t="str">
        <f>IF(LEN(G88)=0,"",VLOOKUP(VALUE(G88),'Account Codes'!$A$2:$B$803,2,FALSE))</f>
        <v/>
      </c>
      <c r="I88" s="147"/>
      <c r="J88" s="132" t="s">
        <v>21</v>
      </c>
      <c r="K88" s="143"/>
      <c r="L88" s="132">
        <f t="shared" si="7"/>
        <v>0</v>
      </c>
      <c r="M88" s="128">
        <f t="shared" si="6"/>
        <v>0</v>
      </c>
      <c r="N88" s="30"/>
      <c r="O88" s="143"/>
      <c r="P88" s="82">
        <f t="shared" si="9"/>
        <v>0</v>
      </c>
      <c r="Q88" s="142"/>
      <c r="R88" s="123" t="str">
        <f t="shared" si="1"/>
        <v/>
      </c>
      <c r="S88" s="122" t="str">
        <f t="shared" si="2"/>
        <v/>
      </c>
      <c r="T88" s="122" t="str">
        <f t="shared" si="3"/>
        <v/>
      </c>
      <c r="U88">
        <f t="shared" si="4"/>
        <v>0</v>
      </c>
    </row>
    <row r="89" spans="1:21" ht="15" x14ac:dyDescent="0.2">
      <c r="A89" s="48">
        <v>66</v>
      </c>
      <c r="B89" s="49" t="str">
        <f>IF(G89="","",VLOOKUP(G89,'Account Codes'!$A$2:$C$803,3,FALSE))</f>
        <v/>
      </c>
      <c r="C89" s="131" t="str">
        <f t="shared" si="5"/>
        <v/>
      </c>
      <c r="D89" s="39"/>
      <c r="E89" s="85" t="str">
        <f>IF(AND(LEN(D89)&gt;0,LEN(C89)&gt;0),"ERROR - please do not enter internal order AND cost centre",IF(LEN(C89)&gt;0,VLOOKUP(C89,'Account Codes'!$H$2:$I$5001,2,FALSE),IF(LEN(D89)&gt;0,VLOOKUP(D89,'Account Codes'!$K$2:$L$12186,2,FALSE),"")))</f>
        <v/>
      </c>
      <c r="F89" s="39"/>
      <c r="G89" s="31"/>
      <c r="H89" s="88" t="str">
        <f>IF(LEN(G89)=0,"",VLOOKUP(VALUE(G89),'Account Codes'!$A$2:$B$803,2,FALSE))</f>
        <v/>
      </c>
      <c r="I89" s="147"/>
      <c r="J89" s="132" t="s">
        <v>21</v>
      </c>
      <c r="K89" s="143"/>
      <c r="L89" s="132">
        <f t="shared" ref="L89:L152" si="10">IF((M89+P89)&gt;49,("ERROR!"),SUM(M89+P89))</f>
        <v>0</v>
      </c>
      <c r="M89" s="128">
        <f t="shared" ref="M89:M152" si="11">IF(LEN(K89)&gt;35,("ERROR"),LEN(K89))</f>
        <v>0</v>
      </c>
      <c r="N89" s="30"/>
      <c r="O89" s="143"/>
      <c r="P89" s="82">
        <f t="shared" ref="P89:P152" si="12">LEN(O89)</f>
        <v>0</v>
      </c>
      <c r="Q89" s="142"/>
      <c r="R89" s="123" t="str">
        <f t="shared" ref="R89:R152" si="13">IF(U89=0,"","Please enter a value for Counter Party Type and Name")</f>
        <v/>
      </c>
      <c r="S89" s="122" t="str">
        <f t="shared" ref="S89:S152" si="14">IF(G89="","",IF(N89="",1,""))</f>
        <v/>
      </c>
      <c r="T89" s="122" t="str">
        <f t="shared" ref="T89:T152" si="15">IF(G89="","",IF(O89="",1,""))</f>
        <v/>
      </c>
      <c r="U89">
        <f t="shared" ref="U89:U152" si="16">SUM(S89:T89)</f>
        <v>0</v>
      </c>
    </row>
    <row r="90" spans="1:21" ht="15" x14ac:dyDescent="0.2">
      <c r="A90" s="48">
        <v>67</v>
      </c>
      <c r="B90" s="49" t="str">
        <f>IF(G90="","",VLOOKUP(G90,'Account Codes'!$A$2:$C$803,3,FALSE))</f>
        <v/>
      </c>
      <c r="C90" s="131" t="str">
        <f t="shared" ref="C90:C153" si="17">IF(G89="","",$N$3)</f>
        <v/>
      </c>
      <c r="D90" s="39"/>
      <c r="E90" s="85" t="str">
        <f>IF(AND(LEN(D90)&gt;0,LEN(C90)&gt;0),"ERROR - please do not enter internal order AND cost centre",IF(LEN(C90)&gt;0,VLOOKUP(C90,'Account Codes'!$H$2:$I$5001,2,FALSE),IF(LEN(D90)&gt;0,VLOOKUP(D90,'Account Codes'!$K$2:$L$12186,2,FALSE),"")))</f>
        <v/>
      </c>
      <c r="F90" s="39"/>
      <c r="G90" s="31"/>
      <c r="H90" s="88" t="str">
        <f>IF(LEN(G90)=0,"",VLOOKUP(VALUE(G90),'Account Codes'!$A$2:$B$803,2,FALSE))</f>
        <v/>
      </c>
      <c r="I90" s="147"/>
      <c r="J90" s="132" t="s">
        <v>21</v>
      </c>
      <c r="K90" s="143"/>
      <c r="L90" s="132">
        <f t="shared" si="10"/>
        <v>0</v>
      </c>
      <c r="M90" s="128">
        <f t="shared" si="11"/>
        <v>0</v>
      </c>
      <c r="N90" s="30"/>
      <c r="O90" s="143"/>
      <c r="P90" s="82">
        <f t="shared" si="12"/>
        <v>0</v>
      </c>
      <c r="Q90" s="142"/>
      <c r="R90" s="123" t="str">
        <f t="shared" si="13"/>
        <v/>
      </c>
      <c r="S90" s="122" t="str">
        <f t="shared" si="14"/>
        <v/>
      </c>
      <c r="T90" s="122" t="str">
        <f t="shared" si="15"/>
        <v/>
      </c>
      <c r="U90">
        <f t="shared" si="16"/>
        <v>0</v>
      </c>
    </row>
    <row r="91" spans="1:21" ht="15" x14ac:dyDescent="0.2">
      <c r="A91" s="48">
        <v>68</v>
      </c>
      <c r="B91" s="49" t="str">
        <f>IF(G91="","",VLOOKUP(G91,'Account Codes'!$A$2:$C$803,3,FALSE))</f>
        <v/>
      </c>
      <c r="C91" s="131" t="str">
        <f t="shared" si="17"/>
        <v/>
      </c>
      <c r="D91" s="39"/>
      <c r="E91" s="85" t="str">
        <f>IF(AND(LEN(D91)&gt;0,LEN(C91)&gt;0),"ERROR - please do not enter internal order AND cost centre",IF(LEN(C91)&gt;0,VLOOKUP(C91,'Account Codes'!$H$2:$I$5001,2,FALSE),IF(LEN(D91)&gt;0,VLOOKUP(D91,'Account Codes'!$K$2:$L$12186,2,FALSE),"")))</f>
        <v/>
      </c>
      <c r="F91" s="39"/>
      <c r="G91" s="31"/>
      <c r="H91" s="88" t="str">
        <f>IF(LEN(G91)=0,"",VLOOKUP(VALUE(G91),'Account Codes'!$A$2:$B$803,2,FALSE))</f>
        <v/>
      </c>
      <c r="I91" s="147"/>
      <c r="J91" s="132" t="s">
        <v>21</v>
      </c>
      <c r="K91" s="143"/>
      <c r="L91" s="132">
        <f t="shared" si="10"/>
        <v>0</v>
      </c>
      <c r="M91" s="128">
        <f t="shared" si="11"/>
        <v>0</v>
      </c>
      <c r="N91" s="30"/>
      <c r="O91" s="143"/>
      <c r="P91" s="82">
        <f t="shared" si="12"/>
        <v>0</v>
      </c>
      <c r="Q91" s="142"/>
      <c r="R91" s="123" t="str">
        <f t="shared" si="13"/>
        <v/>
      </c>
      <c r="S91" s="122" t="str">
        <f t="shared" si="14"/>
        <v/>
      </c>
      <c r="T91" s="122" t="str">
        <f t="shared" si="15"/>
        <v/>
      </c>
      <c r="U91">
        <f t="shared" si="16"/>
        <v>0</v>
      </c>
    </row>
    <row r="92" spans="1:21" ht="15" x14ac:dyDescent="0.2">
      <c r="A92" s="48">
        <v>69</v>
      </c>
      <c r="B92" s="49" t="str">
        <f>IF(G92="","",VLOOKUP(G92,'Account Codes'!$A$2:$C$803,3,FALSE))</f>
        <v/>
      </c>
      <c r="C92" s="131" t="str">
        <f t="shared" si="17"/>
        <v/>
      </c>
      <c r="D92" s="39"/>
      <c r="E92" s="85" t="str">
        <f>IF(AND(LEN(D92)&gt;0,LEN(C92)&gt;0),"ERROR - please do not enter internal order AND cost centre",IF(LEN(C92)&gt;0,VLOOKUP(C92,'Account Codes'!$H$2:$I$5001,2,FALSE),IF(LEN(D92)&gt;0,VLOOKUP(D92,'Account Codes'!$K$2:$L$12186,2,FALSE),"")))</f>
        <v/>
      </c>
      <c r="F92" s="39"/>
      <c r="G92" s="31"/>
      <c r="H92" s="88" t="str">
        <f>IF(LEN(G92)=0,"",VLOOKUP(VALUE(G92),'Account Codes'!$A$2:$B$803,2,FALSE))</f>
        <v/>
      </c>
      <c r="I92" s="147"/>
      <c r="J92" s="132" t="s">
        <v>21</v>
      </c>
      <c r="K92" s="143"/>
      <c r="L92" s="132">
        <f t="shared" si="10"/>
        <v>0</v>
      </c>
      <c r="M92" s="128">
        <f t="shared" si="11"/>
        <v>0</v>
      </c>
      <c r="N92" s="30"/>
      <c r="O92" s="143"/>
      <c r="P92" s="82">
        <f t="shared" si="12"/>
        <v>0</v>
      </c>
      <c r="Q92" s="142"/>
      <c r="R92" s="123" t="str">
        <f t="shared" si="13"/>
        <v/>
      </c>
      <c r="S92" s="122" t="str">
        <f t="shared" si="14"/>
        <v/>
      </c>
      <c r="T92" s="122" t="str">
        <f t="shared" si="15"/>
        <v/>
      </c>
      <c r="U92">
        <f t="shared" si="16"/>
        <v>0</v>
      </c>
    </row>
    <row r="93" spans="1:21" ht="15" x14ac:dyDescent="0.2">
      <c r="A93" s="48">
        <v>70</v>
      </c>
      <c r="B93" s="49" t="str">
        <f>IF(G93="","",VLOOKUP(G93,'Account Codes'!$A$2:$C$803,3,FALSE))</f>
        <v/>
      </c>
      <c r="C93" s="131" t="str">
        <f t="shared" si="17"/>
        <v/>
      </c>
      <c r="D93" s="39"/>
      <c r="E93" s="85" t="str">
        <f>IF(AND(LEN(D93)&gt;0,LEN(C93)&gt;0),"ERROR - please do not enter internal order AND cost centre",IF(LEN(C93)&gt;0,VLOOKUP(C93,'Account Codes'!$H$2:$I$5001,2,FALSE),IF(LEN(D93)&gt;0,VLOOKUP(D93,'Account Codes'!$K$2:$L$12186,2,FALSE),"")))</f>
        <v/>
      </c>
      <c r="F93" s="39"/>
      <c r="G93" s="31"/>
      <c r="H93" s="88" t="str">
        <f>IF(LEN(G93)=0,"",VLOOKUP(VALUE(G93),'Account Codes'!$A$2:$B$803,2,FALSE))</f>
        <v/>
      </c>
      <c r="I93" s="147"/>
      <c r="J93" s="132" t="s">
        <v>21</v>
      </c>
      <c r="K93" s="143"/>
      <c r="L93" s="132">
        <f t="shared" si="10"/>
        <v>0</v>
      </c>
      <c r="M93" s="128">
        <f t="shared" si="11"/>
        <v>0</v>
      </c>
      <c r="N93" s="30"/>
      <c r="O93" s="143"/>
      <c r="P93" s="82">
        <f t="shared" si="12"/>
        <v>0</v>
      </c>
      <c r="Q93" s="142"/>
      <c r="R93" s="123" t="str">
        <f t="shared" si="13"/>
        <v/>
      </c>
      <c r="S93" s="122" t="str">
        <f t="shared" si="14"/>
        <v/>
      </c>
      <c r="T93" s="122" t="str">
        <f t="shared" si="15"/>
        <v/>
      </c>
      <c r="U93">
        <f t="shared" si="16"/>
        <v>0</v>
      </c>
    </row>
    <row r="94" spans="1:21" ht="15" x14ac:dyDescent="0.2">
      <c r="A94" s="48">
        <v>71</v>
      </c>
      <c r="B94" s="49" t="str">
        <f>IF(G94="","",VLOOKUP(G94,'Account Codes'!$A$2:$C$803,3,FALSE))</f>
        <v/>
      </c>
      <c r="C94" s="131" t="str">
        <f t="shared" si="17"/>
        <v/>
      </c>
      <c r="D94" s="39"/>
      <c r="E94" s="85" t="str">
        <f>IF(AND(LEN(D94)&gt;0,LEN(C94)&gt;0),"ERROR - please do not enter internal order AND cost centre",IF(LEN(C94)&gt;0,VLOOKUP(C94,'Account Codes'!$H$2:$I$5001,2,FALSE),IF(LEN(D94)&gt;0,VLOOKUP(D94,'Account Codes'!$K$2:$L$12186,2,FALSE),"")))</f>
        <v/>
      </c>
      <c r="F94" s="39"/>
      <c r="G94" s="31"/>
      <c r="H94" s="88" t="str">
        <f>IF(LEN(G94)=0,"",VLOOKUP(VALUE(G94),'Account Codes'!$A$2:$B$803,2,FALSE))</f>
        <v/>
      </c>
      <c r="I94" s="147"/>
      <c r="J94" s="132" t="s">
        <v>21</v>
      </c>
      <c r="K94" s="143"/>
      <c r="L94" s="132">
        <f t="shared" si="10"/>
        <v>0</v>
      </c>
      <c r="M94" s="128">
        <f t="shared" si="11"/>
        <v>0</v>
      </c>
      <c r="N94" s="30"/>
      <c r="O94" s="143"/>
      <c r="P94" s="82">
        <f t="shared" si="12"/>
        <v>0</v>
      </c>
      <c r="Q94" s="142"/>
      <c r="R94" s="123" t="str">
        <f t="shared" si="13"/>
        <v/>
      </c>
      <c r="S94" s="122" t="str">
        <f t="shared" si="14"/>
        <v/>
      </c>
      <c r="T94" s="122" t="str">
        <f t="shared" si="15"/>
        <v/>
      </c>
      <c r="U94">
        <f t="shared" si="16"/>
        <v>0</v>
      </c>
    </row>
    <row r="95" spans="1:21" ht="15" x14ac:dyDescent="0.2">
      <c r="A95" s="48">
        <v>72</v>
      </c>
      <c r="B95" s="49" t="str">
        <f>IF(G95="","",VLOOKUP(G95,'Account Codes'!$A$2:$C$803,3,FALSE))</f>
        <v/>
      </c>
      <c r="C95" s="131" t="str">
        <f t="shared" si="17"/>
        <v/>
      </c>
      <c r="D95" s="39"/>
      <c r="E95" s="85" t="str">
        <f>IF(AND(LEN(D95)&gt;0,LEN(C95)&gt;0),"ERROR - please do not enter internal order AND cost centre",IF(LEN(C95)&gt;0,VLOOKUP(C95,'Account Codes'!$H$2:$I$5001,2,FALSE),IF(LEN(D95)&gt;0,VLOOKUP(D95,'Account Codes'!$K$2:$L$12186,2,FALSE),"")))</f>
        <v/>
      </c>
      <c r="F95" s="39"/>
      <c r="G95" s="31"/>
      <c r="H95" s="88" t="str">
        <f>IF(LEN(G95)=0,"",VLOOKUP(VALUE(G95),'Account Codes'!$A$2:$B$803,2,FALSE))</f>
        <v/>
      </c>
      <c r="I95" s="147"/>
      <c r="J95" s="132" t="s">
        <v>21</v>
      </c>
      <c r="K95" s="143"/>
      <c r="L95" s="132">
        <f t="shared" si="10"/>
        <v>0</v>
      </c>
      <c r="M95" s="128">
        <f t="shared" si="11"/>
        <v>0</v>
      </c>
      <c r="N95" s="30"/>
      <c r="O95" s="143"/>
      <c r="P95" s="82">
        <f t="shared" si="12"/>
        <v>0</v>
      </c>
      <c r="Q95" s="142"/>
      <c r="R95" s="123" t="str">
        <f t="shared" si="13"/>
        <v/>
      </c>
      <c r="S95" s="122" t="str">
        <f t="shared" si="14"/>
        <v/>
      </c>
      <c r="T95" s="122" t="str">
        <f t="shared" si="15"/>
        <v/>
      </c>
      <c r="U95">
        <f t="shared" si="16"/>
        <v>0</v>
      </c>
    </row>
    <row r="96" spans="1:21" ht="15" x14ac:dyDescent="0.2">
      <c r="A96" s="48">
        <v>73</v>
      </c>
      <c r="B96" s="49" t="str">
        <f>IF(G96="","",VLOOKUP(G96,'Account Codes'!$A$2:$C$803,3,FALSE))</f>
        <v/>
      </c>
      <c r="C96" s="131" t="str">
        <f t="shared" si="17"/>
        <v/>
      </c>
      <c r="D96" s="39"/>
      <c r="E96" s="85" t="str">
        <f>IF(AND(LEN(D96)&gt;0,LEN(C96)&gt;0),"ERROR - please do not enter internal order AND cost centre",IF(LEN(C96)&gt;0,VLOOKUP(C96,'Account Codes'!$H$2:$I$5001,2,FALSE),IF(LEN(D96)&gt;0,VLOOKUP(D96,'Account Codes'!$K$2:$L$12186,2,FALSE),"")))</f>
        <v/>
      </c>
      <c r="F96" s="39"/>
      <c r="G96" s="31"/>
      <c r="H96" s="88" t="str">
        <f>IF(LEN(G96)=0,"",VLOOKUP(VALUE(G96),'Account Codes'!$A$2:$B$803,2,FALSE))</f>
        <v/>
      </c>
      <c r="I96" s="147"/>
      <c r="J96" s="132" t="s">
        <v>21</v>
      </c>
      <c r="K96" s="143"/>
      <c r="L96" s="132">
        <f t="shared" si="10"/>
        <v>0</v>
      </c>
      <c r="M96" s="128">
        <f t="shared" si="11"/>
        <v>0</v>
      </c>
      <c r="N96" s="30"/>
      <c r="O96" s="143"/>
      <c r="P96" s="82">
        <f t="shared" si="12"/>
        <v>0</v>
      </c>
      <c r="Q96" s="142"/>
      <c r="R96" s="123" t="str">
        <f t="shared" si="13"/>
        <v/>
      </c>
      <c r="S96" s="122" t="str">
        <f t="shared" si="14"/>
        <v/>
      </c>
      <c r="T96" s="122" t="str">
        <f t="shared" si="15"/>
        <v/>
      </c>
      <c r="U96">
        <f t="shared" si="16"/>
        <v>0</v>
      </c>
    </row>
    <row r="97" spans="1:21" ht="15" x14ac:dyDescent="0.2">
      <c r="A97" s="48">
        <v>74</v>
      </c>
      <c r="B97" s="49" t="str">
        <f>IF(G97="","",VLOOKUP(G97,'Account Codes'!$A$2:$C$803,3,FALSE))</f>
        <v/>
      </c>
      <c r="C97" s="131" t="str">
        <f t="shared" si="17"/>
        <v/>
      </c>
      <c r="D97" s="39"/>
      <c r="E97" s="85" t="str">
        <f>IF(AND(LEN(D97)&gt;0,LEN(C97)&gt;0),"ERROR - please do not enter internal order AND cost centre",IF(LEN(C97)&gt;0,VLOOKUP(C97,'Account Codes'!$H$2:$I$5001,2,FALSE),IF(LEN(D97)&gt;0,VLOOKUP(D97,'Account Codes'!$K$2:$L$12186,2,FALSE),"")))</f>
        <v/>
      </c>
      <c r="F97" s="39"/>
      <c r="G97" s="31"/>
      <c r="H97" s="88" t="str">
        <f>IF(LEN(G97)=0,"",VLOOKUP(VALUE(G97),'Account Codes'!$A$2:$B$803,2,FALSE))</f>
        <v/>
      </c>
      <c r="I97" s="147"/>
      <c r="J97" s="132" t="s">
        <v>21</v>
      </c>
      <c r="K97" s="143"/>
      <c r="L97" s="132">
        <f t="shared" si="10"/>
        <v>0</v>
      </c>
      <c r="M97" s="128">
        <f t="shared" si="11"/>
        <v>0</v>
      </c>
      <c r="N97" s="30"/>
      <c r="O97" s="143"/>
      <c r="P97" s="82">
        <f t="shared" si="12"/>
        <v>0</v>
      </c>
      <c r="Q97" s="142"/>
      <c r="R97" s="123" t="str">
        <f t="shared" si="13"/>
        <v/>
      </c>
      <c r="S97" s="122" t="str">
        <f t="shared" si="14"/>
        <v/>
      </c>
      <c r="T97" s="122" t="str">
        <f t="shared" si="15"/>
        <v/>
      </c>
      <c r="U97">
        <f t="shared" si="16"/>
        <v>0</v>
      </c>
    </row>
    <row r="98" spans="1:21" ht="15" x14ac:dyDescent="0.2">
      <c r="A98" s="48">
        <v>75</v>
      </c>
      <c r="B98" s="49" t="str">
        <f>IF(G98="","",VLOOKUP(G98,'Account Codes'!$A$2:$C$803,3,FALSE))</f>
        <v/>
      </c>
      <c r="C98" s="131" t="str">
        <f t="shared" si="17"/>
        <v/>
      </c>
      <c r="D98" s="39"/>
      <c r="E98" s="85" t="str">
        <f>IF(AND(LEN(D98)&gt;0,LEN(C98)&gt;0),"ERROR - please do not enter internal order AND cost centre",IF(LEN(C98)&gt;0,VLOOKUP(C98,'Account Codes'!$H$2:$I$5001,2,FALSE),IF(LEN(D98)&gt;0,VLOOKUP(D98,'Account Codes'!$K$2:$L$12186,2,FALSE),"")))</f>
        <v/>
      </c>
      <c r="F98" s="39"/>
      <c r="G98" s="31"/>
      <c r="H98" s="88" t="str">
        <f>IF(LEN(G98)=0,"",VLOOKUP(VALUE(G98),'Account Codes'!$A$2:$B$803,2,FALSE))</f>
        <v/>
      </c>
      <c r="I98" s="147"/>
      <c r="J98" s="132" t="s">
        <v>21</v>
      </c>
      <c r="K98" s="143"/>
      <c r="L98" s="132">
        <f t="shared" si="10"/>
        <v>0</v>
      </c>
      <c r="M98" s="128">
        <f t="shared" si="11"/>
        <v>0</v>
      </c>
      <c r="N98" s="30"/>
      <c r="O98" s="143"/>
      <c r="P98" s="82">
        <f t="shared" si="12"/>
        <v>0</v>
      </c>
      <c r="Q98" s="142"/>
      <c r="R98" s="123" t="str">
        <f t="shared" si="13"/>
        <v/>
      </c>
      <c r="S98" s="122" t="str">
        <f t="shared" si="14"/>
        <v/>
      </c>
      <c r="T98" s="122" t="str">
        <f t="shared" si="15"/>
        <v/>
      </c>
      <c r="U98">
        <f t="shared" si="16"/>
        <v>0</v>
      </c>
    </row>
    <row r="99" spans="1:21" ht="15" x14ac:dyDescent="0.2">
      <c r="A99" s="48">
        <v>76</v>
      </c>
      <c r="B99" s="49" t="str">
        <f>IF(G99="","",VLOOKUP(G99,'Account Codes'!$A$2:$C$803,3,FALSE))</f>
        <v/>
      </c>
      <c r="C99" s="131" t="str">
        <f t="shared" si="17"/>
        <v/>
      </c>
      <c r="D99" s="39"/>
      <c r="E99" s="85" t="str">
        <f>IF(AND(LEN(D99)&gt;0,LEN(C99)&gt;0),"ERROR - please do not enter internal order AND cost centre",IF(LEN(C99)&gt;0,VLOOKUP(C99,'Account Codes'!$H$2:$I$5001,2,FALSE),IF(LEN(D99)&gt;0,VLOOKUP(D99,'Account Codes'!$K$2:$L$12186,2,FALSE),"")))</f>
        <v/>
      </c>
      <c r="F99" s="39"/>
      <c r="G99" s="31"/>
      <c r="H99" s="88" t="str">
        <f>IF(LEN(G99)=0,"",VLOOKUP(VALUE(G99),'Account Codes'!$A$2:$B$803,2,FALSE))</f>
        <v/>
      </c>
      <c r="I99" s="147"/>
      <c r="J99" s="132" t="s">
        <v>21</v>
      </c>
      <c r="K99" s="143"/>
      <c r="L99" s="132">
        <f t="shared" si="10"/>
        <v>0</v>
      </c>
      <c r="M99" s="128">
        <f t="shared" si="11"/>
        <v>0</v>
      </c>
      <c r="N99" s="30"/>
      <c r="O99" s="143"/>
      <c r="P99" s="82">
        <f t="shared" si="12"/>
        <v>0</v>
      </c>
      <c r="Q99" s="142"/>
      <c r="R99" s="123" t="str">
        <f t="shared" si="13"/>
        <v/>
      </c>
      <c r="S99" s="122" t="str">
        <f t="shared" si="14"/>
        <v/>
      </c>
      <c r="T99" s="122" t="str">
        <f t="shared" si="15"/>
        <v/>
      </c>
      <c r="U99">
        <f t="shared" si="16"/>
        <v>0</v>
      </c>
    </row>
    <row r="100" spans="1:21" ht="15" x14ac:dyDescent="0.2">
      <c r="A100" s="48">
        <v>77</v>
      </c>
      <c r="B100" s="49" t="str">
        <f>IF(G100="","",VLOOKUP(G100,'Account Codes'!$A$2:$C$803,3,FALSE))</f>
        <v/>
      </c>
      <c r="C100" s="131" t="str">
        <f t="shared" si="17"/>
        <v/>
      </c>
      <c r="D100" s="39"/>
      <c r="E100" s="85" t="str">
        <f>IF(AND(LEN(D100)&gt;0,LEN(C100)&gt;0),"ERROR - please do not enter internal order AND cost centre",IF(LEN(C100)&gt;0,VLOOKUP(C100,'Account Codes'!$H$2:$I$5001,2,FALSE),IF(LEN(D100)&gt;0,VLOOKUP(D100,'Account Codes'!$K$2:$L$12186,2,FALSE),"")))</f>
        <v/>
      </c>
      <c r="F100" s="39"/>
      <c r="G100" s="31"/>
      <c r="H100" s="88" t="str">
        <f>IF(LEN(G100)=0,"",VLOOKUP(VALUE(G100),'Account Codes'!$A$2:$B$803,2,FALSE))</f>
        <v/>
      </c>
      <c r="I100" s="147"/>
      <c r="J100" s="132" t="s">
        <v>21</v>
      </c>
      <c r="K100" s="143"/>
      <c r="L100" s="132">
        <f t="shared" si="10"/>
        <v>0</v>
      </c>
      <c r="M100" s="128">
        <f t="shared" si="11"/>
        <v>0</v>
      </c>
      <c r="N100" s="30"/>
      <c r="O100" s="143"/>
      <c r="P100" s="82">
        <f t="shared" si="12"/>
        <v>0</v>
      </c>
      <c r="Q100" s="142"/>
      <c r="R100" s="123" t="str">
        <f t="shared" si="13"/>
        <v/>
      </c>
      <c r="S100" s="122" t="str">
        <f t="shared" si="14"/>
        <v/>
      </c>
      <c r="T100" s="122" t="str">
        <f t="shared" si="15"/>
        <v/>
      </c>
      <c r="U100">
        <f t="shared" si="16"/>
        <v>0</v>
      </c>
    </row>
    <row r="101" spans="1:21" ht="15" x14ac:dyDescent="0.2">
      <c r="A101" s="48">
        <v>78</v>
      </c>
      <c r="B101" s="49" t="str">
        <f>IF(G101="","",VLOOKUP(G101,'Account Codes'!$A$2:$C$803,3,FALSE))</f>
        <v/>
      </c>
      <c r="C101" s="131" t="str">
        <f t="shared" si="17"/>
        <v/>
      </c>
      <c r="D101" s="39"/>
      <c r="E101" s="85" t="str">
        <f>IF(AND(LEN(D101)&gt;0,LEN(C101)&gt;0),"ERROR - please do not enter internal order AND cost centre",IF(LEN(C101)&gt;0,VLOOKUP(C101,'Account Codes'!$H$2:$I$5001,2,FALSE),IF(LEN(D101)&gt;0,VLOOKUP(D101,'Account Codes'!$K$2:$L$12186,2,FALSE),"")))</f>
        <v/>
      </c>
      <c r="F101" s="39"/>
      <c r="G101" s="31"/>
      <c r="H101" s="88" t="str">
        <f>IF(LEN(G101)=0,"",VLOOKUP(VALUE(G101),'Account Codes'!$A$2:$B$803,2,FALSE))</f>
        <v/>
      </c>
      <c r="I101" s="147"/>
      <c r="J101" s="132" t="s">
        <v>21</v>
      </c>
      <c r="K101" s="143"/>
      <c r="L101" s="132">
        <f t="shared" si="10"/>
        <v>0</v>
      </c>
      <c r="M101" s="128">
        <f t="shared" si="11"/>
        <v>0</v>
      </c>
      <c r="N101" s="30"/>
      <c r="O101" s="143"/>
      <c r="P101" s="82">
        <f t="shared" si="12"/>
        <v>0</v>
      </c>
      <c r="Q101" s="142"/>
      <c r="R101" s="123" t="str">
        <f t="shared" si="13"/>
        <v/>
      </c>
      <c r="S101" s="122" t="str">
        <f t="shared" si="14"/>
        <v/>
      </c>
      <c r="T101" s="122" t="str">
        <f t="shared" si="15"/>
        <v/>
      </c>
      <c r="U101">
        <f t="shared" si="16"/>
        <v>0</v>
      </c>
    </row>
    <row r="102" spans="1:21" ht="15" x14ac:dyDescent="0.2">
      <c r="A102" s="48">
        <v>79</v>
      </c>
      <c r="B102" s="49" t="str">
        <f>IF(G102="","",VLOOKUP(G102,'Account Codes'!$A$2:$C$803,3,FALSE))</f>
        <v/>
      </c>
      <c r="C102" s="131" t="str">
        <f t="shared" si="17"/>
        <v/>
      </c>
      <c r="D102" s="39"/>
      <c r="E102" s="85" t="str">
        <f>IF(AND(LEN(D102)&gt;0,LEN(C102)&gt;0),"ERROR - please do not enter internal order AND cost centre",IF(LEN(C102)&gt;0,VLOOKUP(C102,'Account Codes'!$H$2:$I$5001,2,FALSE),IF(LEN(D102)&gt;0,VLOOKUP(D102,'Account Codes'!$K$2:$L$12186,2,FALSE),"")))</f>
        <v/>
      </c>
      <c r="F102" s="39"/>
      <c r="G102" s="31"/>
      <c r="H102" s="88" t="str">
        <f>IF(LEN(G102)=0,"",VLOOKUP(VALUE(G102),'Account Codes'!$A$2:$B$803,2,FALSE))</f>
        <v/>
      </c>
      <c r="I102" s="147"/>
      <c r="J102" s="132" t="s">
        <v>21</v>
      </c>
      <c r="K102" s="143"/>
      <c r="L102" s="132">
        <f t="shared" si="10"/>
        <v>0</v>
      </c>
      <c r="M102" s="128">
        <f t="shared" si="11"/>
        <v>0</v>
      </c>
      <c r="N102" s="30"/>
      <c r="O102" s="143"/>
      <c r="P102" s="82">
        <f t="shared" si="12"/>
        <v>0</v>
      </c>
      <c r="Q102" s="142"/>
      <c r="R102" s="123" t="str">
        <f t="shared" si="13"/>
        <v/>
      </c>
      <c r="S102" s="122" t="str">
        <f t="shared" si="14"/>
        <v/>
      </c>
      <c r="T102" s="122" t="str">
        <f t="shared" si="15"/>
        <v/>
      </c>
      <c r="U102">
        <f t="shared" si="16"/>
        <v>0</v>
      </c>
    </row>
    <row r="103" spans="1:21" ht="15" x14ac:dyDescent="0.2">
      <c r="A103" s="48">
        <v>80</v>
      </c>
      <c r="B103" s="49" t="str">
        <f>IF(G103="","",VLOOKUP(G103,'Account Codes'!$A$2:$C$803,3,FALSE))</f>
        <v/>
      </c>
      <c r="C103" s="131" t="str">
        <f t="shared" si="17"/>
        <v/>
      </c>
      <c r="D103" s="39"/>
      <c r="E103" s="85" t="str">
        <f>IF(AND(LEN(D103)&gt;0,LEN(C103)&gt;0),"ERROR - please do not enter internal order AND cost centre",IF(LEN(C103)&gt;0,VLOOKUP(C103,'Account Codes'!$H$2:$I$5001,2,FALSE),IF(LEN(D103)&gt;0,VLOOKUP(D103,'Account Codes'!$K$2:$L$12186,2,FALSE),"")))</f>
        <v/>
      </c>
      <c r="F103" s="39"/>
      <c r="G103" s="31"/>
      <c r="H103" s="88" t="str">
        <f>IF(LEN(G103)=0,"",VLOOKUP(VALUE(G103),'Account Codes'!$A$2:$B$803,2,FALSE))</f>
        <v/>
      </c>
      <c r="I103" s="147"/>
      <c r="J103" s="132" t="s">
        <v>21</v>
      </c>
      <c r="K103" s="143"/>
      <c r="L103" s="132">
        <f t="shared" si="10"/>
        <v>0</v>
      </c>
      <c r="M103" s="128">
        <f t="shared" si="11"/>
        <v>0</v>
      </c>
      <c r="N103" s="30"/>
      <c r="O103" s="143"/>
      <c r="P103" s="82">
        <f t="shared" si="12"/>
        <v>0</v>
      </c>
      <c r="Q103" s="142"/>
      <c r="R103" s="123" t="str">
        <f t="shared" si="13"/>
        <v/>
      </c>
      <c r="S103" s="122" t="str">
        <f t="shared" si="14"/>
        <v/>
      </c>
      <c r="T103" s="122" t="str">
        <f t="shared" si="15"/>
        <v/>
      </c>
      <c r="U103">
        <f t="shared" si="16"/>
        <v>0</v>
      </c>
    </row>
    <row r="104" spans="1:21" ht="15" x14ac:dyDescent="0.2">
      <c r="A104" s="48">
        <v>81</v>
      </c>
      <c r="B104" s="49" t="str">
        <f>IF(G104="","",VLOOKUP(G104,'Account Codes'!$A$2:$C$803,3,FALSE))</f>
        <v/>
      </c>
      <c r="C104" s="131" t="str">
        <f t="shared" si="17"/>
        <v/>
      </c>
      <c r="D104" s="39"/>
      <c r="E104" s="85" t="str">
        <f>IF(AND(LEN(D104)&gt;0,LEN(C104)&gt;0),"ERROR - please do not enter internal order AND cost centre",IF(LEN(C104)&gt;0,VLOOKUP(C104,'Account Codes'!$H$2:$I$5001,2,FALSE),IF(LEN(D104)&gt;0,VLOOKUP(D104,'Account Codes'!$K$2:$L$12186,2,FALSE),"")))</f>
        <v/>
      </c>
      <c r="F104" s="39"/>
      <c r="G104" s="31"/>
      <c r="H104" s="88" t="str">
        <f>IF(LEN(G104)=0,"",VLOOKUP(VALUE(G104),'Account Codes'!$A$2:$B$803,2,FALSE))</f>
        <v/>
      </c>
      <c r="I104" s="147"/>
      <c r="J104" s="132" t="s">
        <v>21</v>
      </c>
      <c r="K104" s="143"/>
      <c r="L104" s="132">
        <f t="shared" si="10"/>
        <v>0</v>
      </c>
      <c r="M104" s="128">
        <f t="shared" si="11"/>
        <v>0</v>
      </c>
      <c r="N104" s="30"/>
      <c r="O104" s="143"/>
      <c r="P104" s="82">
        <f t="shared" si="12"/>
        <v>0</v>
      </c>
      <c r="Q104" s="142"/>
      <c r="R104" s="123" t="str">
        <f t="shared" si="13"/>
        <v/>
      </c>
      <c r="S104" s="122" t="str">
        <f t="shared" si="14"/>
        <v/>
      </c>
      <c r="T104" s="122" t="str">
        <f t="shared" si="15"/>
        <v/>
      </c>
      <c r="U104">
        <f t="shared" si="16"/>
        <v>0</v>
      </c>
    </row>
    <row r="105" spans="1:21" ht="15" x14ac:dyDescent="0.2">
      <c r="A105" s="48">
        <v>82</v>
      </c>
      <c r="B105" s="49" t="str">
        <f>IF(G105="","",VLOOKUP(G105,'Account Codes'!$A$2:$C$803,3,FALSE))</f>
        <v/>
      </c>
      <c r="C105" s="131" t="str">
        <f t="shared" si="17"/>
        <v/>
      </c>
      <c r="D105" s="39"/>
      <c r="E105" s="85" t="str">
        <f>IF(AND(LEN(D105)&gt;0,LEN(C105)&gt;0),"ERROR - please do not enter internal order AND cost centre",IF(LEN(C105)&gt;0,VLOOKUP(C105,'Account Codes'!$H$2:$I$5001,2,FALSE),IF(LEN(D105)&gt;0,VLOOKUP(D105,'Account Codes'!$K$2:$L$12186,2,FALSE),"")))</f>
        <v/>
      </c>
      <c r="F105" s="39"/>
      <c r="G105" s="31"/>
      <c r="H105" s="88" t="str">
        <f>IF(LEN(G105)=0,"",VLOOKUP(VALUE(G105),'Account Codes'!$A$2:$B$803,2,FALSE))</f>
        <v/>
      </c>
      <c r="I105" s="147"/>
      <c r="J105" s="132" t="s">
        <v>21</v>
      </c>
      <c r="K105" s="143"/>
      <c r="L105" s="132">
        <f t="shared" si="10"/>
        <v>0</v>
      </c>
      <c r="M105" s="128">
        <f t="shared" si="11"/>
        <v>0</v>
      </c>
      <c r="N105" s="30"/>
      <c r="O105" s="143"/>
      <c r="P105" s="82">
        <f t="shared" si="12"/>
        <v>0</v>
      </c>
      <c r="Q105" s="142"/>
      <c r="R105" s="123" t="str">
        <f t="shared" si="13"/>
        <v/>
      </c>
      <c r="S105" s="122" t="str">
        <f t="shared" si="14"/>
        <v/>
      </c>
      <c r="T105" s="122" t="str">
        <f t="shared" si="15"/>
        <v/>
      </c>
      <c r="U105">
        <f t="shared" si="16"/>
        <v>0</v>
      </c>
    </row>
    <row r="106" spans="1:21" ht="15" x14ac:dyDescent="0.2">
      <c r="A106" s="48">
        <v>83</v>
      </c>
      <c r="B106" s="49" t="str">
        <f>IF(G106="","",VLOOKUP(G106,'Account Codes'!$A$2:$C$803,3,FALSE))</f>
        <v/>
      </c>
      <c r="C106" s="131" t="str">
        <f t="shared" si="17"/>
        <v/>
      </c>
      <c r="D106" s="39"/>
      <c r="E106" s="85" t="str">
        <f>IF(AND(LEN(D106)&gt;0,LEN(C106)&gt;0),"ERROR - please do not enter internal order AND cost centre",IF(LEN(C106)&gt;0,VLOOKUP(C106,'Account Codes'!$H$2:$I$5001,2,FALSE),IF(LEN(D106)&gt;0,VLOOKUP(D106,'Account Codes'!$K$2:$L$12186,2,FALSE),"")))</f>
        <v/>
      </c>
      <c r="F106" s="39"/>
      <c r="G106" s="31"/>
      <c r="H106" s="88" t="str">
        <f>IF(LEN(G106)=0,"",VLOOKUP(VALUE(G106),'Account Codes'!$A$2:$B$803,2,FALSE))</f>
        <v/>
      </c>
      <c r="I106" s="147"/>
      <c r="J106" s="132" t="s">
        <v>21</v>
      </c>
      <c r="K106" s="143"/>
      <c r="L106" s="132">
        <f t="shared" si="10"/>
        <v>0</v>
      </c>
      <c r="M106" s="128">
        <f t="shared" si="11"/>
        <v>0</v>
      </c>
      <c r="N106" s="30"/>
      <c r="O106" s="143"/>
      <c r="P106" s="82">
        <f t="shared" si="12"/>
        <v>0</v>
      </c>
      <c r="Q106" s="142"/>
      <c r="R106" s="123" t="str">
        <f t="shared" si="13"/>
        <v/>
      </c>
      <c r="S106" s="122" t="str">
        <f t="shared" si="14"/>
        <v/>
      </c>
      <c r="T106" s="122" t="str">
        <f t="shared" si="15"/>
        <v/>
      </c>
      <c r="U106">
        <f t="shared" si="16"/>
        <v>0</v>
      </c>
    </row>
    <row r="107" spans="1:21" ht="15" x14ac:dyDescent="0.2">
      <c r="A107" s="48">
        <v>84</v>
      </c>
      <c r="B107" s="49" t="str">
        <f>IF(G107="","",VLOOKUP(G107,'Account Codes'!$A$2:$C$803,3,FALSE))</f>
        <v/>
      </c>
      <c r="C107" s="131" t="str">
        <f t="shared" si="17"/>
        <v/>
      </c>
      <c r="D107" s="39"/>
      <c r="E107" s="85" t="str">
        <f>IF(AND(LEN(D107)&gt;0,LEN(C107)&gt;0),"ERROR - please do not enter internal order AND cost centre",IF(LEN(C107)&gt;0,VLOOKUP(C107,'Account Codes'!$H$2:$I$5001,2,FALSE),IF(LEN(D107)&gt;0,VLOOKUP(D107,'Account Codes'!$K$2:$L$12186,2,FALSE),"")))</f>
        <v/>
      </c>
      <c r="F107" s="39"/>
      <c r="G107" s="31"/>
      <c r="H107" s="88" t="str">
        <f>IF(LEN(G107)=0,"",VLOOKUP(VALUE(G107),'Account Codes'!$A$2:$B$803,2,FALSE))</f>
        <v/>
      </c>
      <c r="I107" s="147"/>
      <c r="J107" s="132" t="s">
        <v>21</v>
      </c>
      <c r="K107" s="143"/>
      <c r="L107" s="132">
        <f t="shared" si="10"/>
        <v>0</v>
      </c>
      <c r="M107" s="128">
        <f t="shared" si="11"/>
        <v>0</v>
      </c>
      <c r="N107" s="30"/>
      <c r="O107" s="143"/>
      <c r="P107" s="82">
        <f t="shared" si="12"/>
        <v>0</v>
      </c>
      <c r="Q107" s="142"/>
      <c r="R107" s="123" t="str">
        <f t="shared" si="13"/>
        <v/>
      </c>
      <c r="S107" s="122" t="str">
        <f t="shared" si="14"/>
        <v/>
      </c>
      <c r="T107" s="122" t="str">
        <f t="shared" si="15"/>
        <v/>
      </c>
      <c r="U107">
        <f t="shared" si="16"/>
        <v>0</v>
      </c>
    </row>
    <row r="108" spans="1:21" ht="15" x14ac:dyDescent="0.2">
      <c r="A108" s="48">
        <v>85</v>
      </c>
      <c r="B108" s="49" t="str">
        <f>IF(G108="","",VLOOKUP(G108,'Account Codes'!$A$2:$C$803,3,FALSE))</f>
        <v/>
      </c>
      <c r="C108" s="131" t="str">
        <f t="shared" si="17"/>
        <v/>
      </c>
      <c r="D108" s="39"/>
      <c r="E108" s="85" t="str">
        <f>IF(AND(LEN(D108)&gt;0,LEN(C108)&gt;0),"ERROR - please do not enter internal order AND cost centre",IF(LEN(C108)&gt;0,VLOOKUP(C108,'Account Codes'!$H$2:$I$5001,2,FALSE),IF(LEN(D108)&gt;0,VLOOKUP(D108,'Account Codes'!$K$2:$L$12186,2,FALSE),"")))</f>
        <v/>
      </c>
      <c r="F108" s="39"/>
      <c r="G108" s="31"/>
      <c r="H108" s="88" t="str">
        <f>IF(LEN(G108)=0,"",VLOOKUP(VALUE(G108),'Account Codes'!$A$2:$B$803,2,FALSE))</f>
        <v/>
      </c>
      <c r="I108" s="147"/>
      <c r="J108" s="132" t="s">
        <v>21</v>
      </c>
      <c r="K108" s="143"/>
      <c r="L108" s="132">
        <f t="shared" si="10"/>
        <v>0</v>
      </c>
      <c r="M108" s="128">
        <f t="shared" si="11"/>
        <v>0</v>
      </c>
      <c r="N108" s="30"/>
      <c r="O108" s="143"/>
      <c r="P108" s="82">
        <f t="shared" si="12"/>
        <v>0</v>
      </c>
      <c r="Q108" s="142"/>
      <c r="R108" s="123" t="str">
        <f t="shared" si="13"/>
        <v/>
      </c>
      <c r="S108" s="122" t="str">
        <f t="shared" si="14"/>
        <v/>
      </c>
      <c r="T108" s="122" t="str">
        <f t="shared" si="15"/>
        <v/>
      </c>
      <c r="U108">
        <f t="shared" si="16"/>
        <v>0</v>
      </c>
    </row>
    <row r="109" spans="1:21" ht="15" x14ac:dyDescent="0.2">
      <c r="A109" s="48">
        <v>86</v>
      </c>
      <c r="B109" s="49" t="str">
        <f>IF(G109="","",VLOOKUP(G109,'Account Codes'!$A$2:$C$803,3,FALSE))</f>
        <v/>
      </c>
      <c r="C109" s="131" t="str">
        <f t="shared" si="17"/>
        <v/>
      </c>
      <c r="D109" s="39"/>
      <c r="E109" s="85" t="str">
        <f>IF(AND(LEN(D109)&gt;0,LEN(C109)&gt;0),"ERROR - please do not enter internal order AND cost centre",IF(LEN(C109)&gt;0,VLOOKUP(C109,'Account Codes'!$H$2:$I$5001,2,FALSE),IF(LEN(D109)&gt;0,VLOOKUP(D109,'Account Codes'!$K$2:$L$12186,2,FALSE),"")))</f>
        <v/>
      </c>
      <c r="F109" s="39"/>
      <c r="G109" s="31"/>
      <c r="H109" s="88" t="str">
        <f>IF(LEN(G109)=0,"",VLOOKUP(VALUE(G109),'Account Codes'!$A$2:$B$803,2,FALSE))</f>
        <v/>
      </c>
      <c r="I109" s="147"/>
      <c r="J109" s="132" t="s">
        <v>21</v>
      </c>
      <c r="K109" s="143"/>
      <c r="L109" s="132">
        <f t="shared" si="10"/>
        <v>0</v>
      </c>
      <c r="M109" s="128">
        <f t="shared" si="11"/>
        <v>0</v>
      </c>
      <c r="N109" s="30"/>
      <c r="O109" s="143"/>
      <c r="P109" s="82">
        <f t="shared" si="12"/>
        <v>0</v>
      </c>
      <c r="Q109" s="142"/>
      <c r="R109" s="123" t="str">
        <f t="shared" si="13"/>
        <v/>
      </c>
      <c r="S109" s="122" t="str">
        <f t="shared" si="14"/>
        <v/>
      </c>
      <c r="T109" s="122" t="str">
        <f t="shared" si="15"/>
        <v/>
      </c>
      <c r="U109">
        <f t="shared" si="16"/>
        <v>0</v>
      </c>
    </row>
    <row r="110" spans="1:21" ht="15" x14ac:dyDescent="0.2">
      <c r="A110" s="48">
        <v>87</v>
      </c>
      <c r="B110" s="49" t="str">
        <f>IF(G110="","",VLOOKUP(G110,'Account Codes'!$A$2:$C$803,3,FALSE))</f>
        <v/>
      </c>
      <c r="C110" s="131" t="str">
        <f t="shared" si="17"/>
        <v/>
      </c>
      <c r="D110" s="39"/>
      <c r="E110" s="85" t="str">
        <f>IF(AND(LEN(D110)&gt;0,LEN(C110)&gt;0),"ERROR - please do not enter internal order AND cost centre",IF(LEN(C110)&gt;0,VLOOKUP(C110,'Account Codes'!$H$2:$I$5001,2,FALSE),IF(LEN(D110)&gt;0,VLOOKUP(D110,'Account Codes'!$K$2:$L$12186,2,FALSE),"")))</f>
        <v/>
      </c>
      <c r="F110" s="39"/>
      <c r="G110" s="31"/>
      <c r="H110" s="88" t="str">
        <f>IF(LEN(G110)=0,"",VLOOKUP(VALUE(G110),'Account Codes'!$A$2:$B$803,2,FALSE))</f>
        <v/>
      </c>
      <c r="I110" s="147"/>
      <c r="J110" s="132" t="s">
        <v>21</v>
      </c>
      <c r="K110" s="143"/>
      <c r="L110" s="132">
        <f t="shared" si="10"/>
        <v>0</v>
      </c>
      <c r="M110" s="128">
        <f t="shared" si="11"/>
        <v>0</v>
      </c>
      <c r="N110" s="30"/>
      <c r="O110" s="143"/>
      <c r="P110" s="82">
        <f t="shared" si="12"/>
        <v>0</v>
      </c>
      <c r="Q110" s="142"/>
      <c r="R110" s="123" t="str">
        <f t="shared" si="13"/>
        <v/>
      </c>
      <c r="S110" s="122" t="str">
        <f t="shared" si="14"/>
        <v/>
      </c>
      <c r="T110" s="122" t="str">
        <f t="shared" si="15"/>
        <v/>
      </c>
      <c r="U110">
        <f t="shared" si="16"/>
        <v>0</v>
      </c>
    </row>
    <row r="111" spans="1:21" ht="15" x14ac:dyDescent="0.2">
      <c r="A111" s="48">
        <v>88</v>
      </c>
      <c r="B111" s="49" t="str">
        <f>IF(G111="","",VLOOKUP(G111,'Account Codes'!$A$2:$C$803,3,FALSE))</f>
        <v/>
      </c>
      <c r="C111" s="131" t="str">
        <f t="shared" si="17"/>
        <v/>
      </c>
      <c r="D111" s="39"/>
      <c r="E111" s="85" t="str">
        <f>IF(AND(LEN(D111)&gt;0,LEN(C111)&gt;0),"ERROR - please do not enter internal order AND cost centre",IF(LEN(C111)&gt;0,VLOOKUP(C111,'Account Codes'!$H$2:$I$5001,2,FALSE),IF(LEN(D111)&gt;0,VLOOKUP(D111,'Account Codes'!$K$2:$L$12186,2,FALSE),"")))</f>
        <v/>
      </c>
      <c r="F111" s="39"/>
      <c r="G111" s="31"/>
      <c r="H111" s="88" t="str">
        <f>IF(LEN(G111)=0,"",VLOOKUP(VALUE(G111),'Account Codes'!$A$2:$B$803,2,FALSE))</f>
        <v/>
      </c>
      <c r="I111" s="147"/>
      <c r="J111" s="132" t="s">
        <v>21</v>
      </c>
      <c r="K111" s="143"/>
      <c r="L111" s="132">
        <f t="shared" si="10"/>
        <v>0</v>
      </c>
      <c r="M111" s="128">
        <f t="shared" si="11"/>
        <v>0</v>
      </c>
      <c r="N111" s="30"/>
      <c r="O111" s="143"/>
      <c r="P111" s="82">
        <f t="shared" si="12"/>
        <v>0</v>
      </c>
      <c r="Q111" s="142"/>
      <c r="R111" s="123" t="str">
        <f t="shared" si="13"/>
        <v/>
      </c>
      <c r="S111" s="122" t="str">
        <f t="shared" si="14"/>
        <v/>
      </c>
      <c r="T111" s="122" t="str">
        <f t="shared" si="15"/>
        <v/>
      </c>
      <c r="U111">
        <f t="shared" si="16"/>
        <v>0</v>
      </c>
    </row>
    <row r="112" spans="1:21" ht="15" x14ac:dyDescent="0.2">
      <c r="A112" s="48">
        <v>89</v>
      </c>
      <c r="B112" s="49" t="str">
        <f>IF(G112="","",VLOOKUP(G112,'Account Codes'!$A$2:$C$803,3,FALSE))</f>
        <v/>
      </c>
      <c r="C112" s="131" t="str">
        <f t="shared" si="17"/>
        <v/>
      </c>
      <c r="D112" s="39"/>
      <c r="E112" s="85" t="str">
        <f>IF(AND(LEN(D112)&gt;0,LEN(C112)&gt;0),"ERROR - please do not enter internal order AND cost centre",IF(LEN(C112)&gt;0,VLOOKUP(C112,'Account Codes'!$H$2:$I$5001,2,FALSE),IF(LEN(D112)&gt;0,VLOOKUP(D112,'Account Codes'!$K$2:$L$12186,2,FALSE),"")))</f>
        <v/>
      </c>
      <c r="F112" s="39"/>
      <c r="G112" s="31"/>
      <c r="H112" s="88" t="str">
        <f>IF(LEN(G112)=0,"",VLOOKUP(VALUE(G112),'Account Codes'!$A$2:$B$803,2,FALSE))</f>
        <v/>
      </c>
      <c r="I112" s="147"/>
      <c r="J112" s="132" t="s">
        <v>21</v>
      </c>
      <c r="K112" s="143"/>
      <c r="L112" s="132">
        <f t="shared" si="10"/>
        <v>0</v>
      </c>
      <c r="M112" s="128">
        <f t="shared" si="11"/>
        <v>0</v>
      </c>
      <c r="N112" s="30"/>
      <c r="O112" s="143"/>
      <c r="P112" s="82">
        <f t="shared" si="12"/>
        <v>0</v>
      </c>
      <c r="Q112" s="142"/>
      <c r="R112" s="123" t="str">
        <f t="shared" si="13"/>
        <v/>
      </c>
      <c r="S112" s="122" t="str">
        <f t="shared" si="14"/>
        <v/>
      </c>
      <c r="T112" s="122" t="str">
        <f t="shared" si="15"/>
        <v/>
      </c>
      <c r="U112">
        <f t="shared" si="16"/>
        <v>0</v>
      </c>
    </row>
    <row r="113" spans="1:21" ht="15" x14ac:dyDescent="0.2">
      <c r="A113" s="48">
        <v>90</v>
      </c>
      <c r="B113" s="49" t="str">
        <f>IF(G113="","",VLOOKUP(G113,'Account Codes'!$A$2:$C$803,3,FALSE))</f>
        <v/>
      </c>
      <c r="C113" s="131" t="str">
        <f t="shared" si="17"/>
        <v/>
      </c>
      <c r="D113" s="39"/>
      <c r="E113" s="85" t="str">
        <f>IF(AND(LEN(D113)&gt;0,LEN(C113)&gt;0),"ERROR - please do not enter internal order AND cost centre",IF(LEN(C113)&gt;0,VLOOKUP(C113,'Account Codes'!$H$2:$I$5001,2,FALSE),IF(LEN(D113)&gt;0,VLOOKUP(D113,'Account Codes'!$K$2:$L$12186,2,FALSE),"")))</f>
        <v/>
      </c>
      <c r="F113" s="39"/>
      <c r="G113" s="31"/>
      <c r="H113" s="88" t="str">
        <f>IF(LEN(G113)=0,"",VLOOKUP(VALUE(G113),'Account Codes'!$A$2:$B$803,2,FALSE))</f>
        <v/>
      </c>
      <c r="I113" s="147"/>
      <c r="J113" s="132" t="s">
        <v>21</v>
      </c>
      <c r="K113" s="143"/>
      <c r="L113" s="132">
        <f t="shared" si="10"/>
        <v>0</v>
      </c>
      <c r="M113" s="128">
        <f t="shared" si="11"/>
        <v>0</v>
      </c>
      <c r="N113" s="30"/>
      <c r="O113" s="143"/>
      <c r="P113" s="82">
        <f t="shared" si="12"/>
        <v>0</v>
      </c>
      <c r="Q113" s="142"/>
      <c r="R113" s="123" t="str">
        <f t="shared" si="13"/>
        <v/>
      </c>
      <c r="S113" s="122" t="str">
        <f t="shared" si="14"/>
        <v/>
      </c>
      <c r="T113" s="122" t="str">
        <f t="shared" si="15"/>
        <v/>
      </c>
      <c r="U113">
        <f t="shared" si="16"/>
        <v>0</v>
      </c>
    </row>
    <row r="114" spans="1:21" ht="15" x14ac:dyDescent="0.2">
      <c r="A114" s="48">
        <v>91</v>
      </c>
      <c r="B114" s="49" t="str">
        <f>IF(G114="","",VLOOKUP(G114,'Account Codes'!$A$2:$C$803,3,FALSE))</f>
        <v/>
      </c>
      <c r="C114" s="131" t="str">
        <f t="shared" si="17"/>
        <v/>
      </c>
      <c r="D114" s="39"/>
      <c r="E114" s="85" t="str">
        <f>IF(AND(LEN(D114)&gt;0,LEN(C114)&gt;0),"ERROR - please do not enter internal order AND cost centre",IF(LEN(C114)&gt;0,VLOOKUP(C114,'Account Codes'!$H$2:$I$5001,2,FALSE),IF(LEN(D114)&gt;0,VLOOKUP(D114,'Account Codes'!$K$2:$L$12186,2,FALSE),"")))</f>
        <v/>
      </c>
      <c r="F114" s="39"/>
      <c r="G114" s="31"/>
      <c r="H114" s="88" t="str">
        <f>IF(LEN(G114)=0,"",VLOOKUP(VALUE(G114),'Account Codes'!$A$2:$B$803,2,FALSE))</f>
        <v/>
      </c>
      <c r="I114" s="147"/>
      <c r="J114" s="132" t="s">
        <v>21</v>
      </c>
      <c r="K114" s="143"/>
      <c r="L114" s="132">
        <f t="shared" si="10"/>
        <v>0</v>
      </c>
      <c r="M114" s="128">
        <f t="shared" si="11"/>
        <v>0</v>
      </c>
      <c r="N114" s="30"/>
      <c r="O114" s="143"/>
      <c r="P114" s="82">
        <f t="shared" si="12"/>
        <v>0</v>
      </c>
      <c r="Q114" s="142"/>
      <c r="R114" s="123" t="str">
        <f t="shared" si="13"/>
        <v/>
      </c>
      <c r="S114" s="122" t="str">
        <f t="shared" si="14"/>
        <v/>
      </c>
      <c r="T114" s="122" t="str">
        <f t="shared" si="15"/>
        <v/>
      </c>
      <c r="U114">
        <f t="shared" si="16"/>
        <v>0</v>
      </c>
    </row>
    <row r="115" spans="1:21" ht="15" x14ac:dyDescent="0.2">
      <c r="A115" s="48">
        <v>92</v>
      </c>
      <c r="B115" s="49" t="str">
        <f>IF(G115="","",VLOOKUP(G115,'Account Codes'!$A$2:$C$803,3,FALSE))</f>
        <v/>
      </c>
      <c r="C115" s="131" t="str">
        <f t="shared" si="17"/>
        <v/>
      </c>
      <c r="D115" s="39"/>
      <c r="E115" s="85" t="str">
        <f>IF(AND(LEN(D115)&gt;0,LEN(C115)&gt;0),"ERROR - please do not enter internal order AND cost centre",IF(LEN(C115)&gt;0,VLOOKUP(C115,'Account Codes'!$H$2:$I$5001,2,FALSE),IF(LEN(D115)&gt;0,VLOOKUP(D115,'Account Codes'!$K$2:$L$12186,2,FALSE),"")))</f>
        <v/>
      </c>
      <c r="F115" s="39"/>
      <c r="G115" s="31"/>
      <c r="H115" s="88" t="str">
        <f>IF(LEN(G115)=0,"",VLOOKUP(VALUE(G115),'Account Codes'!$A$2:$B$803,2,FALSE))</f>
        <v/>
      </c>
      <c r="I115" s="147"/>
      <c r="J115" s="132" t="s">
        <v>21</v>
      </c>
      <c r="K115" s="143"/>
      <c r="L115" s="132">
        <f t="shared" si="10"/>
        <v>0</v>
      </c>
      <c r="M115" s="128">
        <f t="shared" si="11"/>
        <v>0</v>
      </c>
      <c r="N115" s="30"/>
      <c r="O115" s="143"/>
      <c r="P115" s="82">
        <f t="shared" si="12"/>
        <v>0</v>
      </c>
      <c r="Q115" s="142"/>
      <c r="R115" s="123" t="str">
        <f t="shared" si="13"/>
        <v/>
      </c>
      <c r="S115" s="122" t="str">
        <f t="shared" si="14"/>
        <v/>
      </c>
      <c r="T115" s="122" t="str">
        <f t="shared" si="15"/>
        <v/>
      </c>
      <c r="U115">
        <f t="shared" si="16"/>
        <v>0</v>
      </c>
    </row>
    <row r="116" spans="1:21" ht="15" x14ac:dyDescent="0.2">
      <c r="A116" s="48">
        <v>93</v>
      </c>
      <c r="B116" s="49" t="str">
        <f>IF(G116="","",VLOOKUP(G116,'Account Codes'!$A$2:$C$803,3,FALSE))</f>
        <v/>
      </c>
      <c r="C116" s="131" t="str">
        <f t="shared" si="17"/>
        <v/>
      </c>
      <c r="D116" s="39"/>
      <c r="E116" s="85" t="str">
        <f>IF(AND(LEN(D116)&gt;0,LEN(C116)&gt;0),"ERROR - please do not enter internal order AND cost centre",IF(LEN(C116)&gt;0,VLOOKUP(C116,'Account Codes'!$H$2:$I$5001,2,FALSE),IF(LEN(D116)&gt;0,VLOOKUP(D116,'Account Codes'!$K$2:$L$12186,2,FALSE),"")))</f>
        <v/>
      </c>
      <c r="F116" s="39"/>
      <c r="G116" s="31"/>
      <c r="H116" s="88" t="str">
        <f>IF(LEN(G116)=0,"",VLOOKUP(VALUE(G116),'Account Codes'!$A$2:$B$803,2,FALSE))</f>
        <v/>
      </c>
      <c r="I116" s="147"/>
      <c r="J116" s="132" t="s">
        <v>21</v>
      </c>
      <c r="K116" s="143"/>
      <c r="L116" s="132">
        <f t="shared" si="10"/>
        <v>0</v>
      </c>
      <c r="M116" s="128">
        <f t="shared" si="11"/>
        <v>0</v>
      </c>
      <c r="N116" s="30"/>
      <c r="O116" s="143"/>
      <c r="P116" s="82">
        <f t="shared" si="12"/>
        <v>0</v>
      </c>
      <c r="Q116" s="142"/>
      <c r="R116" s="123" t="str">
        <f t="shared" si="13"/>
        <v/>
      </c>
      <c r="S116" s="122" t="str">
        <f t="shared" si="14"/>
        <v/>
      </c>
      <c r="T116" s="122" t="str">
        <f t="shared" si="15"/>
        <v/>
      </c>
      <c r="U116">
        <f t="shared" si="16"/>
        <v>0</v>
      </c>
    </row>
    <row r="117" spans="1:21" ht="15" x14ac:dyDescent="0.2">
      <c r="A117" s="48">
        <v>94</v>
      </c>
      <c r="B117" s="49" t="str">
        <f>IF(G117="","",VLOOKUP(G117,'Account Codes'!$A$2:$C$803,3,FALSE))</f>
        <v/>
      </c>
      <c r="C117" s="131" t="str">
        <f t="shared" si="17"/>
        <v/>
      </c>
      <c r="D117" s="39"/>
      <c r="E117" s="85" t="str">
        <f>IF(AND(LEN(D117)&gt;0,LEN(C117)&gt;0),"ERROR - please do not enter internal order AND cost centre",IF(LEN(C117)&gt;0,VLOOKUP(C117,'Account Codes'!$H$2:$I$5001,2,FALSE),IF(LEN(D117)&gt;0,VLOOKUP(D117,'Account Codes'!$K$2:$L$12186,2,FALSE),"")))</f>
        <v/>
      </c>
      <c r="F117" s="39"/>
      <c r="G117" s="31"/>
      <c r="H117" s="88" t="str">
        <f>IF(LEN(G117)=0,"",VLOOKUP(VALUE(G117),'Account Codes'!$A$2:$B$803,2,FALSE))</f>
        <v/>
      </c>
      <c r="I117" s="147"/>
      <c r="J117" s="132" t="s">
        <v>21</v>
      </c>
      <c r="K117" s="143"/>
      <c r="L117" s="132">
        <f t="shared" si="10"/>
        <v>0</v>
      </c>
      <c r="M117" s="128">
        <f t="shared" si="11"/>
        <v>0</v>
      </c>
      <c r="N117" s="30"/>
      <c r="O117" s="143"/>
      <c r="P117" s="82">
        <f t="shared" si="12"/>
        <v>0</v>
      </c>
      <c r="Q117" s="142"/>
      <c r="R117" s="123" t="str">
        <f t="shared" si="13"/>
        <v/>
      </c>
      <c r="S117" s="122" t="str">
        <f t="shared" si="14"/>
        <v/>
      </c>
      <c r="T117" s="122" t="str">
        <f t="shared" si="15"/>
        <v/>
      </c>
      <c r="U117">
        <f t="shared" si="16"/>
        <v>0</v>
      </c>
    </row>
    <row r="118" spans="1:21" ht="15" x14ac:dyDescent="0.2">
      <c r="A118" s="48">
        <v>95</v>
      </c>
      <c r="B118" s="49" t="str">
        <f>IF(G118="","",VLOOKUP(G118,'Account Codes'!$A$2:$C$803,3,FALSE))</f>
        <v/>
      </c>
      <c r="C118" s="131" t="str">
        <f t="shared" si="17"/>
        <v/>
      </c>
      <c r="D118" s="39"/>
      <c r="E118" s="85" t="str">
        <f>IF(AND(LEN(D118)&gt;0,LEN(C118)&gt;0),"ERROR - please do not enter internal order AND cost centre",IF(LEN(C118)&gt;0,VLOOKUP(C118,'Account Codes'!$H$2:$I$5001,2,FALSE),IF(LEN(D118)&gt;0,VLOOKUP(D118,'Account Codes'!$K$2:$L$12186,2,FALSE),"")))</f>
        <v/>
      </c>
      <c r="F118" s="39"/>
      <c r="G118" s="31"/>
      <c r="H118" s="88" t="str">
        <f>IF(LEN(G118)=0,"",VLOOKUP(VALUE(G118),'Account Codes'!$A$2:$B$803,2,FALSE))</f>
        <v/>
      </c>
      <c r="I118" s="147"/>
      <c r="J118" s="132" t="s">
        <v>21</v>
      </c>
      <c r="K118" s="143"/>
      <c r="L118" s="132">
        <f t="shared" si="10"/>
        <v>0</v>
      </c>
      <c r="M118" s="128">
        <f t="shared" si="11"/>
        <v>0</v>
      </c>
      <c r="N118" s="30"/>
      <c r="O118" s="143"/>
      <c r="P118" s="82">
        <f t="shared" si="12"/>
        <v>0</v>
      </c>
      <c r="Q118" s="142"/>
      <c r="R118" s="123" t="str">
        <f t="shared" si="13"/>
        <v/>
      </c>
      <c r="S118" s="122" t="str">
        <f t="shared" si="14"/>
        <v/>
      </c>
      <c r="T118" s="122" t="str">
        <f t="shared" si="15"/>
        <v/>
      </c>
      <c r="U118">
        <f t="shared" si="16"/>
        <v>0</v>
      </c>
    </row>
    <row r="119" spans="1:21" ht="15" x14ac:dyDescent="0.2">
      <c r="A119" s="48">
        <v>96</v>
      </c>
      <c r="B119" s="49" t="str">
        <f>IF(G119="","",VLOOKUP(G119,'Account Codes'!$A$2:$C$803,3,FALSE))</f>
        <v/>
      </c>
      <c r="C119" s="131" t="str">
        <f t="shared" si="17"/>
        <v/>
      </c>
      <c r="D119" s="39"/>
      <c r="E119" s="85" t="str">
        <f>IF(AND(LEN(D119)&gt;0,LEN(C119)&gt;0),"ERROR - please do not enter internal order AND cost centre",IF(LEN(C119)&gt;0,VLOOKUP(C119,'Account Codes'!$H$2:$I$5001,2,FALSE),IF(LEN(D119)&gt;0,VLOOKUP(D119,'Account Codes'!$K$2:$L$12186,2,FALSE),"")))</f>
        <v/>
      </c>
      <c r="F119" s="39"/>
      <c r="G119" s="31"/>
      <c r="H119" s="88" t="str">
        <f>IF(LEN(G119)=0,"",VLOOKUP(VALUE(G119),'Account Codes'!$A$2:$B$803,2,FALSE))</f>
        <v/>
      </c>
      <c r="I119" s="147"/>
      <c r="J119" s="132" t="s">
        <v>21</v>
      </c>
      <c r="K119" s="143"/>
      <c r="L119" s="132">
        <f t="shared" si="10"/>
        <v>0</v>
      </c>
      <c r="M119" s="128">
        <f t="shared" si="11"/>
        <v>0</v>
      </c>
      <c r="N119" s="30"/>
      <c r="O119" s="143"/>
      <c r="P119" s="82">
        <f t="shared" si="12"/>
        <v>0</v>
      </c>
      <c r="Q119" s="142"/>
      <c r="R119" s="123" t="str">
        <f t="shared" si="13"/>
        <v/>
      </c>
      <c r="S119" s="122" t="str">
        <f t="shared" si="14"/>
        <v/>
      </c>
      <c r="T119" s="122" t="str">
        <f t="shared" si="15"/>
        <v/>
      </c>
      <c r="U119">
        <f t="shared" si="16"/>
        <v>0</v>
      </c>
    </row>
    <row r="120" spans="1:21" ht="15" x14ac:dyDescent="0.2">
      <c r="A120" s="48">
        <v>97</v>
      </c>
      <c r="B120" s="49" t="str">
        <f>IF(G120="","",VLOOKUP(G120,'Account Codes'!$A$2:$C$803,3,FALSE))</f>
        <v/>
      </c>
      <c r="C120" s="131" t="str">
        <f t="shared" si="17"/>
        <v/>
      </c>
      <c r="D120" s="39"/>
      <c r="E120" s="85" t="str">
        <f>IF(AND(LEN(D120)&gt;0,LEN(C120)&gt;0),"ERROR - please do not enter internal order AND cost centre",IF(LEN(C120)&gt;0,VLOOKUP(C120,'Account Codes'!$H$2:$I$5001,2,FALSE),IF(LEN(D120)&gt;0,VLOOKUP(D120,'Account Codes'!$K$2:$L$12186,2,FALSE),"")))</f>
        <v/>
      </c>
      <c r="F120" s="39"/>
      <c r="G120" s="31"/>
      <c r="H120" s="88" t="str">
        <f>IF(LEN(G120)=0,"",VLOOKUP(VALUE(G120),'Account Codes'!$A$2:$B$803,2,FALSE))</f>
        <v/>
      </c>
      <c r="I120" s="147"/>
      <c r="J120" s="132" t="s">
        <v>21</v>
      </c>
      <c r="K120" s="143"/>
      <c r="L120" s="132">
        <f t="shared" si="10"/>
        <v>0</v>
      </c>
      <c r="M120" s="128">
        <f t="shared" si="11"/>
        <v>0</v>
      </c>
      <c r="N120" s="30"/>
      <c r="O120" s="143"/>
      <c r="P120" s="82">
        <f t="shared" si="12"/>
        <v>0</v>
      </c>
      <c r="Q120" s="142"/>
      <c r="R120" s="123" t="str">
        <f t="shared" si="13"/>
        <v/>
      </c>
      <c r="S120" s="122" t="str">
        <f t="shared" si="14"/>
        <v/>
      </c>
      <c r="T120" s="122" t="str">
        <f t="shared" si="15"/>
        <v/>
      </c>
      <c r="U120">
        <f t="shared" si="16"/>
        <v>0</v>
      </c>
    </row>
    <row r="121" spans="1:21" ht="15" x14ac:dyDescent="0.2">
      <c r="A121" s="48">
        <v>98</v>
      </c>
      <c r="B121" s="49" t="str">
        <f>IF(G121="","",VLOOKUP(G121,'Account Codes'!$A$2:$C$803,3,FALSE))</f>
        <v/>
      </c>
      <c r="C121" s="131" t="str">
        <f t="shared" si="17"/>
        <v/>
      </c>
      <c r="D121" s="39"/>
      <c r="E121" s="85" t="str">
        <f>IF(AND(LEN(D121)&gt;0,LEN(C121)&gt;0),"ERROR - please do not enter internal order AND cost centre",IF(LEN(C121)&gt;0,VLOOKUP(C121,'Account Codes'!$H$2:$I$5001,2,FALSE),IF(LEN(D121)&gt;0,VLOOKUP(D121,'Account Codes'!$K$2:$L$12186,2,FALSE),"")))</f>
        <v/>
      </c>
      <c r="F121" s="39"/>
      <c r="G121" s="31"/>
      <c r="H121" s="88" t="str">
        <f>IF(LEN(G121)=0,"",VLOOKUP(VALUE(G121),'Account Codes'!$A$2:$B$803,2,FALSE))</f>
        <v/>
      </c>
      <c r="I121" s="147"/>
      <c r="J121" s="132" t="s">
        <v>21</v>
      </c>
      <c r="K121" s="143"/>
      <c r="L121" s="132">
        <f t="shared" si="10"/>
        <v>0</v>
      </c>
      <c r="M121" s="128">
        <f t="shared" si="11"/>
        <v>0</v>
      </c>
      <c r="N121" s="30"/>
      <c r="O121" s="143"/>
      <c r="P121" s="82">
        <f t="shared" si="12"/>
        <v>0</v>
      </c>
      <c r="Q121" s="142"/>
      <c r="R121" s="123" t="str">
        <f t="shared" si="13"/>
        <v/>
      </c>
      <c r="S121" s="122" t="str">
        <f t="shared" si="14"/>
        <v/>
      </c>
      <c r="T121" s="122" t="str">
        <f t="shared" si="15"/>
        <v/>
      </c>
      <c r="U121">
        <f t="shared" si="16"/>
        <v>0</v>
      </c>
    </row>
    <row r="122" spans="1:21" ht="15" x14ac:dyDescent="0.2">
      <c r="A122" s="48">
        <v>99</v>
      </c>
      <c r="B122" s="49" t="str">
        <f>IF(G122="","",VLOOKUP(G122,'Account Codes'!$A$2:$C$803,3,FALSE))</f>
        <v/>
      </c>
      <c r="C122" s="131" t="str">
        <f t="shared" si="17"/>
        <v/>
      </c>
      <c r="D122" s="39"/>
      <c r="E122" s="85" t="str">
        <f>IF(AND(LEN(D122)&gt;0,LEN(C122)&gt;0),"ERROR - please do not enter internal order AND cost centre",IF(LEN(C122)&gt;0,VLOOKUP(C122,'Account Codes'!$H$2:$I$5001,2,FALSE),IF(LEN(D122)&gt;0,VLOOKUP(D122,'Account Codes'!$K$2:$L$12186,2,FALSE),"")))</f>
        <v/>
      </c>
      <c r="F122" s="39"/>
      <c r="G122" s="31"/>
      <c r="H122" s="88" t="str">
        <f>IF(LEN(G122)=0,"",VLOOKUP(VALUE(G122),'Account Codes'!$A$2:$B$803,2,FALSE))</f>
        <v/>
      </c>
      <c r="I122" s="147"/>
      <c r="J122" s="132" t="s">
        <v>21</v>
      </c>
      <c r="K122" s="143"/>
      <c r="L122" s="132">
        <f t="shared" si="10"/>
        <v>0</v>
      </c>
      <c r="M122" s="128">
        <f t="shared" si="11"/>
        <v>0</v>
      </c>
      <c r="N122" s="30"/>
      <c r="O122" s="143"/>
      <c r="P122" s="82">
        <f t="shared" si="12"/>
        <v>0</v>
      </c>
      <c r="Q122" s="142"/>
      <c r="R122" s="123" t="str">
        <f t="shared" si="13"/>
        <v/>
      </c>
      <c r="S122" s="122" t="str">
        <f t="shared" si="14"/>
        <v/>
      </c>
      <c r="T122" s="122" t="str">
        <f t="shared" si="15"/>
        <v/>
      </c>
      <c r="U122">
        <f t="shared" si="16"/>
        <v>0</v>
      </c>
    </row>
    <row r="123" spans="1:21" ht="15" x14ac:dyDescent="0.2">
      <c r="A123" s="48">
        <v>100</v>
      </c>
      <c r="B123" s="49" t="str">
        <f>IF(G123="","",VLOOKUP(G123,'Account Codes'!$A$2:$C$803,3,FALSE))</f>
        <v/>
      </c>
      <c r="C123" s="131" t="str">
        <f t="shared" si="17"/>
        <v/>
      </c>
      <c r="D123" s="39"/>
      <c r="E123" s="85" t="str">
        <f>IF(AND(LEN(D123)&gt;0,LEN(C123)&gt;0),"ERROR - please do not enter internal order AND cost centre",IF(LEN(C123)&gt;0,VLOOKUP(C123,'Account Codes'!$H$2:$I$5001,2,FALSE),IF(LEN(D123)&gt;0,VLOOKUP(D123,'Account Codes'!$K$2:$L$12186,2,FALSE),"")))</f>
        <v/>
      </c>
      <c r="F123" s="39"/>
      <c r="G123" s="31"/>
      <c r="H123" s="88" t="str">
        <f>IF(LEN(G123)=0,"",VLOOKUP(VALUE(G123),'Account Codes'!$A$2:$B$803,2,FALSE))</f>
        <v/>
      </c>
      <c r="I123" s="147"/>
      <c r="J123" s="132" t="s">
        <v>21</v>
      </c>
      <c r="K123" s="143"/>
      <c r="L123" s="132">
        <f t="shared" si="10"/>
        <v>0</v>
      </c>
      <c r="M123" s="128">
        <f t="shared" si="11"/>
        <v>0</v>
      </c>
      <c r="N123" s="30"/>
      <c r="O123" s="143"/>
      <c r="P123" s="82">
        <f t="shared" si="12"/>
        <v>0</v>
      </c>
      <c r="Q123" s="142"/>
      <c r="R123" s="123" t="str">
        <f t="shared" si="13"/>
        <v/>
      </c>
      <c r="S123" s="122" t="str">
        <f t="shared" si="14"/>
        <v/>
      </c>
      <c r="T123" s="122" t="str">
        <f t="shared" si="15"/>
        <v/>
      </c>
      <c r="U123">
        <f t="shared" si="16"/>
        <v>0</v>
      </c>
    </row>
    <row r="124" spans="1:21" ht="15" x14ac:dyDescent="0.2">
      <c r="A124" s="48">
        <v>101</v>
      </c>
      <c r="B124" s="49" t="str">
        <f>IF(G124="","",VLOOKUP(G124,'Account Codes'!$A$2:$C$803,3,FALSE))</f>
        <v/>
      </c>
      <c r="C124" s="131" t="str">
        <f t="shared" si="17"/>
        <v/>
      </c>
      <c r="D124" s="39"/>
      <c r="E124" s="85" t="str">
        <f>IF(AND(LEN(D124)&gt;0,LEN(C124)&gt;0),"ERROR - please do not enter internal order AND cost centre",IF(LEN(C124)&gt;0,VLOOKUP(C124,'Account Codes'!$H$2:$I$5001,2,FALSE),IF(LEN(D124)&gt;0,VLOOKUP(D124,'Account Codes'!$K$2:$L$12186,2,FALSE),"")))</f>
        <v/>
      </c>
      <c r="F124" s="39"/>
      <c r="G124" s="31"/>
      <c r="H124" s="88" t="str">
        <f>IF(LEN(G124)=0,"",VLOOKUP(VALUE(G124),'Account Codes'!$A$2:$B$803,2,FALSE))</f>
        <v/>
      </c>
      <c r="I124" s="147"/>
      <c r="J124" s="132" t="s">
        <v>21</v>
      </c>
      <c r="K124" s="143"/>
      <c r="L124" s="132">
        <f t="shared" si="10"/>
        <v>0</v>
      </c>
      <c r="M124" s="128">
        <f t="shared" si="11"/>
        <v>0</v>
      </c>
      <c r="N124" s="30"/>
      <c r="O124" s="143"/>
      <c r="P124" s="82">
        <f t="shared" si="12"/>
        <v>0</v>
      </c>
      <c r="Q124" s="142"/>
      <c r="R124" s="123" t="str">
        <f t="shared" si="13"/>
        <v/>
      </c>
      <c r="S124" s="122" t="str">
        <f t="shared" si="14"/>
        <v/>
      </c>
      <c r="T124" s="122" t="str">
        <f t="shared" si="15"/>
        <v/>
      </c>
      <c r="U124">
        <f t="shared" si="16"/>
        <v>0</v>
      </c>
    </row>
    <row r="125" spans="1:21" ht="15" x14ac:dyDescent="0.2">
      <c r="A125" s="48">
        <v>102</v>
      </c>
      <c r="B125" s="49" t="str">
        <f>IF(G125="","",VLOOKUP(G125,'Account Codes'!$A$2:$C$803,3,FALSE))</f>
        <v/>
      </c>
      <c r="C125" s="131" t="str">
        <f t="shared" si="17"/>
        <v/>
      </c>
      <c r="D125" s="39"/>
      <c r="E125" s="85" t="str">
        <f>IF(AND(LEN(D125)&gt;0,LEN(C125)&gt;0),"ERROR - please do not enter internal order AND cost centre",IF(LEN(C125)&gt;0,VLOOKUP(C125,'Account Codes'!$H$2:$I$5001,2,FALSE),IF(LEN(D125)&gt;0,VLOOKUP(D125,'Account Codes'!$K$2:$L$12186,2,FALSE),"")))</f>
        <v/>
      </c>
      <c r="F125" s="39"/>
      <c r="G125" s="31"/>
      <c r="H125" s="88" t="str">
        <f>IF(LEN(G125)=0,"",VLOOKUP(VALUE(G125),'Account Codes'!$A$2:$B$803,2,FALSE))</f>
        <v/>
      </c>
      <c r="I125" s="147"/>
      <c r="J125" s="132" t="s">
        <v>21</v>
      </c>
      <c r="K125" s="143"/>
      <c r="L125" s="132">
        <f t="shared" si="10"/>
        <v>0</v>
      </c>
      <c r="M125" s="128">
        <f t="shared" si="11"/>
        <v>0</v>
      </c>
      <c r="N125" s="30"/>
      <c r="O125" s="143"/>
      <c r="P125" s="82">
        <f t="shared" si="12"/>
        <v>0</v>
      </c>
      <c r="Q125" s="142"/>
      <c r="R125" s="123" t="str">
        <f t="shared" si="13"/>
        <v/>
      </c>
      <c r="S125" s="122" t="str">
        <f t="shared" si="14"/>
        <v/>
      </c>
      <c r="T125" s="122" t="str">
        <f t="shared" si="15"/>
        <v/>
      </c>
      <c r="U125">
        <f t="shared" si="16"/>
        <v>0</v>
      </c>
    </row>
    <row r="126" spans="1:21" ht="15" x14ac:dyDescent="0.2">
      <c r="A126" s="48">
        <v>103</v>
      </c>
      <c r="B126" s="49" t="str">
        <f>IF(G126="","",VLOOKUP(G126,'Account Codes'!$A$2:$C$803,3,FALSE))</f>
        <v/>
      </c>
      <c r="C126" s="131" t="str">
        <f t="shared" si="17"/>
        <v/>
      </c>
      <c r="D126" s="39"/>
      <c r="E126" s="85" t="str">
        <f>IF(AND(LEN(D126)&gt;0,LEN(C126)&gt;0),"ERROR - please do not enter internal order AND cost centre",IF(LEN(C126)&gt;0,VLOOKUP(C126,'Account Codes'!$H$2:$I$5001,2,FALSE),IF(LEN(D126)&gt;0,VLOOKUP(D126,'Account Codes'!$K$2:$L$12186,2,FALSE),"")))</f>
        <v/>
      </c>
      <c r="F126" s="39"/>
      <c r="G126" s="31"/>
      <c r="H126" s="88" t="str">
        <f>IF(LEN(G126)=0,"",VLOOKUP(VALUE(G126),'Account Codes'!$A$2:$B$803,2,FALSE))</f>
        <v/>
      </c>
      <c r="I126" s="147"/>
      <c r="J126" s="132" t="s">
        <v>21</v>
      </c>
      <c r="K126" s="143"/>
      <c r="L126" s="132">
        <f t="shared" si="10"/>
        <v>0</v>
      </c>
      <c r="M126" s="128">
        <f t="shared" si="11"/>
        <v>0</v>
      </c>
      <c r="N126" s="30"/>
      <c r="O126" s="143"/>
      <c r="P126" s="82">
        <f t="shared" si="12"/>
        <v>0</v>
      </c>
      <c r="Q126" s="142"/>
      <c r="R126" s="123" t="str">
        <f t="shared" si="13"/>
        <v/>
      </c>
      <c r="S126" s="122" t="str">
        <f t="shared" si="14"/>
        <v/>
      </c>
      <c r="T126" s="122" t="str">
        <f t="shared" si="15"/>
        <v/>
      </c>
      <c r="U126">
        <f t="shared" si="16"/>
        <v>0</v>
      </c>
    </row>
    <row r="127" spans="1:21" ht="15" x14ac:dyDescent="0.2">
      <c r="A127" s="48">
        <v>104</v>
      </c>
      <c r="B127" s="49" t="str">
        <f>IF(G127="","",VLOOKUP(G127,'Account Codes'!$A$2:$C$803,3,FALSE))</f>
        <v/>
      </c>
      <c r="C127" s="131" t="str">
        <f t="shared" si="17"/>
        <v/>
      </c>
      <c r="D127" s="39"/>
      <c r="E127" s="85" t="str">
        <f>IF(AND(LEN(D127)&gt;0,LEN(C127)&gt;0),"ERROR - please do not enter internal order AND cost centre",IF(LEN(C127)&gt;0,VLOOKUP(C127,'Account Codes'!$H$2:$I$5001,2,FALSE),IF(LEN(D127)&gt;0,VLOOKUP(D127,'Account Codes'!$K$2:$L$12186,2,FALSE),"")))</f>
        <v/>
      </c>
      <c r="F127" s="39"/>
      <c r="G127" s="31"/>
      <c r="H127" s="88" t="str">
        <f>IF(LEN(G127)=0,"",VLOOKUP(VALUE(G127),'Account Codes'!$A$2:$B$803,2,FALSE))</f>
        <v/>
      </c>
      <c r="I127" s="147"/>
      <c r="J127" s="132" t="s">
        <v>21</v>
      </c>
      <c r="K127" s="143"/>
      <c r="L127" s="132">
        <f t="shared" si="10"/>
        <v>0</v>
      </c>
      <c r="M127" s="128">
        <f t="shared" si="11"/>
        <v>0</v>
      </c>
      <c r="N127" s="30"/>
      <c r="O127" s="143"/>
      <c r="P127" s="82">
        <f t="shared" si="12"/>
        <v>0</v>
      </c>
      <c r="Q127" s="142"/>
      <c r="R127" s="123" t="str">
        <f t="shared" si="13"/>
        <v/>
      </c>
      <c r="S127" s="122" t="str">
        <f t="shared" si="14"/>
        <v/>
      </c>
      <c r="T127" s="122" t="str">
        <f t="shared" si="15"/>
        <v/>
      </c>
      <c r="U127">
        <f t="shared" si="16"/>
        <v>0</v>
      </c>
    </row>
    <row r="128" spans="1:21" ht="15" x14ac:dyDescent="0.2">
      <c r="A128" s="48">
        <v>105</v>
      </c>
      <c r="B128" s="49" t="str">
        <f>IF(G128="","",VLOOKUP(G128,'Account Codes'!$A$2:$C$803,3,FALSE))</f>
        <v/>
      </c>
      <c r="C128" s="131" t="str">
        <f t="shared" si="17"/>
        <v/>
      </c>
      <c r="D128" s="39"/>
      <c r="E128" s="85" t="str">
        <f>IF(AND(LEN(D128)&gt;0,LEN(C128)&gt;0),"ERROR - please do not enter internal order AND cost centre",IF(LEN(C128)&gt;0,VLOOKUP(C128,'Account Codes'!$H$2:$I$5001,2,FALSE),IF(LEN(D128)&gt;0,VLOOKUP(D128,'Account Codes'!$K$2:$L$12186,2,FALSE),"")))</f>
        <v/>
      </c>
      <c r="F128" s="39"/>
      <c r="G128" s="31"/>
      <c r="H128" s="88" t="str">
        <f>IF(LEN(G128)=0,"",VLOOKUP(VALUE(G128),'Account Codes'!$A$2:$B$803,2,FALSE))</f>
        <v/>
      </c>
      <c r="I128" s="147"/>
      <c r="J128" s="132" t="s">
        <v>21</v>
      </c>
      <c r="K128" s="143"/>
      <c r="L128" s="132">
        <f t="shared" si="10"/>
        <v>0</v>
      </c>
      <c r="M128" s="128">
        <f t="shared" si="11"/>
        <v>0</v>
      </c>
      <c r="N128" s="30"/>
      <c r="O128" s="143"/>
      <c r="P128" s="82">
        <f t="shared" si="12"/>
        <v>0</v>
      </c>
      <c r="Q128" s="142"/>
      <c r="R128" s="123" t="str">
        <f t="shared" si="13"/>
        <v/>
      </c>
      <c r="S128" s="122" t="str">
        <f t="shared" si="14"/>
        <v/>
      </c>
      <c r="T128" s="122" t="str">
        <f t="shared" si="15"/>
        <v/>
      </c>
      <c r="U128">
        <f t="shared" si="16"/>
        <v>0</v>
      </c>
    </row>
    <row r="129" spans="1:21" ht="15" x14ac:dyDescent="0.2">
      <c r="A129" s="48">
        <v>106</v>
      </c>
      <c r="B129" s="49" t="str">
        <f>IF(G129="","",VLOOKUP(G129,'Account Codes'!$A$2:$C$803,3,FALSE))</f>
        <v/>
      </c>
      <c r="C129" s="131" t="str">
        <f t="shared" si="17"/>
        <v/>
      </c>
      <c r="D129" s="39"/>
      <c r="E129" s="85" t="str">
        <f>IF(AND(LEN(D129)&gt;0,LEN(C129)&gt;0),"ERROR - please do not enter internal order AND cost centre",IF(LEN(C129)&gt;0,VLOOKUP(C129,'Account Codes'!$H$2:$I$5001,2,FALSE),IF(LEN(D129)&gt;0,VLOOKUP(D129,'Account Codes'!$K$2:$L$12186,2,FALSE),"")))</f>
        <v/>
      </c>
      <c r="F129" s="39"/>
      <c r="G129" s="31"/>
      <c r="H129" s="88" t="str">
        <f>IF(LEN(G129)=0,"",VLOOKUP(VALUE(G129),'Account Codes'!$A$2:$B$803,2,FALSE))</f>
        <v/>
      </c>
      <c r="I129" s="147"/>
      <c r="J129" s="132" t="s">
        <v>21</v>
      </c>
      <c r="K129" s="143"/>
      <c r="L129" s="132">
        <f t="shared" si="10"/>
        <v>0</v>
      </c>
      <c r="M129" s="128">
        <f t="shared" si="11"/>
        <v>0</v>
      </c>
      <c r="N129" s="30"/>
      <c r="O129" s="143"/>
      <c r="P129" s="82">
        <f t="shared" si="12"/>
        <v>0</v>
      </c>
      <c r="Q129" s="142"/>
      <c r="R129" s="123" t="str">
        <f t="shared" si="13"/>
        <v/>
      </c>
      <c r="S129" s="122" t="str">
        <f t="shared" si="14"/>
        <v/>
      </c>
      <c r="T129" s="122" t="str">
        <f t="shared" si="15"/>
        <v/>
      </c>
      <c r="U129">
        <f t="shared" si="16"/>
        <v>0</v>
      </c>
    </row>
    <row r="130" spans="1:21" ht="15" x14ac:dyDescent="0.2">
      <c r="A130" s="48">
        <v>107</v>
      </c>
      <c r="B130" s="49" t="str">
        <f>IF(G130="","",VLOOKUP(G130,'Account Codes'!$A$2:$C$803,3,FALSE))</f>
        <v/>
      </c>
      <c r="C130" s="131" t="str">
        <f t="shared" si="17"/>
        <v/>
      </c>
      <c r="D130" s="39"/>
      <c r="E130" s="85" t="str">
        <f>IF(AND(LEN(D130)&gt;0,LEN(C130)&gt;0),"ERROR - please do not enter internal order AND cost centre",IF(LEN(C130)&gt;0,VLOOKUP(C130,'Account Codes'!$H$2:$I$5001,2,FALSE),IF(LEN(D130)&gt;0,VLOOKUP(D130,'Account Codes'!$K$2:$L$12186,2,FALSE),"")))</f>
        <v/>
      </c>
      <c r="F130" s="39"/>
      <c r="G130" s="31"/>
      <c r="H130" s="88" t="str">
        <f>IF(LEN(G130)=0,"",VLOOKUP(VALUE(G130),'Account Codes'!$A$2:$B$803,2,FALSE))</f>
        <v/>
      </c>
      <c r="I130" s="147"/>
      <c r="J130" s="132" t="s">
        <v>21</v>
      </c>
      <c r="K130" s="143"/>
      <c r="L130" s="132">
        <f t="shared" si="10"/>
        <v>0</v>
      </c>
      <c r="M130" s="128">
        <f t="shared" si="11"/>
        <v>0</v>
      </c>
      <c r="N130" s="30"/>
      <c r="O130" s="143"/>
      <c r="P130" s="82">
        <f t="shared" si="12"/>
        <v>0</v>
      </c>
      <c r="Q130" s="142"/>
      <c r="R130" s="123" t="str">
        <f t="shared" si="13"/>
        <v/>
      </c>
      <c r="S130" s="122" t="str">
        <f t="shared" si="14"/>
        <v/>
      </c>
      <c r="T130" s="122" t="str">
        <f t="shared" si="15"/>
        <v/>
      </c>
      <c r="U130">
        <f t="shared" si="16"/>
        <v>0</v>
      </c>
    </row>
    <row r="131" spans="1:21" ht="15" x14ac:dyDescent="0.2">
      <c r="A131" s="48">
        <v>108</v>
      </c>
      <c r="B131" s="49" t="str">
        <f>IF(G131="","",VLOOKUP(G131,'Account Codes'!$A$2:$C$803,3,FALSE))</f>
        <v/>
      </c>
      <c r="C131" s="131" t="str">
        <f t="shared" si="17"/>
        <v/>
      </c>
      <c r="D131" s="39"/>
      <c r="E131" s="85" t="str">
        <f>IF(AND(LEN(D131)&gt;0,LEN(C131)&gt;0),"ERROR - please do not enter internal order AND cost centre",IF(LEN(C131)&gt;0,VLOOKUP(C131,'Account Codes'!$H$2:$I$5001,2,FALSE),IF(LEN(D131)&gt;0,VLOOKUP(D131,'Account Codes'!$K$2:$L$12186,2,FALSE),"")))</f>
        <v/>
      </c>
      <c r="F131" s="39"/>
      <c r="G131" s="31"/>
      <c r="H131" s="88" t="str">
        <f>IF(LEN(G131)=0,"",VLOOKUP(VALUE(G131),'Account Codes'!$A$2:$B$803,2,FALSE))</f>
        <v/>
      </c>
      <c r="I131" s="147"/>
      <c r="J131" s="132" t="s">
        <v>21</v>
      </c>
      <c r="K131" s="143"/>
      <c r="L131" s="132">
        <f t="shared" si="10"/>
        <v>0</v>
      </c>
      <c r="M131" s="128">
        <f t="shared" si="11"/>
        <v>0</v>
      </c>
      <c r="N131" s="30"/>
      <c r="O131" s="143"/>
      <c r="P131" s="82">
        <f t="shared" si="12"/>
        <v>0</v>
      </c>
      <c r="Q131" s="142"/>
      <c r="R131" s="123" t="str">
        <f t="shared" si="13"/>
        <v/>
      </c>
      <c r="S131" s="122" t="str">
        <f t="shared" si="14"/>
        <v/>
      </c>
      <c r="T131" s="122" t="str">
        <f t="shared" si="15"/>
        <v/>
      </c>
      <c r="U131">
        <f t="shared" si="16"/>
        <v>0</v>
      </c>
    </row>
    <row r="132" spans="1:21" ht="15" x14ac:dyDescent="0.2">
      <c r="A132" s="48">
        <v>109</v>
      </c>
      <c r="B132" s="49" t="str">
        <f>IF(G132="","",VLOOKUP(G132,'Account Codes'!$A$2:$C$803,3,FALSE))</f>
        <v/>
      </c>
      <c r="C132" s="131" t="str">
        <f t="shared" si="17"/>
        <v/>
      </c>
      <c r="D132" s="39"/>
      <c r="E132" s="85" t="str">
        <f>IF(AND(LEN(D132)&gt;0,LEN(C132)&gt;0),"ERROR - please do not enter internal order AND cost centre",IF(LEN(C132)&gt;0,VLOOKUP(C132,'Account Codes'!$H$2:$I$5001,2,FALSE),IF(LEN(D132)&gt;0,VLOOKUP(D132,'Account Codes'!$K$2:$L$12186,2,FALSE),"")))</f>
        <v/>
      </c>
      <c r="F132" s="39"/>
      <c r="G132" s="31"/>
      <c r="H132" s="88" t="str">
        <f>IF(LEN(G132)=0,"",VLOOKUP(VALUE(G132),'Account Codes'!$A$2:$B$803,2,FALSE))</f>
        <v/>
      </c>
      <c r="I132" s="147"/>
      <c r="J132" s="132" t="s">
        <v>21</v>
      </c>
      <c r="K132" s="143"/>
      <c r="L132" s="132">
        <f t="shared" si="10"/>
        <v>0</v>
      </c>
      <c r="M132" s="128">
        <f t="shared" si="11"/>
        <v>0</v>
      </c>
      <c r="N132" s="30"/>
      <c r="O132" s="143"/>
      <c r="P132" s="82">
        <f t="shared" si="12"/>
        <v>0</v>
      </c>
      <c r="Q132" s="142"/>
      <c r="R132" s="123" t="str">
        <f t="shared" si="13"/>
        <v/>
      </c>
      <c r="S132" s="122" t="str">
        <f t="shared" si="14"/>
        <v/>
      </c>
      <c r="T132" s="122" t="str">
        <f t="shared" si="15"/>
        <v/>
      </c>
      <c r="U132">
        <f t="shared" si="16"/>
        <v>0</v>
      </c>
    </row>
    <row r="133" spans="1:21" ht="15" x14ac:dyDescent="0.2">
      <c r="A133" s="48">
        <v>110</v>
      </c>
      <c r="B133" s="49" t="str">
        <f>IF(G133="","",VLOOKUP(G133,'Account Codes'!$A$2:$C$803,3,FALSE))</f>
        <v/>
      </c>
      <c r="C133" s="131" t="str">
        <f t="shared" si="17"/>
        <v/>
      </c>
      <c r="D133" s="39"/>
      <c r="E133" s="85" t="str">
        <f>IF(AND(LEN(D133)&gt;0,LEN(C133)&gt;0),"ERROR - please do not enter internal order AND cost centre",IF(LEN(C133)&gt;0,VLOOKUP(C133,'Account Codes'!$H$2:$I$5001,2,FALSE),IF(LEN(D133)&gt;0,VLOOKUP(D133,'Account Codes'!$K$2:$L$12186,2,FALSE),"")))</f>
        <v/>
      </c>
      <c r="F133" s="39"/>
      <c r="G133" s="31"/>
      <c r="H133" s="88" t="str">
        <f>IF(LEN(G133)=0,"",VLOOKUP(VALUE(G133),'Account Codes'!$A$2:$B$803,2,FALSE))</f>
        <v/>
      </c>
      <c r="I133" s="147"/>
      <c r="J133" s="132" t="s">
        <v>21</v>
      </c>
      <c r="K133" s="143"/>
      <c r="L133" s="132">
        <f t="shared" si="10"/>
        <v>0</v>
      </c>
      <c r="M133" s="128">
        <f t="shared" si="11"/>
        <v>0</v>
      </c>
      <c r="N133" s="30"/>
      <c r="O133" s="143"/>
      <c r="P133" s="82">
        <f t="shared" si="12"/>
        <v>0</v>
      </c>
      <c r="Q133" s="142"/>
      <c r="R133" s="123" t="str">
        <f t="shared" si="13"/>
        <v/>
      </c>
      <c r="S133" s="122" t="str">
        <f t="shared" si="14"/>
        <v/>
      </c>
      <c r="T133" s="122" t="str">
        <f t="shared" si="15"/>
        <v/>
      </c>
      <c r="U133">
        <f t="shared" si="16"/>
        <v>0</v>
      </c>
    </row>
    <row r="134" spans="1:21" ht="15" x14ac:dyDescent="0.2">
      <c r="A134" s="48">
        <v>111</v>
      </c>
      <c r="B134" s="49" t="str">
        <f>IF(G134="","",VLOOKUP(G134,'Account Codes'!$A$2:$C$803,3,FALSE))</f>
        <v/>
      </c>
      <c r="C134" s="131" t="str">
        <f t="shared" si="17"/>
        <v/>
      </c>
      <c r="D134" s="39"/>
      <c r="E134" s="85" t="str">
        <f>IF(AND(LEN(D134)&gt;0,LEN(C134)&gt;0),"ERROR - please do not enter internal order AND cost centre",IF(LEN(C134)&gt;0,VLOOKUP(C134,'Account Codes'!$H$2:$I$5001,2,FALSE),IF(LEN(D134)&gt;0,VLOOKUP(D134,'Account Codes'!$K$2:$L$12186,2,FALSE),"")))</f>
        <v/>
      </c>
      <c r="F134" s="39"/>
      <c r="G134" s="31"/>
      <c r="H134" s="88" t="str">
        <f>IF(LEN(G134)=0,"",VLOOKUP(VALUE(G134),'Account Codes'!$A$2:$B$803,2,FALSE))</f>
        <v/>
      </c>
      <c r="I134" s="147"/>
      <c r="J134" s="132" t="s">
        <v>21</v>
      </c>
      <c r="K134" s="143"/>
      <c r="L134" s="132">
        <f t="shared" si="10"/>
        <v>0</v>
      </c>
      <c r="M134" s="128">
        <f t="shared" si="11"/>
        <v>0</v>
      </c>
      <c r="N134" s="30"/>
      <c r="O134" s="143"/>
      <c r="P134" s="82">
        <f t="shared" si="12"/>
        <v>0</v>
      </c>
      <c r="Q134" s="142"/>
      <c r="R134" s="123" t="str">
        <f t="shared" si="13"/>
        <v/>
      </c>
      <c r="S134" s="122" t="str">
        <f t="shared" si="14"/>
        <v/>
      </c>
      <c r="T134" s="122" t="str">
        <f t="shared" si="15"/>
        <v/>
      </c>
      <c r="U134">
        <f t="shared" si="16"/>
        <v>0</v>
      </c>
    </row>
    <row r="135" spans="1:21" ht="15" x14ac:dyDescent="0.2">
      <c r="A135" s="48">
        <v>112</v>
      </c>
      <c r="B135" s="49" t="str">
        <f>IF(G135="","",VLOOKUP(G135,'Account Codes'!$A$2:$C$803,3,FALSE))</f>
        <v/>
      </c>
      <c r="C135" s="131" t="str">
        <f t="shared" si="17"/>
        <v/>
      </c>
      <c r="D135" s="39"/>
      <c r="E135" s="85" t="str">
        <f>IF(AND(LEN(D135)&gt;0,LEN(C135)&gt;0),"ERROR - please do not enter internal order AND cost centre",IF(LEN(C135)&gt;0,VLOOKUP(C135,'Account Codes'!$H$2:$I$5001,2,FALSE),IF(LEN(D135)&gt;0,VLOOKUP(D135,'Account Codes'!$K$2:$L$12186,2,FALSE),"")))</f>
        <v/>
      </c>
      <c r="F135" s="39"/>
      <c r="G135" s="31"/>
      <c r="H135" s="88" t="str">
        <f>IF(LEN(G135)=0,"",VLOOKUP(VALUE(G135),'Account Codes'!$A$2:$B$803,2,FALSE))</f>
        <v/>
      </c>
      <c r="I135" s="147"/>
      <c r="J135" s="132" t="s">
        <v>21</v>
      </c>
      <c r="K135" s="143"/>
      <c r="L135" s="132">
        <f t="shared" si="10"/>
        <v>0</v>
      </c>
      <c r="M135" s="128">
        <f t="shared" si="11"/>
        <v>0</v>
      </c>
      <c r="N135" s="30"/>
      <c r="O135" s="143"/>
      <c r="P135" s="82">
        <f t="shared" si="12"/>
        <v>0</v>
      </c>
      <c r="Q135" s="142"/>
      <c r="R135" s="123" t="str">
        <f t="shared" si="13"/>
        <v/>
      </c>
      <c r="S135" s="122" t="str">
        <f t="shared" si="14"/>
        <v/>
      </c>
      <c r="T135" s="122" t="str">
        <f t="shared" si="15"/>
        <v/>
      </c>
      <c r="U135">
        <f t="shared" si="16"/>
        <v>0</v>
      </c>
    </row>
    <row r="136" spans="1:21" ht="15" x14ac:dyDescent="0.2">
      <c r="A136" s="48">
        <v>113</v>
      </c>
      <c r="B136" s="49" t="str">
        <f>IF(G136="","",VLOOKUP(G136,'Account Codes'!$A$2:$C$803,3,FALSE))</f>
        <v/>
      </c>
      <c r="C136" s="131" t="str">
        <f t="shared" si="17"/>
        <v/>
      </c>
      <c r="D136" s="39"/>
      <c r="E136" s="85" t="str">
        <f>IF(AND(LEN(D136)&gt;0,LEN(C136)&gt;0),"ERROR - please do not enter internal order AND cost centre",IF(LEN(C136)&gt;0,VLOOKUP(C136,'Account Codes'!$H$2:$I$5001,2,FALSE),IF(LEN(D136)&gt;0,VLOOKUP(D136,'Account Codes'!$K$2:$L$12186,2,FALSE),"")))</f>
        <v/>
      </c>
      <c r="F136" s="39"/>
      <c r="G136" s="31"/>
      <c r="H136" s="88" t="str">
        <f>IF(LEN(G136)=0,"",VLOOKUP(VALUE(G136),'Account Codes'!$A$2:$B$803,2,FALSE))</f>
        <v/>
      </c>
      <c r="I136" s="147"/>
      <c r="J136" s="132" t="s">
        <v>21</v>
      </c>
      <c r="K136" s="143"/>
      <c r="L136" s="132">
        <f t="shared" si="10"/>
        <v>0</v>
      </c>
      <c r="M136" s="128">
        <f t="shared" si="11"/>
        <v>0</v>
      </c>
      <c r="N136" s="30"/>
      <c r="O136" s="143"/>
      <c r="P136" s="82">
        <f t="shared" si="12"/>
        <v>0</v>
      </c>
      <c r="Q136" s="142"/>
      <c r="R136" s="123" t="str">
        <f t="shared" si="13"/>
        <v/>
      </c>
      <c r="S136" s="122" t="str">
        <f t="shared" si="14"/>
        <v/>
      </c>
      <c r="T136" s="122" t="str">
        <f t="shared" si="15"/>
        <v/>
      </c>
      <c r="U136">
        <f t="shared" si="16"/>
        <v>0</v>
      </c>
    </row>
    <row r="137" spans="1:21" ht="15" x14ac:dyDescent="0.2">
      <c r="A137" s="48">
        <v>114</v>
      </c>
      <c r="B137" s="49" t="str">
        <f>IF(G137="","",VLOOKUP(G137,'Account Codes'!$A$2:$C$803,3,FALSE))</f>
        <v/>
      </c>
      <c r="C137" s="131" t="str">
        <f t="shared" si="17"/>
        <v/>
      </c>
      <c r="D137" s="39"/>
      <c r="E137" s="85" t="str">
        <f>IF(AND(LEN(D137)&gt;0,LEN(C137)&gt;0),"ERROR - please do not enter internal order AND cost centre",IF(LEN(C137)&gt;0,VLOOKUP(C137,'Account Codes'!$H$2:$I$5001,2,FALSE),IF(LEN(D137)&gt;0,VLOOKUP(D137,'Account Codes'!$K$2:$L$12186,2,FALSE),"")))</f>
        <v/>
      </c>
      <c r="F137" s="39"/>
      <c r="G137" s="31"/>
      <c r="H137" s="88" t="str">
        <f>IF(LEN(G137)=0,"",VLOOKUP(VALUE(G137),'Account Codes'!$A$2:$B$803,2,FALSE))</f>
        <v/>
      </c>
      <c r="I137" s="147"/>
      <c r="J137" s="132" t="s">
        <v>21</v>
      </c>
      <c r="K137" s="143"/>
      <c r="L137" s="132">
        <f t="shared" si="10"/>
        <v>0</v>
      </c>
      <c r="M137" s="128">
        <f t="shared" si="11"/>
        <v>0</v>
      </c>
      <c r="N137" s="30"/>
      <c r="O137" s="143"/>
      <c r="P137" s="82">
        <f t="shared" si="12"/>
        <v>0</v>
      </c>
      <c r="Q137" s="142"/>
      <c r="R137" s="123" t="str">
        <f t="shared" si="13"/>
        <v/>
      </c>
      <c r="S137" s="122" t="str">
        <f t="shared" si="14"/>
        <v/>
      </c>
      <c r="T137" s="122" t="str">
        <f t="shared" si="15"/>
        <v/>
      </c>
      <c r="U137">
        <f t="shared" si="16"/>
        <v>0</v>
      </c>
    </row>
    <row r="138" spans="1:21" ht="15" x14ac:dyDescent="0.2">
      <c r="A138" s="48">
        <v>115</v>
      </c>
      <c r="B138" s="49" t="str">
        <f>IF(G138="","",VLOOKUP(G138,'Account Codes'!$A$2:$C$803,3,FALSE))</f>
        <v/>
      </c>
      <c r="C138" s="131" t="str">
        <f t="shared" si="17"/>
        <v/>
      </c>
      <c r="D138" s="39"/>
      <c r="E138" s="85" t="str">
        <f>IF(AND(LEN(D138)&gt;0,LEN(C138)&gt;0),"ERROR - please do not enter internal order AND cost centre",IF(LEN(C138)&gt;0,VLOOKUP(C138,'Account Codes'!$H$2:$I$5001,2,FALSE),IF(LEN(D138)&gt;0,VLOOKUP(D138,'Account Codes'!$K$2:$L$12186,2,FALSE),"")))</f>
        <v/>
      </c>
      <c r="F138" s="39"/>
      <c r="G138" s="31"/>
      <c r="H138" s="88" t="str">
        <f>IF(LEN(G138)=0,"",VLOOKUP(VALUE(G138),'Account Codes'!$A$2:$B$803,2,FALSE))</f>
        <v/>
      </c>
      <c r="I138" s="147"/>
      <c r="J138" s="132" t="s">
        <v>21</v>
      </c>
      <c r="K138" s="143"/>
      <c r="L138" s="132">
        <f t="shared" si="10"/>
        <v>0</v>
      </c>
      <c r="M138" s="128">
        <f t="shared" si="11"/>
        <v>0</v>
      </c>
      <c r="N138" s="30"/>
      <c r="O138" s="143"/>
      <c r="P138" s="82">
        <f t="shared" si="12"/>
        <v>0</v>
      </c>
      <c r="Q138" s="142"/>
      <c r="R138" s="123" t="str">
        <f t="shared" si="13"/>
        <v/>
      </c>
      <c r="S138" s="122" t="str">
        <f t="shared" si="14"/>
        <v/>
      </c>
      <c r="T138" s="122" t="str">
        <f t="shared" si="15"/>
        <v/>
      </c>
      <c r="U138">
        <f t="shared" si="16"/>
        <v>0</v>
      </c>
    </row>
    <row r="139" spans="1:21" ht="15" x14ac:dyDescent="0.2">
      <c r="A139" s="48">
        <v>116</v>
      </c>
      <c r="B139" s="49" t="str">
        <f>IF(G139="","",VLOOKUP(G139,'Account Codes'!$A$2:$C$803,3,FALSE))</f>
        <v/>
      </c>
      <c r="C139" s="131" t="str">
        <f t="shared" si="17"/>
        <v/>
      </c>
      <c r="D139" s="39"/>
      <c r="E139" s="85" t="str">
        <f>IF(AND(LEN(D139)&gt;0,LEN(C139)&gt;0),"ERROR - please do not enter internal order AND cost centre",IF(LEN(C139)&gt;0,VLOOKUP(C139,'Account Codes'!$H$2:$I$5001,2,FALSE),IF(LEN(D139)&gt;0,VLOOKUP(D139,'Account Codes'!$K$2:$L$12186,2,FALSE),"")))</f>
        <v/>
      </c>
      <c r="F139" s="39"/>
      <c r="G139" s="31"/>
      <c r="H139" s="88" t="str">
        <f>IF(LEN(G139)=0,"",VLOOKUP(VALUE(G139),'Account Codes'!$A$2:$B$803,2,FALSE))</f>
        <v/>
      </c>
      <c r="I139" s="147"/>
      <c r="J139" s="132" t="s">
        <v>21</v>
      </c>
      <c r="K139" s="143"/>
      <c r="L139" s="132">
        <f t="shared" si="10"/>
        <v>0</v>
      </c>
      <c r="M139" s="128">
        <f t="shared" si="11"/>
        <v>0</v>
      </c>
      <c r="N139" s="30"/>
      <c r="O139" s="143"/>
      <c r="P139" s="82">
        <f t="shared" si="12"/>
        <v>0</v>
      </c>
      <c r="Q139" s="142"/>
      <c r="R139" s="123" t="str">
        <f t="shared" si="13"/>
        <v/>
      </c>
      <c r="S139" s="122" t="str">
        <f t="shared" si="14"/>
        <v/>
      </c>
      <c r="T139" s="122" t="str">
        <f t="shared" si="15"/>
        <v/>
      </c>
      <c r="U139">
        <f t="shared" si="16"/>
        <v>0</v>
      </c>
    </row>
    <row r="140" spans="1:21" ht="15" x14ac:dyDescent="0.2">
      <c r="A140" s="48">
        <v>117</v>
      </c>
      <c r="B140" s="49" t="str">
        <f>IF(G140="","",VLOOKUP(G140,'Account Codes'!$A$2:$C$803,3,FALSE))</f>
        <v/>
      </c>
      <c r="C140" s="131" t="str">
        <f t="shared" si="17"/>
        <v/>
      </c>
      <c r="D140" s="39"/>
      <c r="E140" s="85" t="str">
        <f>IF(AND(LEN(D140)&gt;0,LEN(C140)&gt;0),"ERROR - please do not enter internal order AND cost centre",IF(LEN(C140)&gt;0,VLOOKUP(C140,'Account Codes'!$H$2:$I$5001,2,FALSE),IF(LEN(D140)&gt;0,VLOOKUP(D140,'Account Codes'!$K$2:$L$12186,2,FALSE),"")))</f>
        <v/>
      </c>
      <c r="F140" s="39"/>
      <c r="G140" s="31"/>
      <c r="H140" s="88" t="str">
        <f>IF(LEN(G140)=0,"",VLOOKUP(VALUE(G140),'Account Codes'!$A$2:$B$803,2,FALSE))</f>
        <v/>
      </c>
      <c r="I140" s="147"/>
      <c r="J140" s="132" t="s">
        <v>21</v>
      </c>
      <c r="K140" s="143"/>
      <c r="L140" s="132">
        <f t="shared" si="10"/>
        <v>0</v>
      </c>
      <c r="M140" s="128">
        <f t="shared" si="11"/>
        <v>0</v>
      </c>
      <c r="N140" s="30"/>
      <c r="O140" s="143"/>
      <c r="P140" s="82">
        <f t="shared" si="12"/>
        <v>0</v>
      </c>
      <c r="Q140" s="142"/>
      <c r="R140" s="123" t="str">
        <f t="shared" si="13"/>
        <v/>
      </c>
      <c r="S140" s="122" t="str">
        <f t="shared" si="14"/>
        <v/>
      </c>
      <c r="T140" s="122" t="str">
        <f t="shared" si="15"/>
        <v/>
      </c>
      <c r="U140">
        <f t="shared" si="16"/>
        <v>0</v>
      </c>
    </row>
    <row r="141" spans="1:21" ht="15" x14ac:dyDescent="0.2">
      <c r="A141" s="48">
        <v>118</v>
      </c>
      <c r="B141" s="49" t="str">
        <f>IF(G141="","",VLOOKUP(G141,'Account Codes'!$A$2:$C$803,3,FALSE))</f>
        <v/>
      </c>
      <c r="C141" s="131" t="str">
        <f t="shared" si="17"/>
        <v/>
      </c>
      <c r="D141" s="39"/>
      <c r="E141" s="85" t="str">
        <f>IF(AND(LEN(D141)&gt;0,LEN(C141)&gt;0),"ERROR - please do not enter internal order AND cost centre",IF(LEN(C141)&gt;0,VLOOKUP(C141,'Account Codes'!$H$2:$I$5001,2,FALSE),IF(LEN(D141)&gt;0,VLOOKUP(D141,'Account Codes'!$K$2:$L$12186,2,FALSE),"")))</f>
        <v/>
      </c>
      <c r="F141" s="39"/>
      <c r="G141" s="31"/>
      <c r="H141" s="88" t="str">
        <f>IF(LEN(G141)=0,"",VLOOKUP(VALUE(G141),'Account Codes'!$A$2:$B$803,2,FALSE))</f>
        <v/>
      </c>
      <c r="I141" s="147"/>
      <c r="J141" s="132" t="s">
        <v>21</v>
      </c>
      <c r="K141" s="143"/>
      <c r="L141" s="132">
        <f t="shared" si="10"/>
        <v>0</v>
      </c>
      <c r="M141" s="128">
        <f t="shared" si="11"/>
        <v>0</v>
      </c>
      <c r="N141" s="30"/>
      <c r="O141" s="143"/>
      <c r="P141" s="82">
        <f t="shared" si="12"/>
        <v>0</v>
      </c>
      <c r="Q141" s="142"/>
      <c r="R141" s="123" t="str">
        <f t="shared" si="13"/>
        <v/>
      </c>
      <c r="S141" s="122" t="str">
        <f t="shared" si="14"/>
        <v/>
      </c>
      <c r="T141" s="122" t="str">
        <f t="shared" si="15"/>
        <v/>
      </c>
      <c r="U141">
        <f t="shared" si="16"/>
        <v>0</v>
      </c>
    </row>
    <row r="142" spans="1:21" ht="15" x14ac:dyDescent="0.2">
      <c r="A142" s="48">
        <v>119</v>
      </c>
      <c r="B142" s="49" t="str">
        <f>IF(G142="","",VLOOKUP(G142,'Account Codes'!$A$2:$C$803,3,FALSE))</f>
        <v/>
      </c>
      <c r="C142" s="131" t="str">
        <f t="shared" si="17"/>
        <v/>
      </c>
      <c r="D142" s="39"/>
      <c r="E142" s="85" t="str">
        <f>IF(AND(LEN(D142)&gt;0,LEN(C142)&gt;0),"ERROR - please do not enter internal order AND cost centre",IF(LEN(C142)&gt;0,VLOOKUP(C142,'Account Codes'!$H$2:$I$5001,2,FALSE),IF(LEN(D142)&gt;0,VLOOKUP(D142,'Account Codes'!$K$2:$L$12186,2,FALSE),"")))</f>
        <v/>
      </c>
      <c r="F142" s="39"/>
      <c r="G142" s="31"/>
      <c r="H142" s="88" t="str">
        <f>IF(LEN(G142)=0,"",VLOOKUP(VALUE(G142),'Account Codes'!$A$2:$B$803,2,FALSE))</f>
        <v/>
      </c>
      <c r="I142" s="147"/>
      <c r="J142" s="132" t="s">
        <v>21</v>
      </c>
      <c r="K142" s="143"/>
      <c r="L142" s="132">
        <f t="shared" si="10"/>
        <v>0</v>
      </c>
      <c r="M142" s="128">
        <f t="shared" si="11"/>
        <v>0</v>
      </c>
      <c r="N142" s="30"/>
      <c r="O142" s="143"/>
      <c r="P142" s="82">
        <f t="shared" si="12"/>
        <v>0</v>
      </c>
      <c r="Q142" s="142"/>
      <c r="R142" s="123" t="str">
        <f t="shared" si="13"/>
        <v/>
      </c>
      <c r="S142" s="122" t="str">
        <f t="shared" si="14"/>
        <v/>
      </c>
      <c r="T142" s="122" t="str">
        <f t="shared" si="15"/>
        <v/>
      </c>
      <c r="U142">
        <f t="shared" si="16"/>
        <v>0</v>
      </c>
    </row>
    <row r="143" spans="1:21" ht="15" x14ac:dyDescent="0.2">
      <c r="A143" s="48">
        <v>120</v>
      </c>
      <c r="B143" s="49" t="str">
        <f>IF(G143="","",VLOOKUP(G143,'Account Codes'!$A$2:$C$803,3,FALSE))</f>
        <v/>
      </c>
      <c r="C143" s="131" t="str">
        <f t="shared" si="17"/>
        <v/>
      </c>
      <c r="D143" s="39"/>
      <c r="E143" s="85" t="str">
        <f>IF(AND(LEN(D143)&gt;0,LEN(C143)&gt;0),"ERROR - please do not enter internal order AND cost centre",IF(LEN(C143)&gt;0,VLOOKUP(C143,'Account Codes'!$H$2:$I$5001,2,FALSE),IF(LEN(D143)&gt;0,VLOOKUP(D143,'Account Codes'!$K$2:$L$12186,2,FALSE),"")))</f>
        <v/>
      </c>
      <c r="F143" s="39"/>
      <c r="G143" s="31"/>
      <c r="H143" s="88" t="str">
        <f>IF(LEN(G143)=0,"",VLOOKUP(VALUE(G143),'Account Codes'!$A$2:$B$803,2,FALSE))</f>
        <v/>
      </c>
      <c r="I143" s="147"/>
      <c r="J143" s="132" t="s">
        <v>21</v>
      </c>
      <c r="K143" s="143"/>
      <c r="L143" s="132">
        <f t="shared" si="10"/>
        <v>0</v>
      </c>
      <c r="M143" s="128">
        <f t="shared" si="11"/>
        <v>0</v>
      </c>
      <c r="N143" s="30"/>
      <c r="O143" s="143"/>
      <c r="P143" s="82">
        <f t="shared" si="12"/>
        <v>0</v>
      </c>
      <c r="Q143" s="142"/>
      <c r="R143" s="123" t="str">
        <f t="shared" si="13"/>
        <v/>
      </c>
      <c r="S143" s="122" t="str">
        <f t="shared" si="14"/>
        <v/>
      </c>
      <c r="T143" s="122" t="str">
        <f t="shared" si="15"/>
        <v/>
      </c>
      <c r="U143">
        <f t="shared" si="16"/>
        <v>0</v>
      </c>
    </row>
    <row r="144" spans="1:21" ht="15" x14ac:dyDescent="0.2">
      <c r="A144" s="48">
        <v>121</v>
      </c>
      <c r="B144" s="49" t="str">
        <f>IF(G144="","",VLOOKUP(G144,'Account Codes'!$A$2:$C$803,3,FALSE))</f>
        <v/>
      </c>
      <c r="C144" s="131" t="str">
        <f t="shared" si="17"/>
        <v/>
      </c>
      <c r="D144" s="39"/>
      <c r="E144" s="85" t="str">
        <f>IF(AND(LEN(D144)&gt;0,LEN(C144)&gt;0),"ERROR - please do not enter internal order AND cost centre",IF(LEN(C144)&gt;0,VLOOKUP(C144,'Account Codes'!$H$2:$I$5001,2,FALSE),IF(LEN(D144)&gt;0,VLOOKUP(D144,'Account Codes'!$K$2:$L$12186,2,FALSE),"")))</f>
        <v/>
      </c>
      <c r="F144" s="39"/>
      <c r="G144" s="31"/>
      <c r="H144" s="88" t="str">
        <f>IF(LEN(G144)=0,"",VLOOKUP(VALUE(G144),'Account Codes'!$A$2:$B$803,2,FALSE))</f>
        <v/>
      </c>
      <c r="I144" s="147"/>
      <c r="J144" s="132" t="s">
        <v>21</v>
      </c>
      <c r="K144" s="143"/>
      <c r="L144" s="132">
        <f t="shared" si="10"/>
        <v>0</v>
      </c>
      <c r="M144" s="128">
        <f t="shared" si="11"/>
        <v>0</v>
      </c>
      <c r="N144" s="30"/>
      <c r="O144" s="143"/>
      <c r="P144" s="82">
        <f t="shared" si="12"/>
        <v>0</v>
      </c>
      <c r="Q144" s="142"/>
      <c r="R144" s="123" t="str">
        <f t="shared" si="13"/>
        <v/>
      </c>
      <c r="S144" s="122" t="str">
        <f t="shared" si="14"/>
        <v/>
      </c>
      <c r="T144" s="122" t="str">
        <f t="shared" si="15"/>
        <v/>
      </c>
      <c r="U144">
        <f t="shared" si="16"/>
        <v>0</v>
      </c>
    </row>
    <row r="145" spans="1:21" ht="15" x14ac:dyDescent="0.2">
      <c r="A145" s="48">
        <v>122</v>
      </c>
      <c r="B145" s="49" t="str">
        <f>IF(G145="","",VLOOKUP(G145,'Account Codes'!$A$2:$C$803,3,FALSE))</f>
        <v/>
      </c>
      <c r="C145" s="131" t="str">
        <f t="shared" si="17"/>
        <v/>
      </c>
      <c r="D145" s="39"/>
      <c r="E145" s="85" t="str">
        <f>IF(AND(LEN(D145)&gt;0,LEN(C145)&gt;0),"ERROR - please do not enter internal order AND cost centre",IF(LEN(C145)&gt;0,VLOOKUP(C145,'Account Codes'!$H$2:$I$5001,2,FALSE),IF(LEN(D145)&gt;0,VLOOKUP(D145,'Account Codes'!$K$2:$L$12186,2,FALSE),"")))</f>
        <v/>
      </c>
      <c r="F145" s="39"/>
      <c r="G145" s="31"/>
      <c r="H145" s="88" t="str">
        <f>IF(LEN(G145)=0,"",VLOOKUP(VALUE(G145),'Account Codes'!$A$2:$B$803,2,FALSE))</f>
        <v/>
      </c>
      <c r="I145" s="147"/>
      <c r="J145" s="132" t="s">
        <v>21</v>
      </c>
      <c r="K145" s="143"/>
      <c r="L145" s="132">
        <f t="shared" si="10"/>
        <v>0</v>
      </c>
      <c r="M145" s="128">
        <f t="shared" si="11"/>
        <v>0</v>
      </c>
      <c r="N145" s="30"/>
      <c r="O145" s="143"/>
      <c r="P145" s="82">
        <f t="shared" si="12"/>
        <v>0</v>
      </c>
      <c r="Q145" s="142"/>
      <c r="R145" s="123" t="str">
        <f t="shared" si="13"/>
        <v/>
      </c>
      <c r="S145" s="122" t="str">
        <f t="shared" si="14"/>
        <v/>
      </c>
      <c r="T145" s="122" t="str">
        <f t="shared" si="15"/>
        <v/>
      </c>
      <c r="U145">
        <f t="shared" si="16"/>
        <v>0</v>
      </c>
    </row>
    <row r="146" spans="1:21" ht="15" x14ac:dyDescent="0.2">
      <c r="A146" s="48">
        <v>123</v>
      </c>
      <c r="B146" s="49" t="str">
        <f>IF(G146="","",VLOOKUP(G146,'Account Codes'!$A$2:$C$803,3,FALSE))</f>
        <v/>
      </c>
      <c r="C146" s="131" t="str">
        <f t="shared" si="17"/>
        <v/>
      </c>
      <c r="D146" s="39"/>
      <c r="E146" s="85" t="str">
        <f>IF(AND(LEN(D146)&gt;0,LEN(C146)&gt;0),"ERROR - please do not enter internal order AND cost centre",IF(LEN(C146)&gt;0,VLOOKUP(C146,'Account Codes'!$H$2:$I$5001,2,FALSE),IF(LEN(D146)&gt;0,VLOOKUP(D146,'Account Codes'!$K$2:$L$12186,2,FALSE),"")))</f>
        <v/>
      </c>
      <c r="F146" s="39"/>
      <c r="G146" s="31"/>
      <c r="H146" s="88" t="str">
        <f>IF(LEN(G146)=0,"",VLOOKUP(VALUE(G146),'Account Codes'!$A$2:$B$803,2,FALSE))</f>
        <v/>
      </c>
      <c r="I146" s="147"/>
      <c r="J146" s="132" t="s">
        <v>21</v>
      </c>
      <c r="K146" s="143"/>
      <c r="L146" s="132">
        <f t="shared" si="10"/>
        <v>0</v>
      </c>
      <c r="M146" s="128">
        <f t="shared" si="11"/>
        <v>0</v>
      </c>
      <c r="N146" s="30"/>
      <c r="O146" s="143"/>
      <c r="P146" s="82">
        <f t="shared" si="12"/>
        <v>0</v>
      </c>
      <c r="Q146" s="142"/>
      <c r="R146" s="123" t="str">
        <f t="shared" si="13"/>
        <v/>
      </c>
      <c r="S146" s="122" t="str">
        <f t="shared" si="14"/>
        <v/>
      </c>
      <c r="T146" s="122" t="str">
        <f t="shared" si="15"/>
        <v/>
      </c>
      <c r="U146">
        <f t="shared" si="16"/>
        <v>0</v>
      </c>
    </row>
    <row r="147" spans="1:21" ht="15" x14ac:dyDescent="0.2">
      <c r="A147" s="48">
        <v>124</v>
      </c>
      <c r="B147" s="49" t="str">
        <f>IF(G147="","",VLOOKUP(G147,'Account Codes'!$A$2:$C$803,3,FALSE))</f>
        <v/>
      </c>
      <c r="C147" s="131" t="str">
        <f t="shared" si="17"/>
        <v/>
      </c>
      <c r="D147" s="39"/>
      <c r="E147" s="85" t="str">
        <f>IF(AND(LEN(D147)&gt;0,LEN(C147)&gt;0),"ERROR - please do not enter internal order AND cost centre",IF(LEN(C147)&gt;0,VLOOKUP(C147,'Account Codes'!$H$2:$I$5001,2,FALSE),IF(LEN(D147)&gt;0,VLOOKUP(D147,'Account Codes'!$K$2:$L$12186,2,FALSE),"")))</f>
        <v/>
      </c>
      <c r="F147" s="39"/>
      <c r="G147" s="31"/>
      <c r="H147" s="88" t="str">
        <f>IF(LEN(G147)=0,"",VLOOKUP(VALUE(G147),'Account Codes'!$A$2:$B$803,2,FALSE))</f>
        <v/>
      </c>
      <c r="I147" s="147"/>
      <c r="J147" s="132" t="s">
        <v>21</v>
      </c>
      <c r="K147" s="143"/>
      <c r="L147" s="132">
        <f t="shared" si="10"/>
        <v>0</v>
      </c>
      <c r="M147" s="128">
        <f t="shared" si="11"/>
        <v>0</v>
      </c>
      <c r="N147" s="30"/>
      <c r="O147" s="143"/>
      <c r="P147" s="82">
        <f t="shared" si="12"/>
        <v>0</v>
      </c>
      <c r="Q147" s="142"/>
      <c r="R147" s="123" t="str">
        <f t="shared" si="13"/>
        <v/>
      </c>
      <c r="S147" s="122" t="str">
        <f t="shared" si="14"/>
        <v/>
      </c>
      <c r="T147" s="122" t="str">
        <f t="shared" si="15"/>
        <v/>
      </c>
      <c r="U147">
        <f t="shared" si="16"/>
        <v>0</v>
      </c>
    </row>
    <row r="148" spans="1:21" ht="15" x14ac:dyDescent="0.2">
      <c r="A148" s="48">
        <v>125</v>
      </c>
      <c r="B148" s="49" t="str">
        <f>IF(G148="","",VLOOKUP(G148,'Account Codes'!$A$2:$C$803,3,FALSE))</f>
        <v/>
      </c>
      <c r="C148" s="131" t="str">
        <f t="shared" si="17"/>
        <v/>
      </c>
      <c r="D148" s="39"/>
      <c r="E148" s="85" t="str">
        <f>IF(AND(LEN(D148)&gt;0,LEN(C148)&gt;0),"ERROR - please do not enter internal order AND cost centre",IF(LEN(C148)&gt;0,VLOOKUP(C148,'Account Codes'!$H$2:$I$5001,2,FALSE),IF(LEN(D148)&gt;0,VLOOKUP(D148,'Account Codes'!$K$2:$L$12186,2,FALSE),"")))</f>
        <v/>
      </c>
      <c r="F148" s="39"/>
      <c r="G148" s="31"/>
      <c r="H148" s="88" t="str">
        <f>IF(LEN(G148)=0,"",VLOOKUP(VALUE(G148),'Account Codes'!$A$2:$B$803,2,FALSE))</f>
        <v/>
      </c>
      <c r="I148" s="147"/>
      <c r="J148" s="132" t="s">
        <v>21</v>
      </c>
      <c r="K148" s="143"/>
      <c r="L148" s="132">
        <f t="shared" si="10"/>
        <v>0</v>
      </c>
      <c r="M148" s="128">
        <f t="shared" si="11"/>
        <v>0</v>
      </c>
      <c r="N148" s="30"/>
      <c r="O148" s="143"/>
      <c r="P148" s="82">
        <f t="shared" si="12"/>
        <v>0</v>
      </c>
      <c r="Q148" s="142"/>
      <c r="R148" s="123" t="str">
        <f t="shared" si="13"/>
        <v/>
      </c>
      <c r="S148" s="122" t="str">
        <f t="shared" si="14"/>
        <v/>
      </c>
      <c r="T148" s="122" t="str">
        <f t="shared" si="15"/>
        <v/>
      </c>
      <c r="U148">
        <f t="shared" si="16"/>
        <v>0</v>
      </c>
    </row>
    <row r="149" spans="1:21" ht="15" x14ac:dyDescent="0.2">
      <c r="A149" s="48">
        <v>126</v>
      </c>
      <c r="B149" s="49" t="str">
        <f>IF(G149="","",VLOOKUP(G149,'Account Codes'!$A$2:$C$803,3,FALSE))</f>
        <v/>
      </c>
      <c r="C149" s="131" t="str">
        <f t="shared" si="17"/>
        <v/>
      </c>
      <c r="D149" s="39"/>
      <c r="E149" s="85" t="str">
        <f>IF(AND(LEN(D149)&gt;0,LEN(C149)&gt;0),"ERROR - please do not enter internal order AND cost centre",IF(LEN(C149)&gt;0,VLOOKUP(C149,'Account Codes'!$H$2:$I$5001,2,FALSE),IF(LEN(D149)&gt;0,VLOOKUP(D149,'Account Codes'!$K$2:$L$12186,2,FALSE),"")))</f>
        <v/>
      </c>
      <c r="F149" s="39"/>
      <c r="G149" s="31"/>
      <c r="H149" s="88" t="str">
        <f>IF(LEN(G149)=0,"",VLOOKUP(VALUE(G149),'Account Codes'!$A$2:$B$803,2,FALSE))</f>
        <v/>
      </c>
      <c r="I149" s="147"/>
      <c r="J149" s="132" t="s">
        <v>21</v>
      </c>
      <c r="K149" s="143"/>
      <c r="L149" s="132">
        <f t="shared" si="10"/>
        <v>0</v>
      </c>
      <c r="M149" s="128">
        <f t="shared" si="11"/>
        <v>0</v>
      </c>
      <c r="N149" s="30"/>
      <c r="O149" s="143"/>
      <c r="P149" s="82">
        <f t="shared" si="12"/>
        <v>0</v>
      </c>
      <c r="Q149" s="142"/>
      <c r="R149" s="123" t="str">
        <f t="shared" si="13"/>
        <v/>
      </c>
      <c r="S149" s="122" t="str">
        <f t="shared" si="14"/>
        <v/>
      </c>
      <c r="T149" s="122" t="str">
        <f t="shared" si="15"/>
        <v/>
      </c>
      <c r="U149">
        <f t="shared" si="16"/>
        <v>0</v>
      </c>
    </row>
    <row r="150" spans="1:21" ht="15" x14ac:dyDescent="0.2">
      <c r="A150" s="48">
        <v>127</v>
      </c>
      <c r="B150" s="49" t="str">
        <f>IF(G150="","",VLOOKUP(G150,'Account Codes'!$A$2:$C$803,3,FALSE))</f>
        <v/>
      </c>
      <c r="C150" s="131" t="str">
        <f t="shared" si="17"/>
        <v/>
      </c>
      <c r="D150" s="39"/>
      <c r="E150" s="85" t="str">
        <f>IF(AND(LEN(D150)&gt;0,LEN(C150)&gt;0),"ERROR - please do not enter internal order AND cost centre",IF(LEN(C150)&gt;0,VLOOKUP(C150,'Account Codes'!$H$2:$I$5001,2,FALSE),IF(LEN(D150)&gt;0,VLOOKUP(D150,'Account Codes'!$K$2:$L$12186,2,FALSE),"")))</f>
        <v/>
      </c>
      <c r="F150" s="39"/>
      <c r="G150" s="31"/>
      <c r="H150" s="88" t="str">
        <f>IF(LEN(G150)=0,"",VLOOKUP(VALUE(G150),'Account Codes'!$A$2:$B$803,2,FALSE))</f>
        <v/>
      </c>
      <c r="I150" s="147"/>
      <c r="J150" s="132" t="s">
        <v>21</v>
      </c>
      <c r="K150" s="143"/>
      <c r="L150" s="132">
        <f t="shared" si="10"/>
        <v>0</v>
      </c>
      <c r="M150" s="128">
        <f t="shared" si="11"/>
        <v>0</v>
      </c>
      <c r="N150" s="30"/>
      <c r="O150" s="143"/>
      <c r="P150" s="82">
        <f t="shared" si="12"/>
        <v>0</v>
      </c>
      <c r="Q150" s="142"/>
      <c r="R150" s="123" t="str">
        <f t="shared" si="13"/>
        <v/>
      </c>
      <c r="S150" s="122" t="str">
        <f t="shared" si="14"/>
        <v/>
      </c>
      <c r="T150" s="122" t="str">
        <f t="shared" si="15"/>
        <v/>
      </c>
      <c r="U150">
        <f t="shared" si="16"/>
        <v>0</v>
      </c>
    </row>
    <row r="151" spans="1:21" ht="15" x14ac:dyDescent="0.2">
      <c r="A151" s="48">
        <v>128</v>
      </c>
      <c r="B151" s="49" t="str">
        <f>IF(G151="","",VLOOKUP(G151,'Account Codes'!$A$2:$C$803,3,FALSE))</f>
        <v/>
      </c>
      <c r="C151" s="131" t="str">
        <f t="shared" si="17"/>
        <v/>
      </c>
      <c r="D151" s="39"/>
      <c r="E151" s="85" t="str">
        <f>IF(AND(LEN(D151)&gt;0,LEN(C151)&gt;0),"ERROR - please do not enter internal order AND cost centre",IF(LEN(C151)&gt;0,VLOOKUP(C151,'Account Codes'!$H$2:$I$5001,2,FALSE),IF(LEN(D151)&gt;0,VLOOKUP(D151,'Account Codes'!$K$2:$L$12186,2,FALSE),"")))</f>
        <v/>
      </c>
      <c r="F151" s="39"/>
      <c r="G151" s="31"/>
      <c r="H151" s="88" t="str">
        <f>IF(LEN(G151)=0,"",VLOOKUP(VALUE(G151),'Account Codes'!$A$2:$B$803,2,FALSE))</f>
        <v/>
      </c>
      <c r="I151" s="147"/>
      <c r="J151" s="132" t="s">
        <v>21</v>
      </c>
      <c r="K151" s="143"/>
      <c r="L151" s="132">
        <f t="shared" si="10"/>
        <v>0</v>
      </c>
      <c r="M151" s="128">
        <f t="shared" si="11"/>
        <v>0</v>
      </c>
      <c r="N151" s="30"/>
      <c r="O151" s="143"/>
      <c r="P151" s="82">
        <f t="shared" si="12"/>
        <v>0</v>
      </c>
      <c r="Q151" s="142"/>
      <c r="R151" s="123" t="str">
        <f t="shared" si="13"/>
        <v/>
      </c>
      <c r="S151" s="122" t="str">
        <f t="shared" si="14"/>
        <v/>
      </c>
      <c r="T151" s="122" t="str">
        <f t="shared" si="15"/>
        <v/>
      </c>
      <c r="U151">
        <f t="shared" si="16"/>
        <v>0</v>
      </c>
    </row>
    <row r="152" spans="1:21" ht="15" x14ac:dyDescent="0.2">
      <c r="A152" s="48">
        <v>129</v>
      </c>
      <c r="B152" s="49" t="str">
        <f>IF(G152="","",VLOOKUP(G152,'Account Codes'!$A$2:$C$803,3,FALSE))</f>
        <v/>
      </c>
      <c r="C152" s="131" t="str">
        <f t="shared" si="17"/>
        <v/>
      </c>
      <c r="D152" s="39"/>
      <c r="E152" s="85" t="str">
        <f>IF(AND(LEN(D152)&gt;0,LEN(C152)&gt;0),"ERROR - please do not enter internal order AND cost centre",IF(LEN(C152)&gt;0,VLOOKUP(C152,'Account Codes'!$H$2:$I$5001,2,FALSE),IF(LEN(D152)&gt;0,VLOOKUP(D152,'Account Codes'!$K$2:$L$12186,2,FALSE),"")))</f>
        <v/>
      </c>
      <c r="F152" s="39"/>
      <c r="G152" s="31"/>
      <c r="H152" s="88" t="str">
        <f>IF(LEN(G152)=0,"",VLOOKUP(VALUE(G152),'Account Codes'!$A$2:$B$803,2,FALSE))</f>
        <v/>
      </c>
      <c r="I152" s="147"/>
      <c r="J152" s="132" t="s">
        <v>21</v>
      </c>
      <c r="K152" s="143"/>
      <c r="L152" s="132">
        <f t="shared" si="10"/>
        <v>0</v>
      </c>
      <c r="M152" s="128">
        <f t="shared" si="11"/>
        <v>0</v>
      </c>
      <c r="N152" s="30"/>
      <c r="O152" s="143"/>
      <c r="P152" s="82">
        <f t="shared" si="12"/>
        <v>0</v>
      </c>
      <c r="Q152" s="142"/>
      <c r="R152" s="123" t="str">
        <f t="shared" si="13"/>
        <v/>
      </c>
      <c r="S152" s="122" t="str">
        <f t="shared" si="14"/>
        <v/>
      </c>
      <c r="T152" s="122" t="str">
        <f t="shared" si="15"/>
        <v/>
      </c>
      <c r="U152">
        <f t="shared" si="16"/>
        <v>0</v>
      </c>
    </row>
    <row r="153" spans="1:21" ht="15" x14ac:dyDescent="0.2">
      <c r="A153" s="48">
        <v>130</v>
      </c>
      <c r="B153" s="49" t="str">
        <f>IF(G153="","",VLOOKUP(G153,'Account Codes'!$A$2:$C$803,3,FALSE))</f>
        <v/>
      </c>
      <c r="C153" s="131" t="str">
        <f t="shared" si="17"/>
        <v/>
      </c>
      <c r="D153" s="39"/>
      <c r="E153" s="85" t="str">
        <f>IF(AND(LEN(D153)&gt;0,LEN(C153)&gt;0),"ERROR - please do not enter internal order AND cost centre",IF(LEN(C153)&gt;0,VLOOKUP(C153,'Account Codes'!$H$2:$I$5001,2,FALSE),IF(LEN(D153)&gt;0,VLOOKUP(D153,'Account Codes'!$K$2:$L$12186,2,FALSE),"")))</f>
        <v/>
      </c>
      <c r="F153" s="39"/>
      <c r="G153" s="31"/>
      <c r="H153" s="88" t="str">
        <f>IF(LEN(G153)=0,"",VLOOKUP(VALUE(G153),'Account Codes'!$A$2:$B$803,2,FALSE))</f>
        <v/>
      </c>
      <c r="I153" s="147"/>
      <c r="J153" s="132" t="s">
        <v>21</v>
      </c>
      <c r="K153" s="143"/>
      <c r="L153" s="132">
        <f t="shared" ref="L153:L216" si="18">IF((M153+P153)&gt;49,("ERROR!"),SUM(M153+P153))</f>
        <v>0</v>
      </c>
      <c r="M153" s="128">
        <f t="shared" ref="M153:M216" si="19">IF(LEN(K153)&gt;35,("ERROR"),LEN(K153))</f>
        <v>0</v>
      </c>
      <c r="N153" s="30"/>
      <c r="O153" s="143"/>
      <c r="P153" s="82">
        <f t="shared" ref="P153:P216" si="20">LEN(O153)</f>
        <v>0</v>
      </c>
      <c r="Q153" s="142"/>
      <c r="R153" s="123" t="str">
        <f t="shared" ref="R153:R216" si="21">IF(U153=0,"","Please enter a value for Counter Party Type and Name")</f>
        <v/>
      </c>
      <c r="S153" s="122" t="str">
        <f t="shared" ref="S153:S216" si="22">IF(G153="","",IF(N153="",1,""))</f>
        <v/>
      </c>
      <c r="T153" s="122" t="str">
        <f t="shared" ref="T153:T216" si="23">IF(G153="","",IF(O153="",1,""))</f>
        <v/>
      </c>
      <c r="U153">
        <f t="shared" ref="U153:U216" si="24">SUM(S153:T153)</f>
        <v>0</v>
      </c>
    </row>
    <row r="154" spans="1:21" ht="15" x14ac:dyDescent="0.2">
      <c r="A154" s="48">
        <v>131</v>
      </c>
      <c r="B154" s="49" t="str">
        <f>IF(G154="","",VLOOKUP(G154,'Account Codes'!$A$2:$C$803,3,FALSE))</f>
        <v/>
      </c>
      <c r="C154" s="131" t="str">
        <f t="shared" ref="C154:C217" si="25">IF(G153="","",$N$3)</f>
        <v/>
      </c>
      <c r="D154" s="39"/>
      <c r="E154" s="85" t="str">
        <f>IF(AND(LEN(D154)&gt;0,LEN(C154)&gt;0),"ERROR - please do not enter internal order AND cost centre",IF(LEN(C154)&gt;0,VLOOKUP(C154,'Account Codes'!$H$2:$I$5001,2,FALSE),IF(LEN(D154)&gt;0,VLOOKUP(D154,'Account Codes'!$K$2:$L$12186,2,FALSE),"")))</f>
        <v/>
      </c>
      <c r="F154" s="39"/>
      <c r="G154" s="31"/>
      <c r="H154" s="88" t="str">
        <f>IF(LEN(G154)=0,"",VLOOKUP(VALUE(G154),'Account Codes'!$A$2:$B$803,2,FALSE))</f>
        <v/>
      </c>
      <c r="I154" s="147"/>
      <c r="J154" s="132" t="s">
        <v>21</v>
      </c>
      <c r="K154" s="143"/>
      <c r="L154" s="132">
        <f t="shared" si="18"/>
        <v>0</v>
      </c>
      <c r="M154" s="128">
        <f t="shared" si="19"/>
        <v>0</v>
      </c>
      <c r="N154" s="30"/>
      <c r="O154" s="143"/>
      <c r="P154" s="82">
        <f t="shared" si="20"/>
        <v>0</v>
      </c>
      <c r="Q154" s="142"/>
      <c r="R154" s="123" t="str">
        <f t="shared" si="21"/>
        <v/>
      </c>
      <c r="S154" s="122" t="str">
        <f t="shared" si="22"/>
        <v/>
      </c>
      <c r="T154" s="122" t="str">
        <f t="shared" si="23"/>
        <v/>
      </c>
      <c r="U154">
        <f t="shared" si="24"/>
        <v>0</v>
      </c>
    </row>
    <row r="155" spans="1:21" ht="15" x14ac:dyDescent="0.2">
      <c r="A155" s="48">
        <v>132</v>
      </c>
      <c r="B155" s="49" t="str">
        <f>IF(G155="","",VLOOKUP(G155,'Account Codes'!$A$2:$C$803,3,FALSE))</f>
        <v/>
      </c>
      <c r="C155" s="131" t="str">
        <f t="shared" si="25"/>
        <v/>
      </c>
      <c r="D155" s="39"/>
      <c r="E155" s="85" t="str">
        <f>IF(AND(LEN(D155)&gt;0,LEN(C155)&gt;0),"ERROR - please do not enter internal order AND cost centre",IF(LEN(C155)&gt;0,VLOOKUP(C155,'Account Codes'!$H$2:$I$5001,2,FALSE),IF(LEN(D155)&gt;0,VLOOKUP(D155,'Account Codes'!$K$2:$L$12186,2,FALSE),"")))</f>
        <v/>
      </c>
      <c r="F155" s="39"/>
      <c r="G155" s="31"/>
      <c r="H155" s="88" t="str">
        <f>IF(LEN(G155)=0,"",VLOOKUP(VALUE(G155),'Account Codes'!$A$2:$B$803,2,FALSE))</f>
        <v/>
      </c>
      <c r="I155" s="147"/>
      <c r="J155" s="132" t="s">
        <v>21</v>
      </c>
      <c r="K155" s="143"/>
      <c r="L155" s="132">
        <f t="shared" si="18"/>
        <v>0</v>
      </c>
      <c r="M155" s="128">
        <f t="shared" si="19"/>
        <v>0</v>
      </c>
      <c r="N155" s="30"/>
      <c r="O155" s="143"/>
      <c r="P155" s="82">
        <f t="shared" si="20"/>
        <v>0</v>
      </c>
      <c r="Q155" s="142"/>
      <c r="R155" s="123" t="str">
        <f t="shared" si="21"/>
        <v/>
      </c>
      <c r="S155" s="122" t="str">
        <f t="shared" si="22"/>
        <v/>
      </c>
      <c r="T155" s="122" t="str">
        <f t="shared" si="23"/>
        <v/>
      </c>
      <c r="U155">
        <f t="shared" si="24"/>
        <v>0</v>
      </c>
    </row>
    <row r="156" spans="1:21" ht="15" x14ac:dyDescent="0.2">
      <c r="A156" s="48">
        <v>133</v>
      </c>
      <c r="B156" s="49" t="str">
        <f>IF(G156="","",VLOOKUP(G156,'Account Codes'!$A$2:$C$803,3,FALSE))</f>
        <v/>
      </c>
      <c r="C156" s="131" t="str">
        <f t="shared" si="25"/>
        <v/>
      </c>
      <c r="D156" s="39"/>
      <c r="E156" s="85" t="str">
        <f>IF(AND(LEN(D156)&gt;0,LEN(C156)&gt;0),"ERROR - please do not enter internal order AND cost centre",IF(LEN(C156)&gt;0,VLOOKUP(C156,'Account Codes'!$H$2:$I$5001,2,FALSE),IF(LEN(D156)&gt;0,VLOOKUP(D156,'Account Codes'!$K$2:$L$12186,2,FALSE),"")))</f>
        <v/>
      </c>
      <c r="F156" s="39"/>
      <c r="G156" s="31"/>
      <c r="H156" s="88" t="str">
        <f>IF(LEN(G156)=0,"",VLOOKUP(VALUE(G156),'Account Codes'!$A$2:$B$803,2,FALSE))</f>
        <v/>
      </c>
      <c r="I156" s="147"/>
      <c r="J156" s="132" t="s">
        <v>21</v>
      </c>
      <c r="K156" s="143"/>
      <c r="L156" s="132">
        <f t="shared" si="18"/>
        <v>0</v>
      </c>
      <c r="M156" s="128">
        <f t="shared" si="19"/>
        <v>0</v>
      </c>
      <c r="N156" s="30"/>
      <c r="O156" s="143"/>
      <c r="P156" s="82">
        <f t="shared" si="20"/>
        <v>0</v>
      </c>
      <c r="Q156" s="142"/>
      <c r="R156" s="123" t="str">
        <f t="shared" si="21"/>
        <v/>
      </c>
      <c r="S156" s="122" t="str">
        <f t="shared" si="22"/>
        <v/>
      </c>
      <c r="T156" s="122" t="str">
        <f t="shared" si="23"/>
        <v/>
      </c>
      <c r="U156">
        <f t="shared" si="24"/>
        <v>0</v>
      </c>
    </row>
    <row r="157" spans="1:21" ht="15" x14ac:dyDescent="0.2">
      <c r="A157" s="48">
        <v>134</v>
      </c>
      <c r="B157" s="49" t="str">
        <f>IF(G157="","",VLOOKUP(G157,'Account Codes'!$A$2:$C$803,3,FALSE))</f>
        <v/>
      </c>
      <c r="C157" s="131" t="str">
        <f t="shared" si="25"/>
        <v/>
      </c>
      <c r="D157" s="39"/>
      <c r="E157" s="85" t="str">
        <f>IF(AND(LEN(D157)&gt;0,LEN(C157)&gt;0),"ERROR - please do not enter internal order AND cost centre",IF(LEN(C157)&gt;0,VLOOKUP(C157,'Account Codes'!$H$2:$I$5001,2,FALSE),IF(LEN(D157)&gt;0,VLOOKUP(D157,'Account Codes'!$K$2:$L$12186,2,FALSE),"")))</f>
        <v/>
      </c>
      <c r="F157" s="39"/>
      <c r="G157" s="31"/>
      <c r="H157" s="88" t="str">
        <f>IF(LEN(G157)=0,"",VLOOKUP(VALUE(G157),'Account Codes'!$A$2:$B$803,2,FALSE))</f>
        <v/>
      </c>
      <c r="I157" s="147"/>
      <c r="J157" s="132" t="s">
        <v>21</v>
      </c>
      <c r="K157" s="143"/>
      <c r="L157" s="132">
        <f t="shared" si="18"/>
        <v>0</v>
      </c>
      <c r="M157" s="128">
        <f t="shared" si="19"/>
        <v>0</v>
      </c>
      <c r="N157" s="30"/>
      <c r="O157" s="143"/>
      <c r="P157" s="82">
        <f t="shared" si="20"/>
        <v>0</v>
      </c>
      <c r="Q157" s="142"/>
      <c r="R157" s="123" t="str">
        <f t="shared" si="21"/>
        <v/>
      </c>
      <c r="S157" s="122" t="str">
        <f t="shared" si="22"/>
        <v/>
      </c>
      <c r="T157" s="122" t="str">
        <f t="shared" si="23"/>
        <v/>
      </c>
      <c r="U157">
        <f t="shared" si="24"/>
        <v>0</v>
      </c>
    </row>
    <row r="158" spans="1:21" ht="15" x14ac:dyDescent="0.2">
      <c r="A158" s="48">
        <v>135</v>
      </c>
      <c r="B158" s="49" t="str">
        <f>IF(G158="","",VLOOKUP(G158,'Account Codes'!$A$2:$C$803,3,FALSE))</f>
        <v/>
      </c>
      <c r="C158" s="131" t="str">
        <f t="shared" si="25"/>
        <v/>
      </c>
      <c r="D158" s="39"/>
      <c r="E158" s="85" t="str">
        <f>IF(AND(LEN(D158)&gt;0,LEN(C158)&gt;0),"ERROR - please do not enter internal order AND cost centre",IF(LEN(C158)&gt;0,VLOOKUP(C158,'Account Codes'!$H$2:$I$5001,2,FALSE),IF(LEN(D158)&gt;0,VLOOKUP(D158,'Account Codes'!$K$2:$L$12186,2,FALSE),"")))</f>
        <v/>
      </c>
      <c r="F158" s="39"/>
      <c r="G158" s="31"/>
      <c r="H158" s="88" t="str">
        <f>IF(LEN(G158)=0,"",VLOOKUP(VALUE(G158),'Account Codes'!$A$2:$B$803,2,FALSE))</f>
        <v/>
      </c>
      <c r="I158" s="147"/>
      <c r="J158" s="132" t="s">
        <v>21</v>
      </c>
      <c r="K158" s="143"/>
      <c r="L158" s="132">
        <f t="shared" si="18"/>
        <v>0</v>
      </c>
      <c r="M158" s="128">
        <f t="shared" si="19"/>
        <v>0</v>
      </c>
      <c r="N158" s="30"/>
      <c r="O158" s="143"/>
      <c r="P158" s="82">
        <f t="shared" si="20"/>
        <v>0</v>
      </c>
      <c r="Q158" s="142"/>
      <c r="R158" s="123" t="str">
        <f t="shared" si="21"/>
        <v/>
      </c>
      <c r="S158" s="122" t="str">
        <f t="shared" si="22"/>
        <v/>
      </c>
      <c r="T158" s="122" t="str">
        <f t="shared" si="23"/>
        <v/>
      </c>
      <c r="U158">
        <f t="shared" si="24"/>
        <v>0</v>
      </c>
    </row>
    <row r="159" spans="1:21" ht="15" x14ac:dyDescent="0.2">
      <c r="A159" s="48">
        <v>136</v>
      </c>
      <c r="B159" s="49" t="str">
        <f>IF(G159="","",VLOOKUP(G159,'Account Codes'!$A$2:$C$803,3,FALSE))</f>
        <v/>
      </c>
      <c r="C159" s="131" t="str">
        <f t="shared" si="25"/>
        <v/>
      </c>
      <c r="D159" s="39"/>
      <c r="E159" s="85" t="str">
        <f>IF(AND(LEN(D159)&gt;0,LEN(C159)&gt;0),"ERROR - please do not enter internal order AND cost centre",IF(LEN(C159)&gt;0,VLOOKUP(C159,'Account Codes'!$H$2:$I$5001,2,FALSE),IF(LEN(D159)&gt;0,VLOOKUP(D159,'Account Codes'!$K$2:$L$12186,2,FALSE),"")))</f>
        <v/>
      </c>
      <c r="F159" s="39"/>
      <c r="G159" s="31"/>
      <c r="H159" s="88" t="str">
        <f>IF(LEN(G159)=0,"",VLOOKUP(VALUE(G159),'Account Codes'!$A$2:$B$803,2,FALSE))</f>
        <v/>
      </c>
      <c r="I159" s="147"/>
      <c r="J159" s="132" t="s">
        <v>21</v>
      </c>
      <c r="K159" s="143"/>
      <c r="L159" s="132">
        <f t="shared" si="18"/>
        <v>0</v>
      </c>
      <c r="M159" s="128">
        <f t="shared" si="19"/>
        <v>0</v>
      </c>
      <c r="N159" s="30"/>
      <c r="O159" s="143"/>
      <c r="P159" s="82">
        <f t="shared" si="20"/>
        <v>0</v>
      </c>
      <c r="Q159" s="142"/>
      <c r="R159" s="123" t="str">
        <f t="shared" si="21"/>
        <v/>
      </c>
      <c r="S159" s="122" t="str">
        <f t="shared" si="22"/>
        <v/>
      </c>
      <c r="T159" s="122" t="str">
        <f t="shared" si="23"/>
        <v/>
      </c>
      <c r="U159">
        <f t="shared" si="24"/>
        <v>0</v>
      </c>
    </row>
    <row r="160" spans="1:21" ht="15" x14ac:dyDescent="0.2">
      <c r="A160" s="48">
        <v>137</v>
      </c>
      <c r="B160" s="49" t="str">
        <f>IF(G160="","",VLOOKUP(G160,'Account Codes'!$A$2:$C$803,3,FALSE))</f>
        <v/>
      </c>
      <c r="C160" s="131" t="str">
        <f t="shared" si="25"/>
        <v/>
      </c>
      <c r="D160" s="39"/>
      <c r="E160" s="85" t="str">
        <f>IF(AND(LEN(D160)&gt;0,LEN(C160)&gt;0),"ERROR - please do not enter internal order AND cost centre",IF(LEN(C160)&gt;0,VLOOKUP(C160,'Account Codes'!$H$2:$I$5001,2,FALSE),IF(LEN(D160)&gt;0,VLOOKUP(D160,'Account Codes'!$K$2:$L$12186,2,FALSE),"")))</f>
        <v/>
      </c>
      <c r="F160" s="39"/>
      <c r="G160" s="31"/>
      <c r="H160" s="88" t="str">
        <f>IF(LEN(G160)=0,"",VLOOKUP(VALUE(G160),'Account Codes'!$A$2:$B$803,2,FALSE))</f>
        <v/>
      </c>
      <c r="I160" s="147"/>
      <c r="J160" s="132" t="s">
        <v>21</v>
      </c>
      <c r="K160" s="143"/>
      <c r="L160" s="132">
        <f t="shared" si="18"/>
        <v>0</v>
      </c>
      <c r="M160" s="128">
        <f t="shared" si="19"/>
        <v>0</v>
      </c>
      <c r="N160" s="30"/>
      <c r="O160" s="143"/>
      <c r="P160" s="82">
        <f t="shared" si="20"/>
        <v>0</v>
      </c>
      <c r="Q160" s="142"/>
      <c r="R160" s="123" t="str">
        <f t="shared" si="21"/>
        <v/>
      </c>
      <c r="S160" s="122" t="str">
        <f t="shared" si="22"/>
        <v/>
      </c>
      <c r="T160" s="122" t="str">
        <f t="shared" si="23"/>
        <v/>
      </c>
      <c r="U160">
        <f t="shared" si="24"/>
        <v>0</v>
      </c>
    </row>
    <row r="161" spans="1:21" ht="15" x14ac:dyDescent="0.2">
      <c r="A161" s="48">
        <v>138</v>
      </c>
      <c r="B161" s="49" t="str">
        <f>IF(G161="","",VLOOKUP(G161,'Account Codes'!$A$2:$C$803,3,FALSE))</f>
        <v/>
      </c>
      <c r="C161" s="131" t="str">
        <f t="shared" si="25"/>
        <v/>
      </c>
      <c r="D161" s="39"/>
      <c r="E161" s="85" t="str">
        <f>IF(AND(LEN(D161)&gt;0,LEN(C161)&gt;0),"ERROR - please do not enter internal order AND cost centre",IF(LEN(C161)&gt;0,VLOOKUP(C161,'Account Codes'!$H$2:$I$5001,2,FALSE),IF(LEN(D161)&gt;0,VLOOKUP(D161,'Account Codes'!$K$2:$L$12186,2,FALSE),"")))</f>
        <v/>
      </c>
      <c r="F161" s="39"/>
      <c r="G161" s="31"/>
      <c r="H161" s="88" t="str">
        <f>IF(LEN(G161)=0,"",VLOOKUP(VALUE(G161),'Account Codes'!$A$2:$B$803,2,FALSE))</f>
        <v/>
      </c>
      <c r="I161" s="147"/>
      <c r="J161" s="132" t="s">
        <v>21</v>
      </c>
      <c r="K161" s="143"/>
      <c r="L161" s="132">
        <f t="shared" si="18"/>
        <v>0</v>
      </c>
      <c r="M161" s="128">
        <f t="shared" si="19"/>
        <v>0</v>
      </c>
      <c r="N161" s="30"/>
      <c r="O161" s="143"/>
      <c r="P161" s="82">
        <f t="shared" si="20"/>
        <v>0</v>
      </c>
      <c r="Q161" s="142"/>
      <c r="R161" s="123" t="str">
        <f t="shared" si="21"/>
        <v/>
      </c>
      <c r="S161" s="122" t="str">
        <f t="shared" si="22"/>
        <v/>
      </c>
      <c r="T161" s="122" t="str">
        <f t="shared" si="23"/>
        <v/>
      </c>
      <c r="U161">
        <f t="shared" si="24"/>
        <v>0</v>
      </c>
    </row>
    <row r="162" spans="1:21" ht="15" x14ac:dyDescent="0.2">
      <c r="A162" s="48">
        <v>139</v>
      </c>
      <c r="B162" s="49" t="str">
        <f>IF(G162="","",VLOOKUP(G162,'Account Codes'!$A$2:$C$803,3,FALSE))</f>
        <v/>
      </c>
      <c r="C162" s="131" t="str">
        <f t="shared" si="25"/>
        <v/>
      </c>
      <c r="D162" s="39"/>
      <c r="E162" s="85" t="str">
        <f>IF(AND(LEN(D162)&gt;0,LEN(C162)&gt;0),"ERROR - please do not enter internal order AND cost centre",IF(LEN(C162)&gt;0,VLOOKUP(C162,'Account Codes'!$H$2:$I$5001,2,FALSE),IF(LEN(D162)&gt;0,VLOOKUP(D162,'Account Codes'!$K$2:$L$12186,2,FALSE),"")))</f>
        <v/>
      </c>
      <c r="F162" s="39"/>
      <c r="G162" s="31"/>
      <c r="H162" s="88" t="str">
        <f>IF(LEN(G162)=0,"",VLOOKUP(VALUE(G162),'Account Codes'!$A$2:$B$803,2,FALSE))</f>
        <v/>
      </c>
      <c r="I162" s="147"/>
      <c r="J162" s="132" t="s">
        <v>21</v>
      </c>
      <c r="K162" s="143"/>
      <c r="L162" s="132">
        <f t="shared" si="18"/>
        <v>0</v>
      </c>
      <c r="M162" s="128">
        <f t="shared" si="19"/>
        <v>0</v>
      </c>
      <c r="N162" s="30"/>
      <c r="O162" s="143"/>
      <c r="P162" s="82">
        <f t="shared" si="20"/>
        <v>0</v>
      </c>
      <c r="Q162" s="142"/>
      <c r="R162" s="123" t="str">
        <f t="shared" si="21"/>
        <v/>
      </c>
      <c r="S162" s="122" t="str">
        <f t="shared" si="22"/>
        <v/>
      </c>
      <c r="T162" s="122" t="str">
        <f t="shared" si="23"/>
        <v/>
      </c>
      <c r="U162">
        <f t="shared" si="24"/>
        <v>0</v>
      </c>
    </row>
    <row r="163" spans="1:21" ht="15" x14ac:dyDescent="0.2">
      <c r="A163" s="48">
        <v>140</v>
      </c>
      <c r="B163" s="49" t="str">
        <f>IF(G163="","",VLOOKUP(G163,'Account Codes'!$A$2:$C$803,3,FALSE))</f>
        <v/>
      </c>
      <c r="C163" s="131" t="str">
        <f t="shared" si="25"/>
        <v/>
      </c>
      <c r="D163" s="39"/>
      <c r="E163" s="85" t="str">
        <f>IF(AND(LEN(D163)&gt;0,LEN(C163)&gt;0),"ERROR - please do not enter internal order AND cost centre",IF(LEN(C163)&gt;0,VLOOKUP(C163,'Account Codes'!$H$2:$I$5001,2,FALSE),IF(LEN(D163)&gt;0,VLOOKUP(D163,'Account Codes'!$K$2:$L$12186,2,FALSE),"")))</f>
        <v/>
      </c>
      <c r="F163" s="39"/>
      <c r="G163" s="31"/>
      <c r="H163" s="88" t="str">
        <f>IF(LEN(G163)=0,"",VLOOKUP(VALUE(G163),'Account Codes'!$A$2:$B$803,2,FALSE))</f>
        <v/>
      </c>
      <c r="I163" s="147"/>
      <c r="J163" s="132" t="s">
        <v>21</v>
      </c>
      <c r="K163" s="143"/>
      <c r="L163" s="132">
        <f t="shared" si="18"/>
        <v>0</v>
      </c>
      <c r="M163" s="128">
        <f t="shared" si="19"/>
        <v>0</v>
      </c>
      <c r="N163" s="30"/>
      <c r="O163" s="143"/>
      <c r="P163" s="82">
        <f t="shared" si="20"/>
        <v>0</v>
      </c>
      <c r="Q163" s="142"/>
      <c r="R163" s="123" t="str">
        <f t="shared" si="21"/>
        <v/>
      </c>
      <c r="S163" s="122" t="str">
        <f t="shared" si="22"/>
        <v/>
      </c>
      <c r="T163" s="122" t="str">
        <f t="shared" si="23"/>
        <v/>
      </c>
      <c r="U163">
        <f t="shared" si="24"/>
        <v>0</v>
      </c>
    </row>
    <row r="164" spans="1:21" ht="15" x14ac:dyDescent="0.2">
      <c r="A164" s="48">
        <v>141</v>
      </c>
      <c r="B164" s="49" t="str">
        <f>IF(G164="","",VLOOKUP(G164,'Account Codes'!$A$2:$C$803,3,FALSE))</f>
        <v/>
      </c>
      <c r="C164" s="131" t="str">
        <f t="shared" si="25"/>
        <v/>
      </c>
      <c r="D164" s="39"/>
      <c r="E164" s="85" t="str">
        <f>IF(AND(LEN(D164)&gt;0,LEN(C164)&gt;0),"ERROR - please do not enter internal order AND cost centre",IF(LEN(C164)&gt;0,VLOOKUP(C164,'Account Codes'!$H$2:$I$5001,2,FALSE),IF(LEN(D164)&gt;0,VLOOKUP(D164,'Account Codes'!$K$2:$L$12186,2,FALSE),"")))</f>
        <v/>
      </c>
      <c r="F164" s="39"/>
      <c r="G164" s="31"/>
      <c r="H164" s="88" t="str">
        <f>IF(LEN(G164)=0,"",VLOOKUP(VALUE(G164),'Account Codes'!$A$2:$B$803,2,FALSE))</f>
        <v/>
      </c>
      <c r="I164" s="147"/>
      <c r="J164" s="132" t="s">
        <v>21</v>
      </c>
      <c r="K164" s="143"/>
      <c r="L164" s="132">
        <f t="shared" si="18"/>
        <v>0</v>
      </c>
      <c r="M164" s="128">
        <f t="shared" si="19"/>
        <v>0</v>
      </c>
      <c r="N164" s="30"/>
      <c r="O164" s="143"/>
      <c r="P164" s="82">
        <f t="shared" si="20"/>
        <v>0</v>
      </c>
      <c r="Q164" s="142"/>
      <c r="R164" s="123" t="str">
        <f t="shared" si="21"/>
        <v/>
      </c>
      <c r="S164" s="122" t="str">
        <f t="shared" si="22"/>
        <v/>
      </c>
      <c r="T164" s="122" t="str">
        <f t="shared" si="23"/>
        <v/>
      </c>
      <c r="U164">
        <f t="shared" si="24"/>
        <v>0</v>
      </c>
    </row>
    <row r="165" spans="1:21" ht="15" x14ac:dyDescent="0.2">
      <c r="A165" s="48">
        <v>142</v>
      </c>
      <c r="B165" s="49" t="str">
        <f>IF(G165="","",VLOOKUP(G165,'Account Codes'!$A$2:$C$803,3,FALSE))</f>
        <v/>
      </c>
      <c r="C165" s="131" t="str">
        <f t="shared" si="25"/>
        <v/>
      </c>
      <c r="D165" s="39"/>
      <c r="E165" s="85" t="str">
        <f>IF(AND(LEN(D165)&gt;0,LEN(C165)&gt;0),"ERROR - please do not enter internal order AND cost centre",IF(LEN(C165)&gt;0,VLOOKUP(C165,'Account Codes'!$H$2:$I$5001,2,FALSE),IF(LEN(D165)&gt;0,VLOOKUP(D165,'Account Codes'!$K$2:$L$12186,2,FALSE),"")))</f>
        <v/>
      </c>
      <c r="F165" s="39"/>
      <c r="G165" s="31"/>
      <c r="H165" s="88" t="str">
        <f>IF(LEN(G165)=0,"",VLOOKUP(VALUE(G165),'Account Codes'!$A$2:$B$803,2,FALSE))</f>
        <v/>
      </c>
      <c r="I165" s="147"/>
      <c r="J165" s="132" t="s">
        <v>21</v>
      </c>
      <c r="K165" s="143"/>
      <c r="L165" s="132">
        <f t="shared" si="18"/>
        <v>0</v>
      </c>
      <c r="M165" s="128">
        <f t="shared" si="19"/>
        <v>0</v>
      </c>
      <c r="N165" s="30"/>
      <c r="O165" s="143"/>
      <c r="P165" s="82">
        <f t="shared" si="20"/>
        <v>0</v>
      </c>
      <c r="Q165" s="142"/>
      <c r="R165" s="123" t="str">
        <f t="shared" si="21"/>
        <v/>
      </c>
      <c r="S165" s="122" t="str">
        <f t="shared" si="22"/>
        <v/>
      </c>
      <c r="T165" s="122" t="str">
        <f t="shared" si="23"/>
        <v/>
      </c>
      <c r="U165">
        <f t="shared" si="24"/>
        <v>0</v>
      </c>
    </row>
    <row r="166" spans="1:21" ht="15" x14ac:dyDescent="0.2">
      <c r="A166" s="48">
        <v>143</v>
      </c>
      <c r="B166" s="49" t="str">
        <f>IF(G166="","",VLOOKUP(G166,'Account Codes'!$A$2:$C$803,3,FALSE))</f>
        <v/>
      </c>
      <c r="C166" s="131" t="str">
        <f t="shared" si="25"/>
        <v/>
      </c>
      <c r="D166" s="39"/>
      <c r="E166" s="85" t="str">
        <f>IF(AND(LEN(D166)&gt;0,LEN(C166)&gt;0),"ERROR - please do not enter internal order AND cost centre",IF(LEN(C166)&gt;0,VLOOKUP(C166,'Account Codes'!$H$2:$I$5001,2,FALSE),IF(LEN(D166)&gt;0,VLOOKUP(D166,'Account Codes'!$K$2:$L$12186,2,FALSE),"")))</f>
        <v/>
      </c>
      <c r="F166" s="39"/>
      <c r="G166" s="31"/>
      <c r="H166" s="88" t="str">
        <f>IF(LEN(G166)=0,"",VLOOKUP(VALUE(G166),'Account Codes'!$A$2:$B$803,2,FALSE))</f>
        <v/>
      </c>
      <c r="I166" s="147"/>
      <c r="J166" s="132" t="s">
        <v>21</v>
      </c>
      <c r="K166" s="143"/>
      <c r="L166" s="132">
        <f t="shared" si="18"/>
        <v>0</v>
      </c>
      <c r="M166" s="128">
        <f t="shared" si="19"/>
        <v>0</v>
      </c>
      <c r="N166" s="30"/>
      <c r="O166" s="143"/>
      <c r="P166" s="82">
        <f t="shared" si="20"/>
        <v>0</v>
      </c>
      <c r="Q166" s="142"/>
      <c r="R166" s="123" t="str">
        <f t="shared" si="21"/>
        <v/>
      </c>
      <c r="S166" s="122" t="str">
        <f t="shared" si="22"/>
        <v/>
      </c>
      <c r="T166" s="122" t="str">
        <f t="shared" si="23"/>
        <v/>
      </c>
      <c r="U166">
        <f t="shared" si="24"/>
        <v>0</v>
      </c>
    </row>
    <row r="167" spans="1:21" ht="15" x14ac:dyDescent="0.2">
      <c r="A167" s="48">
        <v>144</v>
      </c>
      <c r="B167" s="49" t="str">
        <f>IF(G167="","",VLOOKUP(G167,'Account Codes'!$A$2:$C$803,3,FALSE))</f>
        <v/>
      </c>
      <c r="C167" s="131" t="str">
        <f t="shared" si="25"/>
        <v/>
      </c>
      <c r="D167" s="39"/>
      <c r="E167" s="85" t="str">
        <f>IF(AND(LEN(D167)&gt;0,LEN(C167)&gt;0),"ERROR - please do not enter internal order AND cost centre",IF(LEN(C167)&gt;0,VLOOKUP(C167,'Account Codes'!$H$2:$I$5001,2,FALSE),IF(LEN(D167)&gt;0,VLOOKUP(D167,'Account Codes'!$K$2:$L$12186,2,FALSE),"")))</f>
        <v/>
      </c>
      <c r="F167" s="39"/>
      <c r="G167" s="31"/>
      <c r="H167" s="88" t="str">
        <f>IF(LEN(G167)=0,"",VLOOKUP(VALUE(G167),'Account Codes'!$A$2:$B$803,2,FALSE))</f>
        <v/>
      </c>
      <c r="I167" s="147"/>
      <c r="J167" s="132" t="s">
        <v>21</v>
      </c>
      <c r="K167" s="143"/>
      <c r="L167" s="132">
        <f t="shared" si="18"/>
        <v>0</v>
      </c>
      <c r="M167" s="128">
        <f t="shared" si="19"/>
        <v>0</v>
      </c>
      <c r="N167" s="30"/>
      <c r="O167" s="143"/>
      <c r="P167" s="82">
        <f t="shared" si="20"/>
        <v>0</v>
      </c>
      <c r="Q167" s="142"/>
      <c r="R167" s="123" t="str">
        <f t="shared" si="21"/>
        <v/>
      </c>
      <c r="S167" s="122" t="str">
        <f t="shared" si="22"/>
        <v/>
      </c>
      <c r="T167" s="122" t="str">
        <f t="shared" si="23"/>
        <v/>
      </c>
      <c r="U167">
        <f t="shared" si="24"/>
        <v>0</v>
      </c>
    </row>
    <row r="168" spans="1:21" ht="15" x14ac:dyDescent="0.2">
      <c r="A168" s="48">
        <v>145</v>
      </c>
      <c r="B168" s="49" t="str">
        <f>IF(G168="","",VLOOKUP(G168,'Account Codes'!$A$2:$C$803,3,FALSE))</f>
        <v/>
      </c>
      <c r="C168" s="131" t="str">
        <f t="shared" si="25"/>
        <v/>
      </c>
      <c r="D168" s="39"/>
      <c r="E168" s="85" t="str">
        <f>IF(AND(LEN(D168)&gt;0,LEN(C168)&gt;0),"ERROR - please do not enter internal order AND cost centre",IF(LEN(C168)&gt;0,VLOOKUP(C168,'Account Codes'!$H$2:$I$5001,2,FALSE),IF(LEN(D168)&gt;0,VLOOKUP(D168,'Account Codes'!$K$2:$L$12186,2,FALSE),"")))</f>
        <v/>
      </c>
      <c r="F168" s="39"/>
      <c r="G168" s="31"/>
      <c r="H168" s="88" t="str">
        <f>IF(LEN(G168)=0,"",VLOOKUP(VALUE(G168),'Account Codes'!$A$2:$B$803,2,FALSE))</f>
        <v/>
      </c>
      <c r="I168" s="147"/>
      <c r="J168" s="132" t="s">
        <v>21</v>
      </c>
      <c r="K168" s="143"/>
      <c r="L168" s="132">
        <f t="shared" si="18"/>
        <v>0</v>
      </c>
      <c r="M168" s="128">
        <f t="shared" si="19"/>
        <v>0</v>
      </c>
      <c r="N168" s="30"/>
      <c r="O168" s="143"/>
      <c r="P168" s="82">
        <f t="shared" si="20"/>
        <v>0</v>
      </c>
      <c r="Q168" s="142"/>
      <c r="R168" s="123" t="str">
        <f t="shared" si="21"/>
        <v/>
      </c>
      <c r="S168" s="122" t="str">
        <f t="shared" si="22"/>
        <v/>
      </c>
      <c r="T168" s="122" t="str">
        <f t="shared" si="23"/>
        <v/>
      </c>
      <c r="U168">
        <f t="shared" si="24"/>
        <v>0</v>
      </c>
    </row>
    <row r="169" spans="1:21" ht="15" x14ac:dyDescent="0.2">
      <c r="A169" s="48">
        <v>146</v>
      </c>
      <c r="B169" s="49" t="str">
        <f>IF(G169="","",VLOOKUP(G169,'Account Codes'!$A$2:$C$803,3,FALSE))</f>
        <v/>
      </c>
      <c r="C169" s="131" t="str">
        <f t="shared" si="25"/>
        <v/>
      </c>
      <c r="D169" s="39"/>
      <c r="E169" s="85" t="str">
        <f>IF(AND(LEN(D169)&gt;0,LEN(C169)&gt;0),"ERROR - please do not enter internal order AND cost centre",IF(LEN(C169)&gt;0,VLOOKUP(C169,'Account Codes'!$H$2:$I$5001,2,FALSE),IF(LEN(D169)&gt;0,VLOOKUP(D169,'Account Codes'!$K$2:$L$12186,2,FALSE),"")))</f>
        <v/>
      </c>
      <c r="F169" s="39"/>
      <c r="G169" s="31"/>
      <c r="H169" s="88" t="str">
        <f>IF(LEN(G169)=0,"",VLOOKUP(VALUE(G169),'Account Codes'!$A$2:$B$803,2,FALSE))</f>
        <v/>
      </c>
      <c r="I169" s="147"/>
      <c r="J169" s="132" t="s">
        <v>21</v>
      </c>
      <c r="K169" s="143"/>
      <c r="L169" s="132">
        <f t="shared" si="18"/>
        <v>0</v>
      </c>
      <c r="M169" s="128">
        <f t="shared" si="19"/>
        <v>0</v>
      </c>
      <c r="N169" s="30"/>
      <c r="O169" s="143"/>
      <c r="P169" s="82">
        <f t="shared" si="20"/>
        <v>0</v>
      </c>
      <c r="Q169" s="142"/>
      <c r="R169" s="123" t="str">
        <f t="shared" si="21"/>
        <v/>
      </c>
      <c r="S169" s="122" t="str">
        <f t="shared" si="22"/>
        <v/>
      </c>
      <c r="T169" s="122" t="str">
        <f t="shared" si="23"/>
        <v/>
      </c>
      <c r="U169">
        <f t="shared" si="24"/>
        <v>0</v>
      </c>
    </row>
    <row r="170" spans="1:21" ht="15" x14ac:dyDescent="0.2">
      <c r="A170" s="48">
        <v>147</v>
      </c>
      <c r="B170" s="49" t="str">
        <f>IF(G170="","",VLOOKUP(G170,'Account Codes'!$A$2:$C$803,3,FALSE))</f>
        <v/>
      </c>
      <c r="C170" s="131" t="str">
        <f t="shared" si="25"/>
        <v/>
      </c>
      <c r="D170" s="39"/>
      <c r="E170" s="85" t="str">
        <f>IF(AND(LEN(D170)&gt;0,LEN(C170)&gt;0),"ERROR - please do not enter internal order AND cost centre",IF(LEN(C170)&gt;0,VLOOKUP(C170,'Account Codes'!$H$2:$I$5001,2,FALSE),IF(LEN(D170)&gt;0,VLOOKUP(D170,'Account Codes'!$K$2:$L$12186,2,FALSE),"")))</f>
        <v/>
      </c>
      <c r="F170" s="39"/>
      <c r="G170" s="31"/>
      <c r="H170" s="88" t="str">
        <f>IF(LEN(G170)=0,"",VLOOKUP(VALUE(G170),'Account Codes'!$A$2:$B$803,2,FALSE))</f>
        <v/>
      </c>
      <c r="I170" s="147"/>
      <c r="J170" s="132" t="s">
        <v>21</v>
      </c>
      <c r="K170" s="143"/>
      <c r="L170" s="132">
        <f t="shared" si="18"/>
        <v>0</v>
      </c>
      <c r="M170" s="128">
        <f t="shared" si="19"/>
        <v>0</v>
      </c>
      <c r="N170" s="30"/>
      <c r="O170" s="143"/>
      <c r="P170" s="82">
        <f t="shared" si="20"/>
        <v>0</v>
      </c>
      <c r="Q170" s="142"/>
      <c r="R170" s="123" t="str">
        <f t="shared" si="21"/>
        <v/>
      </c>
      <c r="S170" s="122" t="str">
        <f t="shared" si="22"/>
        <v/>
      </c>
      <c r="T170" s="122" t="str">
        <f t="shared" si="23"/>
        <v/>
      </c>
      <c r="U170">
        <f t="shared" si="24"/>
        <v>0</v>
      </c>
    </row>
    <row r="171" spans="1:21" ht="15" x14ac:dyDescent="0.2">
      <c r="A171" s="48">
        <v>148</v>
      </c>
      <c r="B171" s="49" t="str">
        <f>IF(G171="","",VLOOKUP(G171,'Account Codes'!$A$2:$C$803,3,FALSE))</f>
        <v/>
      </c>
      <c r="C171" s="131" t="str">
        <f t="shared" si="25"/>
        <v/>
      </c>
      <c r="D171" s="39"/>
      <c r="E171" s="85" t="str">
        <f>IF(AND(LEN(D171)&gt;0,LEN(C171)&gt;0),"ERROR - please do not enter internal order AND cost centre",IF(LEN(C171)&gt;0,VLOOKUP(C171,'Account Codes'!$H$2:$I$5001,2,FALSE),IF(LEN(D171)&gt;0,VLOOKUP(D171,'Account Codes'!$K$2:$L$12186,2,FALSE),"")))</f>
        <v/>
      </c>
      <c r="F171" s="39"/>
      <c r="G171" s="31"/>
      <c r="H171" s="88" t="str">
        <f>IF(LEN(G171)=0,"",VLOOKUP(VALUE(G171),'Account Codes'!$A$2:$B$803,2,FALSE))</f>
        <v/>
      </c>
      <c r="I171" s="147"/>
      <c r="J171" s="132" t="s">
        <v>21</v>
      </c>
      <c r="K171" s="143"/>
      <c r="L171" s="132">
        <f t="shared" si="18"/>
        <v>0</v>
      </c>
      <c r="M171" s="128">
        <f t="shared" si="19"/>
        <v>0</v>
      </c>
      <c r="N171" s="30"/>
      <c r="O171" s="143"/>
      <c r="P171" s="82">
        <f t="shared" si="20"/>
        <v>0</v>
      </c>
      <c r="Q171" s="142"/>
      <c r="R171" s="123" t="str">
        <f t="shared" si="21"/>
        <v/>
      </c>
      <c r="S171" s="122" t="str">
        <f t="shared" si="22"/>
        <v/>
      </c>
      <c r="T171" s="122" t="str">
        <f t="shared" si="23"/>
        <v/>
      </c>
      <c r="U171">
        <f t="shared" si="24"/>
        <v>0</v>
      </c>
    </row>
    <row r="172" spans="1:21" ht="15" x14ac:dyDescent="0.2">
      <c r="A172" s="48">
        <v>149</v>
      </c>
      <c r="B172" s="49" t="str">
        <f>IF(G172="","",VLOOKUP(G172,'Account Codes'!$A$2:$C$803,3,FALSE))</f>
        <v/>
      </c>
      <c r="C172" s="131" t="str">
        <f t="shared" si="25"/>
        <v/>
      </c>
      <c r="D172" s="39"/>
      <c r="E172" s="85" t="str">
        <f>IF(AND(LEN(D172)&gt;0,LEN(C172)&gt;0),"ERROR - please do not enter internal order AND cost centre",IF(LEN(C172)&gt;0,VLOOKUP(C172,'Account Codes'!$H$2:$I$5001,2,FALSE),IF(LEN(D172)&gt;0,VLOOKUP(D172,'Account Codes'!$K$2:$L$12186,2,FALSE),"")))</f>
        <v/>
      </c>
      <c r="F172" s="39"/>
      <c r="G172" s="31"/>
      <c r="H172" s="88" t="str">
        <f>IF(LEN(G172)=0,"",VLOOKUP(VALUE(G172),'Account Codes'!$A$2:$B$803,2,FALSE))</f>
        <v/>
      </c>
      <c r="I172" s="147"/>
      <c r="J172" s="132" t="s">
        <v>21</v>
      </c>
      <c r="K172" s="143"/>
      <c r="L172" s="132">
        <f t="shared" si="18"/>
        <v>0</v>
      </c>
      <c r="M172" s="128">
        <f t="shared" si="19"/>
        <v>0</v>
      </c>
      <c r="N172" s="30"/>
      <c r="O172" s="143"/>
      <c r="P172" s="82">
        <f t="shared" si="20"/>
        <v>0</v>
      </c>
      <c r="Q172" s="142"/>
      <c r="R172" s="123" t="str">
        <f t="shared" si="21"/>
        <v/>
      </c>
      <c r="S172" s="122" t="str">
        <f t="shared" si="22"/>
        <v/>
      </c>
      <c r="T172" s="122" t="str">
        <f t="shared" si="23"/>
        <v/>
      </c>
      <c r="U172">
        <f t="shared" si="24"/>
        <v>0</v>
      </c>
    </row>
    <row r="173" spans="1:21" ht="15" x14ac:dyDescent="0.2">
      <c r="A173" s="48">
        <v>150</v>
      </c>
      <c r="B173" s="49" t="str">
        <f>IF(G173="","",VLOOKUP(G173,'Account Codes'!$A$2:$C$803,3,FALSE))</f>
        <v/>
      </c>
      <c r="C173" s="131" t="str">
        <f t="shared" si="25"/>
        <v/>
      </c>
      <c r="D173" s="39"/>
      <c r="E173" s="85" t="str">
        <f>IF(AND(LEN(D173)&gt;0,LEN(C173)&gt;0),"ERROR - please do not enter internal order AND cost centre",IF(LEN(C173)&gt;0,VLOOKUP(C173,'Account Codes'!$H$2:$I$5001,2,FALSE),IF(LEN(D173)&gt;0,VLOOKUP(D173,'Account Codes'!$K$2:$L$12186,2,FALSE),"")))</f>
        <v/>
      </c>
      <c r="F173" s="39"/>
      <c r="G173" s="31"/>
      <c r="H173" s="88" t="str">
        <f>IF(LEN(G173)=0,"",VLOOKUP(VALUE(G173),'Account Codes'!$A$2:$B$803,2,FALSE))</f>
        <v/>
      </c>
      <c r="I173" s="147"/>
      <c r="J173" s="132" t="s">
        <v>21</v>
      </c>
      <c r="K173" s="143"/>
      <c r="L173" s="132">
        <f t="shared" si="18"/>
        <v>0</v>
      </c>
      <c r="M173" s="128">
        <f t="shared" si="19"/>
        <v>0</v>
      </c>
      <c r="N173" s="30"/>
      <c r="O173" s="143"/>
      <c r="P173" s="82">
        <f t="shared" si="20"/>
        <v>0</v>
      </c>
      <c r="Q173" s="142"/>
      <c r="R173" s="123" t="str">
        <f t="shared" si="21"/>
        <v/>
      </c>
      <c r="S173" s="122" t="str">
        <f t="shared" si="22"/>
        <v/>
      </c>
      <c r="T173" s="122" t="str">
        <f t="shared" si="23"/>
        <v/>
      </c>
      <c r="U173">
        <f t="shared" si="24"/>
        <v>0</v>
      </c>
    </row>
    <row r="174" spans="1:21" ht="15" x14ac:dyDescent="0.2">
      <c r="A174" s="48">
        <v>151</v>
      </c>
      <c r="B174" s="49" t="str">
        <f>IF(G174="","",VLOOKUP(G174,'Account Codes'!$A$2:$C$803,3,FALSE))</f>
        <v/>
      </c>
      <c r="C174" s="131" t="str">
        <f t="shared" si="25"/>
        <v/>
      </c>
      <c r="D174" s="39"/>
      <c r="E174" s="85" t="str">
        <f>IF(AND(LEN(D174)&gt;0,LEN(C174)&gt;0),"ERROR - please do not enter internal order AND cost centre",IF(LEN(C174)&gt;0,VLOOKUP(C174,'Account Codes'!$H$2:$I$5001,2,FALSE),IF(LEN(D174)&gt;0,VLOOKUP(D174,'Account Codes'!$K$2:$L$12186,2,FALSE),"")))</f>
        <v/>
      </c>
      <c r="F174" s="39"/>
      <c r="G174" s="31"/>
      <c r="H174" s="88" t="str">
        <f>IF(LEN(G174)=0,"",VLOOKUP(VALUE(G174),'Account Codes'!$A$2:$B$803,2,FALSE))</f>
        <v/>
      </c>
      <c r="I174" s="147"/>
      <c r="J174" s="132" t="s">
        <v>21</v>
      </c>
      <c r="K174" s="143"/>
      <c r="L174" s="132">
        <f t="shared" si="18"/>
        <v>0</v>
      </c>
      <c r="M174" s="128">
        <f t="shared" si="19"/>
        <v>0</v>
      </c>
      <c r="N174" s="30"/>
      <c r="O174" s="143"/>
      <c r="P174" s="82">
        <f t="shared" si="20"/>
        <v>0</v>
      </c>
      <c r="Q174" s="142"/>
      <c r="R174" s="123" t="str">
        <f t="shared" si="21"/>
        <v/>
      </c>
      <c r="S174" s="122" t="str">
        <f t="shared" si="22"/>
        <v/>
      </c>
      <c r="T174" s="122" t="str">
        <f t="shared" si="23"/>
        <v/>
      </c>
      <c r="U174">
        <f t="shared" si="24"/>
        <v>0</v>
      </c>
    </row>
    <row r="175" spans="1:21" ht="15" x14ac:dyDescent="0.2">
      <c r="A175" s="48">
        <v>152</v>
      </c>
      <c r="B175" s="49" t="str">
        <f>IF(G175="","",VLOOKUP(G175,'Account Codes'!$A$2:$C$803,3,FALSE))</f>
        <v/>
      </c>
      <c r="C175" s="131" t="str">
        <f t="shared" si="25"/>
        <v/>
      </c>
      <c r="D175" s="39"/>
      <c r="E175" s="85" t="str">
        <f>IF(AND(LEN(D175)&gt;0,LEN(C175)&gt;0),"ERROR - please do not enter internal order AND cost centre",IF(LEN(C175)&gt;0,VLOOKUP(C175,'Account Codes'!$H$2:$I$5001,2,FALSE),IF(LEN(D175)&gt;0,VLOOKUP(D175,'Account Codes'!$K$2:$L$12186,2,FALSE),"")))</f>
        <v/>
      </c>
      <c r="F175" s="39"/>
      <c r="G175" s="31"/>
      <c r="H175" s="88" t="str">
        <f>IF(LEN(G175)=0,"",VLOOKUP(VALUE(G175),'Account Codes'!$A$2:$B$803,2,FALSE))</f>
        <v/>
      </c>
      <c r="I175" s="147"/>
      <c r="J175" s="132" t="s">
        <v>21</v>
      </c>
      <c r="K175" s="143"/>
      <c r="L175" s="132">
        <f t="shared" si="18"/>
        <v>0</v>
      </c>
      <c r="M175" s="128">
        <f t="shared" si="19"/>
        <v>0</v>
      </c>
      <c r="N175" s="30"/>
      <c r="O175" s="143"/>
      <c r="P175" s="82">
        <f t="shared" si="20"/>
        <v>0</v>
      </c>
      <c r="Q175" s="142"/>
      <c r="R175" s="123" t="str">
        <f t="shared" si="21"/>
        <v/>
      </c>
      <c r="S175" s="122" t="str">
        <f t="shared" si="22"/>
        <v/>
      </c>
      <c r="T175" s="122" t="str">
        <f t="shared" si="23"/>
        <v/>
      </c>
      <c r="U175">
        <f t="shared" si="24"/>
        <v>0</v>
      </c>
    </row>
    <row r="176" spans="1:21" ht="15" x14ac:dyDescent="0.2">
      <c r="A176" s="48">
        <v>153</v>
      </c>
      <c r="B176" s="49" t="str">
        <f>IF(G176="","",VLOOKUP(G176,'Account Codes'!$A$2:$C$803,3,FALSE))</f>
        <v/>
      </c>
      <c r="C176" s="131" t="str">
        <f t="shared" si="25"/>
        <v/>
      </c>
      <c r="D176" s="39"/>
      <c r="E176" s="85" t="str">
        <f>IF(AND(LEN(D176)&gt;0,LEN(C176)&gt;0),"ERROR - please do not enter internal order AND cost centre",IF(LEN(C176)&gt;0,VLOOKUP(C176,'Account Codes'!$H$2:$I$5001,2,FALSE),IF(LEN(D176)&gt;0,VLOOKUP(D176,'Account Codes'!$K$2:$L$12186,2,FALSE),"")))</f>
        <v/>
      </c>
      <c r="F176" s="39"/>
      <c r="G176" s="31"/>
      <c r="H176" s="88" t="str">
        <f>IF(LEN(G176)=0,"",VLOOKUP(VALUE(G176),'Account Codes'!$A$2:$B$803,2,FALSE))</f>
        <v/>
      </c>
      <c r="I176" s="147"/>
      <c r="J176" s="132" t="s">
        <v>21</v>
      </c>
      <c r="K176" s="143"/>
      <c r="L176" s="132">
        <f t="shared" si="18"/>
        <v>0</v>
      </c>
      <c r="M176" s="128">
        <f t="shared" si="19"/>
        <v>0</v>
      </c>
      <c r="N176" s="30"/>
      <c r="O176" s="143"/>
      <c r="P176" s="82">
        <f t="shared" si="20"/>
        <v>0</v>
      </c>
      <c r="Q176" s="142"/>
      <c r="R176" s="123" t="str">
        <f t="shared" si="21"/>
        <v/>
      </c>
      <c r="S176" s="122" t="str">
        <f t="shared" si="22"/>
        <v/>
      </c>
      <c r="T176" s="122" t="str">
        <f t="shared" si="23"/>
        <v/>
      </c>
      <c r="U176">
        <f t="shared" si="24"/>
        <v>0</v>
      </c>
    </row>
    <row r="177" spans="1:21" ht="15" x14ac:dyDescent="0.2">
      <c r="A177" s="48">
        <v>154</v>
      </c>
      <c r="B177" s="49" t="str">
        <f>IF(G177="","",VLOOKUP(G177,'Account Codes'!$A$2:$C$803,3,FALSE))</f>
        <v/>
      </c>
      <c r="C177" s="131" t="str">
        <f t="shared" si="25"/>
        <v/>
      </c>
      <c r="D177" s="39"/>
      <c r="E177" s="85" t="str">
        <f>IF(AND(LEN(D177)&gt;0,LEN(C177)&gt;0),"ERROR - please do not enter internal order AND cost centre",IF(LEN(C177)&gt;0,VLOOKUP(C177,'Account Codes'!$H$2:$I$5001,2,FALSE),IF(LEN(D177)&gt;0,VLOOKUP(D177,'Account Codes'!$K$2:$L$12186,2,FALSE),"")))</f>
        <v/>
      </c>
      <c r="F177" s="39"/>
      <c r="G177" s="31"/>
      <c r="H177" s="88" t="str">
        <f>IF(LEN(G177)=0,"",VLOOKUP(VALUE(G177),'Account Codes'!$A$2:$B$803,2,FALSE))</f>
        <v/>
      </c>
      <c r="I177" s="147"/>
      <c r="J177" s="132" t="s">
        <v>21</v>
      </c>
      <c r="K177" s="143"/>
      <c r="L177" s="132">
        <f t="shared" si="18"/>
        <v>0</v>
      </c>
      <c r="M177" s="128">
        <f t="shared" si="19"/>
        <v>0</v>
      </c>
      <c r="N177" s="30"/>
      <c r="O177" s="143"/>
      <c r="P177" s="82">
        <f t="shared" si="20"/>
        <v>0</v>
      </c>
      <c r="Q177" s="142"/>
      <c r="R177" s="123" t="str">
        <f t="shared" si="21"/>
        <v/>
      </c>
      <c r="S177" s="122" t="str">
        <f t="shared" si="22"/>
        <v/>
      </c>
      <c r="T177" s="122" t="str">
        <f t="shared" si="23"/>
        <v/>
      </c>
      <c r="U177">
        <f t="shared" si="24"/>
        <v>0</v>
      </c>
    </row>
    <row r="178" spans="1:21" ht="15" x14ac:dyDescent="0.2">
      <c r="A178" s="48">
        <v>155</v>
      </c>
      <c r="B178" s="49" t="str">
        <f>IF(G178="","",VLOOKUP(G178,'Account Codes'!$A$2:$C$803,3,FALSE))</f>
        <v/>
      </c>
      <c r="C178" s="131" t="str">
        <f t="shared" si="25"/>
        <v/>
      </c>
      <c r="D178" s="39"/>
      <c r="E178" s="85" t="str">
        <f>IF(AND(LEN(D178)&gt;0,LEN(C178)&gt;0),"ERROR - please do not enter internal order AND cost centre",IF(LEN(C178)&gt;0,VLOOKUP(C178,'Account Codes'!$H$2:$I$5001,2,FALSE),IF(LEN(D178)&gt;0,VLOOKUP(D178,'Account Codes'!$K$2:$L$12186,2,FALSE),"")))</f>
        <v/>
      </c>
      <c r="F178" s="39"/>
      <c r="G178" s="31"/>
      <c r="H178" s="88" t="str">
        <f>IF(LEN(G178)=0,"",VLOOKUP(VALUE(G178),'Account Codes'!$A$2:$B$803,2,FALSE))</f>
        <v/>
      </c>
      <c r="I178" s="147"/>
      <c r="J178" s="132" t="s">
        <v>21</v>
      </c>
      <c r="K178" s="143"/>
      <c r="L178" s="132">
        <f t="shared" si="18"/>
        <v>0</v>
      </c>
      <c r="M178" s="128">
        <f t="shared" si="19"/>
        <v>0</v>
      </c>
      <c r="N178" s="30"/>
      <c r="O178" s="143"/>
      <c r="P178" s="82">
        <f t="shared" si="20"/>
        <v>0</v>
      </c>
      <c r="Q178" s="142"/>
      <c r="R178" s="123" t="str">
        <f t="shared" si="21"/>
        <v/>
      </c>
      <c r="S178" s="122" t="str">
        <f t="shared" si="22"/>
        <v/>
      </c>
      <c r="T178" s="122" t="str">
        <f t="shared" si="23"/>
        <v/>
      </c>
      <c r="U178">
        <f t="shared" si="24"/>
        <v>0</v>
      </c>
    </row>
    <row r="179" spans="1:21" ht="15" x14ac:dyDescent="0.2">
      <c r="A179" s="48">
        <v>156</v>
      </c>
      <c r="B179" s="49" t="str">
        <f>IF(G179="","",VLOOKUP(G179,'Account Codes'!$A$2:$C$803,3,FALSE))</f>
        <v/>
      </c>
      <c r="C179" s="131" t="str">
        <f t="shared" si="25"/>
        <v/>
      </c>
      <c r="D179" s="39"/>
      <c r="E179" s="85" t="str">
        <f>IF(AND(LEN(D179)&gt;0,LEN(C179)&gt;0),"ERROR - please do not enter internal order AND cost centre",IF(LEN(C179)&gt;0,VLOOKUP(C179,'Account Codes'!$H$2:$I$5001,2,FALSE),IF(LEN(D179)&gt;0,VLOOKUP(D179,'Account Codes'!$K$2:$L$12186,2,FALSE),"")))</f>
        <v/>
      </c>
      <c r="F179" s="39"/>
      <c r="G179" s="31"/>
      <c r="H179" s="88" t="str">
        <f>IF(LEN(G179)=0,"",VLOOKUP(VALUE(G179),'Account Codes'!$A$2:$B$803,2,FALSE))</f>
        <v/>
      </c>
      <c r="I179" s="147"/>
      <c r="J179" s="132" t="s">
        <v>21</v>
      </c>
      <c r="K179" s="143"/>
      <c r="L179" s="132">
        <f t="shared" si="18"/>
        <v>0</v>
      </c>
      <c r="M179" s="128">
        <f t="shared" si="19"/>
        <v>0</v>
      </c>
      <c r="N179" s="30"/>
      <c r="O179" s="143"/>
      <c r="P179" s="82">
        <f t="shared" si="20"/>
        <v>0</v>
      </c>
      <c r="Q179" s="142"/>
      <c r="R179" s="123" t="str">
        <f t="shared" si="21"/>
        <v/>
      </c>
      <c r="S179" s="122" t="str">
        <f t="shared" si="22"/>
        <v/>
      </c>
      <c r="T179" s="122" t="str">
        <f t="shared" si="23"/>
        <v/>
      </c>
      <c r="U179">
        <f t="shared" si="24"/>
        <v>0</v>
      </c>
    </row>
    <row r="180" spans="1:21" ht="15" x14ac:dyDescent="0.2">
      <c r="A180" s="48">
        <v>157</v>
      </c>
      <c r="B180" s="49" t="str">
        <f>IF(G180="","",VLOOKUP(G180,'Account Codes'!$A$2:$C$803,3,FALSE))</f>
        <v/>
      </c>
      <c r="C180" s="131" t="str">
        <f t="shared" si="25"/>
        <v/>
      </c>
      <c r="D180" s="39"/>
      <c r="E180" s="85" t="str">
        <f>IF(AND(LEN(D180)&gt;0,LEN(C180)&gt;0),"ERROR - please do not enter internal order AND cost centre",IF(LEN(C180)&gt;0,VLOOKUP(C180,'Account Codes'!$H$2:$I$5001,2,FALSE),IF(LEN(D180)&gt;0,VLOOKUP(D180,'Account Codes'!$K$2:$L$12186,2,FALSE),"")))</f>
        <v/>
      </c>
      <c r="F180" s="39"/>
      <c r="G180" s="31"/>
      <c r="H180" s="88" t="str">
        <f>IF(LEN(G180)=0,"",VLOOKUP(VALUE(G180),'Account Codes'!$A$2:$B$803,2,FALSE))</f>
        <v/>
      </c>
      <c r="I180" s="147"/>
      <c r="J180" s="132" t="s">
        <v>21</v>
      </c>
      <c r="K180" s="143"/>
      <c r="L180" s="132">
        <f t="shared" si="18"/>
        <v>0</v>
      </c>
      <c r="M180" s="128">
        <f t="shared" si="19"/>
        <v>0</v>
      </c>
      <c r="N180" s="30"/>
      <c r="O180" s="143"/>
      <c r="P180" s="82">
        <f t="shared" si="20"/>
        <v>0</v>
      </c>
      <c r="Q180" s="142"/>
      <c r="R180" s="123" t="str">
        <f t="shared" si="21"/>
        <v/>
      </c>
      <c r="S180" s="122" t="str">
        <f t="shared" si="22"/>
        <v/>
      </c>
      <c r="T180" s="122" t="str">
        <f t="shared" si="23"/>
        <v/>
      </c>
      <c r="U180">
        <f t="shared" si="24"/>
        <v>0</v>
      </c>
    </row>
    <row r="181" spans="1:21" ht="15" x14ac:dyDescent="0.2">
      <c r="A181" s="48">
        <v>158</v>
      </c>
      <c r="B181" s="49" t="str">
        <f>IF(G181="","",VLOOKUP(G181,'Account Codes'!$A$2:$C$803,3,FALSE))</f>
        <v/>
      </c>
      <c r="C181" s="131" t="str">
        <f t="shared" si="25"/>
        <v/>
      </c>
      <c r="D181" s="39"/>
      <c r="E181" s="85" t="str">
        <f>IF(AND(LEN(D181)&gt;0,LEN(C181)&gt;0),"ERROR - please do not enter internal order AND cost centre",IF(LEN(C181)&gt;0,VLOOKUP(C181,'Account Codes'!$H$2:$I$5001,2,FALSE),IF(LEN(D181)&gt;0,VLOOKUP(D181,'Account Codes'!$K$2:$L$12186,2,FALSE),"")))</f>
        <v/>
      </c>
      <c r="F181" s="39"/>
      <c r="G181" s="31"/>
      <c r="H181" s="88" t="str">
        <f>IF(LEN(G181)=0,"",VLOOKUP(VALUE(G181),'Account Codes'!$A$2:$B$803,2,FALSE))</f>
        <v/>
      </c>
      <c r="I181" s="147"/>
      <c r="J181" s="132" t="s">
        <v>21</v>
      </c>
      <c r="K181" s="143"/>
      <c r="L181" s="132">
        <f t="shared" si="18"/>
        <v>0</v>
      </c>
      <c r="M181" s="128">
        <f t="shared" si="19"/>
        <v>0</v>
      </c>
      <c r="N181" s="30"/>
      <c r="O181" s="143"/>
      <c r="P181" s="82">
        <f t="shared" si="20"/>
        <v>0</v>
      </c>
      <c r="Q181" s="142"/>
      <c r="R181" s="123" t="str">
        <f t="shared" si="21"/>
        <v/>
      </c>
      <c r="S181" s="122" t="str">
        <f t="shared" si="22"/>
        <v/>
      </c>
      <c r="T181" s="122" t="str">
        <f t="shared" si="23"/>
        <v/>
      </c>
      <c r="U181">
        <f t="shared" si="24"/>
        <v>0</v>
      </c>
    </row>
    <row r="182" spans="1:21" ht="15" x14ac:dyDescent="0.2">
      <c r="A182" s="48">
        <v>159</v>
      </c>
      <c r="B182" s="49" t="str">
        <f>IF(G182="","",VLOOKUP(G182,'Account Codes'!$A$2:$C$803,3,FALSE))</f>
        <v/>
      </c>
      <c r="C182" s="131" t="str">
        <f t="shared" si="25"/>
        <v/>
      </c>
      <c r="D182" s="39"/>
      <c r="E182" s="85" t="str">
        <f>IF(AND(LEN(D182)&gt;0,LEN(C182)&gt;0),"ERROR - please do not enter internal order AND cost centre",IF(LEN(C182)&gt;0,VLOOKUP(C182,'Account Codes'!$H$2:$I$5001,2,FALSE),IF(LEN(D182)&gt;0,VLOOKUP(D182,'Account Codes'!$K$2:$L$12186,2,FALSE),"")))</f>
        <v/>
      </c>
      <c r="F182" s="39"/>
      <c r="G182" s="31"/>
      <c r="H182" s="88" t="str">
        <f>IF(LEN(G182)=0,"",VLOOKUP(VALUE(G182),'Account Codes'!$A$2:$B$803,2,FALSE))</f>
        <v/>
      </c>
      <c r="I182" s="147"/>
      <c r="J182" s="132" t="s">
        <v>21</v>
      </c>
      <c r="K182" s="143"/>
      <c r="L182" s="132">
        <f t="shared" si="18"/>
        <v>0</v>
      </c>
      <c r="M182" s="128">
        <f t="shared" si="19"/>
        <v>0</v>
      </c>
      <c r="N182" s="30"/>
      <c r="O182" s="143"/>
      <c r="P182" s="82">
        <f t="shared" si="20"/>
        <v>0</v>
      </c>
      <c r="Q182" s="142"/>
      <c r="R182" s="123" t="str">
        <f t="shared" si="21"/>
        <v/>
      </c>
      <c r="S182" s="122" t="str">
        <f t="shared" si="22"/>
        <v/>
      </c>
      <c r="T182" s="122" t="str">
        <f t="shared" si="23"/>
        <v/>
      </c>
      <c r="U182">
        <f t="shared" si="24"/>
        <v>0</v>
      </c>
    </row>
    <row r="183" spans="1:21" ht="15" x14ac:dyDescent="0.2">
      <c r="A183" s="48">
        <v>160</v>
      </c>
      <c r="B183" s="49" t="str">
        <f>IF(G183="","",VLOOKUP(G183,'Account Codes'!$A$2:$C$803,3,FALSE))</f>
        <v/>
      </c>
      <c r="C183" s="131" t="str">
        <f t="shared" si="25"/>
        <v/>
      </c>
      <c r="D183" s="39"/>
      <c r="E183" s="85" t="str">
        <f>IF(AND(LEN(D183)&gt;0,LEN(C183)&gt;0),"ERROR - please do not enter internal order AND cost centre",IF(LEN(C183)&gt;0,VLOOKUP(C183,'Account Codes'!$H$2:$I$5001,2,FALSE),IF(LEN(D183)&gt;0,VLOOKUP(D183,'Account Codes'!$K$2:$L$12186,2,FALSE),"")))</f>
        <v/>
      </c>
      <c r="F183" s="39"/>
      <c r="G183" s="31"/>
      <c r="H183" s="88" t="str">
        <f>IF(LEN(G183)=0,"",VLOOKUP(VALUE(G183),'Account Codes'!$A$2:$B$803,2,FALSE))</f>
        <v/>
      </c>
      <c r="I183" s="147"/>
      <c r="J183" s="132" t="s">
        <v>21</v>
      </c>
      <c r="K183" s="143"/>
      <c r="L183" s="132">
        <f t="shared" si="18"/>
        <v>0</v>
      </c>
      <c r="M183" s="128">
        <f t="shared" si="19"/>
        <v>0</v>
      </c>
      <c r="N183" s="30"/>
      <c r="O183" s="143"/>
      <c r="P183" s="82">
        <f t="shared" si="20"/>
        <v>0</v>
      </c>
      <c r="Q183" s="142"/>
      <c r="R183" s="123" t="str">
        <f t="shared" si="21"/>
        <v/>
      </c>
      <c r="S183" s="122" t="str">
        <f t="shared" si="22"/>
        <v/>
      </c>
      <c r="T183" s="122" t="str">
        <f t="shared" si="23"/>
        <v/>
      </c>
      <c r="U183">
        <f t="shared" si="24"/>
        <v>0</v>
      </c>
    </row>
    <row r="184" spans="1:21" ht="15" x14ac:dyDescent="0.2">
      <c r="A184" s="48">
        <v>161</v>
      </c>
      <c r="B184" s="49" t="str">
        <f>IF(G184="","",VLOOKUP(G184,'Account Codes'!$A$2:$C$803,3,FALSE))</f>
        <v/>
      </c>
      <c r="C184" s="131" t="str">
        <f t="shared" si="25"/>
        <v/>
      </c>
      <c r="D184" s="39"/>
      <c r="E184" s="85" t="str">
        <f>IF(AND(LEN(D184)&gt;0,LEN(C184)&gt;0),"ERROR - please do not enter internal order AND cost centre",IF(LEN(C184)&gt;0,VLOOKUP(C184,'Account Codes'!$H$2:$I$5001,2,FALSE),IF(LEN(D184)&gt;0,VLOOKUP(D184,'Account Codes'!$K$2:$L$12186,2,FALSE),"")))</f>
        <v/>
      </c>
      <c r="F184" s="39"/>
      <c r="G184" s="31"/>
      <c r="H184" s="88" t="str">
        <f>IF(LEN(G184)=0,"",VLOOKUP(VALUE(G184),'Account Codes'!$A$2:$B$803,2,FALSE))</f>
        <v/>
      </c>
      <c r="I184" s="147"/>
      <c r="J184" s="132" t="s">
        <v>21</v>
      </c>
      <c r="K184" s="143"/>
      <c r="L184" s="132">
        <f t="shared" si="18"/>
        <v>0</v>
      </c>
      <c r="M184" s="128">
        <f t="shared" si="19"/>
        <v>0</v>
      </c>
      <c r="N184" s="30"/>
      <c r="O184" s="143"/>
      <c r="P184" s="82">
        <f t="shared" si="20"/>
        <v>0</v>
      </c>
      <c r="Q184" s="142"/>
      <c r="R184" s="123" t="str">
        <f t="shared" si="21"/>
        <v/>
      </c>
      <c r="S184" s="122" t="str">
        <f t="shared" si="22"/>
        <v/>
      </c>
      <c r="T184" s="122" t="str">
        <f t="shared" si="23"/>
        <v/>
      </c>
      <c r="U184">
        <f t="shared" si="24"/>
        <v>0</v>
      </c>
    </row>
    <row r="185" spans="1:21" ht="15" x14ac:dyDescent="0.2">
      <c r="A185" s="48">
        <v>162</v>
      </c>
      <c r="B185" s="49" t="str">
        <f>IF(G185="","",VLOOKUP(G185,'Account Codes'!$A$2:$C$803,3,FALSE))</f>
        <v/>
      </c>
      <c r="C185" s="131" t="str">
        <f t="shared" si="25"/>
        <v/>
      </c>
      <c r="D185" s="39"/>
      <c r="E185" s="85" t="str">
        <f>IF(AND(LEN(D185)&gt;0,LEN(C185)&gt;0),"ERROR - please do not enter internal order AND cost centre",IF(LEN(C185)&gt;0,VLOOKUP(C185,'Account Codes'!$H$2:$I$5001,2,FALSE),IF(LEN(D185)&gt;0,VLOOKUP(D185,'Account Codes'!$K$2:$L$12186,2,FALSE),"")))</f>
        <v/>
      </c>
      <c r="F185" s="39"/>
      <c r="G185" s="31"/>
      <c r="H185" s="88" t="str">
        <f>IF(LEN(G185)=0,"",VLOOKUP(VALUE(G185),'Account Codes'!$A$2:$B$803,2,FALSE))</f>
        <v/>
      </c>
      <c r="I185" s="147"/>
      <c r="J185" s="132" t="s">
        <v>21</v>
      </c>
      <c r="K185" s="143"/>
      <c r="L185" s="132">
        <f t="shared" si="18"/>
        <v>0</v>
      </c>
      <c r="M185" s="128">
        <f t="shared" si="19"/>
        <v>0</v>
      </c>
      <c r="N185" s="30"/>
      <c r="O185" s="143"/>
      <c r="P185" s="82">
        <f t="shared" si="20"/>
        <v>0</v>
      </c>
      <c r="Q185" s="142"/>
      <c r="R185" s="123" t="str">
        <f t="shared" si="21"/>
        <v/>
      </c>
      <c r="S185" s="122" t="str">
        <f t="shared" si="22"/>
        <v/>
      </c>
      <c r="T185" s="122" t="str">
        <f t="shared" si="23"/>
        <v/>
      </c>
      <c r="U185">
        <f t="shared" si="24"/>
        <v>0</v>
      </c>
    </row>
    <row r="186" spans="1:21" ht="15" x14ac:dyDescent="0.2">
      <c r="A186" s="48">
        <v>163</v>
      </c>
      <c r="B186" s="49" t="str">
        <f>IF(G186="","",VLOOKUP(G186,'Account Codes'!$A$2:$C$803,3,FALSE))</f>
        <v/>
      </c>
      <c r="C186" s="131" t="str">
        <f t="shared" si="25"/>
        <v/>
      </c>
      <c r="D186" s="39"/>
      <c r="E186" s="85" t="str">
        <f>IF(AND(LEN(D186)&gt;0,LEN(C186)&gt;0),"ERROR - please do not enter internal order AND cost centre",IF(LEN(C186)&gt;0,VLOOKUP(C186,'Account Codes'!$H$2:$I$5001,2,FALSE),IF(LEN(D186)&gt;0,VLOOKUP(D186,'Account Codes'!$K$2:$L$12186,2,FALSE),"")))</f>
        <v/>
      </c>
      <c r="F186" s="39"/>
      <c r="G186" s="31"/>
      <c r="H186" s="88" t="str">
        <f>IF(LEN(G186)=0,"",VLOOKUP(VALUE(G186),'Account Codes'!$A$2:$B$803,2,FALSE))</f>
        <v/>
      </c>
      <c r="I186" s="147"/>
      <c r="J186" s="132" t="s">
        <v>21</v>
      </c>
      <c r="K186" s="143"/>
      <c r="L186" s="132">
        <f t="shared" si="18"/>
        <v>0</v>
      </c>
      <c r="M186" s="128">
        <f t="shared" si="19"/>
        <v>0</v>
      </c>
      <c r="N186" s="30"/>
      <c r="O186" s="143"/>
      <c r="P186" s="82">
        <f t="shared" si="20"/>
        <v>0</v>
      </c>
      <c r="Q186" s="142"/>
      <c r="R186" s="123" t="str">
        <f t="shared" si="21"/>
        <v/>
      </c>
      <c r="S186" s="122" t="str">
        <f t="shared" si="22"/>
        <v/>
      </c>
      <c r="T186" s="122" t="str">
        <f t="shared" si="23"/>
        <v/>
      </c>
      <c r="U186">
        <f t="shared" si="24"/>
        <v>0</v>
      </c>
    </row>
    <row r="187" spans="1:21" ht="15" x14ac:dyDescent="0.2">
      <c r="A187" s="48">
        <v>164</v>
      </c>
      <c r="B187" s="49" t="str">
        <f>IF(G187="","",VLOOKUP(G187,'Account Codes'!$A$2:$C$803,3,FALSE))</f>
        <v/>
      </c>
      <c r="C187" s="131" t="str">
        <f t="shared" si="25"/>
        <v/>
      </c>
      <c r="D187" s="39"/>
      <c r="E187" s="85" t="str">
        <f>IF(AND(LEN(D187)&gt;0,LEN(C187)&gt;0),"ERROR - please do not enter internal order AND cost centre",IF(LEN(C187)&gt;0,VLOOKUP(C187,'Account Codes'!$H$2:$I$5001,2,FALSE),IF(LEN(D187)&gt;0,VLOOKUP(D187,'Account Codes'!$K$2:$L$12186,2,FALSE),"")))</f>
        <v/>
      </c>
      <c r="F187" s="39"/>
      <c r="G187" s="31"/>
      <c r="H187" s="88" t="str">
        <f>IF(LEN(G187)=0,"",VLOOKUP(VALUE(G187),'Account Codes'!$A$2:$B$803,2,FALSE))</f>
        <v/>
      </c>
      <c r="I187" s="147"/>
      <c r="J187" s="132" t="s">
        <v>21</v>
      </c>
      <c r="K187" s="143"/>
      <c r="L187" s="132">
        <f t="shared" si="18"/>
        <v>0</v>
      </c>
      <c r="M187" s="128">
        <f t="shared" si="19"/>
        <v>0</v>
      </c>
      <c r="N187" s="30"/>
      <c r="O187" s="143"/>
      <c r="P187" s="82">
        <f t="shared" si="20"/>
        <v>0</v>
      </c>
      <c r="Q187" s="142"/>
      <c r="R187" s="123" t="str">
        <f t="shared" si="21"/>
        <v/>
      </c>
      <c r="S187" s="122" t="str">
        <f t="shared" si="22"/>
        <v/>
      </c>
      <c r="T187" s="122" t="str">
        <f t="shared" si="23"/>
        <v/>
      </c>
      <c r="U187">
        <f t="shared" si="24"/>
        <v>0</v>
      </c>
    </row>
    <row r="188" spans="1:21" ht="15" x14ac:dyDescent="0.2">
      <c r="A188" s="48">
        <v>165</v>
      </c>
      <c r="B188" s="49" t="str">
        <f>IF(G188="","",VLOOKUP(G188,'Account Codes'!$A$2:$C$803,3,FALSE))</f>
        <v/>
      </c>
      <c r="C188" s="131" t="str">
        <f t="shared" si="25"/>
        <v/>
      </c>
      <c r="D188" s="39"/>
      <c r="E188" s="85" t="str">
        <f>IF(AND(LEN(D188)&gt;0,LEN(C188)&gt;0),"ERROR - please do not enter internal order AND cost centre",IF(LEN(C188)&gt;0,VLOOKUP(C188,'Account Codes'!$H$2:$I$5001,2,FALSE),IF(LEN(D188)&gt;0,VLOOKUP(D188,'Account Codes'!$K$2:$L$12186,2,FALSE),"")))</f>
        <v/>
      </c>
      <c r="F188" s="39"/>
      <c r="G188" s="31"/>
      <c r="H188" s="88" t="str">
        <f>IF(LEN(G188)=0,"",VLOOKUP(VALUE(G188),'Account Codes'!$A$2:$B$803,2,FALSE))</f>
        <v/>
      </c>
      <c r="I188" s="147"/>
      <c r="J188" s="132" t="s">
        <v>21</v>
      </c>
      <c r="K188" s="143"/>
      <c r="L188" s="132">
        <f t="shared" si="18"/>
        <v>0</v>
      </c>
      <c r="M188" s="128">
        <f t="shared" si="19"/>
        <v>0</v>
      </c>
      <c r="N188" s="30"/>
      <c r="O188" s="143"/>
      <c r="P188" s="82">
        <f t="shared" si="20"/>
        <v>0</v>
      </c>
      <c r="Q188" s="142"/>
      <c r="R188" s="123" t="str">
        <f t="shared" si="21"/>
        <v/>
      </c>
      <c r="S188" s="122" t="str">
        <f t="shared" si="22"/>
        <v/>
      </c>
      <c r="T188" s="122" t="str">
        <f t="shared" si="23"/>
        <v/>
      </c>
      <c r="U188">
        <f t="shared" si="24"/>
        <v>0</v>
      </c>
    </row>
    <row r="189" spans="1:21" ht="15" x14ac:dyDescent="0.2">
      <c r="A189" s="48">
        <v>166</v>
      </c>
      <c r="B189" s="49" t="str">
        <f>IF(G189="","",VLOOKUP(G189,'Account Codes'!$A$2:$C$803,3,FALSE))</f>
        <v/>
      </c>
      <c r="C189" s="131" t="str">
        <f t="shared" si="25"/>
        <v/>
      </c>
      <c r="D189" s="39"/>
      <c r="E189" s="85" t="str">
        <f>IF(AND(LEN(D189)&gt;0,LEN(C189)&gt;0),"ERROR - please do not enter internal order AND cost centre",IF(LEN(C189)&gt;0,VLOOKUP(C189,'Account Codes'!$H$2:$I$5001,2,FALSE),IF(LEN(D189)&gt;0,VLOOKUP(D189,'Account Codes'!$K$2:$L$12186,2,FALSE),"")))</f>
        <v/>
      </c>
      <c r="F189" s="39"/>
      <c r="G189" s="31"/>
      <c r="H189" s="88" t="str">
        <f>IF(LEN(G189)=0,"",VLOOKUP(VALUE(G189),'Account Codes'!$A$2:$B$803,2,FALSE))</f>
        <v/>
      </c>
      <c r="I189" s="147"/>
      <c r="J189" s="132" t="s">
        <v>21</v>
      </c>
      <c r="K189" s="143"/>
      <c r="L189" s="132">
        <f t="shared" si="18"/>
        <v>0</v>
      </c>
      <c r="M189" s="128">
        <f t="shared" si="19"/>
        <v>0</v>
      </c>
      <c r="N189" s="30"/>
      <c r="O189" s="143"/>
      <c r="P189" s="82">
        <f t="shared" si="20"/>
        <v>0</v>
      </c>
      <c r="Q189" s="142"/>
      <c r="R189" s="123" t="str">
        <f t="shared" si="21"/>
        <v/>
      </c>
      <c r="S189" s="122" t="str">
        <f t="shared" si="22"/>
        <v/>
      </c>
      <c r="T189" s="122" t="str">
        <f t="shared" si="23"/>
        <v/>
      </c>
      <c r="U189">
        <f t="shared" si="24"/>
        <v>0</v>
      </c>
    </row>
    <row r="190" spans="1:21" ht="15" x14ac:dyDescent="0.2">
      <c r="A190" s="48">
        <v>167</v>
      </c>
      <c r="B190" s="49" t="str">
        <f>IF(G190="","",VLOOKUP(G190,'Account Codes'!$A$2:$C$803,3,FALSE))</f>
        <v/>
      </c>
      <c r="C190" s="131" t="str">
        <f t="shared" si="25"/>
        <v/>
      </c>
      <c r="D190" s="39"/>
      <c r="E190" s="85" t="str">
        <f>IF(AND(LEN(D190)&gt;0,LEN(C190)&gt;0),"ERROR - please do not enter internal order AND cost centre",IF(LEN(C190)&gt;0,VLOOKUP(C190,'Account Codes'!$H$2:$I$5001,2,FALSE),IF(LEN(D190)&gt;0,VLOOKUP(D190,'Account Codes'!$K$2:$L$12186,2,FALSE),"")))</f>
        <v/>
      </c>
      <c r="F190" s="39"/>
      <c r="G190" s="31"/>
      <c r="H190" s="88" t="str">
        <f>IF(LEN(G190)=0,"",VLOOKUP(VALUE(G190),'Account Codes'!$A$2:$B$803,2,FALSE))</f>
        <v/>
      </c>
      <c r="I190" s="147"/>
      <c r="J190" s="132" t="s">
        <v>21</v>
      </c>
      <c r="K190" s="143"/>
      <c r="L190" s="132">
        <f t="shared" si="18"/>
        <v>0</v>
      </c>
      <c r="M190" s="128">
        <f t="shared" si="19"/>
        <v>0</v>
      </c>
      <c r="N190" s="30"/>
      <c r="O190" s="143"/>
      <c r="P190" s="82">
        <f t="shared" si="20"/>
        <v>0</v>
      </c>
      <c r="Q190" s="142"/>
      <c r="R190" s="123" t="str">
        <f t="shared" si="21"/>
        <v/>
      </c>
      <c r="S190" s="122" t="str">
        <f t="shared" si="22"/>
        <v/>
      </c>
      <c r="T190" s="122" t="str">
        <f t="shared" si="23"/>
        <v/>
      </c>
      <c r="U190">
        <f t="shared" si="24"/>
        <v>0</v>
      </c>
    </row>
    <row r="191" spans="1:21" ht="15" x14ac:dyDescent="0.2">
      <c r="A191" s="48">
        <v>168</v>
      </c>
      <c r="B191" s="49" t="str">
        <f>IF(G191="","",VLOOKUP(G191,'Account Codes'!$A$2:$C$803,3,FALSE))</f>
        <v/>
      </c>
      <c r="C191" s="131" t="str">
        <f t="shared" si="25"/>
        <v/>
      </c>
      <c r="D191" s="39"/>
      <c r="E191" s="85" t="str">
        <f>IF(AND(LEN(D191)&gt;0,LEN(C191)&gt;0),"ERROR - please do not enter internal order AND cost centre",IF(LEN(C191)&gt;0,VLOOKUP(C191,'Account Codes'!$H$2:$I$5001,2,FALSE),IF(LEN(D191)&gt;0,VLOOKUP(D191,'Account Codes'!$K$2:$L$12186,2,FALSE),"")))</f>
        <v/>
      </c>
      <c r="F191" s="39"/>
      <c r="G191" s="31"/>
      <c r="H191" s="88" t="str">
        <f>IF(LEN(G191)=0,"",VLOOKUP(VALUE(G191),'Account Codes'!$A$2:$B$803,2,FALSE))</f>
        <v/>
      </c>
      <c r="I191" s="147"/>
      <c r="J191" s="132" t="s">
        <v>21</v>
      </c>
      <c r="K191" s="143"/>
      <c r="L191" s="132">
        <f t="shared" si="18"/>
        <v>0</v>
      </c>
      <c r="M191" s="128">
        <f t="shared" si="19"/>
        <v>0</v>
      </c>
      <c r="N191" s="30"/>
      <c r="O191" s="143"/>
      <c r="P191" s="82">
        <f t="shared" si="20"/>
        <v>0</v>
      </c>
      <c r="Q191" s="142"/>
      <c r="R191" s="123" t="str">
        <f t="shared" si="21"/>
        <v/>
      </c>
      <c r="S191" s="122" t="str">
        <f t="shared" si="22"/>
        <v/>
      </c>
      <c r="T191" s="122" t="str">
        <f t="shared" si="23"/>
        <v/>
      </c>
      <c r="U191">
        <f t="shared" si="24"/>
        <v>0</v>
      </c>
    </row>
    <row r="192" spans="1:21" ht="15" x14ac:dyDescent="0.2">
      <c r="A192" s="48">
        <v>169</v>
      </c>
      <c r="B192" s="49" t="str">
        <f>IF(G192="","",VLOOKUP(G192,'Account Codes'!$A$2:$C$803,3,FALSE))</f>
        <v/>
      </c>
      <c r="C192" s="131" t="str">
        <f t="shared" si="25"/>
        <v/>
      </c>
      <c r="D192" s="39"/>
      <c r="E192" s="85" t="str">
        <f>IF(AND(LEN(D192)&gt;0,LEN(C192)&gt;0),"ERROR - please do not enter internal order AND cost centre",IF(LEN(C192)&gt;0,VLOOKUP(C192,'Account Codes'!$H$2:$I$5001,2,FALSE),IF(LEN(D192)&gt;0,VLOOKUP(D192,'Account Codes'!$K$2:$L$12186,2,FALSE),"")))</f>
        <v/>
      </c>
      <c r="F192" s="39"/>
      <c r="G192" s="31"/>
      <c r="H192" s="88" t="str">
        <f>IF(LEN(G192)=0,"",VLOOKUP(VALUE(G192),'Account Codes'!$A$2:$B$803,2,FALSE))</f>
        <v/>
      </c>
      <c r="I192" s="147"/>
      <c r="J192" s="132" t="s">
        <v>21</v>
      </c>
      <c r="K192" s="143"/>
      <c r="L192" s="132">
        <f t="shared" si="18"/>
        <v>0</v>
      </c>
      <c r="M192" s="128">
        <f t="shared" si="19"/>
        <v>0</v>
      </c>
      <c r="N192" s="30"/>
      <c r="O192" s="143"/>
      <c r="P192" s="82">
        <f t="shared" si="20"/>
        <v>0</v>
      </c>
      <c r="Q192" s="142"/>
      <c r="R192" s="123" t="str">
        <f t="shared" si="21"/>
        <v/>
      </c>
      <c r="S192" s="122" t="str">
        <f t="shared" si="22"/>
        <v/>
      </c>
      <c r="T192" s="122" t="str">
        <f t="shared" si="23"/>
        <v/>
      </c>
      <c r="U192">
        <f t="shared" si="24"/>
        <v>0</v>
      </c>
    </row>
    <row r="193" spans="1:21" ht="15" x14ac:dyDescent="0.2">
      <c r="A193" s="48">
        <v>170</v>
      </c>
      <c r="B193" s="49" t="str">
        <f>IF(G193="","",VLOOKUP(G193,'Account Codes'!$A$2:$C$803,3,FALSE))</f>
        <v/>
      </c>
      <c r="C193" s="131" t="str">
        <f t="shared" si="25"/>
        <v/>
      </c>
      <c r="D193" s="39"/>
      <c r="E193" s="85" t="str">
        <f>IF(AND(LEN(D193)&gt;0,LEN(C193)&gt;0),"ERROR - please do not enter internal order AND cost centre",IF(LEN(C193)&gt;0,VLOOKUP(C193,'Account Codes'!$H$2:$I$5001,2,FALSE),IF(LEN(D193)&gt;0,VLOOKUP(D193,'Account Codes'!$K$2:$L$12186,2,FALSE),"")))</f>
        <v/>
      </c>
      <c r="F193" s="39"/>
      <c r="G193" s="31"/>
      <c r="H193" s="88" t="str">
        <f>IF(LEN(G193)=0,"",VLOOKUP(VALUE(G193),'Account Codes'!$A$2:$B$803,2,FALSE))</f>
        <v/>
      </c>
      <c r="I193" s="147"/>
      <c r="J193" s="132" t="s">
        <v>21</v>
      </c>
      <c r="K193" s="143"/>
      <c r="L193" s="132">
        <f t="shared" si="18"/>
        <v>0</v>
      </c>
      <c r="M193" s="128">
        <f t="shared" si="19"/>
        <v>0</v>
      </c>
      <c r="N193" s="30"/>
      <c r="O193" s="143"/>
      <c r="P193" s="82">
        <f t="shared" si="20"/>
        <v>0</v>
      </c>
      <c r="Q193" s="142"/>
      <c r="R193" s="123" t="str">
        <f t="shared" si="21"/>
        <v/>
      </c>
      <c r="S193" s="122" t="str">
        <f t="shared" si="22"/>
        <v/>
      </c>
      <c r="T193" s="122" t="str">
        <f t="shared" si="23"/>
        <v/>
      </c>
      <c r="U193">
        <f t="shared" si="24"/>
        <v>0</v>
      </c>
    </row>
    <row r="194" spans="1:21" ht="15" x14ac:dyDescent="0.2">
      <c r="A194" s="48">
        <v>171</v>
      </c>
      <c r="B194" s="49" t="str">
        <f>IF(G194="","",VLOOKUP(G194,'Account Codes'!$A$2:$C$803,3,FALSE))</f>
        <v/>
      </c>
      <c r="C194" s="131" t="str">
        <f t="shared" si="25"/>
        <v/>
      </c>
      <c r="D194" s="39"/>
      <c r="E194" s="85" t="str">
        <f>IF(AND(LEN(D194)&gt;0,LEN(C194)&gt;0),"ERROR - please do not enter internal order AND cost centre",IF(LEN(C194)&gt;0,VLOOKUP(C194,'Account Codes'!$H$2:$I$5001,2,FALSE),IF(LEN(D194)&gt;0,VLOOKUP(D194,'Account Codes'!$K$2:$L$12186,2,FALSE),"")))</f>
        <v/>
      </c>
      <c r="F194" s="39"/>
      <c r="G194" s="31"/>
      <c r="H194" s="88" t="str">
        <f>IF(LEN(G194)=0,"",VLOOKUP(VALUE(G194),'Account Codes'!$A$2:$B$803,2,FALSE))</f>
        <v/>
      </c>
      <c r="I194" s="147"/>
      <c r="J194" s="132" t="s">
        <v>21</v>
      </c>
      <c r="K194" s="143"/>
      <c r="L194" s="132">
        <f t="shared" si="18"/>
        <v>0</v>
      </c>
      <c r="M194" s="128">
        <f t="shared" si="19"/>
        <v>0</v>
      </c>
      <c r="N194" s="30"/>
      <c r="O194" s="143"/>
      <c r="P194" s="82">
        <f t="shared" si="20"/>
        <v>0</v>
      </c>
      <c r="Q194" s="142"/>
      <c r="R194" s="123" t="str">
        <f t="shared" si="21"/>
        <v/>
      </c>
      <c r="S194" s="122" t="str">
        <f t="shared" si="22"/>
        <v/>
      </c>
      <c r="T194" s="122" t="str">
        <f t="shared" si="23"/>
        <v/>
      </c>
      <c r="U194">
        <f t="shared" si="24"/>
        <v>0</v>
      </c>
    </row>
    <row r="195" spans="1:21" ht="15" x14ac:dyDescent="0.2">
      <c r="A195" s="48">
        <v>172</v>
      </c>
      <c r="B195" s="49" t="str">
        <f>IF(G195="","",VLOOKUP(G195,'Account Codes'!$A$2:$C$803,3,FALSE))</f>
        <v/>
      </c>
      <c r="C195" s="131" t="str">
        <f t="shared" si="25"/>
        <v/>
      </c>
      <c r="D195" s="39"/>
      <c r="E195" s="85" t="str">
        <f>IF(AND(LEN(D195)&gt;0,LEN(C195)&gt;0),"ERROR - please do not enter internal order AND cost centre",IF(LEN(C195)&gt;0,VLOOKUP(C195,'Account Codes'!$H$2:$I$5001,2,FALSE),IF(LEN(D195)&gt;0,VLOOKUP(D195,'Account Codes'!$K$2:$L$12186,2,FALSE),"")))</f>
        <v/>
      </c>
      <c r="F195" s="39"/>
      <c r="G195" s="31"/>
      <c r="H195" s="88" t="str">
        <f>IF(LEN(G195)=0,"",VLOOKUP(VALUE(G195),'Account Codes'!$A$2:$B$803,2,FALSE))</f>
        <v/>
      </c>
      <c r="I195" s="147"/>
      <c r="J195" s="132" t="s">
        <v>21</v>
      </c>
      <c r="K195" s="143"/>
      <c r="L195" s="132">
        <f t="shared" si="18"/>
        <v>0</v>
      </c>
      <c r="M195" s="128">
        <f t="shared" si="19"/>
        <v>0</v>
      </c>
      <c r="N195" s="30"/>
      <c r="O195" s="143"/>
      <c r="P195" s="82">
        <f t="shared" si="20"/>
        <v>0</v>
      </c>
      <c r="Q195" s="142"/>
      <c r="R195" s="123" t="str">
        <f t="shared" si="21"/>
        <v/>
      </c>
      <c r="S195" s="122" t="str">
        <f t="shared" si="22"/>
        <v/>
      </c>
      <c r="T195" s="122" t="str">
        <f t="shared" si="23"/>
        <v/>
      </c>
      <c r="U195">
        <f t="shared" si="24"/>
        <v>0</v>
      </c>
    </row>
    <row r="196" spans="1:21" ht="15" x14ac:dyDescent="0.2">
      <c r="A196" s="48">
        <v>173</v>
      </c>
      <c r="B196" s="49" t="str">
        <f>IF(G196="","",VLOOKUP(G196,'Account Codes'!$A$2:$C$803,3,FALSE))</f>
        <v/>
      </c>
      <c r="C196" s="131" t="str">
        <f t="shared" si="25"/>
        <v/>
      </c>
      <c r="D196" s="39"/>
      <c r="E196" s="85" t="str">
        <f>IF(AND(LEN(D196)&gt;0,LEN(C196)&gt;0),"ERROR - please do not enter internal order AND cost centre",IF(LEN(C196)&gt;0,VLOOKUP(C196,'Account Codes'!$H$2:$I$5001,2,FALSE),IF(LEN(D196)&gt;0,VLOOKUP(D196,'Account Codes'!$K$2:$L$12186,2,FALSE),"")))</f>
        <v/>
      </c>
      <c r="F196" s="39"/>
      <c r="G196" s="31"/>
      <c r="H196" s="88" t="str">
        <f>IF(LEN(G196)=0,"",VLOOKUP(VALUE(G196),'Account Codes'!$A$2:$B$803,2,FALSE))</f>
        <v/>
      </c>
      <c r="I196" s="147"/>
      <c r="J196" s="132" t="s">
        <v>21</v>
      </c>
      <c r="K196" s="143"/>
      <c r="L196" s="132">
        <f t="shared" si="18"/>
        <v>0</v>
      </c>
      <c r="M196" s="128">
        <f t="shared" si="19"/>
        <v>0</v>
      </c>
      <c r="N196" s="30"/>
      <c r="O196" s="143"/>
      <c r="P196" s="82">
        <f t="shared" si="20"/>
        <v>0</v>
      </c>
      <c r="Q196" s="142"/>
      <c r="R196" s="123" t="str">
        <f t="shared" si="21"/>
        <v/>
      </c>
      <c r="S196" s="122" t="str">
        <f t="shared" si="22"/>
        <v/>
      </c>
      <c r="T196" s="122" t="str">
        <f t="shared" si="23"/>
        <v/>
      </c>
      <c r="U196">
        <f t="shared" si="24"/>
        <v>0</v>
      </c>
    </row>
    <row r="197" spans="1:21" ht="15" x14ac:dyDescent="0.2">
      <c r="A197" s="48">
        <v>174</v>
      </c>
      <c r="B197" s="49" t="str">
        <f>IF(G197="","",VLOOKUP(G197,'Account Codes'!$A$2:$C$803,3,FALSE))</f>
        <v/>
      </c>
      <c r="C197" s="131" t="str">
        <f t="shared" si="25"/>
        <v/>
      </c>
      <c r="D197" s="39"/>
      <c r="E197" s="85" t="str">
        <f>IF(AND(LEN(D197)&gt;0,LEN(C197)&gt;0),"ERROR - please do not enter internal order AND cost centre",IF(LEN(C197)&gt;0,VLOOKUP(C197,'Account Codes'!$H$2:$I$5001,2,FALSE),IF(LEN(D197)&gt;0,VLOOKUP(D197,'Account Codes'!$K$2:$L$12186,2,FALSE),"")))</f>
        <v/>
      </c>
      <c r="F197" s="39"/>
      <c r="G197" s="31"/>
      <c r="H197" s="88" t="str">
        <f>IF(LEN(G197)=0,"",VLOOKUP(VALUE(G197),'Account Codes'!$A$2:$B$803,2,FALSE))</f>
        <v/>
      </c>
      <c r="I197" s="147"/>
      <c r="J197" s="132" t="s">
        <v>21</v>
      </c>
      <c r="K197" s="143"/>
      <c r="L197" s="132">
        <f t="shared" si="18"/>
        <v>0</v>
      </c>
      <c r="M197" s="128">
        <f t="shared" si="19"/>
        <v>0</v>
      </c>
      <c r="N197" s="30"/>
      <c r="O197" s="143"/>
      <c r="P197" s="82">
        <f t="shared" si="20"/>
        <v>0</v>
      </c>
      <c r="Q197" s="142"/>
      <c r="R197" s="123" t="str">
        <f t="shared" si="21"/>
        <v/>
      </c>
      <c r="S197" s="122" t="str">
        <f t="shared" si="22"/>
        <v/>
      </c>
      <c r="T197" s="122" t="str">
        <f t="shared" si="23"/>
        <v/>
      </c>
      <c r="U197">
        <f t="shared" si="24"/>
        <v>0</v>
      </c>
    </row>
    <row r="198" spans="1:21" ht="15" x14ac:dyDescent="0.2">
      <c r="A198" s="48">
        <v>175</v>
      </c>
      <c r="B198" s="49" t="str">
        <f>IF(G198="","",VLOOKUP(G198,'Account Codes'!$A$2:$C$803,3,FALSE))</f>
        <v/>
      </c>
      <c r="C198" s="131" t="str">
        <f t="shared" si="25"/>
        <v/>
      </c>
      <c r="D198" s="39"/>
      <c r="E198" s="85" t="str">
        <f>IF(AND(LEN(D198)&gt;0,LEN(C198)&gt;0),"ERROR - please do not enter internal order AND cost centre",IF(LEN(C198)&gt;0,VLOOKUP(C198,'Account Codes'!$H$2:$I$5001,2,FALSE),IF(LEN(D198)&gt;0,VLOOKUP(D198,'Account Codes'!$K$2:$L$12186,2,FALSE),"")))</f>
        <v/>
      </c>
      <c r="F198" s="39"/>
      <c r="G198" s="31"/>
      <c r="H198" s="88" t="str">
        <f>IF(LEN(G198)=0,"",VLOOKUP(VALUE(G198),'Account Codes'!$A$2:$B$803,2,FALSE))</f>
        <v/>
      </c>
      <c r="I198" s="147"/>
      <c r="J198" s="132" t="s">
        <v>21</v>
      </c>
      <c r="K198" s="143"/>
      <c r="L198" s="132">
        <f t="shared" si="18"/>
        <v>0</v>
      </c>
      <c r="M198" s="128">
        <f t="shared" si="19"/>
        <v>0</v>
      </c>
      <c r="N198" s="30"/>
      <c r="O198" s="143"/>
      <c r="P198" s="82">
        <f t="shared" si="20"/>
        <v>0</v>
      </c>
      <c r="Q198" s="142"/>
      <c r="R198" s="123" t="str">
        <f t="shared" si="21"/>
        <v/>
      </c>
      <c r="S198" s="122" t="str">
        <f t="shared" si="22"/>
        <v/>
      </c>
      <c r="T198" s="122" t="str">
        <f t="shared" si="23"/>
        <v/>
      </c>
      <c r="U198">
        <f t="shared" si="24"/>
        <v>0</v>
      </c>
    </row>
    <row r="199" spans="1:21" ht="15" x14ac:dyDescent="0.2">
      <c r="A199" s="48">
        <v>176</v>
      </c>
      <c r="B199" s="49" t="str">
        <f>IF(G199="","",VLOOKUP(G199,'Account Codes'!$A$2:$C$803,3,FALSE))</f>
        <v/>
      </c>
      <c r="C199" s="131" t="str">
        <f t="shared" si="25"/>
        <v/>
      </c>
      <c r="D199" s="39"/>
      <c r="E199" s="85" t="str">
        <f>IF(AND(LEN(D199)&gt;0,LEN(C199)&gt;0),"ERROR - please do not enter internal order AND cost centre",IF(LEN(C199)&gt;0,VLOOKUP(C199,'Account Codes'!$H$2:$I$5001,2,FALSE),IF(LEN(D199)&gt;0,VLOOKUP(D199,'Account Codes'!$K$2:$L$12186,2,FALSE),"")))</f>
        <v/>
      </c>
      <c r="F199" s="39"/>
      <c r="G199" s="31"/>
      <c r="H199" s="88" t="str">
        <f>IF(LEN(G199)=0,"",VLOOKUP(VALUE(G199),'Account Codes'!$A$2:$B$803,2,FALSE))</f>
        <v/>
      </c>
      <c r="I199" s="147"/>
      <c r="J199" s="132" t="s">
        <v>21</v>
      </c>
      <c r="K199" s="143"/>
      <c r="L199" s="132">
        <f t="shared" si="18"/>
        <v>0</v>
      </c>
      <c r="M199" s="128">
        <f t="shared" si="19"/>
        <v>0</v>
      </c>
      <c r="N199" s="30"/>
      <c r="O199" s="143"/>
      <c r="P199" s="82">
        <f t="shared" si="20"/>
        <v>0</v>
      </c>
      <c r="Q199" s="142"/>
      <c r="R199" s="123" t="str">
        <f t="shared" si="21"/>
        <v/>
      </c>
      <c r="S199" s="122" t="str">
        <f t="shared" si="22"/>
        <v/>
      </c>
      <c r="T199" s="122" t="str">
        <f t="shared" si="23"/>
        <v/>
      </c>
      <c r="U199">
        <f t="shared" si="24"/>
        <v>0</v>
      </c>
    </row>
    <row r="200" spans="1:21" ht="15" x14ac:dyDescent="0.2">
      <c r="A200" s="48">
        <v>177</v>
      </c>
      <c r="B200" s="49" t="str">
        <f>IF(G200="","",VLOOKUP(G200,'Account Codes'!$A$2:$C$803,3,FALSE))</f>
        <v/>
      </c>
      <c r="C200" s="131" t="str">
        <f t="shared" si="25"/>
        <v/>
      </c>
      <c r="D200" s="39"/>
      <c r="E200" s="85" t="str">
        <f>IF(AND(LEN(D200)&gt;0,LEN(C200)&gt;0),"ERROR - please do not enter internal order AND cost centre",IF(LEN(C200)&gt;0,VLOOKUP(C200,'Account Codes'!$H$2:$I$5001,2,FALSE),IF(LEN(D200)&gt;0,VLOOKUP(D200,'Account Codes'!$K$2:$L$12186,2,FALSE),"")))</f>
        <v/>
      </c>
      <c r="F200" s="39"/>
      <c r="G200" s="31"/>
      <c r="H200" s="88" t="str">
        <f>IF(LEN(G200)=0,"",VLOOKUP(VALUE(G200),'Account Codes'!$A$2:$B$803,2,FALSE))</f>
        <v/>
      </c>
      <c r="I200" s="147"/>
      <c r="J200" s="132" t="s">
        <v>21</v>
      </c>
      <c r="K200" s="143"/>
      <c r="L200" s="132">
        <f t="shared" si="18"/>
        <v>0</v>
      </c>
      <c r="M200" s="128">
        <f t="shared" si="19"/>
        <v>0</v>
      </c>
      <c r="N200" s="30"/>
      <c r="O200" s="143"/>
      <c r="P200" s="82">
        <f t="shared" si="20"/>
        <v>0</v>
      </c>
      <c r="Q200" s="142"/>
      <c r="R200" s="123" t="str">
        <f t="shared" si="21"/>
        <v/>
      </c>
      <c r="S200" s="122" t="str">
        <f t="shared" si="22"/>
        <v/>
      </c>
      <c r="T200" s="122" t="str">
        <f t="shared" si="23"/>
        <v/>
      </c>
      <c r="U200">
        <f t="shared" si="24"/>
        <v>0</v>
      </c>
    </row>
    <row r="201" spans="1:21" ht="15" x14ac:dyDescent="0.2">
      <c r="A201" s="48">
        <v>178</v>
      </c>
      <c r="B201" s="49" t="str">
        <f>IF(G201="","",VLOOKUP(G201,'Account Codes'!$A$2:$C$803,3,FALSE))</f>
        <v/>
      </c>
      <c r="C201" s="131" t="str">
        <f t="shared" si="25"/>
        <v/>
      </c>
      <c r="D201" s="39"/>
      <c r="E201" s="85" t="str">
        <f>IF(AND(LEN(D201)&gt;0,LEN(C201)&gt;0),"ERROR - please do not enter internal order AND cost centre",IF(LEN(C201)&gt;0,VLOOKUP(C201,'Account Codes'!$H$2:$I$5001,2,FALSE),IF(LEN(D201)&gt;0,VLOOKUP(D201,'Account Codes'!$K$2:$L$12186,2,FALSE),"")))</f>
        <v/>
      </c>
      <c r="F201" s="39"/>
      <c r="G201" s="31"/>
      <c r="H201" s="88" t="str">
        <f>IF(LEN(G201)=0,"",VLOOKUP(VALUE(G201),'Account Codes'!$A$2:$B$803,2,FALSE))</f>
        <v/>
      </c>
      <c r="I201" s="147"/>
      <c r="J201" s="132" t="s">
        <v>21</v>
      </c>
      <c r="K201" s="143"/>
      <c r="L201" s="132">
        <f t="shared" si="18"/>
        <v>0</v>
      </c>
      <c r="M201" s="128">
        <f t="shared" si="19"/>
        <v>0</v>
      </c>
      <c r="N201" s="30"/>
      <c r="O201" s="143"/>
      <c r="P201" s="82">
        <f t="shared" si="20"/>
        <v>0</v>
      </c>
      <c r="Q201" s="142"/>
      <c r="R201" s="123" t="str">
        <f t="shared" si="21"/>
        <v/>
      </c>
      <c r="S201" s="122" t="str">
        <f t="shared" si="22"/>
        <v/>
      </c>
      <c r="T201" s="122" t="str">
        <f t="shared" si="23"/>
        <v/>
      </c>
      <c r="U201">
        <f t="shared" si="24"/>
        <v>0</v>
      </c>
    </row>
    <row r="202" spans="1:21" ht="15" x14ac:dyDescent="0.2">
      <c r="A202" s="48">
        <v>179</v>
      </c>
      <c r="B202" s="49" t="str">
        <f>IF(G202="","",VLOOKUP(G202,'Account Codes'!$A$2:$C$803,3,FALSE))</f>
        <v/>
      </c>
      <c r="C202" s="131" t="str">
        <f t="shared" si="25"/>
        <v/>
      </c>
      <c r="D202" s="39"/>
      <c r="E202" s="85" t="str">
        <f>IF(AND(LEN(D202)&gt;0,LEN(C202)&gt;0),"ERROR - please do not enter internal order AND cost centre",IF(LEN(C202)&gt;0,VLOOKUP(C202,'Account Codes'!$H$2:$I$5001,2,FALSE),IF(LEN(D202)&gt;0,VLOOKUP(D202,'Account Codes'!$K$2:$L$12186,2,FALSE),"")))</f>
        <v/>
      </c>
      <c r="F202" s="39"/>
      <c r="G202" s="31"/>
      <c r="H202" s="88" t="str">
        <f>IF(LEN(G202)=0,"",VLOOKUP(VALUE(G202),'Account Codes'!$A$2:$B$803,2,FALSE))</f>
        <v/>
      </c>
      <c r="I202" s="147"/>
      <c r="J202" s="132" t="s">
        <v>21</v>
      </c>
      <c r="K202" s="143"/>
      <c r="L202" s="132">
        <f t="shared" si="18"/>
        <v>0</v>
      </c>
      <c r="M202" s="128">
        <f t="shared" si="19"/>
        <v>0</v>
      </c>
      <c r="N202" s="30"/>
      <c r="O202" s="143"/>
      <c r="P202" s="82">
        <f t="shared" si="20"/>
        <v>0</v>
      </c>
      <c r="Q202" s="142"/>
      <c r="R202" s="123" t="str">
        <f t="shared" si="21"/>
        <v/>
      </c>
      <c r="S202" s="122" t="str">
        <f t="shared" si="22"/>
        <v/>
      </c>
      <c r="T202" s="122" t="str">
        <f t="shared" si="23"/>
        <v/>
      </c>
      <c r="U202">
        <f t="shared" si="24"/>
        <v>0</v>
      </c>
    </row>
    <row r="203" spans="1:21" ht="15" x14ac:dyDescent="0.2">
      <c r="A203" s="48">
        <v>180</v>
      </c>
      <c r="B203" s="49" t="str">
        <f>IF(G203="","",VLOOKUP(G203,'Account Codes'!$A$2:$C$803,3,FALSE))</f>
        <v/>
      </c>
      <c r="C203" s="131" t="str">
        <f t="shared" si="25"/>
        <v/>
      </c>
      <c r="D203" s="39"/>
      <c r="E203" s="85" t="str">
        <f>IF(AND(LEN(D203)&gt;0,LEN(C203)&gt;0),"ERROR - please do not enter internal order AND cost centre",IF(LEN(C203)&gt;0,VLOOKUP(C203,'Account Codes'!$H$2:$I$5001,2,FALSE),IF(LEN(D203)&gt;0,VLOOKUP(D203,'Account Codes'!$K$2:$L$12186,2,FALSE),"")))</f>
        <v/>
      </c>
      <c r="F203" s="39"/>
      <c r="G203" s="31"/>
      <c r="H203" s="88" t="str">
        <f>IF(LEN(G203)=0,"",VLOOKUP(VALUE(G203),'Account Codes'!$A$2:$B$803,2,FALSE))</f>
        <v/>
      </c>
      <c r="I203" s="147"/>
      <c r="J203" s="132" t="s">
        <v>21</v>
      </c>
      <c r="K203" s="143"/>
      <c r="L203" s="132">
        <f t="shared" si="18"/>
        <v>0</v>
      </c>
      <c r="M203" s="128">
        <f t="shared" si="19"/>
        <v>0</v>
      </c>
      <c r="N203" s="30"/>
      <c r="O203" s="143"/>
      <c r="P203" s="82">
        <f t="shared" si="20"/>
        <v>0</v>
      </c>
      <c r="Q203" s="142"/>
      <c r="R203" s="123" t="str">
        <f t="shared" si="21"/>
        <v/>
      </c>
      <c r="S203" s="122" t="str">
        <f t="shared" si="22"/>
        <v/>
      </c>
      <c r="T203" s="122" t="str">
        <f t="shared" si="23"/>
        <v/>
      </c>
      <c r="U203">
        <f t="shared" si="24"/>
        <v>0</v>
      </c>
    </row>
    <row r="204" spans="1:21" ht="15" x14ac:dyDescent="0.2">
      <c r="A204" s="48">
        <v>181</v>
      </c>
      <c r="B204" s="49" t="str">
        <f>IF(G204="","",VLOOKUP(G204,'Account Codes'!$A$2:$C$803,3,FALSE))</f>
        <v/>
      </c>
      <c r="C204" s="131" t="str">
        <f t="shared" si="25"/>
        <v/>
      </c>
      <c r="D204" s="39"/>
      <c r="E204" s="85" t="str">
        <f>IF(AND(LEN(D204)&gt;0,LEN(C204)&gt;0),"ERROR - please do not enter internal order AND cost centre",IF(LEN(C204)&gt;0,VLOOKUP(C204,'Account Codes'!$H$2:$I$5001,2,FALSE),IF(LEN(D204)&gt;0,VLOOKUP(D204,'Account Codes'!$K$2:$L$12186,2,FALSE),"")))</f>
        <v/>
      </c>
      <c r="F204" s="39"/>
      <c r="G204" s="31"/>
      <c r="H204" s="88" t="str">
        <f>IF(LEN(G204)=0,"",VLOOKUP(VALUE(G204),'Account Codes'!$A$2:$B$803,2,FALSE))</f>
        <v/>
      </c>
      <c r="I204" s="147"/>
      <c r="J204" s="132" t="s">
        <v>21</v>
      </c>
      <c r="K204" s="143"/>
      <c r="L204" s="132">
        <f t="shared" si="18"/>
        <v>0</v>
      </c>
      <c r="M204" s="128">
        <f t="shared" si="19"/>
        <v>0</v>
      </c>
      <c r="N204" s="30"/>
      <c r="O204" s="143"/>
      <c r="P204" s="82">
        <f t="shared" si="20"/>
        <v>0</v>
      </c>
      <c r="Q204" s="142"/>
      <c r="R204" s="123" t="str">
        <f t="shared" si="21"/>
        <v/>
      </c>
      <c r="S204" s="122" t="str">
        <f t="shared" si="22"/>
        <v/>
      </c>
      <c r="T204" s="122" t="str">
        <f t="shared" si="23"/>
        <v/>
      </c>
      <c r="U204">
        <f t="shared" si="24"/>
        <v>0</v>
      </c>
    </row>
    <row r="205" spans="1:21" ht="15" x14ac:dyDescent="0.2">
      <c r="A205" s="48">
        <v>182</v>
      </c>
      <c r="B205" s="49" t="str">
        <f>IF(G205="","",VLOOKUP(G205,'Account Codes'!$A$2:$C$803,3,FALSE))</f>
        <v/>
      </c>
      <c r="C205" s="131" t="str">
        <f t="shared" si="25"/>
        <v/>
      </c>
      <c r="D205" s="39"/>
      <c r="E205" s="85" t="str">
        <f>IF(AND(LEN(D205)&gt;0,LEN(C205)&gt;0),"ERROR - please do not enter internal order AND cost centre",IF(LEN(C205)&gt;0,VLOOKUP(C205,'Account Codes'!$H$2:$I$5001,2,FALSE),IF(LEN(D205)&gt;0,VLOOKUP(D205,'Account Codes'!$K$2:$L$12186,2,FALSE),"")))</f>
        <v/>
      </c>
      <c r="F205" s="39"/>
      <c r="G205" s="31"/>
      <c r="H205" s="88" t="str">
        <f>IF(LEN(G205)=0,"",VLOOKUP(VALUE(G205),'Account Codes'!$A$2:$B$803,2,FALSE))</f>
        <v/>
      </c>
      <c r="I205" s="147"/>
      <c r="J205" s="132" t="s">
        <v>21</v>
      </c>
      <c r="K205" s="143"/>
      <c r="L205" s="132">
        <f t="shared" si="18"/>
        <v>0</v>
      </c>
      <c r="M205" s="128">
        <f t="shared" si="19"/>
        <v>0</v>
      </c>
      <c r="N205" s="30"/>
      <c r="O205" s="143"/>
      <c r="P205" s="82">
        <f t="shared" si="20"/>
        <v>0</v>
      </c>
      <c r="Q205" s="142"/>
      <c r="R205" s="123" t="str">
        <f t="shared" si="21"/>
        <v/>
      </c>
      <c r="S205" s="122" t="str">
        <f t="shared" si="22"/>
        <v/>
      </c>
      <c r="T205" s="122" t="str">
        <f t="shared" si="23"/>
        <v/>
      </c>
      <c r="U205">
        <f t="shared" si="24"/>
        <v>0</v>
      </c>
    </row>
    <row r="206" spans="1:21" ht="15" x14ac:dyDescent="0.2">
      <c r="A206" s="48">
        <v>183</v>
      </c>
      <c r="B206" s="49" t="str">
        <f>IF(G206="","",VLOOKUP(G206,'Account Codes'!$A$2:$C$803,3,FALSE))</f>
        <v/>
      </c>
      <c r="C206" s="131" t="str">
        <f t="shared" si="25"/>
        <v/>
      </c>
      <c r="D206" s="39"/>
      <c r="E206" s="85" t="str">
        <f>IF(AND(LEN(D206)&gt;0,LEN(C206)&gt;0),"ERROR - please do not enter internal order AND cost centre",IF(LEN(C206)&gt;0,VLOOKUP(C206,'Account Codes'!$H$2:$I$5001,2,FALSE),IF(LEN(D206)&gt;0,VLOOKUP(D206,'Account Codes'!$K$2:$L$12186,2,FALSE),"")))</f>
        <v/>
      </c>
      <c r="F206" s="39"/>
      <c r="G206" s="31"/>
      <c r="H206" s="88" t="str">
        <f>IF(LEN(G206)=0,"",VLOOKUP(VALUE(G206),'Account Codes'!$A$2:$B$803,2,FALSE))</f>
        <v/>
      </c>
      <c r="I206" s="147"/>
      <c r="J206" s="132" t="s">
        <v>21</v>
      </c>
      <c r="K206" s="143"/>
      <c r="L206" s="132">
        <f t="shared" si="18"/>
        <v>0</v>
      </c>
      <c r="M206" s="128">
        <f t="shared" si="19"/>
        <v>0</v>
      </c>
      <c r="N206" s="30"/>
      <c r="O206" s="143"/>
      <c r="P206" s="82">
        <f t="shared" si="20"/>
        <v>0</v>
      </c>
      <c r="Q206" s="142"/>
      <c r="R206" s="123" t="str">
        <f t="shared" si="21"/>
        <v/>
      </c>
      <c r="S206" s="122" t="str">
        <f t="shared" si="22"/>
        <v/>
      </c>
      <c r="T206" s="122" t="str">
        <f t="shared" si="23"/>
        <v/>
      </c>
      <c r="U206">
        <f t="shared" si="24"/>
        <v>0</v>
      </c>
    </row>
    <row r="207" spans="1:21" ht="15" x14ac:dyDescent="0.2">
      <c r="A207" s="48">
        <v>184</v>
      </c>
      <c r="B207" s="49" t="str">
        <f>IF(G207="","",VLOOKUP(G207,'Account Codes'!$A$2:$C$803,3,FALSE))</f>
        <v/>
      </c>
      <c r="C207" s="131" t="str">
        <f t="shared" si="25"/>
        <v/>
      </c>
      <c r="D207" s="39"/>
      <c r="E207" s="85" t="str">
        <f>IF(AND(LEN(D207)&gt;0,LEN(C207)&gt;0),"ERROR - please do not enter internal order AND cost centre",IF(LEN(C207)&gt;0,VLOOKUP(C207,'Account Codes'!$H$2:$I$5001,2,FALSE),IF(LEN(D207)&gt;0,VLOOKUP(D207,'Account Codes'!$K$2:$L$12186,2,FALSE),"")))</f>
        <v/>
      </c>
      <c r="F207" s="39"/>
      <c r="G207" s="31"/>
      <c r="H207" s="88" t="str">
        <f>IF(LEN(G207)=0,"",VLOOKUP(VALUE(G207),'Account Codes'!$A$2:$B$803,2,FALSE))</f>
        <v/>
      </c>
      <c r="I207" s="147"/>
      <c r="J207" s="132" t="s">
        <v>21</v>
      </c>
      <c r="K207" s="143"/>
      <c r="L207" s="132">
        <f t="shared" si="18"/>
        <v>0</v>
      </c>
      <c r="M207" s="128">
        <f t="shared" si="19"/>
        <v>0</v>
      </c>
      <c r="N207" s="30"/>
      <c r="O207" s="143"/>
      <c r="P207" s="82">
        <f t="shared" si="20"/>
        <v>0</v>
      </c>
      <c r="Q207" s="142"/>
      <c r="R207" s="123" t="str">
        <f t="shared" si="21"/>
        <v/>
      </c>
      <c r="S207" s="122" t="str">
        <f t="shared" si="22"/>
        <v/>
      </c>
      <c r="T207" s="122" t="str">
        <f t="shared" si="23"/>
        <v/>
      </c>
      <c r="U207">
        <f t="shared" si="24"/>
        <v>0</v>
      </c>
    </row>
    <row r="208" spans="1:21" ht="15" x14ac:dyDescent="0.2">
      <c r="A208" s="48">
        <v>185</v>
      </c>
      <c r="B208" s="49" t="str">
        <f>IF(G208="","",VLOOKUP(G208,'Account Codes'!$A$2:$C$803,3,FALSE))</f>
        <v/>
      </c>
      <c r="C208" s="131" t="str">
        <f t="shared" si="25"/>
        <v/>
      </c>
      <c r="D208" s="39"/>
      <c r="E208" s="85" t="str">
        <f>IF(AND(LEN(D208)&gt;0,LEN(C208)&gt;0),"ERROR - please do not enter internal order AND cost centre",IF(LEN(C208)&gt;0,VLOOKUP(C208,'Account Codes'!$H$2:$I$5001,2,FALSE),IF(LEN(D208)&gt;0,VLOOKUP(D208,'Account Codes'!$K$2:$L$12186,2,FALSE),"")))</f>
        <v/>
      </c>
      <c r="F208" s="39"/>
      <c r="G208" s="31"/>
      <c r="H208" s="88" t="str">
        <f>IF(LEN(G208)=0,"",VLOOKUP(VALUE(G208),'Account Codes'!$A$2:$B$803,2,FALSE))</f>
        <v/>
      </c>
      <c r="I208" s="147"/>
      <c r="J208" s="132" t="s">
        <v>21</v>
      </c>
      <c r="K208" s="143"/>
      <c r="L208" s="132">
        <f t="shared" si="18"/>
        <v>0</v>
      </c>
      <c r="M208" s="128">
        <f t="shared" si="19"/>
        <v>0</v>
      </c>
      <c r="N208" s="30"/>
      <c r="O208" s="143"/>
      <c r="P208" s="82">
        <f t="shared" si="20"/>
        <v>0</v>
      </c>
      <c r="Q208" s="142"/>
      <c r="R208" s="123" t="str">
        <f t="shared" si="21"/>
        <v/>
      </c>
      <c r="S208" s="122" t="str">
        <f t="shared" si="22"/>
        <v/>
      </c>
      <c r="T208" s="122" t="str">
        <f t="shared" si="23"/>
        <v/>
      </c>
      <c r="U208">
        <f t="shared" si="24"/>
        <v>0</v>
      </c>
    </row>
    <row r="209" spans="1:21" ht="15" x14ac:dyDescent="0.2">
      <c r="A209" s="48">
        <v>186</v>
      </c>
      <c r="B209" s="49" t="str">
        <f>IF(G209="","",VLOOKUP(G209,'Account Codes'!$A$2:$C$803,3,FALSE))</f>
        <v/>
      </c>
      <c r="C209" s="131" t="str">
        <f t="shared" si="25"/>
        <v/>
      </c>
      <c r="D209" s="39"/>
      <c r="E209" s="85" t="str">
        <f>IF(AND(LEN(D209)&gt;0,LEN(C209)&gt;0),"ERROR - please do not enter internal order AND cost centre",IF(LEN(C209)&gt;0,VLOOKUP(C209,'Account Codes'!$H$2:$I$5001,2,FALSE),IF(LEN(D209)&gt;0,VLOOKUP(D209,'Account Codes'!$K$2:$L$12186,2,FALSE),"")))</f>
        <v/>
      </c>
      <c r="F209" s="39"/>
      <c r="G209" s="31"/>
      <c r="H209" s="88" t="str">
        <f>IF(LEN(G209)=0,"",VLOOKUP(VALUE(G209),'Account Codes'!$A$2:$B$803,2,FALSE))</f>
        <v/>
      </c>
      <c r="I209" s="147"/>
      <c r="J209" s="132" t="s">
        <v>21</v>
      </c>
      <c r="K209" s="143"/>
      <c r="L209" s="132">
        <f t="shared" si="18"/>
        <v>0</v>
      </c>
      <c r="M209" s="128">
        <f t="shared" si="19"/>
        <v>0</v>
      </c>
      <c r="N209" s="30"/>
      <c r="O209" s="143"/>
      <c r="P209" s="82">
        <f t="shared" si="20"/>
        <v>0</v>
      </c>
      <c r="Q209" s="142"/>
      <c r="R209" s="123" t="str">
        <f t="shared" si="21"/>
        <v/>
      </c>
      <c r="S209" s="122" t="str">
        <f t="shared" si="22"/>
        <v/>
      </c>
      <c r="T209" s="122" t="str">
        <f t="shared" si="23"/>
        <v/>
      </c>
      <c r="U209">
        <f t="shared" si="24"/>
        <v>0</v>
      </c>
    </row>
    <row r="210" spans="1:21" ht="15" x14ac:dyDescent="0.2">
      <c r="A210" s="48">
        <v>187</v>
      </c>
      <c r="B210" s="49" t="str">
        <f>IF(G210="","",VLOOKUP(G210,'Account Codes'!$A$2:$C$803,3,FALSE))</f>
        <v/>
      </c>
      <c r="C210" s="131" t="str">
        <f t="shared" si="25"/>
        <v/>
      </c>
      <c r="D210" s="39"/>
      <c r="E210" s="85" t="str">
        <f>IF(AND(LEN(D210)&gt;0,LEN(C210)&gt;0),"ERROR - please do not enter internal order AND cost centre",IF(LEN(C210)&gt;0,VLOOKUP(C210,'Account Codes'!$H$2:$I$5001,2,FALSE),IF(LEN(D210)&gt;0,VLOOKUP(D210,'Account Codes'!$K$2:$L$12186,2,FALSE),"")))</f>
        <v/>
      </c>
      <c r="F210" s="39"/>
      <c r="G210" s="31"/>
      <c r="H210" s="88" t="str">
        <f>IF(LEN(G210)=0,"",VLOOKUP(VALUE(G210),'Account Codes'!$A$2:$B$803,2,FALSE))</f>
        <v/>
      </c>
      <c r="I210" s="147"/>
      <c r="J210" s="132" t="s">
        <v>21</v>
      </c>
      <c r="K210" s="143"/>
      <c r="L210" s="132">
        <f t="shared" si="18"/>
        <v>0</v>
      </c>
      <c r="M210" s="128">
        <f t="shared" si="19"/>
        <v>0</v>
      </c>
      <c r="N210" s="30"/>
      <c r="O210" s="143"/>
      <c r="P210" s="82">
        <f t="shared" si="20"/>
        <v>0</v>
      </c>
      <c r="Q210" s="142"/>
      <c r="R210" s="123" t="str">
        <f t="shared" si="21"/>
        <v/>
      </c>
      <c r="S210" s="122" t="str">
        <f t="shared" si="22"/>
        <v/>
      </c>
      <c r="T210" s="122" t="str">
        <f t="shared" si="23"/>
        <v/>
      </c>
      <c r="U210">
        <f t="shared" si="24"/>
        <v>0</v>
      </c>
    </row>
    <row r="211" spans="1:21" ht="15" x14ac:dyDescent="0.2">
      <c r="A211" s="48">
        <v>188</v>
      </c>
      <c r="B211" s="49" t="str">
        <f>IF(G211="","",VLOOKUP(G211,'Account Codes'!$A$2:$C$803,3,FALSE))</f>
        <v/>
      </c>
      <c r="C211" s="131" t="str">
        <f t="shared" si="25"/>
        <v/>
      </c>
      <c r="D211" s="39"/>
      <c r="E211" s="85" t="str">
        <f>IF(AND(LEN(D211)&gt;0,LEN(C211)&gt;0),"ERROR - please do not enter internal order AND cost centre",IF(LEN(C211)&gt;0,VLOOKUP(C211,'Account Codes'!$H$2:$I$5001,2,FALSE),IF(LEN(D211)&gt;0,VLOOKUP(D211,'Account Codes'!$K$2:$L$12186,2,FALSE),"")))</f>
        <v/>
      </c>
      <c r="F211" s="39"/>
      <c r="G211" s="31"/>
      <c r="H211" s="88" t="str">
        <f>IF(LEN(G211)=0,"",VLOOKUP(VALUE(G211),'Account Codes'!$A$2:$B$803,2,FALSE))</f>
        <v/>
      </c>
      <c r="I211" s="147"/>
      <c r="J211" s="132" t="s">
        <v>21</v>
      </c>
      <c r="K211" s="143"/>
      <c r="L211" s="132">
        <f t="shared" si="18"/>
        <v>0</v>
      </c>
      <c r="M211" s="128">
        <f t="shared" si="19"/>
        <v>0</v>
      </c>
      <c r="N211" s="30"/>
      <c r="O211" s="143"/>
      <c r="P211" s="82">
        <f t="shared" si="20"/>
        <v>0</v>
      </c>
      <c r="Q211" s="142"/>
      <c r="R211" s="123" t="str">
        <f t="shared" si="21"/>
        <v/>
      </c>
      <c r="S211" s="122" t="str">
        <f t="shared" si="22"/>
        <v/>
      </c>
      <c r="T211" s="122" t="str">
        <f t="shared" si="23"/>
        <v/>
      </c>
      <c r="U211">
        <f t="shared" si="24"/>
        <v>0</v>
      </c>
    </row>
    <row r="212" spans="1:21" ht="15" x14ac:dyDescent="0.2">
      <c r="A212" s="48">
        <v>189</v>
      </c>
      <c r="B212" s="49" t="str">
        <f>IF(G212="","",VLOOKUP(G212,'Account Codes'!$A$2:$C$803,3,FALSE))</f>
        <v/>
      </c>
      <c r="C212" s="131" t="str">
        <f t="shared" si="25"/>
        <v/>
      </c>
      <c r="D212" s="39"/>
      <c r="E212" s="85" t="str">
        <f>IF(AND(LEN(D212)&gt;0,LEN(C212)&gt;0),"ERROR - please do not enter internal order AND cost centre",IF(LEN(C212)&gt;0,VLOOKUP(C212,'Account Codes'!$H$2:$I$5001,2,FALSE),IF(LEN(D212)&gt;0,VLOOKUP(D212,'Account Codes'!$K$2:$L$12186,2,FALSE),"")))</f>
        <v/>
      </c>
      <c r="F212" s="39"/>
      <c r="G212" s="31"/>
      <c r="H212" s="88" t="str">
        <f>IF(LEN(G212)=0,"",VLOOKUP(VALUE(G212),'Account Codes'!$A$2:$B$803,2,FALSE))</f>
        <v/>
      </c>
      <c r="I212" s="147"/>
      <c r="J212" s="132" t="s">
        <v>21</v>
      </c>
      <c r="K212" s="143"/>
      <c r="L212" s="132">
        <f t="shared" si="18"/>
        <v>0</v>
      </c>
      <c r="M212" s="128">
        <f t="shared" si="19"/>
        <v>0</v>
      </c>
      <c r="N212" s="30"/>
      <c r="O212" s="143"/>
      <c r="P212" s="82">
        <f t="shared" si="20"/>
        <v>0</v>
      </c>
      <c r="Q212" s="142"/>
      <c r="R212" s="123" t="str">
        <f t="shared" si="21"/>
        <v/>
      </c>
      <c r="S212" s="122" t="str">
        <f t="shared" si="22"/>
        <v/>
      </c>
      <c r="T212" s="122" t="str">
        <f t="shared" si="23"/>
        <v/>
      </c>
      <c r="U212">
        <f t="shared" si="24"/>
        <v>0</v>
      </c>
    </row>
    <row r="213" spans="1:21" ht="15" x14ac:dyDescent="0.2">
      <c r="A213" s="48">
        <v>190</v>
      </c>
      <c r="B213" s="49" t="str">
        <f>IF(G213="","",VLOOKUP(G213,'Account Codes'!$A$2:$C$803,3,FALSE))</f>
        <v/>
      </c>
      <c r="C213" s="131" t="str">
        <f t="shared" si="25"/>
        <v/>
      </c>
      <c r="D213" s="39"/>
      <c r="E213" s="85" t="str">
        <f>IF(AND(LEN(D213)&gt;0,LEN(C213)&gt;0),"ERROR - please do not enter internal order AND cost centre",IF(LEN(C213)&gt;0,VLOOKUP(C213,'Account Codes'!$H$2:$I$5001,2,FALSE),IF(LEN(D213)&gt;0,VLOOKUP(D213,'Account Codes'!$K$2:$L$12186,2,FALSE),"")))</f>
        <v/>
      </c>
      <c r="F213" s="39"/>
      <c r="G213" s="31"/>
      <c r="H213" s="88" t="str">
        <f>IF(LEN(G213)=0,"",VLOOKUP(VALUE(G213),'Account Codes'!$A$2:$B$803,2,FALSE))</f>
        <v/>
      </c>
      <c r="I213" s="147"/>
      <c r="J213" s="132" t="s">
        <v>21</v>
      </c>
      <c r="K213" s="143"/>
      <c r="L213" s="132">
        <f t="shared" si="18"/>
        <v>0</v>
      </c>
      <c r="M213" s="128">
        <f t="shared" si="19"/>
        <v>0</v>
      </c>
      <c r="N213" s="30"/>
      <c r="O213" s="143"/>
      <c r="P213" s="82">
        <f t="shared" si="20"/>
        <v>0</v>
      </c>
      <c r="Q213" s="142"/>
      <c r="R213" s="123" t="str">
        <f t="shared" si="21"/>
        <v/>
      </c>
      <c r="S213" s="122" t="str">
        <f t="shared" si="22"/>
        <v/>
      </c>
      <c r="T213" s="122" t="str">
        <f t="shared" si="23"/>
        <v/>
      </c>
      <c r="U213">
        <f t="shared" si="24"/>
        <v>0</v>
      </c>
    </row>
    <row r="214" spans="1:21" ht="15" x14ac:dyDescent="0.2">
      <c r="A214" s="48">
        <v>191</v>
      </c>
      <c r="B214" s="49" t="str">
        <f>IF(G214="","",VLOOKUP(G214,'Account Codes'!$A$2:$C$803,3,FALSE))</f>
        <v/>
      </c>
      <c r="C214" s="131" t="str">
        <f t="shared" si="25"/>
        <v/>
      </c>
      <c r="D214" s="39"/>
      <c r="E214" s="85" t="str">
        <f>IF(AND(LEN(D214)&gt;0,LEN(C214)&gt;0),"ERROR - please do not enter internal order AND cost centre",IF(LEN(C214)&gt;0,VLOOKUP(C214,'Account Codes'!$H$2:$I$5001,2,FALSE),IF(LEN(D214)&gt;0,VLOOKUP(D214,'Account Codes'!$K$2:$L$12186,2,FALSE),"")))</f>
        <v/>
      </c>
      <c r="F214" s="39"/>
      <c r="G214" s="31"/>
      <c r="H214" s="88" t="str">
        <f>IF(LEN(G214)=0,"",VLOOKUP(VALUE(G214),'Account Codes'!$A$2:$B$803,2,FALSE))</f>
        <v/>
      </c>
      <c r="I214" s="147"/>
      <c r="J214" s="132" t="s">
        <v>21</v>
      </c>
      <c r="K214" s="143"/>
      <c r="L214" s="132">
        <f t="shared" si="18"/>
        <v>0</v>
      </c>
      <c r="M214" s="128">
        <f t="shared" si="19"/>
        <v>0</v>
      </c>
      <c r="N214" s="30"/>
      <c r="O214" s="143"/>
      <c r="P214" s="82">
        <f t="shared" si="20"/>
        <v>0</v>
      </c>
      <c r="Q214" s="142"/>
      <c r="R214" s="123" t="str">
        <f t="shared" si="21"/>
        <v/>
      </c>
      <c r="S214" s="122" t="str">
        <f t="shared" si="22"/>
        <v/>
      </c>
      <c r="T214" s="122" t="str">
        <f t="shared" si="23"/>
        <v/>
      </c>
      <c r="U214">
        <f t="shared" si="24"/>
        <v>0</v>
      </c>
    </row>
    <row r="215" spans="1:21" ht="15" x14ac:dyDescent="0.2">
      <c r="A215" s="48">
        <v>192</v>
      </c>
      <c r="B215" s="49" t="str">
        <f>IF(G215="","",VLOOKUP(G215,'Account Codes'!$A$2:$C$803,3,FALSE))</f>
        <v/>
      </c>
      <c r="C215" s="131" t="str">
        <f t="shared" si="25"/>
        <v/>
      </c>
      <c r="D215" s="39"/>
      <c r="E215" s="85" t="str">
        <f>IF(AND(LEN(D215)&gt;0,LEN(C215)&gt;0),"ERROR - please do not enter internal order AND cost centre",IF(LEN(C215)&gt;0,VLOOKUP(C215,'Account Codes'!$H$2:$I$5001,2,FALSE),IF(LEN(D215)&gt;0,VLOOKUP(D215,'Account Codes'!$K$2:$L$12186,2,FALSE),"")))</f>
        <v/>
      </c>
      <c r="F215" s="39"/>
      <c r="G215" s="31"/>
      <c r="H215" s="88" t="str">
        <f>IF(LEN(G215)=0,"",VLOOKUP(VALUE(G215),'Account Codes'!$A$2:$B$803,2,FALSE))</f>
        <v/>
      </c>
      <c r="I215" s="147"/>
      <c r="J215" s="132" t="s">
        <v>21</v>
      </c>
      <c r="K215" s="143"/>
      <c r="L215" s="132">
        <f t="shared" si="18"/>
        <v>0</v>
      </c>
      <c r="M215" s="128">
        <f t="shared" si="19"/>
        <v>0</v>
      </c>
      <c r="N215" s="30"/>
      <c r="O215" s="143"/>
      <c r="P215" s="82">
        <f t="shared" si="20"/>
        <v>0</v>
      </c>
      <c r="Q215" s="142"/>
      <c r="R215" s="123" t="str">
        <f t="shared" si="21"/>
        <v/>
      </c>
      <c r="S215" s="122" t="str">
        <f t="shared" si="22"/>
        <v/>
      </c>
      <c r="T215" s="122" t="str">
        <f t="shared" si="23"/>
        <v/>
      </c>
      <c r="U215">
        <f t="shared" si="24"/>
        <v>0</v>
      </c>
    </row>
    <row r="216" spans="1:21" ht="15" x14ac:dyDescent="0.2">
      <c r="A216" s="48">
        <v>193</v>
      </c>
      <c r="B216" s="49" t="str">
        <f>IF(G216="","",VLOOKUP(G216,'Account Codes'!$A$2:$C$803,3,FALSE))</f>
        <v/>
      </c>
      <c r="C216" s="131" t="str">
        <f t="shared" si="25"/>
        <v/>
      </c>
      <c r="D216" s="39"/>
      <c r="E216" s="85" t="str">
        <f>IF(AND(LEN(D216)&gt;0,LEN(C216)&gt;0),"ERROR - please do not enter internal order AND cost centre",IF(LEN(C216)&gt;0,VLOOKUP(C216,'Account Codes'!$H$2:$I$5001,2,FALSE),IF(LEN(D216)&gt;0,VLOOKUP(D216,'Account Codes'!$K$2:$L$12186,2,FALSE),"")))</f>
        <v/>
      </c>
      <c r="F216" s="39"/>
      <c r="G216" s="31"/>
      <c r="H216" s="88" t="str">
        <f>IF(LEN(G216)=0,"",VLOOKUP(VALUE(G216),'Account Codes'!$A$2:$B$803,2,FALSE))</f>
        <v/>
      </c>
      <c r="I216" s="147"/>
      <c r="J216" s="132" t="s">
        <v>21</v>
      </c>
      <c r="K216" s="143"/>
      <c r="L216" s="132">
        <f t="shared" si="18"/>
        <v>0</v>
      </c>
      <c r="M216" s="128">
        <f t="shared" si="19"/>
        <v>0</v>
      </c>
      <c r="N216" s="30"/>
      <c r="O216" s="143"/>
      <c r="P216" s="82">
        <f t="shared" si="20"/>
        <v>0</v>
      </c>
      <c r="Q216" s="142"/>
      <c r="R216" s="123" t="str">
        <f t="shared" si="21"/>
        <v/>
      </c>
      <c r="S216" s="122" t="str">
        <f t="shared" si="22"/>
        <v/>
      </c>
      <c r="T216" s="122" t="str">
        <f t="shared" si="23"/>
        <v/>
      </c>
      <c r="U216">
        <f t="shared" si="24"/>
        <v>0</v>
      </c>
    </row>
    <row r="217" spans="1:21" ht="15" x14ac:dyDescent="0.2">
      <c r="A217" s="48">
        <v>194</v>
      </c>
      <c r="B217" s="49" t="str">
        <f>IF(G217="","",VLOOKUP(G217,'Account Codes'!$A$2:$C$803,3,FALSE))</f>
        <v/>
      </c>
      <c r="C217" s="131" t="str">
        <f t="shared" si="25"/>
        <v/>
      </c>
      <c r="D217" s="39"/>
      <c r="E217" s="85" t="str">
        <f>IF(AND(LEN(D217)&gt;0,LEN(C217)&gt;0),"ERROR - please do not enter internal order AND cost centre",IF(LEN(C217)&gt;0,VLOOKUP(C217,'Account Codes'!$H$2:$I$5001,2,FALSE),IF(LEN(D217)&gt;0,VLOOKUP(D217,'Account Codes'!$K$2:$L$12186,2,FALSE),"")))</f>
        <v/>
      </c>
      <c r="F217" s="39"/>
      <c r="G217" s="31"/>
      <c r="H217" s="88" t="str">
        <f>IF(LEN(G217)=0,"",VLOOKUP(VALUE(G217),'Account Codes'!$A$2:$B$803,2,FALSE))</f>
        <v/>
      </c>
      <c r="I217" s="147"/>
      <c r="J217" s="132" t="s">
        <v>21</v>
      </c>
      <c r="K217" s="143"/>
      <c r="L217" s="132">
        <f t="shared" ref="L217:L223" si="26">IF((M217+P217)&gt;49,("ERROR!"),SUM(M217+P217))</f>
        <v>0</v>
      </c>
      <c r="M217" s="128">
        <f t="shared" ref="M217:M223" si="27">IF(LEN(K217)&gt;35,("ERROR"),LEN(K217))</f>
        <v>0</v>
      </c>
      <c r="N217" s="30"/>
      <c r="O217" s="143"/>
      <c r="P217" s="82">
        <f t="shared" ref="P217:P223" si="28">LEN(O217)</f>
        <v>0</v>
      </c>
      <c r="Q217" s="142"/>
      <c r="R217" s="123" t="str">
        <f t="shared" ref="R217:R280" si="29">IF(U217=0,"","Please enter a value for Counter Party Type and Name")</f>
        <v/>
      </c>
      <c r="S217" s="122" t="str">
        <f t="shared" ref="S217:S280" si="30">IF(G217="","",IF(N217="",1,""))</f>
        <v/>
      </c>
      <c r="T217" s="122" t="str">
        <f t="shared" ref="T217:T280" si="31">IF(G217="","",IF(O217="",1,""))</f>
        <v/>
      </c>
      <c r="U217">
        <f t="shared" ref="U217:U280" si="32">SUM(S217:T217)</f>
        <v>0</v>
      </c>
    </row>
    <row r="218" spans="1:21" ht="15" x14ac:dyDescent="0.2">
      <c r="A218" s="48">
        <v>195</v>
      </c>
      <c r="B218" s="49" t="str">
        <f>IF(G218="","",VLOOKUP(G218,'Account Codes'!$A$2:$C$803,3,FALSE))</f>
        <v/>
      </c>
      <c r="C218" s="131" t="str">
        <f t="shared" ref="C218:C281" si="33">IF(G217="","",$N$3)</f>
        <v/>
      </c>
      <c r="D218" s="39"/>
      <c r="E218" s="85" t="str">
        <f>IF(AND(LEN(D218)&gt;0,LEN(C218)&gt;0),"ERROR - please do not enter internal order AND cost centre",IF(LEN(C218)&gt;0,VLOOKUP(C218,'Account Codes'!$H$2:$I$5001,2,FALSE),IF(LEN(D218)&gt;0,VLOOKUP(D218,'Account Codes'!$K$2:$L$12186,2,FALSE),"")))</f>
        <v/>
      </c>
      <c r="F218" s="39"/>
      <c r="G218" s="31"/>
      <c r="H218" s="88" t="str">
        <f>IF(LEN(G218)=0,"",VLOOKUP(VALUE(G218),'Account Codes'!$A$2:$B$803,2,FALSE))</f>
        <v/>
      </c>
      <c r="I218" s="147"/>
      <c r="J218" s="132" t="s">
        <v>21</v>
      </c>
      <c r="K218" s="143"/>
      <c r="L218" s="132">
        <f t="shared" si="26"/>
        <v>0</v>
      </c>
      <c r="M218" s="128">
        <f t="shared" si="27"/>
        <v>0</v>
      </c>
      <c r="N218" s="30"/>
      <c r="O218" s="143"/>
      <c r="P218" s="82">
        <f t="shared" si="28"/>
        <v>0</v>
      </c>
      <c r="Q218" s="142"/>
      <c r="R218" s="123" t="str">
        <f t="shared" si="29"/>
        <v/>
      </c>
      <c r="S218" s="122" t="str">
        <f t="shared" si="30"/>
        <v/>
      </c>
      <c r="T218" s="122" t="str">
        <f t="shared" si="31"/>
        <v/>
      </c>
      <c r="U218">
        <f t="shared" si="32"/>
        <v>0</v>
      </c>
    </row>
    <row r="219" spans="1:21" ht="15" x14ac:dyDescent="0.2">
      <c r="A219" s="48">
        <v>196</v>
      </c>
      <c r="B219" s="49" t="str">
        <f>IF(G219="","",VLOOKUP(G219,'Account Codes'!$A$2:$C$803,3,FALSE))</f>
        <v/>
      </c>
      <c r="C219" s="131" t="str">
        <f t="shared" si="33"/>
        <v/>
      </c>
      <c r="D219" s="39"/>
      <c r="E219" s="85" t="str">
        <f>IF(AND(LEN(D219)&gt;0,LEN(C219)&gt;0),"ERROR - please do not enter internal order AND cost centre",IF(LEN(C219)&gt;0,VLOOKUP(C219,'Account Codes'!$H$2:$I$5001,2,FALSE),IF(LEN(D219)&gt;0,VLOOKUP(D219,'Account Codes'!$K$2:$L$12186,2,FALSE),"")))</f>
        <v/>
      </c>
      <c r="F219" s="39"/>
      <c r="G219" s="31"/>
      <c r="H219" s="88" t="str">
        <f>IF(LEN(G219)=0,"",VLOOKUP(VALUE(G219),'Account Codes'!$A$2:$B$803,2,FALSE))</f>
        <v/>
      </c>
      <c r="I219" s="147"/>
      <c r="J219" s="132" t="s">
        <v>21</v>
      </c>
      <c r="K219" s="143"/>
      <c r="L219" s="132">
        <f t="shared" si="26"/>
        <v>0</v>
      </c>
      <c r="M219" s="128">
        <f t="shared" si="27"/>
        <v>0</v>
      </c>
      <c r="N219" s="30"/>
      <c r="O219" s="143"/>
      <c r="P219" s="82">
        <f t="shared" si="28"/>
        <v>0</v>
      </c>
      <c r="Q219" s="142"/>
      <c r="R219" s="123" t="str">
        <f t="shared" si="29"/>
        <v/>
      </c>
      <c r="S219" s="122" t="str">
        <f t="shared" si="30"/>
        <v/>
      </c>
      <c r="T219" s="122" t="str">
        <f t="shared" si="31"/>
        <v/>
      </c>
      <c r="U219">
        <f t="shared" si="32"/>
        <v>0</v>
      </c>
    </row>
    <row r="220" spans="1:21" ht="15" x14ac:dyDescent="0.2">
      <c r="A220" s="48">
        <v>197</v>
      </c>
      <c r="B220" s="49" t="str">
        <f>IF(G220="","",VLOOKUP(G220,'Account Codes'!$A$2:$C$803,3,FALSE))</f>
        <v/>
      </c>
      <c r="C220" s="131" t="str">
        <f t="shared" si="33"/>
        <v/>
      </c>
      <c r="D220" s="39"/>
      <c r="E220" s="85" t="str">
        <f>IF(AND(LEN(D220)&gt;0,LEN(C220)&gt;0),"ERROR - please do not enter internal order AND cost centre",IF(LEN(C220)&gt;0,VLOOKUP(C220,'Account Codes'!$H$2:$I$5001,2,FALSE),IF(LEN(D220)&gt;0,VLOOKUP(D220,'Account Codes'!$K$2:$L$12186,2,FALSE),"")))</f>
        <v/>
      </c>
      <c r="F220" s="39"/>
      <c r="G220" s="31"/>
      <c r="H220" s="88" t="str">
        <f>IF(LEN(G220)=0,"",VLOOKUP(VALUE(G220),'Account Codes'!$A$2:$B$803,2,FALSE))</f>
        <v/>
      </c>
      <c r="I220" s="147"/>
      <c r="J220" s="132" t="s">
        <v>21</v>
      </c>
      <c r="K220" s="143"/>
      <c r="L220" s="132">
        <f t="shared" si="26"/>
        <v>0</v>
      </c>
      <c r="M220" s="128">
        <f t="shared" si="27"/>
        <v>0</v>
      </c>
      <c r="N220" s="30"/>
      <c r="O220" s="143"/>
      <c r="P220" s="82">
        <f t="shared" si="28"/>
        <v>0</v>
      </c>
      <c r="Q220" s="142"/>
      <c r="R220" s="123" t="str">
        <f t="shared" si="29"/>
        <v/>
      </c>
      <c r="S220" s="122" t="str">
        <f t="shared" si="30"/>
        <v/>
      </c>
      <c r="T220" s="122" t="str">
        <f t="shared" si="31"/>
        <v/>
      </c>
      <c r="U220">
        <f t="shared" si="32"/>
        <v>0</v>
      </c>
    </row>
    <row r="221" spans="1:21" ht="15" x14ac:dyDescent="0.2">
      <c r="A221" s="48">
        <v>198</v>
      </c>
      <c r="B221" s="49" t="str">
        <f>IF(G221="","",VLOOKUP(G221,'Account Codes'!$A$2:$C$803,3,FALSE))</f>
        <v/>
      </c>
      <c r="C221" s="131" t="str">
        <f t="shared" si="33"/>
        <v/>
      </c>
      <c r="D221" s="39"/>
      <c r="E221" s="85" t="str">
        <f>IF(AND(LEN(D221)&gt;0,LEN(C221)&gt;0),"ERROR - please do not enter internal order AND cost centre",IF(LEN(C221)&gt;0,VLOOKUP(C221,'Account Codes'!$H$2:$I$5001,2,FALSE),IF(LEN(D221)&gt;0,VLOOKUP(D221,'Account Codes'!$K$2:$L$12186,2,FALSE),"")))</f>
        <v/>
      </c>
      <c r="F221" s="39"/>
      <c r="G221" s="31"/>
      <c r="H221" s="88" t="str">
        <f>IF(LEN(G221)=0,"",VLOOKUP(VALUE(G221),'Account Codes'!$A$2:$B$803,2,FALSE))</f>
        <v/>
      </c>
      <c r="I221" s="147"/>
      <c r="J221" s="132" t="s">
        <v>21</v>
      </c>
      <c r="K221" s="143"/>
      <c r="L221" s="132">
        <f t="shared" si="26"/>
        <v>0</v>
      </c>
      <c r="M221" s="128">
        <f t="shared" si="27"/>
        <v>0</v>
      </c>
      <c r="N221" s="30"/>
      <c r="O221" s="143"/>
      <c r="P221" s="82">
        <f t="shared" si="28"/>
        <v>0</v>
      </c>
      <c r="Q221" s="142"/>
      <c r="R221" s="123" t="str">
        <f t="shared" si="29"/>
        <v/>
      </c>
      <c r="S221" s="122" t="str">
        <f t="shared" si="30"/>
        <v/>
      </c>
      <c r="T221" s="122" t="str">
        <f t="shared" si="31"/>
        <v/>
      </c>
      <c r="U221">
        <f t="shared" si="32"/>
        <v>0</v>
      </c>
    </row>
    <row r="222" spans="1:21" ht="15" x14ac:dyDescent="0.2">
      <c r="A222" s="48">
        <v>199</v>
      </c>
      <c r="B222" s="49" t="str">
        <f>IF(G222="","",VLOOKUP(G222,'Account Codes'!$A$2:$C$803,3,FALSE))</f>
        <v/>
      </c>
      <c r="C222" s="131" t="str">
        <f t="shared" si="33"/>
        <v/>
      </c>
      <c r="D222" s="39"/>
      <c r="E222" s="85" t="str">
        <f>IF(AND(LEN(D222)&gt;0,LEN(C222)&gt;0),"ERROR - please do not enter internal order AND cost centre",IF(LEN(C222)&gt;0,VLOOKUP(C222,'Account Codes'!$H$2:$I$5001,2,FALSE),IF(LEN(D222)&gt;0,VLOOKUP(D222,'Account Codes'!$K$2:$L$12186,2,FALSE),"")))</f>
        <v/>
      </c>
      <c r="F222" s="39"/>
      <c r="G222" s="31"/>
      <c r="H222" s="88" t="str">
        <f>IF(LEN(G222)=0,"",VLOOKUP(VALUE(G222),'Account Codes'!$A$2:$B$803,2,FALSE))</f>
        <v/>
      </c>
      <c r="I222" s="147"/>
      <c r="J222" s="132" t="s">
        <v>21</v>
      </c>
      <c r="K222" s="143"/>
      <c r="L222" s="132">
        <f t="shared" si="26"/>
        <v>0</v>
      </c>
      <c r="M222" s="128">
        <f t="shared" si="27"/>
        <v>0</v>
      </c>
      <c r="N222" s="30"/>
      <c r="O222" s="143"/>
      <c r="P222" s="82">
        <f t="shared" si="28"/>
        <v>0</v>
      </c>
      <c r="Q222" s="142"/>
      <c r="R222" s="123" t="str">
        <f t="shared" si="29"/>
        <v/>
      </c>
      <c r="S222" s="122" t="str">
        <f t="shared" si="30"/>
        <v/>
      </c>
      <c r="T222" s="122" t="str">
        <f t="shared" si="31"/>
        <v/>
      </c>
      <c r="U222">
        <f t="shared" si="32"/>
        <v>0</v>
      </c>
    </row>
    <row r="223" spans="1:21" ht="15" x14ac:dyDescent="0.2">
      <c r="A223" s="48">
        <v>200</v>
      </c>
      <c r="B223" s="49" t="str">
        <f>IF(G223="","",VLOOKUP(G223,'Account Codes'!$A$2:$C$803,3,FALSE))</f>
        <v/>
      </c>
      <c r="C223" s="131" t="str">
        <f t="shared" si="33"/>
        <v/>
      </c>
      <c r="D223" s="39"/>
      <c r="E223" s="85" t="str">
        <f>IF(AND(LEN(D223)&gt;0,LEN(C223)&gt;0),"ERROR - please do not enter internal order AND cost centre",IF(LEN(C223)&gt;0,VLOOKUP(C223,'Account Codes'!$H$2:$I$5001,2,FALSE),IF(LEN(D223)&gt;0,VLOOKUP(D223,'Account Codes'!$K$2:$L$12186,2,FALSE),"")))</f>
        <v/>
      </c>
      <c r="F223" s="39"/>
      <c r="G223" s="31"/>
      <c r="H223" s="88" t="str">
        <f>IF(LEN(G223)=0,"",VLOOKUP(VALUE(G223),'Account Codes'!$A$2:$B$803,2,FALSE))</f>
        <v/>
      </c>
      <c r="I223" s="147"/>
      <c r="J223" s="132" t="s">
        <v>21</v>
      </c>
      <c r="K223" s="143"/>
      <c r="L223" s="132">
        <f t="shared" si="26"/>
        <v>0</v>
      </c>
      <c r="M223" s="128">
        <f t="shared" si="27"/>
        <v>0</v>
      </c>
      <c r="N223" s="30"/>
      <c r="O223" s="143"/>
      <c r="P223" s="82">
        <f t="shared" si="28"/>
        <v>0</v>
      </c>
      <c r="Q223" s="142"/>
      <c r="R223" s="123" t="str">
        <f t="shared" si="29"/>
        <v/>
      </c>
      <c r="S223" s="122" t="str">
        <f t="shared" si="30"/>
        <v/>
      </c>
      <c r="T223" s="122" t="str">
        <f t="shared" si="31"/>
        <v/>
      </c>
      <c r="U223">
        <f t="shared" si="32"/>
        <v>0</v>
      </c>
    </row>
    <row r="224" spans="1:21" ht="15" x14ac:dyDescent="0.2">
      <c r="A224" s="48">
        <v>201</v>
      </c>
      <c r="B224" s="49" t="str">
        <f>IF(G224="","",VLOOKUP(G224,'Account Codes'!$A$2:$C$803,3,FALSE))</f>
        <v/>
      </c>
      <c r="C224" s="131" t="str">
        <f t="shared" si="33"/>
        <v/>
      </c>
      <c r="D224" s="39"/>
      <c r="E224" s="85" t="str">
        <f>IF(AND(LEN(D224)&gt;0,LEN(C224)&gt;0),"ERROR - please do not enter internal order AND cost centre",IF(LEN(C224)&gt;0,VLOOKUP(C224,'Account Codes'!$H$2:$I$5001,2,FALSE),IF(LEN(D224)&gt;0,VLOOKUP(D224,'Account Codes'!$K$2:$L$12186,2,FALSE),"")))</f>
        <v/>
      </c>
      <c r="F224" s="39"/>
      <c r="G224" s="31"/>
      <c r="H224" s="88" t="str">
        <f>IF(LEN(G224)=0,"",VLOOKUP(VALUE(G224),'Account Codes'!$A$2:$B$803,2,FALSE))</f>
        <v/>
      </c>
      <c r="I224" s="147"/>
      <c r="J224" s="132" t="s">
        <v>21</v>
      </c>
      <c r="K224" s="143"/>
      <c r="L224" s="132">
        <f t="shared" ref="L224:L287" si="34">IF((M224+P224)&gt;49,("ERROR!"),SUM(M224+P224))</f>
        <v>0</v>
      </c>
      <c r="M224" s="128">
        <f t="shared" ref="M224:M287" si="35">IF(LEN(K224)&gt;35,("ERROR"),LEN(K224))</f>
        <v>0</v>
      </c>
      <c r="N224" s="30"/>
      <c r="O224" s="143"/>
      <c r="P224" s="82">
        <f t="shared" ref="P224:P287" si="36">LEN(O224)</f>
        <v>0</v>
      </c>
      <c r="Q224" s="142"/>
      <c r="R224" s="123" t="str">
        <f t="shared" si="29"/>
        <v/>
      </c>
      <c r="S224" s="122" t="str">
        <f t="shared" si="30"/>
        <v/>
      </c>
      <c r="T224" s="122" t="str">
        <f t="shared" si="31"/>
        <v/>
      </c>
      <c r="U224">
        <f t="shared" si="32"/>
        <v>0</v>
      </c>
    </row>
    <row r="225" spans="1:21" ht="15" x14ac:dyDescent="0.2">
      <c r="A225" s="48">
        <v>202</v>
      </c>
      <c r="B225" s="49" t="str">
        <f>IF(G225="","",VLOOKUP(G225,'Account Codes'!$A$2:$C$803,3,FALSE))</f>
        <v/>
      </c>
      <c r="C225" s="131" t="str">
        <f t="shared" si="33"/>
        <v/>
      </c>
      <c r="D225" s="39"/>
      <c r="E225" s="85" t="str">
        <f>IF(AND(LEN(D225)&gt;0,LEN(C225)&gt;0),"ERROR - please do not enter internal order AND cost centre",IF(LEN(C225)&gt;0,VLOOKUP(C225,'Account Codes'!$H$2:$I$5001,2,FALSE),IF(LEN(D225)&gt;0,VLOOKUP(D225,'Account Codes'!$K$2:$L$12186,2,FALSE),"")))</f>
        <v/>
      </c>
      <c r="F225" s="39"/>
      <c r="G225" s="31"/>
      <c r="H225" s="88" t="str">
        <f>IF(LEN(G225)=0,"",VLOOKUP(VALUE(G225),'Account Codes'!$A$2:$B$803,2,FALSE))</f>
        <v/>
      </c>
      <c r="I225" s="147"/>
      <c r="J225" s="132" t="s">
        <v>21</v>
      </c>
      <c r="K225" s="143"/>
      <c r="L225" s="132">
        <f t="shared" si="34"/>
        <v>0</v>
      </c>
      <c r="M225" s="128">
        <f t="shared" si="35"/>
        <v>0</v>
      </c>
      <c r="N225" s="30"/>
      <c r="O225" s="143"/>
      <c r="P225" s="82">
        <f t="shared" si="36"/>
        <v>0</v>
      </c>
      <c r="Q225" s="142"/>
      <c r="R225" s="123" t="str">
        <f t="shared" si="29"/>
        <v/>
      </c>
      <c r="S225" s="122" t="str">
        <f t="shared" si="30"/>
        <v/>
      </c>
      <c r="T225" s="122" t="str">
        <f t="shared" si="31"/>
        <v/>
      </c>
      <c r="U225">
        <f t="shared" si="32"/>
        <v>0</v>
      </c>
    </row>
    <row r="226" spans="1:21" ht="15" x14ac:dyDescent="0.2">
      <c r="A226" s="48">
        <v>203</v>
      </c>
      <c r="B226" s="49" t="str">
        <f>IF(G226="","",VLOOKUP(G226,'Account Codes'!$A$2:$C$803,3,FALSE))</f>
        <v/>
      </c>
      <c r="C226" s="131" t="str">
        <f t="shared" si="33"/>
        <v/>
      </c>
      <c r="D226" s="39"/>
      <c r="E226" s="85" t="str">
        <f>IF(AND(LEN(D226)&gt;0,LEN(C226)&gt;0),"ERROR - please do not enter internal order AND cost centre",IF(LEN(C226)&gt;0,VLOOKUP(C226,'Account Codes'!$H$2:$I$5001,2,FALSE),IF(LEN(D226)&gt;0,VLOOKUP(D226,'Account Codes'!$K$2:$L$12186,2,FALSE),"")))</f>
        <v/>
      </c>
      <c r="F226" s="39"/>
      <c r="G226" s="31"/>
      <c r="H226" s="88" t="str">
        <f>IF(LEN(G226)=0,"",VLOOKUP(VALUE(G226),'Account Codes'!$A$2:$B$803,2,FALSE))</f>
        <v/>
      </c>
      <c r="I226" s="147"/>
      <c r="J226" s="132" t="s">
        <v>21</v>
      </c>
      <c r="K226" s="143"/>
      <c r="L226" s="132">
        <f t="shared" si="34"/>
        <v>0</v>
      </c>
      <c r="M226" s="128">
        <f t="shared" si="35"/>
        <v>0</v>
      </c>
      <c r="N226" s="30"/>
      <c r="O226" s="143"/>
      <c r="P226" s="82">
        <f t="shared" si="36"/>
        <v>0</v>
      </c>
      <c r="Q226" s="142"/>
      <c r="R226" s="123" t="str">
        <f t="shared" si="29"/>
        <v/>
      </c>
      <c r="S226" s="122" t="str">
        <f t="shared" si="30"/>
        <v/>
      </c>
      <c r="T226" s="122" t="str">
        <f t="shared" si="31"/>
        <v/>
      </c>
      <c r="U226">
        <f t="shared" si="32"/>
        <v>0</v>
      </c>
    </row>
    <row r="227" spans="1:21" ht="15" x14ac:dyDescent="0.2">
      <c r="A227" s="48">
        <v>204</v>
      </c>
      <c r="B227" s="49" t="str">
        <f>IF(G227="","",VLOOKUP(G227,'Account Codes'!$A$2:$C$803,3,FALSE))</f>
        <v/>
      </c>
      <c r="C227" s="131" t="str">
        <f t="shared" si="33"/>
        <v/>
      </c>
      <c r="D227" s="39"/>
      <c r="E227" s="85" t="str">
        <f>IF(AND(LEN(D227)&gt;0,LEN(C227)&gt;0),"ERROR - please do not enter internal order AND cost centre",IF(LEN(C227)&gt;0,VLOOKUP(C227,'Account Codes'!$H$2:$I$5001,2,FALSE),IF(LEN(D227)&gt;0,VLOOKUP(D227,'Account Codes'!$K$2:$L$12186,2,FALSE),"")))</f>
        <v/>
      </c>
      <c r="F227" s="39"/>
      <c r="G227" s="31"/>
      <c r="H227" s="88" t="str">
        <f>IF(LEN(G227)=0,"",VLOOKUP(VALUE(G227),'Account Codes'!$A$2:$B$803,2,FALSE))</f>
        <v/>
      </c>
      <c r="I227" s="147"/>
      <c r="J227" s="132" t="s">
        <v>21</v>
      </c>
      <c r="K227" s="143"/>
      <c r="L227" s="132">
        <f t="shared" si="34"/>
        <v>0</v>
      </c>
      <c r="M227" s="128">
        <f t="shared" si="35"/>
        <v>0</v>
      </c>
      <c r="N227" s="30"/>
      <c r="O227" s="143"/>
      <c r="P227" s="82">
        <f t="shared" si="36"/>
        <v>0</v>
      </c>
      <c r="Q227" s="142"/>
      <c r="R227" s="123" t="str">
        <f t="shared" si="29"/>
        <v/>
      </c>
      <c r="S227" s="122" t="str">
        <f t="shared" si="30"/>
        <v/>
      </c>
      <c r="T227" s="122" t="str">
        <f t="shared" si="31"/>
        <v/>
      </c>
      <c r="U227">
        <f t="shared" si="32"/>
        <v>0</v>
      </c>
    </row>
    <row r="228" spans="1:21" ht="15" x14ac:dyDescent="0.2">
      <c r="A228" s="48">
        <v>205</v>
      </c>
      <c r="B228" s="49" t="str">
        <f>IF(G228="","",VLOOKUP(G228,'Account Codes'!$A$2:$C$803,3,FALSE))</f>
        <v/>
      </c>
      <c r="C228" s="131" t="str">
        <f t="shared" si="33"/>
        <v/>
      </c>
      <c r="D228" s="39"/>
      <c r="E228" s="85" t="str">
        <f>IF(AND(LEN(D228)&gt;0,LEN(C228)&gt;0),"ERROR - please do not enter internal order AND cost centre",IF(LEN(C228)&gt;0,VLOOKUP(C228,'Account Codes'!$H$2:$I$5001,2,FALSE),IF(LEN(D228)&gt;0,VLOOKUP(D228,'Account Codes'!$K$2:$L$12186,2,FALSE),"")))</f>
        <v/>
      </c>
      <c r="F228" s="39"/>
      <c r="G228" s="31"/>
      <c r="H228" s="88" t="str">
        <f>IF(LEN(G228)=0,"",VLOOKUP(VALUE(G228),'Account Codes'!$A$2:$B$803,2,FALSE))</f>
        <v/>
      </c>
      <c r="I228" s="147"/>
      <c r="J228" s="132" t="s">
        <v>21</v>
      </c>
      <c r="K228" s="143"/>
      <c r="L228" s="132">
        <f t="shared" si="34"/>
        <v>0</v>
      </c>
      <c r="M228" s="128">
        <f t="shared" si="35"/>
        <v>0</v>
      </c>
      <c r="N228" s="30"/>
      <c r="O228" s="143"/>
      <c r="P228" s="82">
        <f t="shared" si="36"/>
        <v>0</v>
      </c>
      <c r="Q228" s="142"/>
      <c r="R228" s="123" t="str">
        <f t="shared" si="29"/>
        <v/>
      </c>
      <c r="S228" s="122" t="str">
        <f t="shared" si="30"/>
        <v/>
      </c>
      <c r="T228" s="122" t="str">
        <f t="shared" si="31"/>
        <v/>
      </c>
      <c r="U228">
        <f t="shared" si="32"/>
        <v>0</v>
      </c>
    </row>
    <row r="229" spans="1:21" ht="15" x14ac:dyDescent="0.2">
      <c r="A229" s="48">
        <v>206</v>
      </c>
      <c r="B229" s="49" t="str">
        <f>IF(G229="","",VLOOKUP(G229,'Account Codes'!$A$2:$C$803,3,FALSE))</f>
        <v/>
      </c>
      <c r="C229" s="131" t="str">
        <f t="shared" si="33"/>
        <v/>
      </c>
      <c r="D229" s="39"/>
      <c r="E229" s="85" t="str">
        <f>IF(AND(LEN(D229)&gt;0,LEN(C229)&gt;0),"ERROR - please do not enter internal order AND cost centre",IF(LEN(C229)&gt;0,VLOOKUP(C229,'Account Codes'!$H$2:$I$5001,2,FALSE),IF(LEN(D229)&gt;0,VLOOKUP(D229,'Account Codes'!$K$2:$L$12186,2,FALSE),"")))</f>
        <v/>
      </c>
      <c r="F229" s="39"/>
      <c r="G229" s="31"/>
      <c r="H229" s="88" t="str">
        <f>IF(LEN(G229)=0,"",VLOOKUP(VALUE(G229),'Account Codes'!$A$2:$B$803,2,FALSE))</f>
        <v/>
      </c>
      <c r="I229" s="147"/>
      <c r="J229" s="132" t="s">
        <v>21</v>
      </c>
      <c r="K229" s="143"/>
      <c r="L229" s="132">
        <f t="shared" si="34"/>
        <v>0</v>
      </c>
      <c r="M229" s="128">
        <f t="shared" si="35"/>
        <v>0</v>
      </c>
      <c r="N229" s="30"/>
      <c r="O229" s="143"/>
      <c r="P229" s="82">
        <f t="shared" si="36"/>
        <v>0</v>
      </c>
      <c r="Q229" s="142"/>
      <c r="R229" s="123" t="str">
        <f t="shared" si="29"/>
        <v/>
      </c>
      <c r="S229" s="122" t="str">
        <f t="shared" si="30"/>
        <v/>
      </c>
      <c r="T229" s="122" t="str">
        <f t="shared" si="31"/>
        <v/>
      </c>
      <c r="U229">
        <f t="shared" si="32"/>
        <v>0</v>
      </c>
    </row>
    <row r="230" spans="1:21" ht="15" x14ac:dyDescent="0.2">
      <c r="A230" s="48">
        <v>207</v>
      </c>
      <c r="B230" s="49" t="str">
        <f>IF(G230="","",VLOOKUP(G230,'Account Codes'!$A$2:$C$803,3,FALSE))</f>
        <v/>
      </c>
      <c r="C230" s="131" t="str">
        <f t="shared" si="33"/>
        <v/>
      </c>
      <c r="D230" s="39"/>
      <c r="E230" s="85" t="str">
        <f>IF(AND(LEN(D230)&gt;0,LEN(C230)&gt;0),"ERROR - please do not enter internal order AND cost centre",IF(LEN(C230)&gt;0,VLOOKUP(C230,'Account Codes'!$H$2:$I$5001,2,FALSE),IF(LEN(D230)&gt;0,VLOOKUP(D230,'Account Codes'!$K$2:$L$12186,2,FALSE),"")))</f>
        <v/>
      </c>
      <c r="F230" s="39"/>
      <c r="G230" s="31"/>
      <c r="H230" s="88" t="str">
        <f>IF(LEN(G230)=0,"",VLOOKUP(VALUE(G230),'Account Codes'!$A$2:$B$803,2,FALSE))</f>
        <v/>
      </c>
      <c r="I230" s="147"/>
      <c r="J230" s="132" t="s">
        <v>21</v>
      </c>
      <c r="K230" s="143"/>
      <c r="L230" s="132">
        <f t="shared" si="34"/>
        <v>0</v>
      </c>
      <c r="M230" s="128">
        <f t="shared" si="35"/>
        <v>0</v>
      </c>
      <c r="N230" s="30"/>
      <c r="O230" s="143"/>
      <c r="P230" s="82">
        <f t="shared" si="36"/>
        <v>0</v>
      </c>
      <c r="Q230" s="142"/>
      <c r="R230" s="123" t="str">
        <f t="shared" si="29"/>
        <v/>
      </c>
      <c r="S230" s="122" t="str">
        <f t="shared" si="30"/>
        <v/>
      </c>
      <c r="T230" s="122" t="str">
        <f t="shared" si="31"/>
        <v/>
      </c>
      <c r="U230">
        <f t="shared" si="32"/>
        <v>0</v>
      </c>
    </row>
    <row r="231" spans="1:21" ht="15" x14ac:dyDescent="0.2">
      <c r="A231" s="48">
        <v>208</v>
      </c>
      <c r="B231" s="49" t="str">
        <f>IF(G231="","",VLOOKUP(G231,'Account Codes'!$A$2:$C$803,3,FALSE))</f>
        <v/>
      </c>
      <c r="C231" s="131" t="str">
        <f t="shared" si="33"/>
        <v/>
      </c>
      <c r="D231" s="39"/>
      <c r="E231" s="85" t="str">
        <f>IF(AND(LEN(D231)&gt;0,LEN(C231)&gt;0),"ERROR - please do not enter internal order AND cost centre",IF(LEN(C231)&gt;0,VLOOKUP(C231,'Account Codes'!$H$2:$I$5001,2,FALSE),IF(LEN(D231)&gt;0,VLOOKUP(D231,'Account Codes'!$K$2:$L$12186,2,FALSE),"")))</f>
        <v/>
      </c>
      <c r="F231" s="39"/>
      <c r="G231" s="31"/>
      <c r="H231" s="88" t="str">
        <f>IF(LEN(G231)=0,"",VLOOKUP(VALUE(G231),'Account Codes'!$A$2:$B$803,2,FALSE))</f>
        <v/>
      </c>
      <c r="I231" s="147"/>
      <c r="J231" s="132" t="s">
        <v>21</v>
      </c>
      <c r="K231" s="143"/>
      <c r="L231" s="132">
        <f t="shared" si="34"/>
        <v>0</v>
      </c>
      <c r="M231" s="128">
        <f t="shared" si="35"/>
        <v>0</v>
      </c>
      <c r="N231" s="30"/>
      <c r="O231" s="143"/>
      <c r="P231" s="82">
        <f t="shared" si="36"/>
        <v>0</v>
      </c>
      <c r="Q231" s="142"/>
      <c r="R231" s="123" t="str">
        <f t="shared" si="29"/>
        <v/>
      </c>
      <c r="S231" s="122" t="str">
        <f t="shared" si="30"/>
        <v/>
      </c>
      <c r="T231" s="122" t="str">
        <f t="shared" si="31"/>
        <v/>
      </c>
      <c r="U231">
        <f t="shared" si="32"/>
        <v>0</v>
      </c>
    </row>
    <row r="232" spans="1:21" ht="15" x14ac:dyDescent="0.2">
      <c r="A232" s="48">
        <v>209</v>
      </c>
      <c r="B232" s="49" t="str">
        <f>IF(G232="","",VLOOKUP(G232,'Account Codes'!$A$2:$C$803,3,FALSE))</f>
        <v/>
      </c>
      <c r="C232" s="131" t="str">
        <f t="shared" si="33"/>
        <v/>
      </c>
      <c r="D232" s="39"/>
      <c r="E232" s="85" t="str">
        <f>IF(AND(LEN(D232)&gt;0,LEN(C232)&gt;0),"ERROR - please do not enter internal order AND cost centre",IF(LEN(C232)&gt;0,VLOOKUP(C232,'Account Codes'!$H$2:$I$5001,2,FALSE),IF(LEN(D232)&gt;0,VLOOKUP(D232,'Account Codes'!$K$2:$L$12186,2,FALSE),"")))</f>
        <v/>
      </c>
      <c r="F232" s="39"/>
      <c r="G232" s="31"/>
      <c r="H232" s="88" t="str">
        <f>IF(LEN(G232)=0,"",VLOOKUP(VALUE(G232),'Account Codes'!$A$2:$B$803,2,FALSE))</f>
        <v/>
      </c>
      <c r="I232" s="147"/>
      <c r="J232" s="132" t="s">
        <v>21</v>
      </c>
      <c r="K232" s="143"/>
      <c r="L232" s="132">
        <f t="shared" si="34"/>
        <v>0</v>
      </c>
      <c r="M232" s="128">
        <f t="shared" si="35"/>
        <v>0</v>
      </c>
      <c r="N232" s="30"/>
      <c r="O232" s="143"/>
      <c r="P232" s="82">
        <f t="shared" si="36"/>
        <v>0</v>
      </c>
      <c r="Q232" s="142"/>
      <c r="R232" s="123" t="str">
        <f t="shared" si="29"/>
        <v/>
      </c>
      <c r="S232" s="122" t="str">
        <f t="shared" si="30"/>
        <v/>
      </c>
      <c r="T232" s="122" t="str">
        <f t="shared" si="31"/>
        <v/>
      </c>
      <c r="U232">
        <f t="shared" si="32"/>
        <v>0</v>
      </c>
    </row>
    <row r="233" spans="1:21" ht="15" x14ac:dyDescent="0.2">
      <c r="A233" s="48">
        <v>210</v>
      </c>
      <c r="B233" s="49" t="str">
        <f>IF(G233="","",VLOOKUP(G233,'Account Codes'!$A$2:$C$803,3,FALSE))</f>
        <v/>
      </c>
      <c r="C233" s="131" t="str">
        <f t="shared" si="33"/>
        <v/>
      </c>
      <c r="D233" s="39"/>
      <c r="E233" s="85" t="str">
        <f>IF(AND(LEN(D233)&gt;0,LEN(C233)&gt;0),"ERROR - please do not enter internal order AND cost centre",IF(LEN(C233)&gt;0,VLOOKUP(C233,'Account Codes'!$H$2:$I$5001,2,FALSE),IF(LEN(D233)&gt;0,VLOOKUP(D233,'Account Codes'!$K$2:$L$12186,2,FALSE),"")))</f>
        <v/>
      </c>
      <c r="F233" s="39"/>
      <c r="G233" s="31"/>
      <c r="H233" s="88" t="str">
        <f>IF(LEN(G233)=0,"",VLOOKUP(VALUE(G233),'Account Codes'!$A$2:$B$803,2,FALSE))</f>
        <v/>
      </c>
      <c r="I233" s="147"/>
      <c r="J233" s="132" t="s">
        <v>21</v>
      </c>
      <c r="K233" s="143"/>
      <c r="L233" s="132">
        <f t="shared" si="34"/>
        <v>0</v>
      </c>
      <c r="M233" s="128">
        <f t="shared" si="35"/>
        <v>0</v>
      </c>
      <c r="N233" s="30"/>
      <c r="O233" s="143"/>
      <c r="P233" s="82">
        <f t="shared" si="36"/>
        <v>0</v>
      </c>
      <c r="Q233" s="142"/>
      <c r="R233" s="123" t="str">
        <f t="shared" si="29"/>
        <v/>
      </c>
      <c r="S233" s="122" t="str">
        <f t="shared" si="30"/>
        <v/>
      </c>
      <c r="T233" s="122" t="str">
        <f t="shared" si="31"/>
        <v/>
      </c>
      <c r="U233">
        <f t="shared" si="32"/>
        <v>0</v>
      </c>
    </row>
    <row r="234" spans="1:21" ht="15" x14ac:dyDescent="0.2">
      <c r="A234" s="48">
        <v>211</v>
      </c>
      <c r="B234" s="49" t="str">
        <f>IF(G234="","",VLOOKUP(G234,'Account Codes'!$A$2:$C$803,3,FALSE))</f>
        <v/>
      </c>
      <c r="C234" s="131" t="str">
        <f t="shared" si="33"/>
        <v/>
      </c>
      <c r="D234" s="39"/>
      <c r="E234" s="85" t="str">
        <f>IF(AND(LEN(D234)&gt;0,LEN(C234)&gt;0),"ERROR - please do not enter internal order AND cost centre",IF(LEN(C234)&gt;0,VLOOKUP(C234,'Account Codes'!$H$2:$I$5001,2,FALSE),IF(LEN(D234)&gt;0,VLOOKUP(D234,'Account Codes'!$K$2:$L$12186,2,FALSE),"")))</f>
        <v/>
      </c>
      <c r="F234" s="39"/>
      <c r="G234" s="31"/>
      <c r="H234" s="88" t="str">
        <f>IF(LEN(G234)=0,"",VLOOKUP(VALUE(G234),'Account Codes'!$A$2:$B$803,2,FALSE))</f>
        <v/>
      </c>
      <c r="I234" s="147"/>
      <c r="J234" s="132" t="s">
        <v>21</v>
      </c>
      <c r="K234" s="143"/>
      <c r="L234" s="132">
        <f t="shared" si="34"/>
        <v>0</v>
      </c>
      <c r="M234" s="128">
        <f t="shared" si="35"/>
        <v>0</v>
      </c>
      <c r="N234" s="30"/>
      <c r="O234" s="143"/>
      <c r="P234" s="82">
        <f t="shared" si="36"/>
        <v>0</v>
      </c>
      <c r="Q234" s="142"/>
      <c r="R234" s="123" t="str">
        <f t="shared" si="29"/>
        <v/>
      </c>
      <c r="S234" s="122" t="str">
        <f t="shared" si="30"/>
        <v/>
      </c>
      <c r="T234" s="122" t="str">
        <f t="shared" si="31"/>
        <v/>
      </c>
      <c r="U234">
        <f t="shared" si="32"/>
        <v>0</v>
      </c>
    </row>
    <row r="235" spans="1:21" ht="15" x14ac:dyDescent="0.2">
      <c r="A235" s="48">
        <v>212</v>
      </c>
      <c r="B235" s="49" t="str">
        <f>IF(G235="","",VLOOKUP(G235,'Account Codes'!$A$2:$C$803,3,FALSE))</f>
        <v/>
      </c>
      <c r="C235" s="131" t="str">
        <f t="shared" si="33"/>
        <v/>
      </c>
      <c r="D235" s="39"/>
      <c r="E235" s="85" t="str">
        <f>IF(AND(LEN(D235)&gt;0,LEN(C235)&gt;0),"ERROR - please do not enter internal order AND cost centre",IF(LEN(C235)&gt;0,VLOOKUP(C235,'Account Codes'!$H$2:$I$5001,2,FALSE),IF(LEN(D235)&gt;0,VLOOKUP(D235,'Account Codes'!$K$2:$L$12186,2,FALSE),"")))</f>
        <v/>
      </c>
      <c r="F235" s="39"/>
      <c r="G235" s="31"/>
      <c r="H235" s="88" t="str">
        <f>IF(LEN(G235)=0,"",VLOOKUP(VALUE(G235),'Account Codes'!$A$2:$B$803,2,FALSE))</f>
        <v/>
      </c>
      <c r="I235" s="147"/>
      <c r="J235" s="132" t="s">
        <v>21</v>
      </c>
      <c r="K235" s="143"/>
      <c r="L235" s="132">
        <f t="shared" si="34"/>
        <v>0</v>
      </c>
      <c r="M235" s="128">
        <f t="shared" si="35"/>
        <v>0</v>
      </c>
      <c r="N235" s="30"/>
      <c r="O235" s="143"/>
      <c r="P235" s="82">
        <f t="shared" si="36"/>
        <v>0</v>
      </c>
      <c r="Q235" s="142"/>
      <c r="R235" s="123" t="str">
        <f t="shared" si="29"/>
        <v/>
      </c>
      <c r="S235" s="122" t="str">
        <f t="shared" si="30"/>
        <v/>
      </c>
      <c r="T235" s="122" t="str">
        <f t="shared" si="31"/>
        <v/>
      </c>
      <c r="U235">
        <f t="shared" si="32"/>
        <v>0</v>
      </c>
    </row>
    <row r="236" spans="1:21" ht="15" x14ac:dyDescent="0.2">
      <c r="A236" s="48">
        <v>213</v>
      </c>
      <c r="B236" s="49" t="str">
        <f>IF(G236="","",VLOOKUP(G236,'Account Codes'!$A$2:$C$803,3,FALSE))</f>
        <v/>
      </c>
      <c r="C236" s="131" t="str">
        <f t="shared" si="33"/>
        <v/>
      </c>
      <c r="D236" s="39"/>
      <c r="E236" s="85" t="str">
        <f>IF(AND(LEN(D236)&gt;0,LEN(C236)&gt;0),"ERROR - please do not enter internal order AND cost centre",IF(LEN(C236)&gt;0,VLOOKUP(C236,'Account Codes'!$H$2:$I$5001,2,FALSE),IF(LEN(D236)&gt;0,VLOOKUP(D236,'Account Codes'!$K$2:$L$12186,2,FALSE),"")))</f>
        <v/>
      </c>
      <c r="F236" s="39"/>
      <c r="G236" s="31"/>
      <c r="H236" s="88" t="str">
        <f>IF(LEN(G236)=0,"",VLOOKUP(VALUE(G236),'Account Codes'!$A$2:$B$803,2,FALSE))</f>
        <v/>
      </c>
      <c r="I236" s="147"/>
      <c r="J236" s="132" t="s">
        <v>21</v>
      </c>
      <c r="K236" s="143"/>
      <c r="L236" s="132">
        <f t="shared" si="34"/>
        <v>0</v>
      </c>
      <c r="M236" s="128">
        <f t="shared" si="35"/>
        <v>0</v>
      </c>
      <c r="N236" s="30"/>
      <c r="O236" s="143"/>
      <c r="P236" s="82">
        <f t="shared" si="36"/>
        <v>0</v>
      </c>
      <c r="Q236" s="142"/>
      <c r="R236" s="123" t="str">
        <f t="shared" si="29"/>
        <v/>
      </c>
      <c r="S236" s="122" t="str">
        <f t="shared" si="30"/>
        <v/>
      </c>
      <c r="T236" s="122" t="str">
        <f t="shared" si="31"/>
        <v/>
      </c>
      <c r="U236">
        <f t="shared" si="32"/>
        <v>0</v>
      </c>
    </row>
    <row r="237" spans="1:21" ht="15" x14ac:dyDescent="0.2">
      <c r="A237" s="48">
        <v>214</v>
      </c>
      <c r="B237" s="49" t="str">
        <f>IF(G237="","",VLOOKUP(G237,'Account Codes'!$A$2:$C$803,3,FALSE))</f>
        <v/>
      </c>
      <c r="C237" s="131" t="str">
        <f t="shared" si="33"/>
        <v/>
      </c>
      <c r="D237" s="39"/>
      <c r="E237" s="85" t="str">
        <f>IF(AND(LEN(D237)&gt;0,LEN(C237)&gt;0),"ERROR - please do not enter internal order AND cost centre",IF(LEN(C237)&gt;0,VLOOKUP(C237,'Account Codes'!$H$2:$I$5001,2,FALSE),IF(LEN(D237)&gt;0,VLOOKUP(D237,'Account Codes'!$K$2:$L$12186,2,FALSE),"")))</f>
        <v/>
      </c>
      <c r="F237" s="39"/>
      <c r="G237" s="31"/>
      <c r="H237" s="88" t="str">
        <f>IF(LEN(G237)=0,"",VLOOKUP(VALUE(G237),'Account Codes'!$A$2:$B$803,2,FALSE))</f>
        <v/>
      </c>
      <c r="I237" s="147"/>
      <c r="J237" s="132" t="s">
        <v>21</v>
      </c>
      <c r="K237" s="143"/>
      <c r="L237" s="132">
        <f t="shared" si="34"/>
        <v>0</v>
      </c>
      <c r="M237" s="128">
        <f t="shared" si="35"/>
        <v>0</v>
      </c>
      <c r="N237" s="30"/>
      <c r="O237" s="143"/>
      <c r="P237" s="82">
        <f t="shared" si="36"/>
        <v>0</v>
      </c>
      <c r="Q237" s="142"/>
      <c r="R237" s="123" t="str">
        <f t="shared" si="29"/>
        <v/>
      </c>
      <c r="S237" s="122" t="str">
        <f t="shared" si="30"/>
        <v/>
      </c>
      <c r="T237" s="122" t="str">
        <f t="shared" si="31"/>
        <v/>
      </c>
      <c r="U237">
        <f t="shared" si="32"/>
        <v>0</v>
      </c>
    </row>
    <row r="238" spans="1:21" ht="15" x14ac:dyDescent="0.2">
      <c r="A238" s="48">
        <v>215</v>
      </c>
      <c r="B238" s="49" t="str">
        <f>IF(G238="","",VLOOKUP(G238,'Account Codes'!$A$2:$C$803,3,FALSE))</f>
        <v/>
      </c>
      <c r="C238" s="131" t="str">
        <f t="shared" si="33"/>
        <v/>
      </c>
      <c r="D238" s="39"/>
      <c r="E238" s="85" t="str">
        <f>IF(AND(LEN(D238)&gt;0,LEN(C238)&gt;0),"ERROR - please do not enter internal order AND cost centre",IF(LEN(C238)&gt;0,VLOOKUP(C238,'Account Codes'!$H$2:$I$5001,2,FALSE),IF(LEN(D238)&gt;0,VLOOKUP(D238,'Account Codes'!$K$2:$L$12186,2,FALSE),"")))</f>
        <v/>
      </c>
      <c r="F238" s="39"/>
      <c r="G238" s="31"/>
      <c r="H238" s="88" t="str">
        <f>IF(LEN(G238)=0,"",VLOOKUP(VALUE(G238),'Account Codes'!$A$2:$B$803,2,FALSE))</f>
        <v/>
      </c>
      <c r="I238" s="147"/>
      <c r="J238" s="132" t="s">
        <v>21</v>
      </c>
      <c r="K238" s="143"/>
      <c r="L238" s="132">
        <f t="shared" si="34"/>
        <v>0</v>
      </c>
      <c r="M238" s="128">
        <f t="shared" si="35"/>
        <v>0</v>
      </c>
      <c r="N238" s="30"/>
      <c r="O238" s="143"/>
      <c r="P238" s="82">
        <f t="shared" si="36"/>
        <v>0</v>
      </c>
      <c r="Q238" s="142"/>
      <c r="R238" s="123" t="str">
        <f t="shared" si="29"/>
        <v/>
      </c>
      <c r="S238" s="122" t="str">
        <f t="shared" si="30"/>
        <v/>
      </c>
      <c r="T238" s="122" t="str">
        <f t="shared" si="31"/>
        <v/>
      </c>
      <c r="U238">
        <f t="shared" si="32"/>
        <v>0</v>
      </c>
    </row>
    <row r="239" spans="1:21" ht="15" x14ac:dyDescent="0.2">
      <c r="A239" s="48">
        <v>216</v>
      </c>
      <c r="B239" s="49" t="str">
        <f>IF(G239="","",VLOOKUP(G239,'Account Codes'!$A$2:$C$803,3,FALSE))</f>
        <v/>
      </c>
      <c r="C239" s="131" t="str">
        <f t="shared" si="33"/>
        <v/>
      </c>
      <c r="D239" s="39"/>
      <c r="E239" s="85" t="str">
        <f>IF(AND(LEN(D239)&gt;0,LEN(C239)&gt;0),"ERROR - please do not enter internal order AND cost centre",IF(LEN(C239)&gt;0,VLOOKUP(C239,'Account Codes'!$H$2:$I$5001,2,FALSE),IF(LEN(D239)&gt;0,VLOOKUP(D239,'Account Codes'!$K$2:$L$12186,2,FALSE),"")))</f>
        <v/>
      </c>
      <c r="F239" s="39"/>
      <c r="G239" s="31"/>
      <c r="H239" s="88" t="str">
        <f>IF(LEN(G239)=0,"",VLOOKUP(VALUE(G239),'Account Codes'!$A$2:$B$803,2,FALSE))</f>
        <v/>
      </c>
      <c r="I239" s="147"/>
      <c r="J239" s="132" t="s">
        <v>21</v>
      </c>
      <c r="K239" s="143"/>
      <c r="L239" s="132">
        <f t="shared" si="34"/>
        <v>0</v>
      </c>
      <c r="M239" s="128">
        <f t="shared" si="35"/>
        <v>0</v>
      </c>
      <c r="N239" s="30"/>
      <c r="O239" s="143"/>
      <c r="P239" s="82">
        <f t="shared" si="36"/>
        <v>0</v>
      </c>
      <c r="Q239" s="142"/>
      <c r="R239" s="123" t="str">
        <f t="shared" si="29"/>
        <v/>
      </c>
      <c r="S239" s="122" t="str">
        <f t="shared" si="30"/>
        <v/>
      </c>
      <c r="T239" s="122" t="str">
        <f t="shared" si="31"/>
        <v/>
      </c>
      <c r="U239">
        <f t="shared" si="32"/>
        <v>0</v>
      </c>
    </row>
    <row r="240" spans="1:21" ht="15" x14ac:dyDescent="0.2">
      <c r="A240" s="48">
        <v>217</v>
      </c>
      <c r="B240" s="49" t="str">
        <f>IF(G240="","",VLOOKUP(G240,'Account Codes'!$A$2:$C$803,3,FALSE))</f>
        <v/>
      </c>
      <c r="C240" s="131" t="str">
        <f t="shared" si="33"/>
        <v/>
      </c>
      <c r="D240" s="39"/>
      <c r="E240" s="85" t="str">
        <f>IF(AND(LEN(D240)&gt;0,LEN(C240)&gt;0),"ERROR - please do not enter internal order AND cost centre",IF(LEN(C240)&gt;0,VLOOKUP(C240,'Account Codes'!$H$2:$I$5001,2,FALSE),IF(LEN(D240)&gt;0,VLOOKUP(D240,'Account Codes'!$K$2:$L$12186,2,FALSE),"")))</f>
        <v/>
      </c>
      <c r="F240" s="39"/>
      <c r="G240" s="31"/>
      <c r="H240" s="88" t="str">
        <f>IF(LEN(G240)=0,"",VLOOKUP(VALUE(G240),'Account Codes'!$A$2:$B$803,2,FALSE))</f>
        <v/>
      </c>
      <c r="I240" s="147"/>
      <c r="J240" s="132" t="s">
        <v>21</v>
      </c>
      <c r="K240" s="143"/>
      <c r="L240" s="132">
        <f t="shared" si="34"/>
        <v>0</v>
      </c>
      <c r="M240" s="128">
        <f t="shared" si="35"/>
        <v>0</v>
      </c>
      <c r="N240" s="30"/>
      <c r="O240" s="143"/>
      <c r="P240" s="82">
        <f t="shared" si="36"/>
        <v>0</v>
      </c>
      <c r="Q240" s="142"/>
      <c r="R240" s="123" t="str">
        <f t="shared" si="29"/>
        <v/>
      </c>
      <c r="S240" s="122" t="str">
        <f t="shared" si="30"/>
        <v/>
      </c>
      <c r="T240" s="122" t="str">
        <f t="shared" si="31"/>
        <v/>
      </c>
      <c r="U240">
        <f t="shared" si="32"/>
        <v>0</v>
      </c>
    </row>
    <row r="241" spans="1:21" ht="15" x14ac:dyDescent="0.2">
      <c r="A241" s="48">
        <v>218</v>
      </c>
      <c r="B241" s="49" t="str">
        <f>IF(G241="","",VLOOKUP(G241,'Account Codes'!$A$2:$C$803,3,FALSE))</f>
        <v/>
      </c>
      <c r="C241" s="131" t="str">
        <f t="shared" si="33"/>
        <v/>
      </c>
      <c r="D241" s="39"/>
      <c r="E241" s="85" t="str">
        <f>IF(AND(LEN(D241)&gt;0,LEN(C241)&gt;0),"ERROR - please do not enter internal order AND cost centre",IF(LEN(C241)&gt;0,VLOOKUP(C241,'Account Codes'!$H$2:$I$5001,2,FALSE),IF(LEN(D241)&gt;0,VLOOKUP(D241,'Account Codes'!$K$2:$L$12186,2,FALSE),"")))</f>
        <v/>
      </c>
      <c r="F241" s="39"/>
      <c r="G241" s="31"/>
      <c r="H241" s="88" t="str">
        <f>IF(LEN(G241)=0,"",VLOOKUP(VALUE(G241),'Account Codes'!$A$2:$B$803,2,FALSE))</f>
        <v/>
      </c>
      <c r="I241" s="147"/>
      <c r="J241" s="132" t="s">
        <v>21</v>
      </c>
      <c r="K241" s="143"/>
      <c r="L241" s="132">
        <f t="shared" si="34"/>
        <v>0</v>
      </c>
      <c r="M241" s="128">
        <f t="shared" si="35"/>
        <v>0</v>
      </c>
      <c r="N241" s="30"/>
      <c r="O241" s="143"/>
      <c r="P241" s="82">
        <f t="shared" si="36"/>
        <v>0</v>
      </c>
      <c r="Q241" s="142"/>
      <c r="R241" s="123" t="str">
        <f t="shared" si="29"/>
        <v/>
      </c>
      <c r="S241" s="122" t="str">
        <f t="shared" si="30"/>
        <v/>
      </c>
      <c r="T241" s="122" t="str">
        <f t="shared" si="31"/>
        <v/>
      </c>
      <c r="U241">
        <f t="shared" si="32"/>
        <v>0</v>
      </c>
    </row>
    <row r="242" spans="1:21" ht="15" x14ac:dyDescent="0.2">
      <c r="A242" s="48">
        <v>219</v>
      </c>
      <c r="B242" s="49" t="str">
        <f>IF(G242="","",VLOOKUP(G242,'Account Codes'!$A$2:$C$803,3,FALSE))</f>
        <v/>
      </c>
      <c r="C242" s="131" t="str">
        <f t="shared" si="33"/>
        <v/>
      </c>
      <c r="D242" s="39"/>
      <c r="E242" s="85" t="str">
        <f>IF(AND(LEN(D242)&gt;0,LEN(C242)&gt;0),"ERROR - please do not enter internal order AND cost centre",IF(LEN(C242)&gt;0,VLOOKUP(C242,'Account Codes'!$H$2:$I$5001,2,FALSE),IF(LEN(D242)&gt;0,VLOOKUP(D242,'Account Codes'!$K$2:$L$12186,2,FALSE),"")))</f>
        <v/>
      </c>
      <c r="F242" s="39"/>
      <c r="G242" s="31"/>
      <c r="H242" s="88" t="str">
        <f>IF(LEN(G242)=0,"",VLOOKUP(VALUE(G242),'Account Codes'!$A$2:$B$803,2,FALSE))</f>
        <v/>
      </c>
      <c r="I242" s="147"/>
      <c r="J242" s="132" t="s">
        <v>21</v>
      </c>
      <c r="K242" s="143"/>
      <c r="L242" s="132">
        <f t="shared" si="34"/>
        <v>0</v>
      </c>
      <c r="M242" s="128">
        <f t="shared" si="35"/>
        <v>0</v>
      </c>
      <c r="N242" s="30"/>
      <c r="O242" s="143"/>
      <c r="P242" s="82">
        <f t="shared" si="36"/>
        <v>0</v>
      </c>
      <c r="Q242" s="142"/>
      <c r="R242" s="123" t="str">
        <f t="shared" si="29"/>
        <v/>
      </c>
      <c r="S242" s="122" t="str">
        <f t="shared" si="30"/>
        <v/>
      </c>
      <c r="T242" s="122" t="str">
        <f t="shared" si="31"/>
        <v/>
      </c>
      <c r="U242">
        <f t="shared" si="32"/>
        <v>0</v>
      </c>
    </row>
    <row r="243" spans="1:21" ht="15" x14ac:dyDescent="0.2">
      <c r="A243" s="48">
        <v>220</v>
      </c>
      <c r="B243" s="49" t="str">
        <f>IF(G243="","",VLOOKUP(G243,'Account Codes'!$A$2:$C$803,3,FALSE))</f>
        <v/>
      </c>
      <c r="C243" s="131" t="str">
        <f t="shared" si="33"/>
        <v/>
      </c>
      <c r="D243" s="39"/>
      <c r="E243" s="85" t="str">
        <f>IF(AND(LEN(D243)&gt;0,LEN(C243)&gt;0),"ERROR - please do not enter internal order AND cost centre",IF(LEN(C243)&gt;0,VLOOKUP(C243,'Account Codes'!$H$2:$I$5001,2,FALSE),IF(LEN(D243)&gt;0,VLOOKUP(D243,'Account Codes'!$K$2:$L$12186,2,FALSE),"")))</f>
        <v/>
      </c>
      <c r="F243" s="39"/>
      <c r="G243" s="31"/>
      <c r="H243" s="88" t="str">
        <f>IF(LEN(G243)=0,"",VLOOKUP(VALUE(G243),'Account Codes'!$A$2:$B$803,2,FALSE))</f>
        <v/>
      </c>
      <c r="I243" s="147"/>
      <c r="J243" s="132" t="s">
        <v>21</v>
      </c>
      <c r="K243" s="143"/>
      <c r="L243" s="132">
        <f t="shared" si="34"/>
        <v>0</v>
      </c>
      <c r="M243" s="128">
        <f t="shared" si="35"/>
        <v>0</v>
      </c>
      <c r="N243" s="30"/>
      <c r="O243" s="143"/>
      <c r="P243" s="82">
        <f t="shared" si="36"/>
        <v>0</v>
      </c>
      <c r="Q243" s="142"/>
      <c r="R243" s="123" t="str">
        <f t="shared" si="29"/>
        <v/>
      </c>
      <c r="S243" s="122" t="str">
        <f t="shared" si="30"/>
        <v/>
      </c>
      <c r="T243" s="122" t="str">
        <f t="shared" si="31"/>
        <v/>
      </c>
      <c r="U243">
        <f t="shared" si="32"/>
        <v>0</v>
      </c>
    </row>
    <row r="244" spans="1:21" ht="15" x14ac:dyDescent="0.2">
      <c r="A244" s="48">
        <v>221</v>
      </c>
      <c r="B244" s="49" t="str">
        <f>IF(G244="","",VLOOKUP(G244,'Account Codes'!$A$2:$C$803,3,FALSE))</f>
        <v/>
      </c>
      <c r="C244" s="131" t="str">
        <f t="shared" si="33"/>
        <v/>
      </c>
      <c r="D244" s="39"/>
      <c r="E244" s="85" t="str">
        <f>IF(AND(LEN(D244)&gt;0,LEN(C244)&gt;0),"ERROR - please do not enter internal order AND cost centre",IF(LEN(C244)&gt;0,VLOOKUP(C244,'Account Codes'!$H$2:$I$5001,2,FALSE),IF(LEN(D244)&gt;0,VLOOKUP(D244,'Account Codes'!$K$2:$L$12186,2,FALSE),"")))</f>
        <v/>
      </c>
      <c r="F244" s="39"/>
      <c r="G244" s="31"/>
      <c r="H244" s="88" t="str">
        <f>IF(LEN(G244)=0,"",VLOOKUP(VALUE(G244),'Account Codes'!$A$2:$B$803,2,FALSE))</f>
        <v/>
      </c>
      <c r="I244" s="147"/>
      <c r="J244" s="132" t="s">
        <v>21</v>
      </c>
      <c r="K244" s="143"/>
      <c r="L244" s="132">
        <f t="shared" si="34"/>
        <v>0</v>
      </c>
      <c r="M244" s="128">
        <f t="shared" si="35"/>
        <v>0</v>
      </c>
      <c r="N244" s="30"/>
      <c r="O244" s="143"/>
      <c r="P244" s="82">
        <f t="shared" si="36"/>
        <v>0</v>
      </c>
      <c r="Q244" s="142"/>
      <c r="R244" s="123" t="str">
        <f t="shared" si="29"/>
        <v/>
      </c>
      <c r="S244" s="122" t="str">
        <f t="shared" si="30"/>
        <v/>
      </c>
      <c r="T244" s="122" t="str">
        <f t="shared" si="31"/>
        <v/>
      </c>
      <c r="U244">
        <f t="shared" si="32"/>
        <v>0</v>
      </c>
    </row>
    <row r="245" spans="1:21" ht="15" x14ac:dyDescent="0.2">
      <c r="A245" s="48">
        <v>222</v>
      </c>
      <c r="B245" s="49" t="str">
        <f>IF(G245="","",VLOOKUP(G245,'Account Codes'!$A$2:$C$803,3,FALSE))</f>
        <v/>
      </c>
      <c r="C245" s="131" t="str">
        <f t="shared" si="33"/>
        <v/>
      </c>
      <c r="D245" s="39"/>
      <c r="E245" s="85" t="str">
        <f>IF(AND(LEN(D245)&gt;0,LEN(C245)&gt;0),"ERROR - please do not enter internal order AND cost centre",IF(LEN(C245)&gt;0,VLOOKUP(C245,'Account Codes'!$H$2:$I$5001,2,FALSE),IF(LEN(D245)&gt;0,VLOOKUP(D245,'Account Codes'!$K$2:$L$12186,2,FALSE),"")))</f>
        <v/>
      </c>
      <c r="F245" s="39"/>
      <c r="G245" s="31"/>
      <c r="H245" s="88" t="str">
        <f>IF(LEN(G245)=0,"",VLOOKUP(VALUE(G245),'Account Codes'!$A$2:$B$803,2,FALSE))</f>
        <v/>
      </c>
      <c r="I245" s="147"/>
      <c r="J245" s="132" t="s">
        <v>21</v>
      </c>
      <c r="K245" s="143"/>
      <c r="L245" s="132">
        <f t="shared" si="34"/>
        <v>0</v>
      </c>
      <c r="M245" s="128">
        <f t="shared" si="35"/>
        <v>0</v>
      </c>
      <c r="N245" s="30"/>
      <c r="O245" s="143"/>
      <c r="P245" s="82">
        <f t="shared" si="36"/>
        <v>0</v>
      </c>
      <c r="Q245" s="142"/>
      <c r="R245" s="123" t="str">
        <f t="shared" si="29"/>
        <v/>
      </c>
      <c r="S245" s="122" t="str">
        <f t="shared" si="30"/>
        <v/>
      </c>
      <c r="T245" s="122" t="str">
        <f t="shared" si="31"/>
        <v/>
      </c>
      <c r="U245">
        <f t="shared" si="32"/>
        <v>0</v>
      </c>
    </row>
    <row r="246" spans="1:21" ht="15" x14ac:dyDescent="0.2">
      <c r="A246" s="48">
        <v>223</v>
      </c>
      <c r="B246" s="49" t="str">
        <f>IF(G246="","",VLOOKUP(G246,'Account Codes'!$A$2:$C$803,3,FALSE))</f>
        <v/>
      </c>
      <c r="C246" s="131" t="str">
        <f t="shared" si="33"/>
        <v/>
      </c>
      <c r="D246" s="39"/>
      <c r="E246" s="85" t="str">
        <f>IF(AND(LEN(D246)&gt;0,LEN(C246)&gt;0),"ERROR - please do not enter internal order AND cost centre",IF(LEN(C246)&gt;0,VLOOKUP(C246,'Account Codes'!$H$2:$I$5001,2,FALSE),IF(LEN(D246)&gt;0,VLOOKUP(D246,'Account Codes'!$K$2:$L$12186,2,FALSE),"")))</f>
        <v/>
      </c>
      <c r="F246" s="39"/>
      <c r="G246" s="31"/>
      <c r="H246" s="88" t="str">
        <f>IF(LEN(G246)=0,"",VLOOKUP(VALUE(G246),'Account Codes'!$A$2:$B$803,2,FALSE))</f>
        <v/>
      </c>
      <c r="I246" s="147"/>
      <c r="J246" s="132" t="s">
        <v>21</v>
      </c>
      <c r="K246" s="143"/>
      <c r="L246" s="132">
        <f t="shared" si="34"/>
        <v>0</v>
      </c>
      <c r="M246" s="128">
        <f t="shared" si="35"/>
        <v>0</v>
      </c>
      <c r="N246" s="30"/>
      <c r="O246" s="143"/>
      <c r="P246" s="82">
        <f t="shared" si="36"/>
        <v>0</v>
      </c>
      <c r="Q246" s="142"/>
      <c r="R246" s="123" t="str">
        <f t="shared" si="29"/>
        <v/>
      </c>
      <c r="S246" s="122" t="str">
        <f t="shared" si="30"/>
        <v/>
      </c>
      <c r="T246" s="122" t="str">
        <f t="shared" si="31"/>
        <v/>
      </c>
      <c r="U246">
        <f t="shared" si="32"/>
        <v>0</v>
      </c>
    </row>
    <row r="247" spans="1:21" ht="15" x14ac:dyDescent="0.2">
      <c r="A247" s="48">
        <v>224</v>
      </c>
      <c r="B247" s="49" t="str">
        <f>IF(G247="","",VLOOKUP(G247,'Account Codes'!$A$2:$C$803,3,FALSE))</f>
        <v/>
      </c>
      <c r="C247" s="131" t="str">
        <f t="shared" si="33"/>
        <v/>
      </c>
      <c r="D247" s="39"/>
      <c r="E247" s="85" t="str">
        <f>IF(AND(LEN(D247)&gt;0,LEN(C247)&gt;0),"ERROR - please do not enter internal order AND cost centre",IF(LEN(C247)&gt;0,VLOOKUP(C247,'Account Codes'!$H$2:$I$5001,2,FALSE),IF(LEN(D247)&gt;0,VLOOKUP(D247,'Account Codes'!$K$2:$L$12186,2,FALSE),"")))</f>
        <v/>
      </c>
      <c r="F247" s="39"/>
      <c r="G247" s="31"/>
      <c r="H247" s="88" t="str">
        <f>IF(LEN(G247)=0,"",VLOOKUP(VALUE(G247),'Account Codes'!$A$2:$B$803,2,FALSE))</f>
        <v/>
      </c>
      <c r="I247" s="147"/>
      <c r="J247" s="132" t="s">
        <v>21</v>
      </c>
      <c r="K247" s="143"/>
      <c r="L247" s="132">
        <f t="shared" si="34"/>
        <v>0</v>
      </c>
      <c r="M247" s="128">
        <f t="shared" si="35"/>
        <v>0</v>
      </c>
      <c r="N247" s="30"/>
      <c r="O247" s="143"/>
      <c r="P247" s="82">
        <f t="shared" si="36"/>
        <v>0</v>
      </c>
      <c r="Q247" s="142"/>
      <c r="R247" s="123" t="str">
        <f t="shared" si="29"/>
        <v/>
      </c>
      <c r="S247" s="122" t="str">
        <f t="shared" si="30"/>
        <v/>
      </c>
      <c r="T247" s="122" t="str">
        <f t="shared" si="31"/>
        <v/>
      </c>
      <c r="U247">
        <f t="shared" si="32"/>
        <v>0</v>
      </c>
    </row>
    <row r="248" spans="1:21" ht="15" x14ac:dyDescent="0.2">
      <c r="A248" s="48">
        <v>225</v>
      </c>
      <c r="B248" s="49" t="str">
        <f>IF(G248="","",VLOOKUP(G248,'Account Codes'!$A$2:$C$803,3,FALSE))</f>
        <v/>
      </c>
      <c r="C248" s="131" t="str">
        <f t="shared" si="33"/>
        <v/>
      </c>
      <c r="D248" s="39"/>
      <c r="E248" s="85" t="str">
        <f>IF(AND(LEN(D248)&gt;0,LEN(C248)&gt;0),"ERROR - please do not enter internal order AND cost centre",IF(LEN(C248)&gt;0,VLOOKUP(C248,'Account Codes'!$H$2:$I$5001,2,FALSE),IF(LEN(D248)&gt;0,VLOOKUP(D248,'Account Codes'!$K$2:$L$12186,2,FALSE),"")))</f>
        <v/>
      </c>
      <c r="F248" s="39"/>
      <c r="G248" s="31"/>
      <c r="H248" s="88" t="str">
        <f>IF(LEN(G248)=0,"",VLOOKUP(VALUE(G248),'Account Codes'!$A$2:$B$803,2,FALSE))</f>
        <v/>
      </c>
      <c r="I248" s="147"/>
      <c r="J248" s="132" t="s">
        <v>21</v>
      </c>
      <c r="K248" s="143"/>
      <c r="L248" s="132">
        <f t="shared" si="34"/>
        <v>0</v>
      </c>
      <c r="M248" s="128">
        <f t="shared" si="35"/>
        <v>0</v>
      </c>
      <c r="N248" s="30"/>
      <c r="O248" s="143"/>
      <c r="P248" s="82">
        <f t="shared" si="36"/>
        <v>0</v>
      </c>
      <c r="Q248" s="142"/>
      <c r="R248" s="123" t="str">
        <f t="shared" si="29"/>
        <v/>
      </c>
      <c r="S248" s="122" t="str">
        <f t="shared" si="30"/>
        <v/>
      </c>
      <c r="T248" s="122" t="str">
        <f t="shared" si="31"/>
        <v/>
      </c>
      <c r="U248">
        <f t="shared" si="32"/>
        <v>0</v>
      </c>
    </row>
    <row r="249" spans="1:21" ht="15" x14ac:dyDescent="0.2">
      <c r="A249" s="48">
        <v>226</v>
      </c>
      <c r="B249" s="49" t="str">
        <f>IF(G249="","",VLOOKUP(G249,'Account Codes'!$A$2:$C$803,3,FALSE))</f>
        <v/>
      </c>
      <c r="C249" s="131" t="str">
        <f t="shared" si="33"/>
        <v/>
      </c>
      <c r="D249" s="39"/>
      <c r="E249" s="85" t="str">
        <f>IF(AND(LEN(D249)&gt;0,LEN(C249)&gt;0),"ERROR - please do not enter internal order AND cost centre",IF(LEN(C249)&gt;0,VLOOKUP(C249,'Account Codes'!$H$2:$I$5001,2,FALSE),IF(LEN(D249)&gt;0,VLOOKUP(D249,'Account Codes'!$K$2:$L$12186,2,FALSE),"")))</f>
        <v/>
      </c>
      <c r="F249" s="39"/>
      <c r="G249" s="31"/>
      <c r="H249" s="88" t="str">
        <f>IF(LEN(G249)=0,"",VLOOKUP(VALUE(G249),'Account Codes'!$A$2:$B$803,2,FALSE))</f>
        <v/>
      </c>
      <c r="I249" s="147"/>
      <c r="J249" s="132" t="s">
        <v>21</v>
      </c>
      <c r="K249" s="143"/>
      <c r="L249" s="132">
        <f t="shared" si="34"/>
        <v>0</v>
      </c>
      <c r="M249" s="128">
        <f t="shared" si="35"/>
        <v>0</v>
      </c>
      <c r="N249" s="30"/>
      <c r="O249" s="143"/>
      <c r="P249" s="82">
        <f t="shared" si="36"/>
        <v>0</v>
      </c>
      <c r="Q249" s="142"/>
      <c r="R249" s="123" t="str">
        <f t="shared" si="29"/>
        <v/>
      </c>
      <c r="S249" s="122" t="str">
        <f t="shared" si="30"/>
        <v/>
      </c>
      <c r="T249" s="122" t="str">
        <f t="shared" si="31"/>
        <v/>
      </c>
      <c r="U249">
        <f t="shared" si="32"/>
        <v>0</v>
      </c>
    </row>
    <row r="250" spans="1:21" ht="15" x14ac:dyDescent="0.2">
      <c r="A250" s="48">
        <v>227</v>
      </c>
      <c r="B250" s="49" t="str">
        <f>IF(G250="","",VLOOKUP(G250,'Account Codes'!$A$2:$C$803,3,FALSE))</f>
        <v/>
      </c>
      <c r="C250" s="131" t="str">
        <f t="shared" si="33"/>
        <v/>
      </c>
      <c r="D250" s="39"/>
      <c r="E250" s="85" t="str">
        <f>IF(AND(LEN(D250)&gt;0,LEN(C250)&gt;0),"ERROR - please do not enter internal order AND cost centre",IF(LEN(C250)&gt;0,VLOOKUP(C250,'Account Codes'!$H$2:$I$5001,2,FALSE),IF(LEN(D250)&gt;0,VLOOKUP(D250,'Account Codes'!$K$2:$L$12186,2,FALSE),"")))</f>
        <v/>
      </c>
      <c r="F250" s="39"/>
      <c r="G250" s="31"/>
      <c r="H250" s="88" t="str">
        <f>IF(LEN(G250)=0,"",VLOOKUP(VALUE(G250),'Account Codes'!$A$2:$B$803,2,FALSE))</f>
        <v/>
      </c>
      <c r="I250" s="147"/>
      <c r="J250" s="132" t="s">
        <v>21</v>
      </c>
      <c r="K250" s="143"/>
      <c r="L250" s="132">
        <f t="shared" si="34"/>
        <v>0</v>
      </c>
      <c r="M250" s="128">
        <f t="shared" si="35"/>
        <v>0</v>
      </c>
      <c r="N250" s="30"/>
      <c r="O250" s="143"/>
      <c r="P250" s="82">
        <f t="shared" si="36"/>
        <v>0</v>
      </c>
      <c r="Q250" s="142"/>
      <c r="R250" s="123" t="str">
        <f t="shared" si="29"/>
        <v/>
      </c>
      <c r="S250" s="122" t="str">
        <f t="shared" si="30"/>
        <v/>
      </c>
      <c r="T250" s="122" t="str">
        <f t="shared" si="31"/>
        <v/>
      </c>
      <c r="U250">
        <f t="shared" si="32"/>
        <v>0</v>
      </c>
    </row>
    <row r="251" spans="1:21" ht="15" x14ac:dyDescent="0.2">
      <c r="A251" s="48">
        <v>228</v>
      </c>
      <c r="B251" s="49" t="str">
        <f>IF(G251="","",VLOOKUP(G251,'Account Codes'!$A$2:$C$803,3,FALSE))</f>
        <v/>
      </c>
      <c r="C251" s="131" t="str">
        <f t="shared" si="33"/>
        <v/>
      </c>
      <c r="D251" s="39"/>
      <c r="E251" s="85" t="str">
        <f>IF(AND(LEN(D251)&gt;0,LEN(C251)&gt;0),"ERROR - please do not enter internal order AND cost centre",IF(LEN(C251)&gt;0,VLOOKUP(C251,'Account Codes'!$H$2:$I$5001,2,FALSE),IF(LEN(D251)&gt;0,VLOOKUP(D251,'Account Codes'!$K$2:$L$12186,2,FALSE),"")))</f>
        <v/>
      </c>
      <c r="F251" s="39"/>
      <c r="G251" s="31"/>
      <c r="H251" s="88" t="str">
        <f>IF(LEN(G251)=0,"",VLOOKUP(VALUE(G251),'Account Codes'!$A$2:$B$803,2,FALSE))</f>
        <v/>
      </c>
      <c r="I251" s="147"/>
      <c r="J251" s="132" t="s">
        <v>21</v>
      </c>
      <c r="K251" s="143"/>
      <c r="L251" s="132">
        <f t="shared" si="34"/>
        <v>0</v>
      </c>
      <c r="M251" s="128">
        <f t="shared" si="35"/>
        <v>0</v>
      </c>
      <c r="N251" s="30"/>
      <c r="O251" s="143"/>
      <c r="P251" s="82">
        <f t="shared" si="36"/>
        <v>0</v>
      </c>
      <c r="Q251" s="142"/>
      <c r="R251" s="123" t="str">
        <f t="shared" si="29"/>
        <v/>
      </c>
      <c r="S251" s="122" t="str">
        <f t="shared" si="30"/>
        <v/>
      </c>
      <c r="T251" s="122" t="str">
        <f t="shared" si="31"/>
        <v/>
      </c>
      <c r="U251">
        <f t="shared" si="32"/>
        <v>0</v>
      </c>
    </row>
    <row r="252" spans="1:21" ht="15" x14ac:dyDescent="0.2">
      <c r="A252" s="48">
        <v>229</v>
      </c>
      <c r="B252" s="49" t="str">
        <f>IF(G252="","",VLOOKUP(G252,'Account Codes'!$A$2:$C$803,3,FALSE))</f>
        <v/>
      </c>
      <c r="C252" s="131" t="str">
        <f t="shared" si="33"/>
        <v/>
      </c>
      <c r="D252" s="39"/>
      <c r="E252" s="85" t="str">
        <f>IF(AND(LEN(D252)&gt;0,LEN(C252)&gt;0),"ERROR - please do not enter internal order AND cost centre",IF(LEN(C252)&gt;0,VLOOKUP(C252,'Account Codes'!$H$2:$I$5001,2,FALSE),IF(LEN(D252)&gt;0,VLOOKUP(D252,'Account Codes'!$K$2:$L$12186,2,FALSE),"")))</f>
        <v/>
      </c>
      <c r="F252" s="39"/>
      <c r="G252" s="31"/>
      <c r="H252" s="88" t="str">
        <f>IF(LEN(G252)=0,"",VLOOKUP(VALUE(G252),'Account Codes'!$A$2:$B$803,2,FALSE))</f>
        <v/>
      </c>
      <c r="I252" s="147"/>
      <c r="J252" s="132" t="s">
        <v>21</v>
      </c>
      <c r="K252" s="143"/>
      <c r="L252" s="132">
        <f t="shared" si="34"/>
        <v>0</v>
      </c>
      <c r="M252" s="128">
        <f t="shared" si="35"/>
        <v>0</v>
      </c>
      <c r="N252" s="30"/>
      <c r="O252" s="143"/>
      <c r="P252" s="82">
        <f t="shared" si="36"/>
        <v>0</v>
      </c>
      <c r="Q252" s="142"/>
      <c r="R252" s="123" t="str">
        <f t="shared" si="29"/>
        <v/>
      </c>
      <c r="S252" s="122" t="str">
        <f t="shared" si="30"/>
        <v/>
      </c>
      <c r="T252" s="122" t="str">
        <f t="shared" si="31"/>
        <v/>
      </c>
      <c r="U252">
        <f t="shared" si="32"/>
        <v>0</v>
      </c>
    </row>
    <row r="253" spans="1:21" ht="15" x14ac:dyDescent="0.2">
      <c r="A253" s="48">
        <v>230</v>
      </c>
      <c r="B253" s="49" t="str">
        <f>IF(G253="","",VLOOKUP(G253,'Account Codes'!$A$2:$C$803,3,FALSE))</f>
        <v/>
      </c>
      <c r="C253" s="131" t="str">
        <f t="shared" si="33"/>
        <v/>
      </c>
      <c r="D253" s="39"/>
      <c r="E253" s="85" t="str">
        <f>IF(AND(LEN(D253)&gt;0,LEN(C253)&gt;0),"ERROR - please do not enter internal order AND cost centre",IF(LEN(C253)&gt;0,VLOOKUP(C253,'Account Codes'!$H$2:$I$5001,2,FALSE),IF(LEN(D253)&gt;0,VLOOKUP(D253,'Account Codes'!$K$2:$L$12186,2,FALSE),"")))</f>
        <v/>
      </c>
      <c r="F253" s="39"/>
      <c r="G253" s="31"/>
      <c r="H253" s="88" t="str">
        <f>IF(LEN(G253)=0,"",VLOOKUP(VALUE(G253),'Account Codes'!$A$2:$B$803,2,FALSE))</f>
        <v/>
      </c>
      <c r="I253" s="147"/>
      <c r="J253" s="132" t="s">
        <v>21</v>
      </c>
      <c r="K253" s="143"/>
      <c r="L253" s="132">
        <f t="shared" si="34"/>
        <v>0</v>
      </c>
      <c r="M253" s="128">
        <f t="shared" si="35"/>
        <v>0</v>
      </c>
      <c r="N253" s="30"/>
      <c r="O253" s="143"/>
      <c r="P253" s="82">
        <f t="shared" si="36"/>
        <v>0</v>
      </c>
      <c r="Q253" s="142"/>
      <c r="R253" s="123" t="str">
        <f t="shared" si="29"/>
        <v/>
      </c>
      <c r="S253" s="122" t="str">
        <f t="shared" si="30"/>
        <v/>
      </c>
      <c r="T253" s="122" t="str">
        <f t="shared" si="31"/>
        <v/>
      </c>
      <c r="U253">
        <f t="shared" si="32"/>
        <v>0</v>
      </c>
    </row>
    <row r="254" spans="1:21" ht="15" x14ac:dyDescent="0.2">
      <c r="A254" s="48">
        <v>231</v>
      </c>
      <c r="B254" s="49" t="str">
        <f>IF(G254="","",VLOOKUP(G254,'Account Codes'!$A$2:$C$803,3,FALSE))</f>
        <v/>
      </c>
      <c r="C254" s="131" t="str">
        <f t="shared" si="33"/>
        <v/>
      </c>
      <c r="D254" s="39"/>
      <c r="E254" s="85" t="str">
        <f>IF(AND(LEN(D254)&gt;0,LEN(C254)&gt;0),"ERROR - please do not enter internal order AND cost centre",IF(LEN(C254)&gt;0,VLOOKUP(C254,'Account Codes'!$H$2:$I$5001,2,FALSE),IF(LEN(D254)&gt;0,VLOOKUP(D254,'Account Codes'!$K$2:$L$12186,2,FALSE),"")))</f>
        <v/>
      </c>
      <c r="F254" s="39"/>
      <c r="G254" s="31"/>
      <c r="H254" s="88" t="str">
        <f>IF(LEN(G254)=0,"",VLOOKUP(VALUE(G254),'Account Codes'!$A$2:$B$803,2,FALSE))</f>
        <v/>
      </c>
      <c r="I254" s="147"/>
      <c r="J254" s="132" t="s">
        <v>21</v>
      </c>
      <c r="K254" s="143"/>
      <c r="L254" s="132">
        <f t="shared" si="34"/>
        <v>0</v>
      </c>
      <c r="M254" s="128">
        <f t="shared" si="35"/>
        <v>0</v>
      </c>
      <c r="N254" s="30"/>
      <c r="O254" s="143"/>
      <c r="P254" s="82">
        <f t="shared" si="36"/>
        <v>0</v>
      </c>
      <c r="Q254" s="142"/>
      <c r="R254" s="123" t="str">
        <f t="shared" si="29"/>
        <v/>
      </c>
      <c r="S254" s="122" t="str">
        <f t="shared" si="30"/>
        <v/>
      </c>
      <c r="T254" s="122" t="str">
        <f t="shared" si="31"/>
        <v/>
      </c>
      <c r="U254">
        <f t="shared" si="32"/>
        <v>0</v>
      </c>
    </row>
    <row r="255" spans="1:21" ht="15" x14ac:dyDescent="0.2">
      <c r="A255" s="48">
        <v>232</v>
      </c>
      <c r="B255" s="49" t="str">
        <f>IF(G255="","",VLOOKUP(G255,'Account Codes'!$A$2:$C$803,3,FALSE))</f>
        <v/>
      </c>
      <c r="C255" s="131" t="str">
        <f t="shared" si="33"/>
        <v/>
      </c>
      <c r="D255" s="39"/>
      <c r="E255" s="85" t="str">
        <f>IF(AND(LEN(D255)&gt;0,LEN(C255)&gt;0),"ERROR - please do not enter internal order AND cost centre",IF(LEN(C255)&gt;0,VLOOKUP(C255,'Account Codes'!$H$2:$I$5001,2,FALSE),IF(LEN(D255)&gt;0,VLOOKUP(D255,'Account Codes'!$K$2:$L$12186,2,FALSE),"")))</f>
        <v/>
      </c>
      <c r="F255" s="39"/>
      <c r="G255" s="31"/>
      <c r="H255" s="88" t="str">
        <f>IF(LEN(G255)=0,"",VLOOKUP(VALUE(G255),'Account Codes'!$A$2:$B$803,2,FALSE))</f>
        <v/>
      </c>
      <c r="I255" s="147"/>
      <c r="J255" s="132" t="s">
        <v>21</v>
      </c>
      <c r="K255" s="143"/>
      <c r="L255" s="132">
        <f t="shared" si="34"/>
        <v>0</v>
      </c>
      <c r="M255" s="128">
        <f t="shared" si="35"/>
        <v>0</v>
      </c>
      <c r="N255" s="30"/>
      <c r="O255" s="143"/>
      <c r="P255" s="82">
        <f t="shared" si="36"/>
        <v>0</v>
      </c>
      <c r="Q255" s="142"/>
      <c r="R255" s="123" t="str">
        <f t="shared" si="29"/>
        <v/>
      </c>
      <c r="S255" s="122" t="str">
        <f t="shared" si="30"/>
        <v/>
      </c>
      <c r="T255" s="122" t="str">
        <f t="shared" si="31"/>
        <v/>
      </c>
      <c r="U255">
        <f t="shared" si="32"/>
        <v>0</v>
      </c>
    </row>
    <row r="256" spans="1:21" ht="15" x14ac:dyDescent="0.2">
      <c r="A256" s="48">
        <v>233</v>
      </c>
      <c r="B256" s="49" t="str">
        <f>IF(G256="","",VLOOKUP(G256,'Account Codes'!$A$2:$C$803,3,FALSE))</f>
        <v/>
      </c>
      <c r="C256" s="131" t="str">
        <f t="shared" si="33"/>
        <v/>
      </c>
      <c r="D256" s="39"/>
      <c r="E256" s="85" t="str">
        <f>IF(AND(LEN(D256)&gt;0,LEN(C256)&gt;0),"ERROR - please do not enter internal order AND cost centre",IF(LEN(C256)&gt;0,VLOOKUP(C256,'Account Codes'!$H$2:$I$5001,2,FALSE),IF(LEN(D256)&gt;0,VLOOKUP(D256,'Account Codes'!$K$2:$L$12186,2,FALSE),"")))</f>
        <v/>
      </c>
      <c r="F256" s="39"/>
      <c r="G256" s="31"/>
      <c r="H256" s="88" t="str">
        <f>IF(LEN(G256)=0,"",VLOOKUP(VALUE(G256),'Account Codes'!$A$2:$B$803,2,FALSE))</f>
        <v/>
      </c>
      <c r="I256" s="147"/>
      <c r="J256" s="132" t="s">
        <v>21</v>
      </c>
      <c r="K256" s="143"/>
      <c r="L256" s="132">
        <f t="shared" si="34"/>
        <v>0</v>
      </c>
      <c r="M256" s="128">
        <f t="shared" si="35"/>
        <v>0</v>
      </c>
      <c r="N256" s="30"/>
      <c r="O256" s="143"/>
      <c r="P256" s="82">
        <f t="shared" si="36"/>
        <v>0</v>
      </c>
      <c r="Q256" s="142"/>
      <c r="R256" s="123" t="str">
        <f t="shared" si="29"/>
        <v/>
      </c>
      <c r="S256" s="122" t="str">
        <f t="shared" si="30"/>
        <v/>
      </c>
      <c r="T256" s="122" t="str">
        <f t="shared" si="31"/>
        <v/>
      </c>
      <c r="U256">
        <f t="shared" si="32"/>
        <v>0</v>
      </c>
    </row>
    <row r="257" spans="1:21" ht="15" x14ac:dyDescent="0.2">
      <c r="A257" s="48">
        <v>234</v>
      </c>
      <c r="B257" s="49" t="str">
        <f>IF(G257="","",VLOOKUP(G257,'Account Codes'!$A$2:$C$803,3,FALSE))</f>
        <v/>
      </c>
      <c r="C257" s="131" t="str">
        <f t="shared" si="33"/>
        <v/>
      </c>
      <c r="D257" s="39"/>
      <c r="E257" s="85" t="str">
        <f>IF(AND(LEN(D257)&gt;0,LEN(C257)&gt;0),"ERROR - please do not enter internal order AND cost centre",IF(LEN(C257)&gt;0,VLOOKUP(C257,'Account Codes'!$H$2:$I$5001,2,FALSE),IF(LEN(D257)&gt;0,VLOOKUP(D257,'Account Codes'!$K$2:$L$12186,2,FALSE),"")))</f>
        <v/>
      </c>
      <c r="F257" s="39"/>
      <c r="G257" s="31"/>
      <c r="H257" s="88" t="str">
        <f>IF(LEN(G257)=0,"",VLOOKUP(VALUE(G257),'Account Codes'!$A$2:$B$803,2,FALSE))</f>
        <v/>
      </c>
      <c r="I257" s="147"/>
      <c r="J257" s="132" t="s">
        <v>21</v>
      </c>
      <c r="K257" s="143"/>
      <c r="L257" s="132">
        <f t="shared" si="34"/>
        <v>0</v>
      </c>
      <c r="M257" s="128">
        <f t="shared" si="35"/>
        <v>0</v>
      </c>
      <c r="N257" s="30"/>
      <c r="O257" s="143"/>
      <c r="P257" s="82">
        <f t="shared" si="36"/>
        <v>0</v>
      </c>
      <c r="Q257" s="142"/>
      <c r="R257" s="123" t="str">
        <f t="shared" si="29"/>
        <v/>
      </c>
      <c r="S257" s="122" t="str">
        <f t="shared" si="30"/>
        <v/>
      </c>
      <c r="T257" s="122" t="str">
        <f t="shared" si="31"/>
        <v/>
      </c>
      <c r="U257">
        <f t="shared" si="32"/>
        <v>0</v>
      </c>
    </row>
    <row r="258" spans="1:21" ht="15" x14ac:dyDescent="0.2">
      <c r="A258" s="48">
        <v>235</v>
      </c>
      <c r="B258" s="49" t="str">
        <f>IF(G258="","",VLOOKUP(G258,'Account Codes'!$A$2:$C$803,3,FALSE))</f>
        <v/>
      </c>
      <c r="C258" s="131" t="str">
        <f t="shared" si="33"/>
        <v/>
      </c>
      <c r="D258" s="39"/>
      <c r="E258" s="85" t="str">
        <f>IF(AND(LEN(D258)&gt;0,LEN(C258)&gt;0),"ERROR - please do not enter internal order AND cost centre",IF(LEN(C258)&gt;0,VLOOKUP(C258,'Account Codes'!$H$2:$I$5001,2,FALSE),IF(LEN(D258)&gt;0,VLOOKUP(D258,'Account Codes'!$K$2:$L$12186,2,FALSE),"")))</f>
        <v/>
      </c>
      <c r="F258" s="39"/>
      <c r="G258" s="31"/>
      <c r="H258" s="88" t="str">
        <f>IF(LEN(G258)=0,"",VLOOKUP(VALUE(G258),'Account Codes'!$A$2:$B$803,2,FALSE))</f>
        <v/>
      </c>
      <c r="I258" s="147"/>
      <c r="J258" s="132" t="s">
        <v>21</v>
      </c>
      <c r="K258" s="143"/>
      <c r="L258" s="132">
        <f t="shared" si="34"/>
        <v>0</v>
      </c>
      <c r="M258" s="128">
        <f t="shared" si="35"/>
        <v>0</v>
      </c>
      <c r="N258" s="30"/>
      <c r="O258" s="143"/>
      <c r="P258" s="82">
        <f t="shared" si="36"/>
        <v>0</v>
      </c>
      <c r="Q258" s="142"/>
      <c r="R258" s="123" t="str">
        <f t="shared" si="29"/>
        <v/>
      </c>
      <c r="S258" s="122" t="str">
        <f t="shared" si="30"/>
        <v/>
      </c>
      <c r="T258" s="122" t="str">
        <f t="shared" si="31"/>
        <v/>
      </c>
      <c r="U258">
        <f t="shared" si="32"/>
        <v>0</v>
      </c>
    </row>
    <row r="259" spans="1:21" ht="15" x14ac:dyDescent="0.2">
      <c r="A259" s="48">
        <v>236</v>
      </c>
      <c r="B259" s="49" t="str">
        <f>IF(G259="","",VLOOKUP(G259,'Account Codes'!$A$2:$C$803,3,FALSE))</f>
        <v/>
      </c>
      <c r="C259" s="131" t="str">
        <f t="shared" si="33"/>
        <v/>
      </c>
      <c r="D259" s="39"/>
      <c r="E259" s="85" t="str">
        <f>IF(AND(LEN(D259)&gt;0,LEN(C259)&gt;0),"ERROR - please do not enter internal order AND cost centre",IF(LEN(C259)&gt;0,VLOOKUP(C259,'Account Codes'!$H$2:$I$5001,2,FALSE),IF(LEN(D259)&gt;0,VLOOKUP(D259,'Account Codes'!$K$2:$L$12186,2,FALSE),"")))</f>
        <v/>
      </c>
      <c r="F259" s="39"/>
      <c r="G259" s="31"/>
      <c r="H259" s="88" t="str">
        <f>IF(LEN(G259)=0,"",VLOOKUP(VALUE(G259),'Account Codes'!$A$2:$B$803,2,FALSE))</f>
        <v/>
      </c>
      <c r="I259" s="147"/>
      <c r="J259" s="132" t="s">
        <v>21</v>
      </c>
      <c r="K259" s="143"/>
      <c r="L259" s="132">
        <f t="shared" si="34"/>
        <v>0</v>
      </c>
      <c r="M259" s="128">
        <f t="shared" si="35"/>
        <v>0</v>
      </c>
      <c r="N259" s="30"/>
      <c r="O259" s="143"/>
      <c r="P259" s="82">
        <f t="shared" si="36"/>
        <v>0</v>
      </c>
      <c r="Q259" s="142"/>
      <c r="R259" s="123" t="str">
        <f t="shared" si="29"/>
        <v/>
      </c>
      <c r="S259" s="122" t="str">
        <f t="shared" si="30"/>
        <v/>
      </c>
      <c r="T259" s="122" t="str">
        <f t="shared" si="31"/>
        <v/>
      </c>
      <c r="U259">
        <f t="shared" si="32"/>
        <v>0</v>
      </c>
    </row>
    <row r="260" spans="1:21" ht="15" x14ac:dyDescent="0.2">
      <c r="A260" s="48">
        <v>237</v>
      </c>
      <c r="B260" s="49" t="str">
        <f>IF(G260="","",VLOOKUP(G260,'Account Codes'!$A$2:$C$803,3,FALSE))</f>
        <v/>
      </c>
      <c r="C260" s="131" t="str">
        <f t="shared" si="33"/>
        <v/>
      </c>
      <c r="D260" s="39"/>
      <c r="E260" s="85" t="str">
        <f>IF(AND(LEN(D260)&gt;0,LEN(C260)&gt;0),"ERROR - please do not enter internal order AND cost centre",IF(LEN(C260)&gt;0,VLOOKUP(C260,'Account Codes'!$H$2:$I$5001,2,FALSE),IF(LEN(D260)&gt;0,VLOOKUP(D260,'Account Codes'!$K$2:$L$12186,2,FALSE),"")))</f>
        <v/>
      </c>
      <c r="F260" s="39"/>
      <c r="G260" s="31"/>
      <c r="H260" s="88" t="str">
        <f>IF(LEN(G260)=0,"",VLOOKUP(VALUE(G260),'Account Codes'!$A$2:$B$803,2,FALSE))</f>
        <v/>
      </c>
      <c r="I260" s="147"/>
      <c r="J260" s="132" t="s">
        <v>21</v>
      </c>
      <c r="K260" s="143"/>
      <c r="L260" s="132">
        <f t="shared" si="34"/>
        <v>0</v>
      </c>
      <c r="M260" s="128">
        <f t="shared" si="35"/>
        <v>0</v>
      </c>
      <c r="N260" s="30"/>
      <c r="O260" s="143"/>
      <c r="P260" s="82">
        <f t="shared" si="36"/>
        <v>0</v>
      </c>
      <c r="Q260" s="142"/>
      <c r="R260" s="123" t="str">
        <f t="shared" si="29"/>
        <v/>
      </c>
      <c r="S260" s="122" t="str">
        <f t="shared" si="30"/>
        <v/>
      </c>
      <c r="T260" s="122" t="str">
        <f t="shared" si="31"/>
        <v/>
      </c>
      <c r="U260">
        <f t="shared" si="32"/>
        <v>0</v>
      </c>
    </row>
    <row r="261" spans="1:21" ht="15" x14ac:dyDescent="0.2">
      <c r="A261" s="48">
        <v>238</v>
      </c>
      <c r="B261" s="49" t="str">
        <f>IF(G261="","",VLOOKUP(G261,'Account Codes'!$A$2:$C$803,3,FALSE))</f>
        <v/>
      </c>
      <c r="C261" s="131" t="str">
        <f t="shared" si="33"/>
        <v/>
      </c>
      <c r="D261" s="39"/>
      <c r="E261" s="85" t="str">
        <f>IF(AND(LEN(D261)&gt;0,LEN(C261)&gt;0),"ERROR - please do not enter internal order AND cost centre",IF(LEN(C261)&gt;0,VLOOKUP(C261,'Account Codes'!$H$2:$I$5001,2,FALSE),IF(LEN(D261)&gt;0,VLOOKUP(D261,'Account Codes'!$K$2:$L$12186,2,FALSE),"")))</f>
        <v/>
      </c>
      <c r="F261" s="39"/>
      <c r="G261" s="31"/>
      <c r="H261" s="88" t="str">
        <f>IF(LEN(G261)=0,"",VLOOKUP(VALUE(G261),'Account Codes'!$A$2:$B$803,2,FALSE))</f>
        <v/>
      </c>
      <c r="I261" s="147"/>
      <c r="J261" s="132" t="s">
        <v>21</v>
      </c>
      <c r="K261" s="143"/>
      <c r="L261" s="132">
        <f t="shared" si="34"/>
        <v>0</v>
      </c>
      <c r="M261" s="128">
        <f t="shared" si="35"/>
        <v>0</v>
      </c>
      <c r="N261" s="30"/>
      <c r="O261" s="143"/>
      <c r="P261" s="82">
        <f t="shared" si="36"/>
        <v>0</v>
      </c>
      <c r="Q261" s="142"/>
      <c r="R261" s="123" t="str">
        <f t="shared" si="29"/>
        <v/>
      </c>
      <c r="S261" s="122" t="str">
        <f t="shared" si="30"/>
        <v/>
      </c>
      <c r="T261" s="122" t="str">
        <f t="shared" si="31"/>
        <v/>
      </c>
      <c r="U261">
        <f t="shared" si="32"/>
        <v>0</v>
      </c>
    </row>
    <row r="262" spans="1:21" ht="15" x14ac:dyDescent="0.2">
      <c r="A262" s="48">
        <v>239</v>
      </c>
      <c r="B262" s="49" t="str">
        <f>IF(G262="","",VLOOKUP(G262,'Account Codes'!$A$2:$C$803,3,FALSE))</f>
        <v/>
      </c>
      <c r="C262" s="131" t="str">
        <f t="shared" si="33"/>
        <v/>
      </c>
      <c r="D262" s="39"/>
      <c r="E262" s="85" t="str">
        <f>IF(AND(LEN(D262)&gt;0,LEN(C262)&gt;0),"ERROR - please do not enter internal order AND cost centre",IF(LEN(C262)&gt;0,VLOOKUP(C262,'Account Codes'!$H$2:$I$5001,2,FALSE),IF(LEN(D262)&gt;0,VLOOKUP(D262,'Account Codes'!$K$2:$L$12186,2,FALSE),"")))</f>
        <v/>
      </c>
      <c r="F262" s="39"/>
      <c r="G262" s="31"/>
      <c r="H262" s="88" t="str">
        <f>IF(LEN(G262)=0,"",VLOOKUP(VALUE(G262),'Account Codes'!$A$2:$B$803,2,FALSE))</f>
        <v/>
      </c>
      <c r="I262" s="147"/>
      <c r="J262" s="132" t="s">
        <v>21</v>
      </c>
      <c r="K262" s="143"/>
      <c r="L262" s="132">
        <f t="shared" si="34"/>
        <v>0</v>
      </c>
      <c r="M262" s="128">
        <f t="shared" si="35"/>
        <v>0</v>
      </c>
      <c r="N262" s="30"/>
      <c r="O262" s="143"/>
      <c r="P262" s="82">
        <f t="shared" si="36"/>
        <v>0</v>
      </c>
      <c r="Q262" s="142"/>
      <c r="R262" s="123" t="str">
        <f t="shared" si="29"/>
        <v/>
      </c>
      <c r="S262" s="122" t="str">
        <f t="shared" si="30"/>
        <v/>
      </c>
      <c r="T262" s="122" t="str">
        <f t="shared" si="31"/>
        <v/>
      </c>
      <c r="U262">
        <f t="shared" si="32"/>
        <v>0</v>
      </c>
    </row>
    <row r="263" spans="1:21" ht="15" x14ac:dyDescent="0.2">
      <c r="A263" s="48">
        <v>240</v>
      </c>
      <c r="B263" s="49" t="str">
        <f>IF(G263="","",VLOOKUP(G263,'Account Codes'!$A$2:$C$803,3,FALSE))</f>
        <v/>
      </c>
      <c r="C263" s="131" t="str">
        <f t="shared" si="33"/>
        <v/>
      </c>
      <c r="D263" s="39"/>
      <c r="E263" s="85" t="str">
        <f>IF(AND(LEN(D263)&gt;0,LEN(C263)&gt;0),"ERROR - please do not enter internal order AND cost centre",IF(LEN(C263)&gt;0,VLOOKUP(C263,'Account Codes'!$H$2:$I$5001,2,FALSE),IF(LEN(D263)&gt;0,VLOOKUP(D263,'Account Codes'!$K$2:$L$12186,2,FALSE),"")))</f>
        <v/>
      </c>
      <c r="F263" s="39"/>
      <c r="G263" s="31"/>
      <c r="H263" s="88" t="str">
        <f>IF(LEN(G263)=0,"",VLOOKUP(VALUE(G263),'Account Codes'!$A$2:$B$803,2,FALSE))</f>
        <v/>
      </c>
      <c r="I263" s="147"/>
      <c r="J263" s="132" t="s">
        <v>21</v>
      </c>
      <c r="K263" s="143"/>
      <c r="L263" s="132">
        <f t="shared" si="34"/>
        <v>0</v>
      </c>
      <c r="M263" s="128">
        <f t="shared" si="35"/>
        <v>0</v>
      </c>
      <c r="N263" s="30"/>
      <c r="O263" s="143"/>
      <c r="P263" s="82">
        <f t="shared" si="36"/>
        <v>0</v>
      </c>
      <c r="Q263" s="142"/>
      <c r="R263" s="123" t="str">
        <f t="shared" si="29"/>
        <v/>
      </c>
      <c r="S263" s="122" t="str">
        <f t="shared" si="30"/>
        <v/>
      </c>
      <c r="T263" s="122" t="str">
        <f t="shared" si="31"/>
        <v/>
      </c>
      <c r="U263">
        <f t="shared" si="32"/>
        <v>0</v>
      </c>
    </row>
    <row r="264" spans="1:21" ht="15" x14ac:dyDescent="0.2">
      <c r="A264" s="48">
        <v>241</v>
      </c>
      <c r="B264" s="49" t="str">
        <f>IF(G264="","",VLOOKUP(G264,'Account Codes'!$A$2:$C$803,3,FALSE))</f>
        <v/>
      </c>
      <c r="C264" s="131" t="str">
        <f t="shared" si="33"/>
        <v/>
      </c>
      <c r="D264" s="39"/>
      <c r="E264" s="85" t="str">
        <f>IF(AND(LEN(D264)&gt;0,LEN(C264)&gt;0),"ERROR - please do not enter internal order AND cost centre",IF(LEN(C264)&gt;0,VLOOKUP(C264,'Account Codes'!$H$2:$I$5001,2,FALSE),IF(LEN(D264)&gt;0,VLOOKUP(D264,'Account Codes'!$K$2:$L$12186,2,FALSE),"")))</f>
        <v/>
      </c>
      <c r="F264" s="39"/>
      <c r="G264" s="31"/>
      <c r="H264" s="88" t="str">
        <f>IF(LEN(G264)=0,"",VLOOKUP(VALUE(G264),'Account Codes'!$A$2:$B$803,2,FALSE))</f>
        <v/>
      </c>
      <c r="I264" s="147"/>
      <c r="J264" s="132" t="s">
        <v>21</v>
      </c>
      <c r="K264" s="143"/>
      <c r="L264" s="132">
        <f t="shared" si="34"/>
        <v>0</v>
      </c>
      <c r="M264" s="128">
        <f t="shared" si="35"/>
        <v>0</v>
      </c>
      <c r="N264" s="30"/>
      <c r="O264" s="143"/>
      <c r="P264" s="82">
        <f t="shared" si="36"/>
        <v>0</v>
      </c>
      <c r="Q264" s="142"/>
      <c r="R264" s="123" t="str">
        <f t="shared" si="29"/>
        <v/>
      </c>
      <c r="S264" s="122" t="str">
        <f t="shared" si="30"/>
        <v/>
      </c>
      <c r="T264" s="122" t="str">
        <f t="shared" si="31"/>
        <v/>
      </c>
      <c r="U264">
        <f t="shared" si="32"/>
        <v>0</v>
      </c>
    </row>
    <row r="265" spans="1:21" ht="15" x14ac:dyDescent="0.2">
      <c r="A265" s="48">
        <v>242</v>
      </c>
      <c r="B265" s="49" t="str">
        <f>IF(G265="","",VLOOKUP(G265,'Account Codes'!$A$2:$C$803,3,FALSE))</f>
        <v/>
      </c>
      <c r="C265" s="131" t="str">
        <f t="shared" si="33"/>
        <v/>
      </c>
      <c r="D265" s="39"/>
      <c r="E265" s="85" t="str">
        <f>IF(AND(LEN(D265)&gt;0,LEN(C265)&gt;0),"ERROR - please do not enter internal order AND cost centre",IF(LEN(C265)&gt;0,VLOOKUP(C265,'Account Codes'!$H$2:$I$5001,2,FALSE),IF(LEN(D265)&gt;0,VLOOKUP(D265,'Account Codes'!$K$2:$L$12186,2,FALSE),"")))</f>
        <v/>
      </c>
      <c r="F265" s="39"/>
      <c r="G265" s="31"/>
      <c r="H265" s="88" t="str">
        <f>IF(LEN(G265)=0,"",VLOOKUP(VALUE(G265),'Account Codes'!$A$2:$B$803,2,FALSE))</f>
        <v/>
      </c>
      <c r="I265" s="147"/>
      <c r="J265" s="132" t="s">
        <v>21</v>
      </c>
      <c r="K265" s="143"/>
      <c r="L265" s="132">
        <f t="shared" si="34"/>
        <v>0</v>
      </c>
      <c r="M265" s="128">
        <f t="shared" si="35"/>
        <v>0</v>
      </c>
      <c r="N265" s="30"/>
      <c r="O265" s="143"/>
      <c r="P265" s="82">
        <f t="shared" si="36"/>
        <v>0</v>
      </c>
      <c r="Q265" s="142"/>
      <c r="R265" s="123" t="str">
        <f t="shared" si="29"/>
        <v/>
      </c>
      <c r="S265" s="122" t="str">
        <f t="shared" si="30"/>
        <v/>
      </c>
      <c r="T265" s="122" t="str">
        <f t="shared" si="31"/>
        <v/>
      </c>
      <c r="U265">
        <f t="shared" si="32"/>
        <v>0</v>
      </c>
    </row>
    <row r="266" spans="1:21" ht="15" x14ac:dyDescent="0.2">
      <c r="A266" s="48">
        <v>243</v>
      </c>
      <c r="B266" s="49" t="str">
        <f>IF(G266="","",VLOOKUP(G266,'Account Codes'!$A$2:$C$803,3,FALSE))</f>
        <v/>
      </c>
      <c r="C266" s="131" t="str">
        <f t="shared" si="33"/>
        <v/>
      </c>
      <c r="D266" s="39"/>
      <c r="E266" s="85" t="str">
        <f>IF(AND(LEN(D266)&gt;0,LEN(C266)&gt;0),"ERROR - please do not enter internal order AND cost centre",IF(LEN(C266)&gt;0,VLOOKUP(C266,'Account Codes'!$H$2:$I$5001,2,FALSE),IF(LEN(D266)&gt;0,VLOOKUP(D266,'Account Codes'!$K$2:$L$12186,2,FALSE),"")))</f>
        <v/>
      </c>
      <c r="F266" s="39"/>
      <c r="G266" s="31"/>
      <c r="H266" s="88" t="str">
        <f>IF(LEN(G266)=0,"",VLOOKUP(VALUE(G266),'Account Codes'!$A$2:$B$803,2,FALSE))</f>
        <v/>
      </c>
      <c r="I266" s="147"/>
      <c r="J266" s="132" t="s">
        <v>21</v>
      </c>
      <c r="K266" s="143"/>
      <c r="L266" s="132">
        <f t="shared" si="34"/>
        <v>0</v>
      </c>
      <c r="M266" s="128">
        <f t="shared" si="35"/>
        <v>0</v>
      </c>
      <c r="N266" s="30"/>
      <c r="O266" s="143"/>
      <c r="P266" s="82">
        <f t="shared" si="36"/>
        <v>0</v>
      </c>
      <c r="Q266" s="142"/>
      <c r="R266" s="123" t="str">
        <f t="shared" si="29"/>
        <v/>
      </c>
      <c r="S266" s="122" t="str">
        <f t="shared" si="30"/>
        <v/>
      </c>
      <c r="T266" s="122" t="str">
        <f t="shared" si="31"/>
        <v/>
      </c>
      <c r="U266">
        <f t="shared" si="32"/>
        <v>0</v>
      </c>
    </row>
    <row r="267" spans="1:21" ht="15" x14ac:dyDescent="0.2">
      <c r="A267" s="48">
        <v>244</v>
      </c>
      <c r="B267" s="49" t="str">
        <f>IF(G267="","",VLOOKUP(G267,'Account Codes'!$A$2:$C$803,3,FALSE))</f>
        <v/>
      </c>
      <c r="C267" s="131" t="str">
        <f t="shared" si="33"/>
        <v/>
      </c>
      <c r="D267" s="39"/>
      <c r="E267" s="85" t="str">
        <f>IF(AND(LEN(D267)&gt;0,LEN(C267)&gt;0),"ERROR - please do not enter internal order AND cost centre",IF(LEN(C267)&gt;0,VLOOKUP(C267,'Account Codes'!$H$2:$I$5001,2,FALSE),IF(LEN(D267)&gt;0,VLOOKUP(D267,'Account Codes'!$K$2:$L$12186,2,FALSE),"")))</f>
        <v/>
      </c>
      <c r="F267" s="39"/>
      <c r="G267" s="31"/>
      <c r="H267" s="88" t="str">
        <f>IF(LEN(G267)=0,"",VLOOKUP(VALUE(G267),'Account Codes'!$A$2:$B$803,2,FALSE))</f>
        <v/>
      </c>
      <c r="I267" s="147"/>
      <c r="J267" s="132" t="s">
        <v>21</v>
      </c>
      <c r="K267" s="143"/>
      <c r="L267" s="132">
        <f t="shared" si="34"/>
        <v>0</v>
      </c>
      <c r="M267" s="128">
        <f t="shared" si="35"/>
        <v>0</v>
      </c>
      <c r="N267" s="30"/>
      <c r="O267" s="143"/>
      <c r="P267" s="82">
        <f t="shared" si="36"/>
        <v>0</v>
      </c>
      <c r="Q267" s="142"/>
      <c r="R267" s="123" t="str">
        <f t="shared" si="29"/>
        <v/>
      </c>
      <c r="S267" s="122" t="str">
        <f t="shared" si="30"/>
        <v/>
      </c>
      <c r="T267" s="122" t="str">
        <f t="shared" si="31"/>
        <v/>
      </c>
      <c r="U267">
        <f t="shared" si="32"/>
        <v>0</v>
      </c>
    </row>
    <row r="268" spans="1:21" ht="15" x14ac:dyDescent="0.2">
      <c r="A268" s="48">
        <v>245</v>
      </c>
      <c r="B268" s="49" t="str">
        <f>IF(G268="","",VLOOKUP(G268,'Account Codes'!$A$2:$C$803,3,FALSE))</f>
        <v/>
      </c>
      <c r="C268" s="131" t="str">
        <f t="shared" si="33"/>
        <v/>
      </c>
      <c r="D268" s="39"/>
      <c r="E268" s="85" t="str">
        <f>IF(AND(LEN(D268)&gt;0,LEN(C268)&gt;0),"ERROR - please do not enter internal order AND cost centre",IF(LEN(C268)&gt;0,VLOOKUP(C268,'Account Codes'!$H$2:$I$5001,2,FALSE),IF(LEN(D268)&gt;0,VLOOKUP(D268,'Account Codes'!$K$2:$L$12186,2,FALSE),"")))</f>
        <v/>
      </c>
      <c r="F268" s="39"/>
      <c r="G268" s="31"/>
      <c r="H268" s="88" t="str">
        <f>IF(LEN(G268)=0,"",VLOOKUP(VALUE(G268),'Account Codes'!$A$2:$B$803,2,FALSE))</f>
        <v/>
      </c>
      <c r="I268" s="147"/>
      <c r="J268" s="132" t="s">
        <v>21</v>
      </c>
      <c r="K268" s="143"/>
      <c r="L268" s="132">
        <f t="shared" si="34"/>
        <v>0</v>
      </c>
      <c r="M268" s="128">
        <f t="shared" si="35"/>
        <v>0</v>
      </c>
      <c r="N268" s="30"/>
      <c r="O268" s="143"/>
      <c r="P268" s="82">
        <f t="shared" si="36"/>
        <v>0</v>
      </c>
      <c r="Q268" s="142"/>
      <c r="R268" s="123" t="str">
        <f t="shared" si="29"/>
        <v/>
      </c>
      <c r="S268" s="122" t="str">
        <f t="shared" si="30"/>
        <v/>
      </c>
      <c r="T268" s="122" t="str">
        <f t="shared" si="31"/>
        <v/>
      </c>
      <c r="U268">
        <f t="shared" si="32"/>
        <v>0</v>
      </c>
    </row>
    <row r="269" spans="1:21" ht="15" x14ac:dyDescent="0.2">
      <c r="A269" s="48">
        <v>246</v>
      </c>
      <c r="B269" s="49" t="str">
        <f>IF(G269="","",VLOOKUP(G269,'Account Codes'!$A$2:$C$803,3,FALSE))</f>
        <v/>
      </c>
      <c r="C269" s="131" t="str">
        <f t="shared" si="33"/>
        <v/>
      </c>
      <c r="D269" s="39"/>
      <c r="E269" s="85" t="str">
        <f>IF(AND(LEN(D269)&gt;0,LEN(C269)&gt;0),"ERROR - please do not enter internal order AND cost centre",IF(LEN(C269)&gt;0,VLOOKUP(C269,'Account Codes'!$H$2:$I$5001,2,FALSE),IF(LEN(D269)&gt;0,VLOOKUP(D269,'Account Codes'!$K$2:$L$12186,2,FALSE),"")))</f>
        <v/>
      </c>
      <c r="F269" s="39"/>
      <c r="G269" s="31"/>
      <c r="H269" s="88" t="str">
        <f>IF(LEN(G269)=0,"",VLOOKUP(VALUE(G269),'Account Codes'!$A$2:$B$803,2,FALSE))</f>
        <v/>
      </c>
      <c r="I269" s="147"/>
      <c r="J269" s="132" t="s">
        <v>21</v>
      </c>
      <c r="K269" s="143"/>
      <c r="L269" s="132">
        <f t="shared" si="34"/>
        <v>0</v>
      </c>
      <c r="M269" s="128">
        <f t="shared" si="35"/>
        <v>0</v>
      </c>
      <c r="N269" s="30"/>
      <c r="O269" s="143"/>
      <c r="P269" s="82">
        <f t="shared" si="36"/>
        <v>0</v>
      </c>
      <c r="Q269" s="142"/>
      <c r="R269" s="123" t="str">
        <f t="shared" si="29"/>
        <v/>
      </c>
      <c r="S269" s="122" t="str">
        <f t="shared" si="30"/>
        <v/>
      </c>
      <c r="T269" s="122" t="str">
        <f t="shared" si="31"/>
        <v/>
      </c>
      <c r="U269">
        <f t="shared" si="32"/>
        <v>0</v>
      </c>
    </row>
    <row r="270" spans="1:21" ht="15" x14ac:dyDescent="0.2">
      <c r="A270" s="48">
        <v>247</v>
      </c>
      <c r="B270" s="49" t="str">
        <f>IF(G270="","",VLOOKUP(G270,'Account Codes'!$A$2:$C$803,3,FALSE))</f>
        <v/>
      </c>
      <c r="C270" s="131" t="str">
        <f t="shared" si="33"/>
        <v/>
      </c>
      <c r="D270" s="39"/>
      <c r="E270" s="85" t="str">
        <f>IF(AND(LEN(D270)&gt;0,LEN(C270)&gt;0),"ERROR - please do not enter internal order AND cost centre",IF(LEN(C270)&gt;0,VLOOKUP(C270,'Account Codes'!$H$2:$I$5001,2,FALSE),IF(LEN(D270)&gt;0,VLOOKUP(D270,'Account Codes'!$K$2:$L$12186,2,FALSE),"")))</f>
        <v/>
      </c>
      <c r="F270" s="39"/>
      <c r="G270" s="31"/>
      <c r="H270" s="88" t="str">
        <f>IF(LEN(G270)=0,"",VLOOKUP(VALUE(G270),'Account Codes'!$A$2:$B$803,2,FALSE))</f>
        <v/>
      </c>
      <c r="I270" s="147"/>
      <c r="J270" s="132" t="s">
        <v>21</v>
      </c>
      <c r="K270" s="143"/>
      <c r="L270" s="132">
        <f t="shared" si="34"/>
        <v>0</v>
      </c>
      <c r="M270" s="128">
        <f t="shared" si="35"/>
        <v>0</v>
      </c>
      <c r="N270" s="30"/>
      <c r="O270" s="143"/>
      <c r="P270" s="82">
        <f t="shared" si="36"/>
        <v>0</v>
      </c>
      <c r="Q270" s="142"/>
      <c r="R270" s="123" t="str">
        <f t="shared" si="29"/>
        <v/>
      </c>
      <c r="S270" s="122" t="str">
        <f t="shared" si="30"/>
        <v/>
      </c>
      <c r="T270" s="122" t="str">
        <f t="shared" si="31"/>
        <v/>
      </c>
      <c r="U270">
        <f t="shared" si="32"/>
        <v>0</v>
      </c>
    </row>
    <row r="271" spans="1:21" ht="15" x14ac:dyDescent="0.2">
      <c r="A271" s="48">
        <v>248</v>
      </c>
      <c r="B271" s="49" t="str">
        <f>IF(G271="","",VLOOKUP(G271,'Account Codes'!$A$2:$C$803,3,FALSE))</f>
        <v/>
      </c>
      <c r="C271" s="131" t="str">
        <f t="shared" si="33"/>
        <v/>
      </c>
      <c r="D271" s="39"/>
      <c r="E271" s="85" t="str">
        <f>IF(AND(LEN(D271)&gt;0,LEN(C271)&gt;0),"ERROR - please do not enter internal order AND cost centre",IF(LEN(C271)&gt;0,VLOOKUP(C271,'Account Codes'!$H$2:$I$5001,2,FALSE),IF(LEN(D271)&gt;0,VLOOKUP(D271,'Account Codes'!$K$2:$L$12186,2,FALSE),"")))</f>
        <v/>
      </c>
      <c r="F271" s="39"/>
      <c r="G271" s="31"/>
      <c r="H271" s="88" t="str">
        <f>IF(LEN(G271)=0,"",VLOOKUP(VALUE(G271),'Account Codes'!$A$2:$B$803,2,FALSE))</f>
        <v/>
      </c>
      <c r="I271" s="147"/>
      <c r="J271" s="132" t="s">
        <v>21</v>
      </c>
      <c r="K271" s="143"/>
      <c r="L271" s="132">
        <f t="shared" si="34"/>
        <v>0</v>
      </c>
      <c r="M271" s="128">
        <f t="shared" si="35"/>
        <v>0</v>
      </c>
      <c r="N271" s="30"/>
      <c r="O271" s="143"/>
      <c r="P271" s="82">
        <f t="shared" si="36"/>
        <v>0</v>
      </c>
      <c r="Q271" s="142"/>
      <c r="R271" s="123" t="str">
        <f t="shared" si="29"/>
        <v/>
      </c>
      <c r="S271" s="122" t="str">
        <f t="shared" si="30"/>
        <v/>
      </c>
      <c r="T271" s="122" t="str">
        <f t="shared" si="31"/>
        <v/>
      </c>
      <c r="U271">
        <f t="shared" si="32"/>
        <v>0</v>
      </c>
    </row>
    <row r="272" spans="1:21" ht="15" x14ac:dyDescent="0.2">
      <c r="A272" s="48">
        <v>249</v>
      </c>
      <c r="B272" s="49" t="str">
        <f>IF(G272="","",VLOOKUP(G272,'Account Codes'!$A$2:$C$803,3,FALSE))</f>
        <v/>
      </c>
      <c r="C272" s="131" t="str">
        <f t="shared" si="33"/>
        <v/>
      </c>
      <c r="D272" s="39"/>
      <c r="E272" s="85" t="str">
        <f>IF(AND(LEN(D272)&gt;0,LEN(C272)&gt;0),"ERROR - please do not enter internal order AND cost centre",IF(LEN(C272)&gt;0,VLOOKUP(C272,'Account Codes'!$H$2:$I$5001,2,FALSE),IF(LEN(D272)&gt;0,VLOOKUP(D272,'Account Codes'!$K$2:$L$12186,2,FALSE),"")))</f>
        <v/>
      </c>
      <c r="F272" s="39"/>
      <c r="G272" s="31"/>
      <c r="H272" s="88" t="str">
        <f>IF(LEN(G272)=0,"",VLOOKUP(VALUE(G272),'Account Codes'!$A$2:$B$803,2,FALSE))</f>
        <v/>
      </c>
      <c r="I272" s="147"/>
      <c r="J272" s="132" t="s">
        <v>21</v>
      </c>
      <c r="K272" s="143"/>
      <c r="L272" s="132">
        <f t="shared" si="34"/>
        <v>0</v>
      </c>
      <c r="M272" s="128">
        <f t="shared" si="35"/>
        <v>0</v>
      </c>
      <c r="N272" s="30"/>
      <c r="O272" s="143"/>
      <c r="P272" s="82">
        <f t="shared" si="36"/>
        <v>0</v>
      </c>
      <c r="Q272" s="142"/>
      <c r="R272" s="123" t="str">
        <f t="shared" si="29"/>
        <v/>
      </c>
      <c r="S272" s="122" t="str">
        <f t="shared" si="30"/>
        <v/>
      </c>
      <c r="T272" s="122" t="str">
        <f t="shared" si="31"/>
        <v/>
      </c>
      <c r="U272">
        <f t="shared" si="32"/>
        <v>0</v>
      </c>
    </row>
    <row r="273" spans="1:21" ht="15" x14ac:dyDescent="0.2">
      <c r="A273" s="48">
        <v>250</v>
      </c>
      <c r="B273" s="49" t="str">
        <f>IF(G273="","",VLOOKUP(G273,'Account Codes'!$A$2:$C$803,3,FALSE))</f>
        <v/>
      </c>
      <c r="C273" s="131" t="str">
        <f t="shared" si="33"/>
        <v/>
      </c>
      <c r="D273" s="39"/>
      <c r="E273" s="85" t="str">
        <f>IF(AND(LEN(D273)&gt;0,LEN(C273)&gt;0),"ERROR - please do not enter internal order AND cost centre",IF(LEN(C273)&gt;0,VLOOKUP(C273,'Account Codes'!$H$2:$I$5001,2,FALSE),IF(LEN(D273)&gt;0,VLOOKUP(D273,'Account Codes'!$K$2:$L$12186,2,FALSE),"")))</f>
        <v/>
      </c>
      <c r="F273" s="39"/>
      <c r="G273" s="31"/>
      <c r="H273" s="88" t="str">
        <f>IF(LEN(G273)=0,"",VLOOKUP(VALUE(G273),'Account Codes'!$A$2:$B$803,2,FALSE))</f>
        <v/>
      </c>
      <c r="I273" s="147"/>
      <c r="J273" s="132" t="s">
        <v>21</v>
      </c>
      <c r="K273" s="143"/>
      <c r="L273" s="132">
        <f t="shared" si="34"/>
        <v>0</v>
      </c>
      <c r="M273" s="128">
        <f t="shared" si="35"/>
        <v>0</v>
      </c>
      <c r="N273" s="30"/>
      <c r="O273" s="143"/>
      <c r="P273" s="82">
        <f t="shared" si="36"/>
        <v>0</v>
      </c>
      <c r="Q273" s="142"/>
      <c r="R273" s="123" t="str">
        <f t="shared" si="29"/>
        <v/>
      </c>
      <c r="S273" s="122" t="str">
        <f t="shared" si="30"/>
        <v/>
      </c>
      <c r="T273" s="122" t="str">
        <f t="shared" si="31"/>
        <v/>
      </c>
      <c r="U273">
        <f t="shared" si="32"/>
        <v>0</v>
      </c>
    </row>
    <row r="274" spans="1:21" ht="15" x14ac:dyDescent="0.2">
      <c r="A274" s="48">
        <v>251</v>
      </c>
      <c r="B274" s="49" t="str">
        <f>IF(G274="","",VLOOKUP(G274,'Account Codes'!$A$2:$C$803,3,FALSE))</f>
        <v/>
      </c>
      <c r="C274" s="131" t="str">
        <f t="shared" si="33"/>
        <v/>
      </c>
      <c r="D274" s="39"/>
      <c r="E274" s="85" t="str">
        <f>IF(AND(LEN(D274)&gt;0,LEN(C274)&gt;0),"ERROR - please do not enter internal order AND cost centre",IF(LEN(C274)&gt;0,VLOOKUP(C274,'Account Codes'!$H$2:$I$5001,2,FALSE),IF(LEN(D274)&gt;0,VLOOKUP(D274,'Account Codes'!$K$2:$L$12186,2,FALSE),"")))</f>
        <v/>
      </c>
      <c r="F274" s="39"/>
      <c r="G274" s="31"/>
      <c r="H274" s="88" t="str">
        <f>IF(LEN(G274)=0,"",VLOOKUP(VALUE(G274),'Account Codes'!$A$2:$B$803,2,FALSE))</f>
        <v/>
      </c>
      <c r="I274" s="147"/>
      <c r="J274" s="132" t="s">
        <v>21</v>
      </c>
      <c r="K274" s="143"/>
      <c r="L274" s="132">
        <f t="shared" si="34"/>
        <v>0</v>
      </c>
      <c r="M274" s="128">
        <f t="shared" si="35"/>
        <v>0</v>
      </c>
      <c r="N274" s="30"/>
      <c r="O274" s="143"/>
      <c r="P274" s="82">
        <f t="shared" si="36"/>
        <v>0</v>
      </c>
      <c r="Q274" s="142"/>
      <c r="R274" s="123" t="str">
        <f t="shared" si="29"/>
        <v/>
      </c>
      <c r="S274" s="122" t="str">
        <f t="shared" si="30"/>
        <v/>
      </c>
      <c r="T274" s="122" t="str">
        <f t="shared" si="31"/>
        <v/>
      </c>
      <c r="U274">
        <f t="shared" si="32"/>
        <v>0</v>
      </c>
    </row>
    <row r="275" spans="1:21" ht="15" x14ac:dyDescent="0.2">
      <c r="A275" s="48">
        <v>252</v>
      </c>
      <c r="B275" s="49" t="str">
        <f>IF(G275="","",VLOOKUP(G275,'Account Codes'!$A$2:$C$803,3,FALSE))</f>
        <v/>
      </c>
      <c r="C275" s="131" t="str">
        <f t="shared" si="33"/>
        <v/>
      </c>
      <c r="D275" s="39"/>
      <c r="E275" s="85" t="str">
        <f>IF(AND(LEN(D275)&gt;0,LEN(C275)&gt;0),"ERROR - please do not enter internal order AND cost centre",IF(LEN(C275)&gt;0,VLOOKUP(C275,'Account Codes'!$H$2:$I$5001,2,FALSE),IF(LEN(D275)&gt;0,VLOOKUP(D275,'Account Codes'!$K$2:$L$12186,2,FALSE),"")))</f>
        <v/>
      </c>
      <c r="F275" s="39"/>
      <c r="G275" s="31"/>
      <c r="H275" s="88" t="str">
        <f>IF(LEN(G275)=0,"",VLOOKUP(VALUE(G275),'Account Codes'!$A$2:$B$803,2,FALSE))</f>
        <v/>
      </c>
      <c r="I275" s="147"/>
      <c r="J275" s="132" t="s">
        <v>21</v>
      </c>
      <c r="K275" s="143"/>
      <c r="L275" s="132">
        <f t="shared" si="34"/>
        <v>0</v>
      </c>
      <c r="M275" s="128">
        <f t="shared" si="35"/>
        <v>0</v>
      </c>
      <c r="N275" s="30"/>
      <c r="O275" s="143"/>
      <c r="P275" s="82">
        <f t="shared" si="36"/>
        <v>0</v>
      </c>
      <c r="Q275" s="142"/>
      <c r="R275" s="123" t="str">
        <f t="shared" si="29"/>
        <v/>
      </c>
      <c r="S275" s="122" t="str">
        <f t="shared" si="30"/>
        <v/>
      </c>
      <c r="T275" s="122" t="str">
        <f t="shared" si="31"/>
        <v/>
      </c>
      <c r="U275">
        <f t="shared" si="32"/>
        <v>0</v>
      </c>
    </row>
    <row r="276" spans="1:21" ht="15" x14ac:dyDescent="0.2">
      <c r="A276" s="48">
        <v>253</v>
      </c>
      <c r="B276" s="49" t="str">
        <f>IF(G276="","",VLOOKUP(G276,'Account Codes'!$A$2:$C$803,3,FALSE))</f>
        <v/>
      </c>
      <c r="C276" s="131" t="str">
        <f t="shared" si="33"/>
        <v/>
      </c>
      <c r="D276" s="39"/>
      <c r="E276" s="85" t="str">
        <f>IF(AND(LEN(D276)&gt;0,LEN(C276)&gt;0),"ERROR - please do not enter internal order AND cost centre",IF(LEN(C276)&gt;0,VLOOKUP(C276,'Account Codes'!$H$2:$I$5001,2,FALSE),IF(LEN(D276)&gt;0,VLOOKUP(D276,'Account Codes'!$K$2:$L$12186,2,FALSE),"")))</f>
        <v/>
      </c>
      <c r="F276" s="39"/>
      <c r="G276" s="31"/>
      <c r="H276" s="88" t="str">
        <f>IF(LEN(G276)=0,"",VLOOKUP(VALUE(G276),'Account Codes'!$A$2:$B$803,2,FALSE))</f>
        <v/>
      </c>
      <c r="I276" s="147"/>
      <c r="J276" s="132" t="s">
        <v>21</v>
      </c>
      <c r="K276" s="143"/>
      <c r="L276" s="132">
        <f t="shared" si="34"/>
        <v>0</v>
      </c>
      <c r="M276" s="128">
        <f t="shared" si="35"/>
        <v>0</v>
      </c>
      <c r="N276" s="30"/>
      <c r="O276" s="143"/>
      <c r="P276" s="82">
        <f t="shared" si="36"/>
        <v>0</v>
      </c>
      <c r="Q276" s="142"/>
      <c r="R276" s="123" t="str">
        <f t="shared" si="29"/>
        <v/>
      </c>
      <c r="S276" s="122" t="str">
        <f t="shared" si="30"/>
        <v/>
      </c>
      <c r="T276" s="122" t="str">
        <f t="shared" si="31"/>
        <v/>
      </c>
      <c r="U276">
        <f t="shared" si="32"/>
        <v>0</v>
      </c>
    </row>
    <row r="277" spans="1:21" ht="15" x14ac:dyDescent="0.2">
      <c r="A277" s="48">
        <v>254</v>
      </c>
      <c r="B277" s="49" t="str">
        <f>IF(G277="","",VLOOKUP(G277,'Account Codes'!$A$2:$C$803,3,FALSE))</f>
        <v/>
      </c>
      <c r="C277" s="131" t="str">
        <f t="shared" si="33"/>
        <v/>
      </c>
      <c r="D277" s="39"/>
      <c r="E277" s="85" t="str">
        <f>IF(AND(LEN(D277)&gt;0,LEN(C277)&gt;0),"ERROR - please do not enter internal order AND cost centre",IF(LEN(C277)&gt;0,VLOOKUP(C277,'Account Codes'!$H$2:$I$5001,2,FALSE),IF(LEN(D277)&gt;0,VLOOKUP(D277,'Account Codes'!$K$2:$L$12186,2,FALSE),"")))</f>
        <v/>
      </c>
      <c r="F277" s="39"/>
      <c r="G277" s="31"/>
      <c r="H277" s="88" t="str">
        <f>IF(LEN(G277)=0,"",VLOOKUP(VALUE(G277),'Account Codes'!$A$2:$B$803,2,FALSE))</f>
        <v/>
      </c>
      <c r="I277" s="147"/>
      <c r="J277" s="132" t="s">
        <v>21</v>
      </c>
      <c r="K277" s="143"/>
      <c r="L277" s="132">
        <f t="shared" si="34"/>
        <v>0</v>
      </c>
      <c r="M277" s="128">
        <f t="shared" si="35"/>
        <v>0</v>
      </c>
      <c r="N277" s="30"/>
      <c r="O277" s="143"/>
      <c r="P277" s="82">
        <f t="shared" si="36"/>
        <v>0</v>
      </c>
      <c r="Q277" s="142"/>
      <c r="R277" s="123" t="str">
        <f t="shared" si="29"/>
        <v/>
      </c>
      <c r="S277" s="122" t="str">
        <f t="shared" si="30"/>
        <v/>
      </c>
      <c r="T277" s="122" t="str">
        <f t="shared" si="31"/>
        <v/>
      </c>
      <c r="U277">
        <f t="shared" si="32"/>
        <v>0</v>
      </c>
    </row>
    <row r="278" spans="1:21" ht="15" x14ac:dyDescent="0.2">
      <c r="A278" s="48">
        <v>255</v>
      </c>
      <c r="B278" s="49" t="str">
        <f>IF(G278="","",VLOOKUP(G278,'Account Codes'!$A$2:$C$803,3,FALSE))</f>
        <v/>
      </c>
      <c r="C278" s="131" t="str">
        <f t="shared" si="33"/>
        <v/>
      </c>
      <c r="D278" s="39"/>
      <c r="E278" s="85" t="str">
        <f>IF(AND(LEN(D278)&gt;0,LEN(C278)&gt;0),"ERROR - please do not enter internal order AND cost centre",IF(LEN(C278)&gt;0,VLOOKUP(C278,'Account Codes'!$H$2:$I$5001,2,FALSE),IF(LEN(D278)&gt;0,VLOOKUP(D278,'Account Codes'!$K$2:$L$12186,2,FALSE),"")))</f>
        <v/>
      </c>
      <c r="F278" s="39"/>
      <c r="G278" s="31"/>
      <c r="H278" s="88" t="str">
        <f>IF(LEN(G278)=0,"",VLOOKUP(VALUE(G278),'Account Codes'!$A$2:$B$803,2,FALSE))</f>
        <v/>
      </c>
      <c r="I278" s="147"/>
      <c r="J278" s="132" t="s">
        <v>21</v>
      </c>
      <c r="K278" s="143"/>
      <c r="L278" s="132">
        <f t="shared" si="34"/>
        <v>0</v>
      </c>
      <c r="M278" s="128">
        <f t="shared" si="35"/>
        <v>0</v>
      </c>
      <c r="N278" s="30"/>
      <c r="O278" s="143"/>
      <c r="P278" s="82">
        <f t="shared" si="36"/>
        <v>0</v>
      </c>
      <c r="Q278" s="142"/>
      <c r="R278" s="123" t="str">
        <f t="shared" si="29"/>
        <v/>
      </c>
      <c r="S278" s="122" t="str">
        <f t="shared" si="30"/>
        <v/>
      </c>
      <c r="T278" s="122" t="str">
        <f t="shared" si="31"/>
        <v/>
      </c>
      <c r="U278">
        <f t="shared" si="32"/>
        <v>0</v>
      </c>
    </row>
    <row r="279" spans="1:21" ht="15" x14ac:dyDescent="0.2">
      <c r="A279" s="48">
        <v>256</v>
      </c>
      <c r="B279" s="49" t="str">
        <f>IF(G279="","",VLOOKUP(G279,'Account Codes'!$A$2:$C$803,3,FALSE))</f>
        <v/>
      </c>
      <c r="C279" s="131" t="str">
        <f t="shared" si="33"/>
        <v/>
      </c>
      <c r="D279" s="39"/>
      <c r="E279" s="85" t="str">
        <f>IF(AND(LEN(D279)&gt;0,LEN(C279)&gt;0),"ERROR - please do not enter internal order AND cost centre",IF(LEN(C279)&gt;0,VLOOKUP(C279,'Account Codes'!$H$2:$I$5001,2,FALSE),IF(LEN(D279)&gt;0,VLOOKUP(D279,'Account Codes'!$K$2:$L$12186,2,FALSE),"")))</f>
        <v/>
      </c>
      <c r="F279" s="39"/>
      <c r="G279" s="31"/>
      <c r="H279" s="88" t="str">
        <f>IF(LEN(G279)=0,"",VLOOKUP(VALUE(G279),'Account Codes'!$A$2:$B$803,2,FALSE))</f>
        <v/>
      </c>
      <c r="I279" s="147"/>
      <c r="J279" s="132" t="s">
        <v>21</v>
      </c>
      <c r="K279" s="143"/>
      <c r="L279" s="132">
        <f t="shared" si="34"/>
        <v>0</v>
      </c>
      <c r="M279" s="128">
        <f t="shared" si="35"/>
        <v>0</v>
      </c>
      <c r="N279" s="30"/>
      <c r="O279" s="143"/>
      <c r="P279" s="82">
        <f t="shared" si="36"/>
        <v>0</v>
      </c>
      <c r="Q279" s="142"/>
      <c r="R279" s="123" t="str">
        <f t="shared" si="29"/>
        <v/>
      </c>
      <c r="S279" s="122" t="str">
        <f t="shared" si="30"/>
        <v/>
      </c>
      <c r="T279" s="122" t="str">
        <f t="shared" si="31"/>
        <v/>
      </c>
      <c r="U279">
        <f t="shared" si="32"/>
        <v>0</v>
      </c>
    </row>
    <row r="280" spans="1:21" ht="15" x14ac:dyDescent="0.2">
      <c r="A280" s="48">
        <v>257</v>
      </c>
      <c r="B280" s="49" t="str">
        <f>IF(G280="","",VLOOKUP(G280,'Account Codes'!$A$2:$C$803,3,FALSE))</f>
        <v/>
      </c>
      <c r="C280" s="131" t="str">
        <f t="shared" si="33"/>
        <v/>
      </c>
      <c r="D280" s="39"/>
      <c r="E280" s="85" t="str">
        <f>IF(AND(LEN(D280)&gt;0,LEN(C280)&gt;0),"ERROR - please do not enter internal order AND cost centre",IF(LEN(C280)&gt;0,VLOOKUP(C280,'Account Codes'!$H$2:$I$5001,2,FALSE),IF(LEN(D280)&gt;0,VLOOKUP(D280,'Account Codes'!$K$2:$L$12186,2,FALSE),"")))</f>
        <v/>
      </c>
      <c r="F280" s="39"/>
      <c r="G280" s="31"/>
      <c r="H280" s="88" t="str">
        <f>IF(LEN(G280)=0,"",VLOOKUP(VALUE(G280),'Account Codes'!$A$2:$B$803,2,FALSE))</f>
        <v/>
      </c>
      <c r="I280" s="147"/>
      <c r="J280" s="132" t="s">
        <v>21</v>
      </c>
      <c r="K280" s="143"/>
      <c r="L280" s="132">
        <f t="shared" si="34"/>
        <v>0</v>
      </c>
      <c r="M280" s="128">
        <f t="shared" si="35"/>
        <v>0</v>
      </c>
      <c r="N280" s="30"/>
      <c r="O280" s="143"/>
      <c r="P280" s="82">
        <f t="shared" si="36"/>
        <v>0</v>
      </c>
      <c r="Q280" s="142"/>
      <c r="R280" s="123" t="str">
        <f t="shared" si="29"/>
        <v/>
      </c>
      <c r="S280" s="122" t="str">
        <f t="shared" si="30"/>
        <v/>
      </c>
      <c r="T280" s="122" t="str">
        <f t="shared" si="31"/>
        <v/>
      </c>
      <c r="U280">
        <f t="shared" si="32"/>
        <v>0</v>
      </c>
    </row>
    <row r="281" spans="1:21" ht="15" x14ac:dyDescent="0.2">
      <c r="A281" s="48">
        <v>258</v>
      </c>
      <c r="B281" s="49" t="str">
        <f>IF(G281="","",VLOOKUP(G281,'Account Codes'!$A$2:$C$803,3,FALSE))</f>
        <v/>
      </c>
      <c r="C281" s="131" t="str">
        <f t="shared" si="33"/>
        <v/>
      </c>
      <c r="D281" s="39"/>
      <c r="E281" s="85" t="str">
        <f>IF(AND(LEN(D281)&gt;0,LEN(C281)&gt;0),"ERROR - please do not enter internal order AND cost centre",IF(LEN(C281)&gt;0,VLOOKUP(C281,'Account Codes'!$H$2:$I$5001,2,FALSE),IF(LEN(D281)&gt;0,VLOOKUP(D281,'Account Codes'!$K$2:$L$12186,2,FALSE),"")))</f>
        <v/>
      </c>
      <c r="F281" s="39"/>
      <c r="G281" s="31"/>
      <c r="H281" s="88" t="str">
        <f>IF(LEN(G281)=0,"",VLOOKUP(VALUE(G281),'Account Codes'!$A$2:$B$803,2,FALSE))</f>
        <v/>
      </c>
      <c r="I281" s="147"/>
      <c r="J281" s="132" t="s">
        <v>21</v>
      </c>
      <c r="K281" s="143"/>
      <c r="L281" s="132">
        <f t="shared" si="34"/>
        <v>0</v>
      </c>
      <c r="M281" s="128">
        <f t="shared" si="35"/>
        <v>0</v>
      </c>
      <c r="N281" s="30"/>
      <c r="O281" s="143"/>
      <c r="P281" s="82">
        <f t="shared" si="36"/>
        <v>0</v>
      </c>
      <c r="Q281" s="142"/>
      <c r="R281" s="123" t="str">
        <f t="shared" ref="R281:R344" si="37">IF(U281=0,"","Please enter a value for Counter Party Type and Name")</f>
        <v/>
      </c>
      <c r="S281" s="122" t="str">
        <f t="shared" ref="S281:S344" si="38">IF(G281="","",IF(N281="",1,""))</f>
        <v/>
      </c>
      <c r="T281" s="122" t="str">
        <f t="shared" ref="T281:T344" si="39">IF(G281="","",IF(O281="",1,""))</f>
        <v/>
      </c>
      <c r="U281">
        <f t="shared" ref="U281:U344" si="40">SUM(S281:T281)</f>
        <v>0</v>
      </c>
    </row>
    <row r="282" spans="1:21" ht="15" x14ac:dyDescent="0.2">
      <c r="A282" s="48">
        <v>259</v>
      </c>
      <c r="B282" s="49" t="str">
        <f>IF(G282="","",VLOOKUP(G282,'Account Codes'!$A$2:$C$803,3,FALSE))</f>
        <v/>
      </c>
      <c r="C282" s="131" t="str">
        <f t="shared" ref="C282:C345" si="41">IF(G281="","",$N$3)</f>
        <v/>
      </c>
      <c r="D282" s="39"/>
      <c r="E282" s="85" t="str">
        <f>IF(AND(LEN(D282)&gt;0,LEN(C282)&gt;0),"ERROR - please do not enter internal order AND cost centre",IF(LEN(C282)&gt;0,VLOOKUP(C282,'Account Codes'!$H$2:$I$5001,2,FALSE),IF(LEN(D282)&gt;0,VLOOKUP(D282,'Account Codes'!$K$2:$L$12186,2,FALSE),"")))</f>
        <v/>
      </c>
      <c r="F282" s="39"/>
      <c r="G282" s="31"/>
      <c r="H282" s="88" t="str">
        <f>IF(LEN(G282)=0,"",VLOOKUP(VALUE(G282),'Account Codes'!$A$2:$B$803,2,FALSE))</f>
        <v/>
      </c>
      <c r="I282" s="147"/>
      <c r="J282" s="132" t="s">
        <v>21</v>
      </c>
      <c r="K282" s="143"/>
      <c r="L282" s="132">
        <f t="shared" si="34"/>
        <v>0</v>
      </c>
      <c r="M282" s="128">
        <f t="shared" si="35"/>
        <v>0</v>
      </c>
      <c r="N282" s="30"/>
      <c r="O282" s="143"/>
      <c r="P282" s="82">
        <f t="shared" si="36"/>
        <v>0</v>
      </c>
      <c r="Q282" s="142"/>
      <c r="R282" s="123" t="str">
        <f t="shared" si="37"/>
        <v/>
      </c>
      <c r="S282" s="122" t="str">
        <f t="shared" si="38"/>
        <v/>
      </c>
      <c r="T282" s="122" t="str">
        <f t="shared" si="39"/>
        <v/>
      </c>
      <c r="U282">
        <f t="shared" si="40"/>
        <v>0</v>
      </c>
    </row>
    <row r="283" spans="1:21" ht="15" x14ac:dyDescent="0.2">
      <c r="A283" s="48">
        <v>260</v>
      </c>
      <c r="B283" s="49" t="str">
        <f>IF(G283="","",VLOOKUP(G283,'Account Codes'!$A$2:$C$803,3,FALSE))</f>
        <v/>
      </c>
      <c r="C283" s="131" t="str">
        <f t="shared" si="41"/>
        <v/>
      </c>
      <c r="D283" s="39"/>
      <c r="E283" s="85" t="str">
        <f>IF(AND(LEN(D283)&gt;0,LEN(C283)&gt;0),"ERROR - please do not enter internal order AND cost centre",IF(LEN(C283)&gt;0,VLOOKUP(C283,'Account Codes'!$H$2:$I$5001,2,FALSE),IF(LEN(D283)&gt;0,VLOOKUP(D283,'Account Codes'!$K$2:$L$12186,2,FALSE),"")))</f>
        <v/>
      </c>
      <c r="F283" s="39"/>
      <c r="G283" s="31"/>
      <c r="H283" s="88" t="str">
        <f>IF(LEN(G283)=0,"",VLOOKUP(VALUE(G283),'Account Codes'!$A$2:$B$803,2,FALSE))</f>
        <v/>
      </c>
      <c r="I283" s="147"/>
      <c r="J283" s="132" t="s">
        <v>21</v>
      </c>
      <c r="K283" s="143"/>
      <c r="L283" s="132">
        <f t="shared" si="34"/>
        <v>0</v>
      </c>
      <c r="M283" s="128">
        <f t="shared" si="35"/>
        <v>0</v>
      </c>
      <c r="N283" s="30"/>
      <c r="O283" s="143"/>
      <c r="P283" s="82">
        <f t="shared" si="36"/>
        <v>0</v>
      </c>
      <c r="Q283" s="142"/>
      <c r="R283" s="123" t="str">
        <f t="shared" si="37"/>
        <v/>
      </c>
      <c r="S283" s="122" t="str">
        <f t="shared" si="38"/>
        <v/>
      </c>
      <c r="T283" s="122" t="str">
        <f t="shared" si="39"/>
        <v/>
      </c>
      <c r="U283">
        <f t="shared" si="40"/>
        <v>0</v>
      </c>
    </row>
    <row r="284" spans="1:21" ht="15" x14ac:dyDescent="0.2">
      <c r="A284" s="48">
        <v>261</v>
      </c>
      <c r="B284" s="49" t="str">
        <f>IF(G284="","",VLOOKUP(G284,'Account Codes'!$A$2:$C$803,3,FALSE))</f>
        <v/>
      </c>
      <c r="C284" s="131" t="str">
        <f t="shared" si="41"/>
        <v/>
      </c>
      <c r="D284" s="39"/>
      <c r="E284" s="85" t="str">
        <f>IF(AND(LEN(D284)&gt;0,LEN(C284)&gt;0),"ERROR - please do not enter internal order AND cost centre",IF(LEN(C284)&gt;0,VLOOKUP(C284,'Account Codes'!$H$2:$I$5001,2,FALSE),IF(LEN(D284)&gt;0,VLOOKUP(D284,'Account Codes'!$K$2:$L$12186,2,FALSE),"")))</f>
        <v/>
      </c>
      <c r="F284" s="39"/>
      <c r="G284" s="31"/>
      <c r="H284" s="88" t="str">
        <f>IF(LEN(G284)=0,"",VLOOKUP(VALUE(G284),'Account Codes'!$A$2:$B$803,2,FALSE))</f>
        <v/>
      </c>
      <c r="I284" s="147"/>
      <c r="J284" s="132" t="s">
        <v>21</v>
      </c>
      <c r="K284" s="143"/>
      <c r="L284" s="132">
        <f t="shared" si="34"/>
        <v>0</v>
      </c>
      <c r="M284" s="128">
        <f t="shared" si="35"/>
        <v>0</v>
      </c>
      <c r="N284" s="30"/>
      <c r="O284" s="143"/>
      <c r="P284" s="82">
        <f t="shared" si="36"/>
        <v>0</v>
      </c>
      <c r="Q284" s="142"/>
      <c r="R284" s="123" t="str">
        <f t="shared" si="37"/>
        <v/>
      </c>
      <c r="S284" s="122" t="str">
        <f t="shared" si="38"/>
        <v/>
      </c>
      <c r="T284" s="122" t="str">
        <f t="shared" si="39"/>
        <v/>
      </c>
      <c r="U284">
        <f t="shared" si="40"/>
        <v>0</v>
      </c>
    </row>
    <row r="285" spans="1:21" ht="15" x14ac:dyDescent="0.2">
      <c r="A285" s="48">
        <v>262</v>
      </c>
      <c r="B285" s="49" t="str">
        <f>IF(G285="","",VLOOKUP(G285,'Account Codes'!$A$2:$C$803,3,FALSE))</f>
        <v/>
      </c>
      <c r="C285" s="131" t="str">
        <f t="shared" si="41"/>
        <v/>
      </c>
      <c r="D285" s="39"/>
      <c r="E285" s="85" t="str">
        <f>IF(AND(LEN(D285)&gt;0,LEN(C285)&gt;0),"ERROR - please do not enter internal order AND cost centre",IF(LEN(C285)&gt;0,VLOOKUP(C285,'Account Codes'!$H$2:$I$5001,2,FALSE),IF(LEN(D285)&gt;0,VLOOKUP(D285,'Account Codes'!$K$2:$L$12186,2,FALSE),"")))</f>
        <v/>
      </c>
      <c r="F285" s="39"/>
      <c r="G285" s="31"/>
      <c r="H285" s="88" t="str">
        <f>IF(LEN(G285)=0,"",VLOOKUP(VALUE(G285),'Account Codes'!$A$2:$B$803,2,FALSE))</f>
        <v/>
      </c>
      <c r="I285" s="147"/>
      <c r="J285" s="132" t="s">
        <v>21</v>
      </c>
      <c r="K285" s="143"/>
      <c r="L285" s="132">
        <f t="shared" si="34"/>
        <v>0</v>
      </c>
      <c r="M285" s="128">
        <f t="shared" si="35"/>
        <v>0</v>
      </c>
      <c r="N285" s="30"/>
      <c r="O285" s="143"/>
      <c r="P285" s="82">
        <f t="shared" si="36"/>
        <v>0</v>
      </c>
      <c r="Q285" s="142"/>
      <c r="R285" s="123" t="str">
        <f t="shared" si="37"/>
        <v/>
      </c>
      <c r="S285" s="122" t="str">
        <f t="shared" si="38"/>
        <v/>
      </c>
      <c r="T285" s="122" t="str">
        <f t="shared" si="39"/>
        <v/>
      </c>
      <c r="U285">
        <f t="shared" si="40"/>
        <v>0</v>
      </c>
    </row>
    <row r="286" spans="1:21" ht="15" x14ac:dyDescent="0.2">
      <c r="A286" s="48">
        <v>263</v>
      </c>
      <c r="B286" s="49" t="str">
        <f>IF(G286="","",VLOOKUP(G286,'Account Codes'!$A$2:$C$803,3,FALSE))</f>
        <v/>
      </c>
      <c r="C286" s="131" t="str">
        <f t="shared" si="41"/>
        <v/>
      </c>
      <c r="D286" s="39"/>
      <c r="E286" s="85" t="str">
        <f>IF(AND(LEN(D286)&gt;0,LEN(C286)&gt;0),"ERROR - please do not enter internal order AND cost centre",IF(LEN(C286)&gt;0,VLOOKUP(C286,'Account Codes'!$H$2:$I$5001,2,FALSE),IF(LEN(D286)&gt;0,VLOOKUP(D286,'Account Codes'!$K$2:$L$12186,2,FALSE),"")))</f>
        <v/>
      </c>
      <c r="F286" s="39"/>
      <c r="G286" s="31"/>
      <c r="H286" s="88" t="str">
        <f>IF(LEN(G286)=0,"",VLOOKUP(VALUE(G286),'Account Codes'!$A$2:$B$803,2,FALSE))</f>
        <v/>
      </c>
      <c r="I286" s="147"/>
      <c r="J286" s="132" t="s">
        <v>21</v>
      </c>
      <c r="K286" s="143"/>
      <c r="L286" s="132">
        <f t="shared" si="34"/>
        <v>0</v>
      </c>
      <c r="M286" s="128">
        <f t="shared" si="35"/>
        <v>0</v>
      </c>
      <c r="N286" s="30"/>
      <c r="O286" s="143"/>
      <c r="P286" s="82">
        <f t="shared" si="36"/>
        <v>0</v>
      </c>
      <c r="Q286" s="142"/>
      <c r="R286" s="123" t="str">
        <f t="shared" si="37"/>
        <v/>
      </c>
      <c r="S286" s="122" t="str">
        <f t="shared" si="38"/>
        <v/>
      </c>
      <c r="T286" s="122" t="str">
        <f t="shared" si="39"/>
        <v/>
      </c>
      <c r="U286">
        <f t="shared" si="40"/>
        <v>0</v>
      </c>
    </row>
    <row r="287" spans="1:21" ht="15" x14ac:dyDescent="0.2">
      <c r="A287" s="48">
        <v>264</v>
      </c>
      <c r="B287" s="49" t="str">
        <f>IF(G287="","",VLOOKUP(G287,'Account Codes'!$A$2:$C$803,3,FALSE))</f>
        <v/>
      </c>
      <c r="C287" s="131" t="str">
        <f t="shared" si="41"/>
        <v/>
      </c>
      <c r="D287" s="39"/>
      <c r="E287" s="85" t="str">
        <f>IF(AND(LEN(D287)&gt;0,LEN(C287)&gt;0),"ERROR - please do not enter internal order AND cost centre",IF(LEN(C287)&gt;0,VLOOKUP(C287,'Account Codes'!$H$2:$I$5001,2,FALSE),IF(LEN(D287)&gt;0,VLOOKUP(D287,'Account Codes'!$K$2:$L$12186,2,FALSE),"")))</f>
        <v/>
      </c>
      <c r="F287" s="39"/>
      <c r="G287" s="31"/>
      <c r="H287" s="88" t="str">
        <f>IF(LEN(G287)=0,"",VLOOKUP(VALUE(G287),'Account Codes'!$A$2:$B$803,2,FALSE))</f>
        <v/>
      </c>
      <c r="I287" s="147"/>
      <c r="J287" s="132" t="s">
        <v>21</v>
      </c>
      <c r="K287" s="143"/>
      <c r="L287" s="132">
        <f t="shared" si="34"/>
        <v>0</v>
      </c>
      <c r="M287" s="128">
        <f t="shared" si="35"/>
        <v>0</v>
      </c>
      <c r="N287" s="30"/>
      <c r="O287" s="143"/>
      <c r="P287" s="82">
        <f t="shared" si="36"/>
        <v>0</v>
      </c>
      <c r="Q287" s="142"/>
      <c r="R287" s="123" t="str">
        <f t="shared" si="37"/>
        <v/>
      </c>
      <c r="S287" s="122" t="str">
        <f t="shared" si="38"/>
        <v/>
      </c>
      <c r="T287" s="122" t="str">
        <f t="shared" si="39"/>
        <v/>
      </c>
      <c r="U287">
        <f t="shared" si="40"/>
        <v>0</v>
      </c>
    </row>
    <row r="288" spans="1:21" ht="15" x14ac:dyDescent="0.2">
      <c r="A288" s="48">
        <v>265</v>
      </c>
      <c r="B288" s="49" t="str">
        <f>IF(G288="","",VLOOKUP(G288,'Account Codes'!$A$2:$C$803,3,FALSE))</f>
        <v/>
      </c>
      <c r="C288" s="131" t="str">
        <f t="shared" si="41"/>
        <v/>
      </c>
      <c r="D288" s="39"/>
      <c r="E288" s="85" t="str">
        <f>IF(AND(LEN(D288)&gt;0,LEN(C288)&gt;0),"ERROR - please do not enter internal order AND cost centre",IF(LEN(C288)&gt;0,VLOOKUP(C288,'Account Codes'!$H$2:$I$5001,2,FALSE),IF(LEN(D288)&gt;0,VLOOKUP(D288,'Account Codes'!$K$2:$L$12186,2,FALSE),"")))</f>
        <v/>
      </c>
      <c r="F288" s="39"/>
      <c r="G288" s="31"/>
      <c r="H288" s="88" t="str">
        <f>IF(LEN(G288)=0,"",VLOOKUP(VALUE(G288),'Account Codes'!$A$2:$B$803,2,FALSE))</f>
        <v/>
      </c>
      <c r="I288" s="147"/>
      <c r="J288" s="132" t="s">
        <v>21</v>
      </c>
      <c r="K288" s="143"/>
      <c r="L288" s="132">
        <f t="shared" ref="L288:L351" si="42">IF((M288+P288)&gt;49,("ERROR!"),SUM(M288+P288))</f>
        <v>0</v>
      </c>
      <c r="M288" s="128">
        <f t="shared" ref="M288:M351" si="43">IF(LEN(K288)&gt;35,("ERROR"),LEN(K288))</f>
        <v>0</v>
      </c>
      <c r="N288" s="30"/>
      <c r="O288" s="143"/>
      <c r="P288" s="82">
        <f t="shared" ref="P288:P351" si="44">LEN(O288)</f>
        <v>0</v>
      </c>
      <c r="Q288" s="142"/>
      <c r="R288" s="123" t="str">
        <f t="shared" si="37"/>
        <v/>
      </c>
      <c r="S288" s="122" t="str">
        <f t="shared" si="38"/>
        <v/>
      </c>
      <c r="T288" s="122" t="str">
        <f t="shared" si="39"/>
        <v/>
      </c>
      <c r="U288">
        <f t="shared" si="40"/>
        <v>0</v>
      </c>
    </row>
    <row r="289" spans="1:21" ht="15" x14ac:dyDescent="0.2">
      <c r="A289" s="48">
        <v>266</v>
      </c>
      <c r="B289" s="49" t="str">
        <f>IF(G289="","",VLOOKUP(G289,'Account Codes'!$A$2:$C$803,3,FALSE))</f>
        <v/>
      </c>
      <c r="C289" s="131" t="str">
        <f t="shared" si="41"/>
        <v/>
      </c>
      <c r="D289" s="39"/>
      <c r="E289" s="85" t="str">
        <f>IF(AND(LEN(D289)&gt;0,LEN(C289)&gt;0),"ERROR - please do not enter internal order AND cost centre",IF(LEN(C289)&gt;0,VLOOKUP(C289,'Account Codes'!$H$2:$I$5001,2,FALSE),IF(LEN(D289)&gt;0,VLOOKUP(D289,'Account Codes'!$K$2:$L$12186,2,FALSE),"")))</f>
        <v/>
      </c>
      <c r="F289" s="39"/>
      <c r="G289" s="31"/>
      <c r="H289" s="88" t="str">
        <f>IF(LEN(G289)=0,"",VLOOKUP(VALUE(G289),'Account Codes'!$A$2:$B$803,2,FALSE))</f>
        <v/>
      </c>
      <c r="I289" s="147"/>
      <c r="J289" s="132" t="s">
        <v>21</v>
      </c>
      <c r="K289" s="143"/>
      <c r="L289" s="132">
        <f t="shared" si="42"/>
        <v>0</v>
      </c>
      <c r="M289" s="128">
        <f t="shared" si="43"/>
        <v>0</v>
      </c>
      <c r="N289" s="30"/>
      <c r="O289" s="143"/>
      <c r="P289" s="82">
        <f t="shared" si="44"/>
        <v>0</v>
      </c>
      <c r="Q289" s="142"/>
      <c r="R289" s="123" t="str">
        <f t="shared" si="37"/>
        <v/>
      </c>
      <c r="S289" s="122" t="str">
        <f t="shared" si="38"/>
        <v/>
      </c>
      <c r="T289" s="122" t="str">
        <f t="shared" si="39"/>
        <v/>
      </c>
      <c r="U289">
        <f t="shared" si="40"/>
        <v>0</v>
      </c>
    </row>
    <row r="290" spans="1:21" ht="15" x14ac:dyDescent="0.2">
      <c r="A290" s="48">
        <v>267</v>
      </c>
      <c r="B290" s="49" t="str">
        <f>IF(G290="","",VLOOKUP(G290,'Account Codes'!$A$2:$C$803,3,FALSE))</f>
        <v/>
      </c>
      <c r="C290" s="131" t="str">
        <f t="shared" si="41"/>
        <v/>
      </c>
      <c r="D290" s="39"/>
      <c r="E290" s="85" t="str">
        <f>IF(AND(LEN(D290)&gt;0,LEN(C290)&gt;0),"ERROR - please do not enter internal order AND cost centre",IF(LEN(C290)&gt;0,VLOOKUP(C290,'Account Codes'!$H$2:$I$5001,2,FALSE),IF(LEN(D290)&gt;0,VLOOKUP(D290,'Account Codes'!$K$2:$L$12186,2,FALSE),"")))</f>
        <v/>
      </c>
      <c r="F290" s="39"/>
      <c r="G290" s="31"/>
      <c r="H290" s="88" t="str">
        <f>IF(LEN(G290)=0,"",VLOOKUP(VALUE(G290),'Account Codes'!$A$2:$B$803,2,FALSE))</f>
        <v/>
      </c>
      <c r="I290" s="147"/>
      <c r="J290" s="132" t="s">
        <v>21</v>
      </c>
      <c r="K290" s="143"/>
      <c r="L290" s="132">
        <f t="shared" si="42"/>
        <v>0</v>
      </c>
      <c r="M290" s="128">
        <f t="shared" si="43"/>
        <v>0</v>
      </c>
      <c r="N290" s="30"/>
      <c r="O290" s="143"/>
      <c r="P290" s="82">
        <f t="shared" si="44"/>
        <v>0</v>
      </c>
      <c r="Q290" s="142"/>
      <c r="R290" s="123" t="str">
        <f t="shared" si="37"/>
        <v/>
      </c>
      <c r="S290" s="122" t="str">
        <f t="shared" si="38"/>
        <v/>
      </c>
      <c r="T290" s="122" t="str">
        <f t="shared" si="39"/>
        <v/>
      </c>
      <c r="U290">
        <f t="shared" si="40"/>
        <v>0</v>
      </c>
    </row>
    <row r="291" spans="1:21" ht="15" x14ac:dyDescent="0.2">
      <c r="A291" s="48">
        <v>268</v>
      </c>
      <c r="B291" s="49" t="str">
        <f>IF(G291="","",VLOOKUP(G291,'Account Codes'!$A$2:$C$803,3,FALSE))</f>
        <v/>
      </c>
      <c r="C291" s="131" t="str">
        <f t="shared" si="41"/>
        <v/>
      </c>
      <c r="D291" s="39"/>
      <c r="E291" s="85" t="str">
        <f>IF(AND(LEN(D291)&gt;0,LEN(C291)&gt;0),"ERROR - please do not enter internal order AND cost centre",IF(LEN(C291)&gt;0,VLOOKUP(C291,'Account Codes'!$H$2:$I$5001,2,FALSE),IF(LEN(D291)&gt;0,VLOOKUP(D291,'Account Codes'!$K$2:$L$12186,2,FALSE),"")))</f>
        <v/>
      </c>
      <c r="F291" s="39"/>
      <c r="G291" s="31"/>
      <c r="H291" s="88" t="str">
        <f>IF(LEN(G291)=0,"",VLOOKUP(VALUE(G291),'Account Codes'!$A$2:$B$803,2,FALSE))</f>
        <v/>
      </c>
      <c r="I291" s="147"/>
      <c r="J291" s="132" t="s">
        <v>21</v>
      </c>
      <c r="K291" s="143"/>
      <c r="L291" s="132">
        <f t="shared" si="42"/>
        <v>0</v>
      </c>
      <c r="M291" s="128">
        <f t="shared" si="43"/>
        <v>0</v>
      </c>
      <c r="N291" s="30"/>
      <c r="O291" s="143"/>
      <c r="P291" s="82">
        <f t="shared" si="44"/>
        <v>0</v>
      </c>
      <c r="Q291" s="142"/>
      <c r="R291" s="123" t="str">
        <f t="shared" si="37"/>
        <v/>
      </c>
      <c r="S291" s="122" t="str">
        <f t="shared" si="38"/>
        <v/>
      </c>
      <c r="T291" s="122" t="str">
        <f t="shared" si="39"/>
        <v/>
      </c>
      <c r="U291">
        <f t="shared" si="40"/>
        <v>0</v>
      </c>
    </row>
    <row r="292" spans="1:21" ht="15" x14ac:dyDescent="0.2">
      <c r="A292" s="48">
        <v>269</v>
      </c>
      <c r="B292" s="49" t="str">
        <f>IF(G292="","",VLOOKUP(G292,'Account Codes'!$A$2:$C$803,3,FALSE))</f>
        <v/>
      </c>
      <c r="C292" s="131" t="str">
        <f t="shared" si="41"/>
        <v/>
      </c>
      <c r="D292" s="39"/>
      <c r="E292" s="85" t="str">
        <f>IF(AND(LEN(D292)&gt;0,LEN(C292)&gt;0),"ERROR - please do not enter internal order AND cost centre",IF(LEN(C292)&gt;0,VLOOKUP(C292,'Account Codes'!$H$2:$I$5001,2,FALSE),IF(LEN(D292)&gt;0,VLOOKUP(D292,'Account Codes'!$K$2:$L$12186,2,FALSE),"")))</f>
        <v/>
      </c>
      <c r="F292" s="39"/>
      <c r="G292" s="31"/>
      <c r="H292" s="88" t="str">
        <f>IF(LEN(G292)=0,"",VLOOKUP(VALUE(G292),'Account Codes'!$A$2:$B$803,2,FALSE))</f>
        <v/>
      </c>
      <c r="I292" s="147"/>
      <c r="J292" s="132" t="s">
        <v>21</v>
      </c>
      <c r="K292" s="143"/>
      <c r="L292" s="132">
        <f t="shared" si="42"/>
        <v>0</v>
      </c>
      <c r="M292" s="128">
        <f t="shared" si="43"/>
        <v>0</v>
      </c>
      <c r="N292" s="30"/>
      <c r="O292" s="143"/>
      <c r="P292" s="82">
        <f t="shared" si="44"/>
        <v>0</v>
      </c>
      <c r="Q292" s="142"/>
      <c r="R292" s="123" t="str">
        <f t="shared" si="37"/>
        <v/>
      </c>
      <c r="S292" s="122" t="str">
        <f t="shared" si="38"/>
        <v/>
      </c>
      <c r="T292" s="122" t="str">
        <f t="shared" si="39"/>
        <v/>
      </c>
      <c r="U292">
        <f t="shared" si="40"/>
        <v>0</v>
      </c>
    </row>
    <row r="293" spans="1:21" ht="15" x14ac:dyDescent="0.2">
      <c r="A293" s="48">
        <v>270</v>
      </c>
      <c r="B293" s="49" t="str">
        <f>IF(G293="","",VLOOKUP(G293,'Account Codes'!$A$2:$C$803,3,FALSE))</f>
        <v/>
      </c>
      <c r="C293" s="131" t="str">
        <f t="shared" si="41"/>
        <v/>
      </c>
      <c r="D293" s="39"/>
      <c r="E293" s="85" t="str">
        <f>IF(AND(LEN(D293)&gt;0,LEN(C293)&gt;0),"ERROR - please do not enter internal order AND cost centre",IF(LEN(C293)&gt;0,VLOOKUP(C293,'Account Codes'!$H$2:$I$5001,2,FALSE),IF(LEN(D293)&gt;0,VLOOKUP(D293,'Account Codes'!$K$2:$L$12186,2,FALSE),"")))</f>
        <v/>
      </c>
      <c r="F293" s="39"/>
      <c r="G293" s="31"/>
      <c r="H293" s="88" t="str">
        <f>IF(LEN(G293)=0,"",VLOOKUP(VALUE(G293),'Account Codes'!$A$2:$B$803,2,FALSE))</f>
        <v/>
      </c>
      <c r="I293" s="147"/>
      <c r="J293" s="132" t="s">
        <v>21</v>
      </c>
      <c r="K293" s="143"/>
      <c r="L293" s="132">
        <f t="shared" si="42"/>
        <v>0</v>
      </c>
      <c r="M293" s="128">
        <f t="shared" si="43"/>
        <v>0</v>
      </c>
      <c r="N293" s="30"/>
      <c r="O293" s="143"/>
      <c r="P293" s="82">
        <f t="shared" si="44"/>
        <v>0</v>
      </c>
      <c r="Q293" s="142"/>
      <c r="R293" s="123" t="str">
        <f t="shared" si="37"/>
        <v/>
      </c>
      <c r="S293" s="122" t="str">
        <f t="shared" si="38"/>
        <v/>
      </c>
      <c r="T293" s="122" t="str">
        <f t="shared" si="39"/>
        <v/>
      </c>
      <c r="U293">
        <f t="shared" si="40"/>
        <v>0</v>
      </c>
    </row>
    <row r="294" spans="1:21" ht="15" x14ac:dyDescent="0.2">
      <c r="A294" s="48">
        <v>271</v>
      </c>
      <c r="B294" s="49" t="str">
        <f>IF(G294="","",VLOOKUP(G294,'Account Codes'!$A$2:$C$803,3,FALSE))</f>
        <v/>
      </c>
      <c r="C294" s="131" t="str">
        <f t="shared" si="41"/>
        <v/>
      </c>
      <c r="D294" s="39"/>
      <c r="E294" s="85" t="str">
        <f>IF(AND(LEN(D294)&gt;0,LEN(C294)&gt;0),"ERROR - please do not enter internal order AND cost centre",IF(LEN(C294)&gt;0,VLOOKUP(C294,'Account Codes'!$H$2:$I$5001,2,FALSE),IF(LEN(D294)&gt;0,VLOOKUP(D294,'Account Codes'!$K$2:$L$12186,2,FALSE),"")))</f>
        <v/>
      </c>
      <c r="F294" s="39"/>
      <c r="G294" s="31"/>
      <c r="H294" s="88" t="str">
        <f>IF(LEN(G294)=0,"",VLOOKUP(VALUE(G294),'Account Codes'!$A$2:$B$803,2,FALSE))</f>
        <v/>
      </c>
      <c r="I294" s="147"/>
      <c r="J294" s="132" t="s">
        <v>21</v>
      </c>
      <c r="K294" s="143"/>
      <c r="L294" s="132">
        <f t="shared" si="42"/>
        <v>0</v>
      </c>
      <c r="M294" s="128">
        <f t="shared" si="43"/>
        <v>0</v>
      </c>
      <c r="N294" s="30"/>
      <c r="O294" s="143"/>
      <c r="P294" s="82">
        <f t="shared" si="44"/>
        <v>0</v>
      </c>
      <c r="Q294" s="142"/>
      <c r="R294" s="123" t="str">
        <f t="shared" si="37"/>
        <v/>
      </c>
      <c r="S294" s="122" t="str">
        <f t="shared" si="38"/>
        <v/>
      </c>
      <c r="T294" s="122" t="str">
        <f t="shared" si="39"/>
        <v/>
      </c>
      <c r="U294">
        <f t="shared" si="40"/>
        <v>0</v>
      </c>
    </row>
    <row r="295" spans="1:21" ht="15" x14ac:dyDescent="0.2">
      <c r="A295" s="48">
        <v>272</v>
      </c>
      <c r="B295" s="49" t="str">
        <f>IF(G295="","",VLOOKUP(G295,'Account Codes'!$A$2:$C$803,3,FALSE))</f>
        <v/>
      </c>
      <c r="C295" s="131" t="str">
        <f t="shared" si="41"/>
        <v/>
      </c>
      <c r="D295" s="39"/>
      <c r="E295" s="85" t="str">
        <f>IF(AND(LEN(D295)&gt;0,LEN(C295)&gt;0),"ERROR - please do not enter internal order AND cost centre",IF(LEN(C295)&gt;0,VLOOKUP(C295,'Account Codes'!$H$2:$I$5001,2,FALSE),IF(LEN(D295)&gt;0,VLOOKUP(D295,'Account Codes'!$K$2:$L$12186,2,FALSE),"")))</f>
        <v/>
      </c>
      <c r="F295" s="39"/>
      <c r="G295" s="31"/>
      <c r="H295" s="88" t="str">
        <f>IF(LEN(G295)=0,"",VLOOKUP(VALUE(G295),'Account Codes'!$A$2:$B$803,2,FALSE))</f>
        <v/>
      </c>
      <c r="I295" s="147"/>
      <c r="J295" s="132" t="s">
        <v>21</v>
      </c>
      <c r="K295" s="143"/>
      <c r="L295" s="132">
        <f t="shared" si="42"/>
        <v>0</v>
      </c>
      <c r="M295" s="128">
        <f t="shared" si="43"/>
        <v>0</v>
      </c>
      <c r="N295" s="30"/>
      <c r="O295" s="143"/>
      <c r="P295" s="82">
        <f t="shared" si="44"/>
        <v>0</v>
      </c>
      <c r="Q295" s="142"/>
      <c r="R295" s="123" t="str">
        <f t="shared" si="37"/>
        <v/>
      </c>
      <c r="S295" s="122" t="str">
        <f t="shared" si="38"/>
        <v/>
      </c>
      <c r="T295" s="122" t="str">
        <f t="shared" si="39"/>
        <v/>
      </c>
      <c r="U295">
        <f t="shared" si="40"/>
        <v>0</v>
      </c>
    </row>
    <row r="296" spans="1:21" ht="15" x14ac:dyDescent="0.2">
      <c r="A296" s="48">
        <v>273</v>
      </c>
      <c r="B296" s="49" t="str">
        <f>IF(G296="","",VLOOKUP(G296,'Account Codes'!$A$2:$C$803,3,FALSE))</f>
        <v/>
      </c>
      <c r="C296" s="131" t="str">
        <f t="shared" si="41"/>
        <v/>
      </c>
      <c r="D296" s="39"/>
      <c r="E296" s="85" t="str">
        <f>IF(AND(LEN(D296)&gt;0,LEN(C296)&gt;0),"ERROR - please do not enter internal order AND cost centre",IF(LEN(C296)&gt;0,VLOOKUP(C296,'Account Codes'!$H$2:$I$5001,2,FALSE),IF(LEN(D296)&gt;0,VLOOKUP(D296,'Account Codes'!$K$2:$L$12186,2,FALSE),"")))</f>
        <v/>
      </c>
      <c r="F296" s="39"/>
      <c r="G296" s="31"/>
      <c r="H296" s="88" t="str">
        <f>IF(LEN(G296)=0,"",VLOOKUP(VALUE(G296),'Account Codes'!$A$2:$B$803,2,FALSE))</f>
        <v/>
      </c>
      <c r="I296" s="147"/>
      <c r="J296" s="132" t="s">
        <v>21</v>
      </c>
      <c r="K296" s="143"/>
      <c r="L296" s="132">
        <f t="shared" si="42"/>
        <v>0</v>
      </c>
      <c r="M296" s="128">
        <f t="shared" si="43"/>
        <v>0</v>
      </c>
      <c r="N296" s="30"/>
      <c r="O296" s="143"/>
      <c r="P296" s="82">
        <f t="shared" si="44"/>
        <v>0</v>
      </c>
      <c r="Q296" s="142"/>
      <c r="R296" s="123" t="str">
        <f t="shared" si="37"/>
        <v/>
      </c>
      <c r="S296" s="122" t="str">
        <f t="shared" si="38"/>
        <v/>
      </c>
      <c r="T296" s="122" t="str">
        <f t="shared" si="39"/>
        <v/>
      </c>
      <c r="U296">
        <f t="shared" si="40"/>
        <v>0</v>
      </c>
    </row>
    <row r="297" spans="1:21" ht="15" x14ac:dyDescent="0.2">
      <c r="A297" s="48">
        <v>274</v>
      </c>
      <c r="B297" s="49" t="str">
        <f>IF(G297="","",VLOOKUP(G297,'Account Codes'!$A$2:$C$803,3,FALSE))</f>
        <v/>
      </c>
      <c r="C297" s="131" t="str">
        <f t="shared" si="41"/>
        <v/>
      </c>
      <c r="D297" s="39"/>
      <c r="E297" s="85" t="str">
        <f>IF(AND(LEN(D297)&gt;0,LEN(C297)&gt;0),"ERROR - please do not enter internal order AND cost centre",IF(LEN(C297)&gt;0,VLOOKUP(C297,'Account Codes'!$H$2:$I$5001,2,FALSE),IF(LEN(D297)&gt;0,VLOOKUP(D297,'Account Codes'!$K$2:$L$12186,2,FALSE),"")))</f>
        <v/>
      </c>
      <c r="F297" s="39"/>
      <c r="G297" s="31"/>
      <c r="H297" s="88" t="str">
        <f>IF(LEN(G297)=0,"",VLOOKUP(VALUE(G297),'Account Codes'!$A$2:$B$803,2,FALSE))</f>
        <v/>
      </c>
      <c r="I297" s="147"/>
      <c r="J297" s="132" t="s">
        <v>21</v>
      </c>
      <c r="K297" s="143"/>
      <c r="L297" s="132">
        <f t="shared" si="42"/>
        <v>0</v>
      </c>
      <c r="M297" s="128">
        <f t="shared" si="43"/>
        <v>0</v>
      </c>
      <c r="N297" s="30"/>
      <c r="O297" s="143"/>
      <c r="P297" s="82">
        <f t="shared" si="44"/>
        <v>0</v>
      </c>
      <c r="Q297" s="142"/>
      <c r="R297" s="123" t="str">
        <f t="shared" si="37"/>
        <v/>
      </c>
      <c r="S297" s="122" t="str">
        <f t="shared" si="38"/>
        <v/>
      </c>
      <c r="T297" s="122" t="str">
        <f t="shared" si="39"/>
        <v/>
      </c>
      <c r="U297">
        <f t="shared" si="40"/>
        <v>0</v>
      </c>
    </row>
    <row r="298" spans="1:21" ht="15" x14ac:dyDescent="0.2">
      <c r="A298" s="48">
        <v>275</v>
      </c>
      <c r="B298" s="49" t="str">
        <f>IF(G298="","",VLOOKUP(G298,'Account Codes'!$A$2:$C$803,3,FALSE))</f>
        <v/>
      </c>
      <c r="C298" s="131" t="str">
        <f t="shared" si="41"/>
        <v/>
      </c>
      <c r="D298" s="39"/>
      <c r="E298" s="85" t="str">
        <f>IF(AND(LEN(D298)&gt;0,LEN(C298)&gt;0),"ERROR - please do not enter internal order AND cost centre",IF(LEN(C298)&gt;0,VLOOKUP(C298,'Account Codes'!$H$2:$I$5001,2,FALSE),IF(LEN(D298)&gt;0,VLOOKUP(D298,'Account Codes'!$K$2:$L$12186,2,FALSE),"")))</f>
        <v/>
      </c>
      <c r="F298" s="39"/>
      <c r="G298" s="31"/>
      <c r="H298" s="88" t="str">
        <f>IF(LEN(G298)=0,"",VLOOKUP(VALUE(G298),'Account Codes'!$A$2:$B$803,2,FALSE))</f>
        <v/>
      </c>
      <c r="I298" s="147"/>
      <c r="J298" s="132" t="s">
        <v>21</v>
      </c>
      <c r="K298" s="143"/>
      <c r="L298" s="132">
        <f t="shared" si="42"/>
        <v>0</v>
      </c>
      <c r="M298" s="128">
        <f t="shared" si="43"/>
        <v>0</v>
      </c>
      <c r="N298" s="30"/>
      <c r="O298" s="143"/>
      <c r="P298" s="82">
        <f t="shared" si="44"/>
        <v>0</v>
      </c>
      <c r="Q298" s="142"/>
      <c r="R298" s="123" t="str">
        <f t="shared" si="37"/>
        <v/>
      </c>
      <c r="S298" s="122" t="str">
        <f t="shared" si="38"/>
        <v/>
      </c>
      <c r="T298" s="122" t="str">
        <f t="shared" si="39"/>
        <v/>
      </c>
      <c r="U298">
        <f t="shared" si="40"/>
        <v>0</v>
      </c>
    </row>
    <row r="299" spans="1:21" ht="15" x14ac:dyDescent="0.2">
      <c r="A299" s="48">
        <v>276</v>
      </c>
      <c r="B299" s="49" t="str">
        <f>IF(G299="","",VLOOKUP(G299,'Account Codes'!$A$2:$C$803,3,FALSE))</f>
        <v/>
      </c>
      <c r="C299" s="131" t="str">
        <f t="shared" si="41"/>
        <v/>
      </c>
      <c r="D299" s="39"/>
      <c r="E299" s="85" t="str">
        <f>IF(AND(LEN(D299)&gt;0,LEN(C299)&gt;0),"ERROR - please do not enter internal order AND cost centre",IF(LEN(C299)&gt;0,VLOOKUP(C299,'Account Codes'!$H$2:$I$5001,2,FALSE),IF(LEN(D299)&gt;0,VLOOKUP(D299,'Account Codes'!$K$2:$L$12186,2,FALSE),"")))</f>
        <v/>
      </c>
      <c r="F299" s="39"/>
      <c r="G299" s="31"/>
      <c r="H299" s="88" t="str">
        <f>IF(LEN(G299)=0,"",VLOOKUP(VALUE(G299),'Account Codes'!$A$2:$B$803,2,FALSE))</f>
        <v/>
      </c>
      <c r="I299" s="147"/>
      <c r="J299" s="132" t="s">
        <v>21</v>
      </c>
      <c r="K299" s="143"/>
      <c r="L299" s="132">
        <f t="shared" si="42"/>
        <v>0</v>
      </c>
      <c r="M299" s="128">
        <f t="shared" si="43"/>
        <v>0</v>
      </c>
      <c r="N299" s="30"/>
      <c r="O299" s="143"/>
      <c r="P299" s="82">
        <f t="shared" si="44"/>
        <v>0</v>
      </c>
      <c r="Q299" s="142"/>
      <c r="R299" s="123" t="str">
        <f t="shared" si="37"/>
        <v/>
      </c>
      <c r="S299" s="122" t="str">
        <f t="shared" si="38"/>
        <v/>
      </c>
      <c r="T299" s="122" t="str">
        <f t="shared" si="39"/>
        <v/>
      </c>
      <c r="U299">
        <f t="shared" si="40"/>
        <v>0</v>
      </c>
    </row>
    <row r="300" spans="1:21" ht="15" x14ac:dyDescent="0.2">
      <c r="A300" s="48">
        <v>277</v>
      </c>
      <c r="B300" s="49" t="str">
        <f>IF(G300="","",VLOOKUP(G300,'Account Codes'!$A$2:$C$803,3,FALSE))</f>
        <v/>
      </c>
      <c r="C300" s="131" t="str">
        <f t="shared" si="41"/>
        <v/>
      </c>
      <c r="D300" s="39"/>
      <c r="E300" s="85" t="str">
        <f>IF(AND(LEN(D300)&gt;0,LEN(C300)&gt;0),"ERROR - please do not enter internal order AND cost centre",IF(LEN(C300)&gt;0,VLOOKUP(C300,'Account Codes'!$H$2:$I$5001,2,FALSE),IF(LEN(D300)&gt;0,VLOOKUP(D300,'Account Codes'!$K$2:$L$12186,2,FALSE),"")))</f>
        <v/>
      </c>
      <c r="F300" s="39"/>
      <c r="G300" s="31"/>
      <c r="H300" s="88" t="str">
        <f>IF(LEN(G300)=0,"",VLOOKUP(VALUE(G300),'Account Codes'!$A$2:$B$803,2,FALSE))</f>
        <v/>
      </c>
      <c r="I300" s="147"/>
      <c r="J300" s="132" t="s">
        <v>21</v>
      </c>
      <c r="K300" s="143"/>
      <c r="L300" s="132">
        <f t="shared" si="42"/>
        <v>0</v>
      </c>
      <c r="M300" s="128">
        <f t="shared" si="43"/>
        <v>0</v>
      </c>
      <c r="N300" s="30"/>
      <c r="O300" s="143"/>
      <c r="P300" s="82">
        <f t="shared" si="44"/>
        <v>0</v>
      </c>
      <c r="Q300" s="142"/>
      <c r="R300" s="123" t="str">
        <f t="shared" si="37"/>
        <v/>
      </c>
      <c r="S300" s="122" t="str">
        <f t="shared" si="38"/>
        <v/>
      </c>
      <c r="T300" s="122" t="str">
        <f t="shared" si="39"/>
        <v/>
      </c>
      <c r="U300">
        <f t="shared" si="40"/>
        <v>0</v>
      </c>
    </row>
    <row r="301" spans="1:21" ht="15" x14ac:dyDescent="0.2">
      <c r="A301" s="48">
        <v>278</v>
      </c>
      <c r="B301" s="49" t="str">
        <f>IF(G301="","",VLOOKUP(G301,'Account Codes'!$A$2:$C$803,3,FALSE))</f>
        <v/>
      </c>
      <c r="C301" s="131" t="str">
        <f t="shared" si="41"/>
        <v/>
      </c>
      <c r="D301" s="39"/>
      <c r="E301" s="85" t="str">
        <f>IF(AND(LEN(D301)&gt;0,LEN(C301)&gt;0),"ERROR - please do not enter internal order AND cost centre",IF(LEN(C301)&gt;0,VLOOKUP(C301,'Account Codes'!$H$2:$I$5001,2,FALSE),IF(LEN(D301)&gt;0,VLOOKUP(D301,'Account Codes'!$K$2:$L$12186,2,FALSE),"")))</f>
        <v/>
      </c>
      <c r="F301" s="39"/>
      <c r="G301" s="31"/>
      <c r="H301" s="88" t="str">
        <f>IF(LEN(G301)=0,"",VLOOKUP(VALUE(G301),'Account Codes'!$A$2:$B$803,2,FALSE))</f>
        <v/>
      </c>
      <c r="I301" s="147"/>
      <c r="J301" s="132" t="s">
        <v>21</v>
      </c>
      <c r="K301" s="143"/>
      <c r="L301" s="132">
        <f t="shared" si="42"/>
        <v>0</v>
      </c>
      <c r="M301" s="128">
        <f t="shared" si="43"/>
        <v>0</v>
      </c>
      <c r="N301" s="30"/>
      <c r="O301" s="143"/>
      <c r="P301" s="82">
        <f t="shared" si="44"/>
        <v>0</v>
      </c>
      <c r="Q301" s="142"/>
      <c r="R301" s="123" t="str">
        <f t="shared" si="37"/>
        <v/>
      </c>
      <c r="S301" s="122" t="str">
        <f t="shared" si="38"/>
        <v/>
      </c>
      <c r="T301" s="122" t="str">
        <f t="shared" si="39"/>
        <v/>
      </c>
      <c r="U301">
        <f t="shared" si="40"/>
        <v>0</v>
      </c>
    </row>
    <row r="302" spans="1:21" ht="15" x14ac:dyDescent="0.2">
      <c r="A302" s="48">
        <v>279</v>
      </c>
      <c r="B302" s="49" t="str">
        <f>IF(G302="","",VLOOKUP(G302,'Account Codes'!$A$2:$C$803,3,FALSE))</f>
        <v/>
      </c>
      <c r="C302" s="131" t="str">
        <f t="shared" si="41"/>
        <v/>
      </c>
      <c r="D302" s="39"/>
      <c r="E302" s="85" t="str">
        <f>IF(AND(LEN(D302)&gt;0,LEN(C302)&gt;0),"ERROR - please do not enter internal order AND cost centre",IF(LEN(C302)&gt;0,VLOOKUP(C302,'Account Codes'!$H$2:$I$5001,2,FALSE),IF(LEN(D302)&gt;0,VLOOKUP(D302,'Account Codes'!$K$2:$L$12186,2,FALSE),"")))</f>
        <v/>
      </c>
      <c r="F302" s="39"/>
      <c r="G302" s="31"/>
      <c r="H302" s="88" t="str">
        <f>IF(LEN(G302)=0,"",VLOOKUP(VALUE(G302),'Account Codes'!$A$2:$B$803,2,FALSE))</f>
        <v/>
      </c>
      <c r="I302" s="147"/>
      <c r="J302" s="132" t="s">
        <v>21</v>
      </c>
      <c r="K302" s="143"/>
      <c r="L302" s="132">
        <f t="shared" si="42"/>
        <v>0</v>
      </c>
      <c r="M302" s="128">
        <f t="shared" si="43"/>
        <v>0</v>
      </c>
      <c r="N302" s="30"/>
      <c r="O302" s="143"/>
      <c r="P302" s="82">
        <f t="shared" si="44"/>
        <v>0</v>
      </c>
      <c r="Q302" s="142"/>
      <c r="R302" s="123" t="str">
        <f t="shared" si="37"/>
        <v/>
      </c>
      <c r="S302" s="122" t="str">
        <f t="shared" si="38"/>
        <v/>
      </c>
      <c r="T302" s="122" t="str">
        <f t="shared" si="39"/>
        <v/>
      </c>
      <c r="U302">
        <f t="shared" si="40"/>
        <v>0</v>
      </c>
    </row>
    <row r="303" spans="1:21" ht="15" x14ac:dyDescent="0.2">
      <c r="A303" s="48">
        <v>280</v>
      </c>
      <c r="B303" s="49" t="str">
        <f>IF(G303="","",VLOOKUP(G303,'Account Codes'!$A$2:$C$803,3,FALSE))</f>
        <v/>
      </c>
      <c r="C303" s="131" t="str">
        <f t="shared" si="41"/>
        <v/>
      </c>
      <c r="D303" s="39"/>
      <c r="E303" s="85" t="str">
        <f>IF(AND(LEN(D303)&gt;0,LEN(C303)&gt;0),"ERROR - please do not enter internal order AND cost centre",IF(LEN(C303)&gt;0,VLOOKUP(C303,'Account Codes'!$H$2:$I$5001,2,FALSE),IF(LEN(D303)&gt;0,VLOOKUP(D303,'Account Codes'!$K$2:$L$12186,2,FALSE),"")))</f>
        <v/>
      </c>
      <c r="F303" s="39"/>
      <c r="G303" s="31"/>
      <c r="H303" s="88" t="str">
        <f>IF(LEN(G303)=0,"",VLOOKUP(VALUE(G303),'Account Codes'!$A$2:$B$803,2,FALSE))</f>
        <v/>
      </c>
      <c r="I303" s="147"/>
      <c r="J303" s="132" t="s">
        <v>21</v>
      </c>
      <c r="K303" s="143"/>
      <c r="L303" s="132">
        <f t="shared" si="42"/>
        <v>0</v>
      </c>
      <c r="M303" s="128">
        <f t="shared" si="43"/>
        <v>0</v>
      </c>
      <c r="N303" s="30"/>
      <c r="O303" s="143"/>
      <c r="P303" s="82">
        <f t="shared" si="44"/>
        <v>0</v>
      </c>
      <c r="Q303" s="142"/>
      <c r="R303" s="123" t="str">
        <f t="shared" si="37"/>
        <v/>
      </c>
      <c r="S303" s="122" t="str">
        <f t="shared" si="38"/>
        <v/>
      </c>
      <c r="T303" s="122" t="str">
        <f t="shared" si="39"/>
        <v/>
      </c>
      <c r="U303">
        <f t="shared" si="40"/>
        <v>0</v>
      </c>
    </row>
    <row r="304" spans="1:21" ht="15" x14ac:dyDescent="0.2">
      <c r="A304" s="48">
        <v>281</v>
      </c>
      <c r="B304" s="49" t="str">
        <f>IF(G304="","",VLOOKUP(G304,'Account Codes'!$A$2:$C$803,3,FALSE))</f>
        <v/>
      </c>
      <c r="C304" s="131" t="str">
        <f t="shared" si="41"/>
        <v/>
      </c>
      <c r="D304" s="39"/>
      <c r="E304" s="85" t="str">
        <f>IF(AND(LEN(D304)&gt;0,LEN(C304)&gt;0),"ERROR - please do not enter internal order AND cost centre",IF(LEN(C304)&gt;0,VLOOKUP(C304,'Account Codes'!$H$2:$I$5001,2,FALSE),IF(LEN(D304)&gt;0,VLOOKUP(D304,'Account Codes'!$K$2:$L$12186,2,FALSE),"")))</f>
        <v/>
      </c>
      <c r="F304" s="39"/>
      <c r="G304" s="31"/>
      <c r="H304" s="88" t="str">
        <f>IF(LEN(G304)=0,"",VLOOKUP(VALUE(G304),'Account Codes'!$A$2:$B$803,2,FALSE))</f>
        <v/>
      </c>
      <c r="I304" s="147"/>
      <c r="J304" s="132" t="s">
        <v>21</v>
      </c>
      <c r="K304" s="143"/>
      <c r="L304" s="132">
        <f t="shared" si="42"/>
        <v>0</v>
      </c>
      <c r="M304" s="128">
        <f t="shared" si="43"/>
        <v>0</v>
      </c>
      <c r="N304" s="30"/>
      <c r="O304" s="143"/>
      <c r="P304" s="82">
        <f t="shared" si="44"/>
        <v>0</v>
      </c>
      <c r="Q304" s="142"/>
      <c r="R304" s="123" t="str">
        <f t="shared" si="37"/>
        <v/>
      </c>
      <c r="S304" s="122" t="str">
        <f t="shared" si="38"/>
        <v/>
      </c>
      <c r="T304" s="122" t="str">
        <f t="shared" si="39"/>
        <v/>
      </c>
      <c r="U304">
        <f t="shared" si="40"/>
        <v>0</v>
      </c>
    </row>
    <row r="305" spans="1:21" ht="15" x14ac:dyDescent="0.2">
      <c r="A305" s="48">
        <v>282</v>
      </c>
      <c r="B305" s="49" t="str">
        <f>IF(G305="","",VLOOKUP(G305,'Account Codes'!$A$2:$C$803,3,FALSE))</f>
        <v/>
      </c>
      <c r="C305" s="131" t="str">
        <f t="shared" si="41"/>
        <v/>
      </c>
      <c r="D305" s="39"/>
      <c r="E305" s="85" t="str">
        <f>IF(AND(LEN(D305)&gt;0,LEN(C305)&gt;0),"ERROR - please do not enter internal order AND cost centre",IF(LEN(C305)&gt;0,VLOOKUP(C305,'Account Codes'!$H$2:$I$5001,2,FALSE),IF(LEN(D305)&gt;0,VLOOKUP(D305,'Account Codes'!$K$2:$L$12186,2,FALSE),"")))</f>
        <v/>
      </c>
      <c r="F305" s="39"/>
      <c r="G305" s="31"/>
      <c r="H305" s="88" t="str">
        <f>IF(LEN(G305)=0,"",VLOOKUP(VALUE(G305),'Account Codes'!$A$2:$B$803,2,FALSE))</f>
        <v/>
      </c>
      <c r="I305" s="147"/>
      <c r="J305" s="132" t="s">
        <v>21</v>
      </c>
      <c r="K305" s="143"/>
      <c r="L305" s="132">
        <f t="shared" si="42"/>
        <v>0</v>
      </c>
      <c r="M305" s="128">
        <f t="shared" si="43"/>
        <v>0</v>
      </c>
      <c r="N305" s="30"/>
      <c r="O305" s="143"/>
      <c r="P305" s="82">
        <f t="shared" si="44"/>
        <v>0</v>
      </c>
      <c r="Q305" s="142"/>
      <c r="R305" s="123" t="str">
        <f t="shared" si="37"/>
        <v/>
      </c>
      <c r="S305" s="122" t="str">
        <f t="shared" si="38"/>
        <v/>
      </c>
      <c r="T305" s="122" t="str">
        <f t="shared" si="39"/>
        <v/>
      </c>
      <c r="U305">
        <f t="shared" si="40"/>
        <v>0</v>
      </c>
    </row>
    <row r="306" spans="1:21" ht="15" x14ac:dyDescent="0.2">
      <c r="A306" s="48">
        <v>283</v>
      </c>
      <c r="B306" s="49" t="str">
        <f>IF(G306="","",VLOOKUP(G306,'Account Codes'!$A$2:$C$803,3,FALSE))</f>
        <v/>
      </c>
      <c r="C306" s="131" t="str">
        <f t="shared" si="41"/>
        <v/>
      </c>
      <c r="D306" s="39"/>
      <c r="E306" s="85" t="str">
        <f>IF(AND(LEN(D306)&gt;0,LEN(C306)&gt;0),"ERROR - please do not enter internal order AND cost centre",IF(LEN(C306)&gt;0,VLOOKUP(C306,'Account Codes'!$H$2:$I$5001,2,FALSE),IF(LEN(D306)&gt;0,VLOOKUP(D306,'Account Codes'!$K$2:$L$12186,2,FALSE),"")))</f>
        <v/>
      </c>
      <c r="F306" s="39"/>
      <c r="G306" s="31"/>
      <c r="H306" s="88" t="str">
        <f>IF(LEN(G306)=0,"",VLOOKUP(VALUE(G306),'Account Codes'!$A$2:$B$803,2,FALSE))</f>
        <v/>
      </c>
      <c r="I306" s="147"/>
      <c r="J306" s="132" t="s">
        <v>21</v>
      </c>
      <c r="K306" s="143"/>
      <c r="L306" s="132">
        <f t="shared" si="42"/>
        <v>0</v>
      </c>
      <c r="M306" s="128">
        <f t="shared" si="43"/>
        <v>0</v>
      </c>
      <c r="N306" s="30"/>
      <c r="O306" s="143"/>
      <c r="P306" s="82">
        <f t="shared" si="44"/>
        <v>0</v>
      </c>
      <c r="Q306" s="142"/>
      <c r="R306" s="123" t="str">
        <f t="shared" si="37"/>
        <v/>
      </c>
      <c r="S306" s="122" t="str">
        <f t="shared" si="38"/>
        <v/>
      </c>
      <c r="T306" s="122" t="str">
        <f t="shared" si="39"/>
        <v/>
      </c>
      <c r="U306">
        <f t="shared" si="40"/>
        <v>0</v>
      </c>
    </row>
    <row r="307" spans="1:21" ht="15" x14ac:dyDescent="0.2">
      <c r="A307" s="48">
        <v>284</v>
      </c>
      <c r="B307" s="49" t="str">
        <f>IF(G307="","",VLOOKUP(G307,'Account Codes'!$A$2:$C$803,3,FALSE))</f>
        <v/>
      </c>
      <c r="C307" s="131" t="str">
        <f t="shared" si="41"/>
        <v/>
      </c>
      <c r="D307" s="39"/>
      <c r="E307" s="85" t="str">
        <f>IF(AND(LEN(D307)&gt;0,LEN(C307)&gt;0),"ERROR - please do not enter internal order AND cost centre",IF(LEN(C307)&gt;0,VLOOKUP(C307,'Account Codes'!$H$2:$I$5001,2,FALSE),IF(LEN(D307)&gt;0,VLOOKUP(D307,'Account Codes'!$K$2:$L$12186,2,FALSE),"")))</f>
        <v/>
      </c>
      <c r="F307" s="39"/>
      <c r="G307" s="31"/>
      <c r="H307" s="88" t="str">
        <f>IF(LEN(G307)=0,"",VLOOKUP(VALUE(G307),'Account Codes'!$A$2:$B$803,2,FALSE))</f>
        <v/>
      </c>
      <c r="I307" s="147"/>
      <c r="J307" s="132" t="s">
        <v>21</v>
      </c>
      <c r="K307" s="143"/>
      <c r="L307" s="132">
        <f t="shared" si="42"/>
        <v>0</v>
      </c>
      <c r="M307" s="128">
        <f t="shared" si="43"/>
        <v>0</v>
      </c>
      <c r="N307" s="30"/>
      <c r="O307" s="143"/>
      <c r="P307" s="82">
        <f t="shared" si="44"/>
        <v>0</v>
      </c>
      <c r="Q307" s="142"/>
      <c r="R307" s="123" t="str">
        <f t="shared" si="37"/>
        <v/>
      </c>
      <c r="S307" s="122" t="str">
        <f t="shared" si="38"/>
        <v/>
      </c>
      <c r="T307" s="122" t="str">
        <f t="shared" si="39"/>
        <v/>
      </c>
      <c r="U307">
        <f t="shared" si="40"/>
        <v>0</v>
      </c>
    </row>
    <row r="308" spans="1:21" ht="15" x14ac:dyDescent="0.2">
      <c r="A308" s="48">
        <v>285</v>
      </c>
      <c r="B308" s="49" t="str">
        <f>IF(G308="","",VLOOKUP(G308,'Account Codes'!$A$2:$C$803,3,FALSE))</f>
        <v/>
      </c>
      <c r="C308" s="131" t="str">
        <f t="shared" si="41"/>
        <v/>
      </c>
      <c r="D308" s="39"/>
      <c r="E308" s="85" t="str">
        <f>IF(AND(LEN(D308)&gt;0,LEN(C308)&gt;0),"ERROR - please do not enter internal order AND cost centre",IF(LEN(C308)&gt;0,VLOOKUP(C308,'Account Codes'!$H$2:$I$5001,2,FALSE),IF(LEN(D308)&gt;0,VLOOKUP(D308,'Account Codes'!$K$2:$L$12186,2,FALSE),"")))</f>
        <v/>
      </c>
      <c r="F308" s="39"/>
      <c r="G308" s="31"/>
      <c r="H308" s="88" t="str">
        <f>IF(LEN(G308)=0,"",VLOOKUP(VALUE(G308),'Account Codes'!$A$2:$B$803,2,FALSE))</f>
        <v/>
      </c>
      <c r="I308" s="147"/>
      <c r="J308" s="132" t="s">
        <v>21</v>
      </c>
      <c r="K308" s="143"/>
      <c r="L308" s="132">
        <f t="shared" si="42"/>
        <v>0</v>
      </c>
      <c r="M308" s="128">
        <f t="shared" si="43"/>
        <v>0</v>
      </c>
      <c r="N308" s="30"/>
      <c r="O308" s="143"/>
      <c r="P308" s="82">
        <f t="shared" si="44"/>
        <v>0</v>
      </c>
      <c r="Q308" s="142"/>
      <c r="R308" s="123" t="str">
        <f t="shared" si="37"/>
        <v/>
      </c>
      <c r="S308" s="122" t="str">
        <f t="shared" si="38"/>
        <v/>
      </c>
      <c r="T308" s="122" t="str">
        <f t="shared" si="39"/>
        <v/>
      </c>
      <c r="U308">
        <f t="shared" si="40"/>
        <v>0</v>
      </c>
    </row>
    <row r="309" spans="1:21" ht="15" x14ac:dyDescent="0.2">
      <c r="A309" s="48">
        <v>286</v>
      </c>
      <c r="B309" s="49" t="str">
        <f>IF(G309="","",VLOOKUP(G309,'Account Codes'!$A$2:$C$803,3,FALSE))</f>
        <v/>
      </c>
      <c r="C309" s="131" t="str">
        <f t="shared" si="41"/>
        <v/>
      </c>
      <c r="D309" s="39"/>
      <c r="E309" s="85" t="str">
        <f>IF(AND(LEN(D309)&gt;0,LEN(C309)&gt;0),"ERROR - please do not enter internal order AND cost centre",IF(LEN(C309)&gt;0,VLOOKUP(C309,'Account Codes'!$H$2:$I$5001,2,FALSE),IF(LEN(D309)&gt;0,VLOOKUP(D309,'Account Codes'!$K$2:$L$12186,2,FALSE),"")))</f>
        <v/>
      </c>
      <c r="F309" s="39"/>
      <c r="G309" s="31"/>
      <c r="H309" s="88" t="str">
        <f>IF(LEN(G309)=0,"",VLOOKUP(VALUE(G309),'Account Codes'!$A$2:$B$803,2,FALSE))</f>
        <v/>
      </c>
      <c r="I309" s="147"/>
      <c r="J309" s="132" t="s">
        <v>21</v>
      </c>
      <c r="K309" s="143"/>
      <c r="L309" s="132">
        <f t="shared" si="42"/>
        <v>0</v>
      </c>
      <c r="M309" s="128">
        <f t="shared" si="43"/>
        <v>0</v>
      </c>
      <c r="N309" s="30"/>
      <c r="O309" s="143"/>
      <c r="P309" s="82">
        <f t="shared" si="44"/>
        <v>0</v>
      </c>
      <c r="Q309" s="142"/>
      <c r="R309" s="123" t="str">
        <f t="shared" si="37"/>
        <v/>
      </c>
      <c r="S309" s="122" t="str">
        <f t="shared" si="38"/>
        <v/>
      </c>
      <c r="T309" s="122" t="str">
        <f t="shared" si="39"/>
        <v/>
      </c>
      <c r="U309">
        <f t="shared" si="40"/>
        <v>0</v>
      </c>
    </row>
    <row r="310" spans="1:21" ht="15" x14ac:dyDescent="0.2">
      <c r="A310" s="48">
        <v>287</v>
      </c>
      <c r="B310" s="49" t="str">
        <f>IF(G310="","",VLOOKUP(G310,'Account Codes'!$A$2:$C$803,3,FALSE))</f>
        <v/>
      </c>
      <c r="C310" s="131" t="str">
        <f t="shared" si="41"/>
        <v/>
      </c>
      <c r="D310" s="39"/>
      <c r="E310" s="85" t="str">
        <f>IF(AND(LEN(D310)&gt;0,LEN(C310)&gt;0),"ERROR - please do not enter internal order AND cost centre",IF(LEN(C310)&gt;0,VLOOKUP(C310,'Account Codes'!$H$2:$I$5001,2,FALSE),IF(LEN(D310)&gt;0,VLOOKUP(D310,'Account Codes'!$K$2:$L$12186,2,FALSE),"")))</f>
        <v/>
      </c>
      <c r="F310" s="39"/>
      <c r="G310" s="31"/>
      <c r="H310" s="88" t="str">
        <f>IF(LEN(G310)=0,"",VLOOKUP(VALUE(G310),'Account Codes'!$A$2:$B$803,2,FALSE))</f>
        <v/>
      </c>
      <c r="I310" s="147"/>
      <c r="J310" s="132" t="s">
        <v>21</v>
      </c>
      <c r="K310" s="143"/>
      <c r="L310" s="132">
        <f t="shared" si="42"/>
        <v>0</v>
      </c>
      <c r="M310" s="128">
        <f t="shared" si="43"/>
        <v>0</v>
      </c>
      <c r="N310" s="30"/>
      <c r="O310" s="143"/>
      <c r="P310" s="82">
        <f t="shared" si="44"/>
        <v>0</v>
      </c>
      <c r="Q310" s="142"/>
      <c r="R310" s="123" t="str">
        <f t="shared" si="37"/>
        <v/>
      </c>
      <c r="S310" s="122" t="str">
        <f t="shared" si="38"/>
        <v/>
      </c>
      <c r="T310" s="122" t="str">
        <f t="shared" si="39"/>
        <v/>
      </c>
      <c r="U310">
        <f t="shared" si="40"/>
        <v>0</v>
      </c>
    </row>
    <row r="311" spans="1:21" ht="15" x14ac:dyDescent="0.2">
      <c r="A311" s="48">
        <v>288</v>
      </c>
      <c r="B311" s="49" t="str">
        <f>IF(G311="","",VLOOKUP(G311,'Account Codes'!$A$2:$C$803,3,FALSE))</f>
        <v/>
      </c>
      <c r="C311" s="131" t="str">
        <f t="shared" si="41"/>
        <v/>
      </c>
      <c r="D311" s="39"/>
      <c r="E311" s="85" t="str">
        <f>IF(AND(LEN(D311)&gt;0,LEN(C311)&gt;0),"ERROR - please do not enter internal order AND cost centre",IF(LEN(C311)&gt;0,VLOOKUP(C311,'Account Codes'!$H$2:$I$5001,2,FALSE),IF(LEN(D311)&gt;0,VLOOKUP(D311,'Account Codes'!$K$2:$L$12186,2,FALSE),"")))</f>
        <v/>
      </c>
      <c r="F311" s="39"/>
      <c r="G311" s="31"/>
      <c r="H311" s="88" t="str">
        <f>IF(LEN(G311)=0,"",VLOOKUP(VALUE(G311),'Account Codes'!$A$2:$B$803,2,FALSE))</f>
        <v/>
      </c>
      <c r="I311" s="147"/>
      <c r="J311" s="132" t="s">
        <v>21</v>
      </c>
      <c r="K311" s="143"/>
      <c r="L311" s="132">
        <f t="shared" si="42"/>
        <v>0</v>
      </c>
      <c r="M311" s="128">
        <f t="shared" si="43"/>
        <v>0</v>
      </c>
      <c r="N311" s="30"/>
      <c r="O311" s="143"/>
      <c r="P311" s="82">
        <f t="shared" si="44"/>
        <v>0</v>
      </c>
      <c r="Q311" s="142"/>
      <c r="R311" s="123" t="str">
        <f t="shared" si="37"/>
        <v/>
      </c>
      <c r="S311" s="122" t="str">
        <f t="shared" si="38"/>
        <v/>
      </c>
      <c r="T311" s="122" t="str">
        <f t="shared" si="39"/>
        <v/>
      </c>
      <c r="U311">
        <f t="shared" si="40"/>
        <v>0</v>
      </c>
    </row>
    <row r="312" spans="1:21" ht="15" x14ac:dyDescent="0.2">
      <c r="A312" s="48">
        <v>289</v>
      </c>
      <c r="B312" s="49" t="str">
        <f>IF(G312="","",VLOOKUP(G312,'Account Codes'!$A$2:$C$803,3,FALSE))</f>
        <v/>
      </c>
      <c r="C312" s="131" t="str">
        <f t="shared" si="41"/>
        <v/>
      </c>
      <c r="D312" s="39"/>
      <c r="E312" s="85" t="str">
        <f>IF(AND(LEN(D312)&gt;0,LEN(C312)&gt;0),"ERROR - please do not enter internal order AND cost centre",IF(LEN(C312)&gt;0,VLOOKUP(C312,'Account Codes'!$H$2:$I$5001,2,FALSE),IF(LEN(D312)&gt;0,VLOOKUP(D312,'Account Codes'!$K$2:$L$12186,2,FALSE),"")))</f>
        <v/>
      </c>
      <c r="F312" s="39"/>
      <c r="G312" s="31"/>
      <c r="H312" s="88" t="str">
        <f>IF(LEN(G312)=0,"",VLOOKUP(VALUE(G312),'Account Codes'!$A$2:$B$803,2,FALSE))</f>
        <v/>
      </c>
      <c r="I312" s="147"/>
      <c r="J312" s="132" t="s">
        <v>21</v>
      </c>
      <c r="K312" s="143"/>
      <c r="L312" s="132">
        <f t="shared" si="42"/>
        <v>0</v>
      </c>
      <c r="M312" s="128">
        <f t="shared" si="43"/>
        <v>0</v>
      </c>
      <c r="N312" s="30"/>
      <c r="O312" s="143"/>
      <c r="P312" s="82">
        <f t="shared" si="44"/>
        <v>0</v>
      </c>
      <c r="Q312" s="142"/>
      <c r="R312" s="123" t="str">
        <f t="shared" si="37"/>
        <v/>
      </c>
      <c r="S312" s="122" t="str">
        <f t="shared" si="38"/>
        <v/>
      </c>
      <c r="T312" s="122" t="str">
        <f t="shared" si="39"/>
        <v/>
      </c>
      <c r="U312">
        <f t="shared" si="40"/>
        <v>0</v>
      </c>
    </row>
    <row r="313" spans="1:21" ht="15" x14ac:dyDescent="0.2">
      <c r="A313" s="48">
        <v>290</v>
      </c>
      <c r="B313" s="49" t="str">
        <f>IF(G313="","",VLOOKUP(G313,'Account Codes'!$A$2:$C$803,3,FALSE))</f>
        <v/>
      </c>
      <c r="C313" s="131" t="str">
        <f t="shared" si="41"/>
        <v/>
      </c>
      <c r="D313" s="39"/>
      <c r="E313" s="85" t="str">
        <f>IF(AND(LEN(D313)&gt;0,LEN(C313)&gt;0),"ERROR - please do not enter internal order AND cost centre",IF(LEN(C313)&gt;0,VLOOKUP(C313,'Account Codes'!$H$2:$I$5001,2,FALSE),IF(LEN(D313)&gt;0,VLOOKUP(D313,'Account Codes'!$K$2:$L$12186,2,FALSE),"")))</f>
        <v/>
      </c>
      <c r="F313" s="39"/>
      <c r="G313" s="31"/>
      <c r="H313" s="88" t="str">
        <f>IF(LEN(G313)=0,"",VLOOKUP(VALUE(G313),'Account Codes'!$A$2:$B$803,2,FALSE))</f>
        <v/>
      </c>
      <c r="I313" s="147"/>
      <c r="J313" s="132" t="s">
        <v>21</v>
      </c>
      <c r="K313" s="143"/>
      <c r="L313" s="132">
        <f t="shared" si="42"/>
        <v>0</v>
      </c>
      <c r="M313" s="128">
        <f t="shared" si="43"/>
        <v>0</v>
      </c>
      <c r="N313" s="30"/>
      <c r="O313" s="143"/>
      <c r="P313" s="82">
        <f t="shared" si="44"/>
        <v>0</v>
      </c>
      <c r="Q313" s="142"/>
      <c r="R313" s="123" t="str">
        <f t="shared" si="37"/>
        <v/>
      </c>
      <c r="S313" s="122" t="str">
        <f t="shared" si="38"/>
        <v/>
      </c>
      <c r="T313" s="122" t="str">
        <f t="shared" si="39"/>
        <v/>
      </c>
      <c r="U313">
        <f t="shared" si="40"/>
        <v>0</v>
      </c>
    </row>
    <row r="314" spans="1:21" ht="15" x14ac:dyDescent="0.2">
      <c r="A314" s="48">
        <v>291</v>
      </c>
      <c r="B314" s="49" t="str">
        <f>IF(G314="","",VLOOKUP(G314,'Account Codes'!$A$2:$C$803,3,FALSE))</f>
        <v/>
      </c>
      <c r="C314" s="131" t="str">
        <f t="shared" si="41"/>
        <v/>
      </c>
      <c r="D314" s="39"/>
      <c r="E314" s="85" t="str">
        <f>IF(AND(LEN(D314)&gt;0,LEN(C314)&gt;0),"ERROR - please do not enter internal order AND cost centre",IF(LEN(C314)&gt;0,VLOOKUP(C314,'Account Codes'!$H$2:$I$5001,2,FALSE),IF(LEN(D314)&gt;0,VLOOKUP(D314,'Account Codes'!$K$2:$L$12186,2,FALSE),"")))</f>
        <v/>
      </c>
      <c r="F314" s="39"/>
      <c r="G314" s="31"/>
      <c r="H314" s="88" t="str">
        <f>IF(LEN(G314)=0,"",VLOOKUP(VALUE(G314),'Account Codes'!$A$2:$B$803,2,FALSE))</f>
        <v/>
      </c>
      <c r="I314" s="147"/>
      <c r="J314" s="132" t="s">
        <v>21</v>
      </c>
      <c r="K314" s="143"/>
      <c r="L314" s="132">
        <f t="shared" si="42"/>
        <v>0</v>
      </c>
      <c r="M314" s="128">
        <f t="shared" si="43"/>
        <v>0</v>
      </c>
      <c r="N314" s="30"/>
      <c r="O314" s="143"/>
      <c r="P314" s="82">
        <f t="shared" si="44"/>
        <v>0</v>
      </c>
      <c r="Q314" s="142"/>
      <c r="R314" s="123" t="str">
        <f t="shared" si="37"/>
        <v/>
      </c>
      <c r="S314" s="122" t="str">
        <f t="shared" si="38"/>
        <v/>
      </c>
      <c r="T314" s="122" t="str">
        <f t="shared" si="39"/>
        <v/>
      </c>
      <c r="U314">
        <f t="shared" si="40"/>
        <v>0</v>
      </c>
    </row>
    <row r="315" spans="1:21" ht="15" x14ac:dyDescent="0.2">
      <c r="A315" s="48">
        <v>292</v>
      </c>
      <c r="B315" s="49" t="str">
        <f>IF(G315="","",VLOOKUP(G315,'Account Codes'!$A$2:$C$803,3,FALSE))</f>
        <v/>
      </c>
      <c r="C315" s="131" t="str">
        <f t="shared" si="41"/>
        <v/>
      </c>
      <c r="D315" s="39"/>
      <c r="E315" s="85" t="str">
        <f>IF(AND(LEN(D315)&gt;0,LEN(C315)&gt;0),"ERROR - please do not enter internal order AND cost centre",IF(LEN(C315)&gt;0,VLOOKUP(C315,'Account Codes'!$H$2:$I$5001,2,FALSE),IF(LEN(D315)&gt;0,VLOOKUP(D315,'Account Codes'!$K$2:$L$12186,2,FALSE),"")))</f>
        <v/>
      </c>
      <c r="F315" s="39"/>
      <c r="G315" s="31"/>
      <c r="H315" s="88" t="str">
        <f>IF(LEN(G315)=0,"",VLOOKUP(VALUE(G315),'Account Codes'!$A$2:$B$803,2,FALSE))</f>
        <v/>
      </c>
      <c r="I315" s="147"/>
      <c r="J315" s="132" t="s">
        <v>21</v>
      </c>
      <c r="K315" s="143"/>
      <c r="L315" s="132">
        <f t="shared" si="42"/>
        <v>0</v>
      </c>
      <c r="M315" s="128">
        <f t="shared" si="43"/>
        <v>0</v>
      </c>
      <c r="N315" s="30"/>
      <c r="O315" s="143"/>
      <c r="P315" s="82">
        <f t="shared" si="44"/>
        <v>0</v>
      </c>
      <c r="Q315" s="142"/>
      <c r="R315" s="123" t="str">
        <f t="shared" si="37"/>
        <v/>
      </c>
      <c r="S315" s="122" t="str">
        <f t="shared" si="38"/>
        <v/>
      </c>
      <c r="T315" s="122" t="str">
        <f t="shared" si="39"/>
        <v/>
      </c>
      <c r="U315">
        <f t="shared" si="40"/>
        <v>0</v>
      </c>
    </row>
    <row r="316" spans="1:21" ht="15" x14ac:dyDescent="0.2">
      <c r="A316" s="48">
        <v>293</v>
      </c>
      <c r="B316" s="49" t="str">
        <f>IF(G316="","",VLOOKUP(G316,'Account Codes'!$A$2:$C$803,3,FALSE))</f>
        <v/>
      </c>
      <c r="C316" s="131" t="str">
        <f t="shared" si="41"/>
        <v/>
      </c>
      <c r="D316" s="39"/>
      <c r="E316" s="85" t="str">
        <f>IF(AND(LEN(D316)&gt;0,LEN(C316)&gt;0),"ERROR - please do not enter internal order AND cost centre",IF(LEN(C316)&gt;0,VLOOKUP(C316,'Account Codes'!$H$2:$I$5001,2,FALSE),IF(LEN(D316)&gt;0,VLOOKUP(D316,'Account Codes'!$K$2:$L$12186,2,FALSE),"")))</f>
        <v/>
      </c>
      <c r="F316" s="39"/>
      <c r="G316" s="31"/>
      <c r="H316" s="88" t="str">
        <f>IF(LEN(G316)=0,"",VLOOKUP(VALUE(G316),'Account Codes'!$A$2:$B$803,2,FALSE))</f>
        <v/>
      </c>
      <c r="I316" s="147"/>
      <c r="J316" s="132" t="s">
        <v>21</v>
      </c>
      <c r="K316" s="143"/>
      <c r="L316" s="132">
        <f t="shared" si="42"/>
        <v>0</v>
      </c>
      <c r="M316" s="128">
        <f t="shared" si="43"/>
        <v>0</v>
      </c>
      <c r="N316" s="30"/>
      <c r="O316" s="143"/>
      <c r="P316" s="82">
        <f t="shared" si="44"/>
        <v>0</v>
      </c>
      <c r="Q316" s="142"/>
      <c r="R316" s="123" t="str">
        <f t="shared" si="37"/>
        <v/>
      </c>
      <c r="S316" s="122" t="str">
        <f t="shared" si="38"/>
        <v/>
      </c>
      <c r="T316" s="122" t="str">
        <f t="shared" si="39"/>
        <v/>
      </c>
      <c r="U316">
        <f t="shared" si="40"/>
        <v>0</v>
      </c>
    </row>
    <row r="317" spans="1:21" ht="15" x14ac:dyDescent="0.2">
      <c r="A317" s="48">
        <v>294</v>
      </c>
      <c r="B317" s="49" t="str">
        <f>IF(G317="","",VLOOKUP(G317,'Account Codes'!$A$2:$C$803,3,FALSE))</f>
        <v/>
      </c>
      <c r="C317" s="131" t="str">
        <f t="shared" si="41"/>
        <v/>
      </c>
      <c r="D317" s="39"/>
      <c r="E317" s="85" t="str">
        <f>IF(AND(LEN(D317)&gt;0,LEN(C317)&gt;0),"ERROR - please do not enter internal order AND cost centre",IF(LEN(C317)&gt;0,VLOOKUP(C317,'Account Codes'!$H$2:$I$5001,2,FALSE),IF(LEN(D317)&gt;0,VLOOKUP(D317,'Account Codes'!$K$2:$L$12186,2,FALSE),"")))</f>
        <v/>
      </c>
      <c r="F317" s="39"/>
      <c r="G317" s="31"/>
      <c r="H317" s="88" t="str">
        <f>IF(LEN(G317)=0,"",VLOOKUP(VALUE(G317),'Account Codes'!$A$2:$B$803,2,FALSE))</f>
        <v/>
      </c>
      <c r="I317" s="147"/>
      <c r="J317" s="132" t="s">
        <v>21</v>
      </c>
      <c r="K317" s="143"/>
      <c r="L317" s="132">
        <f t="shared" si="42"/>
        <v>0</v>
      </c>
      <c r="M317" s="128">
        <f t="shared" si="43"/>
        <v>0</v>
      </c>
      <c r="N317" s="30"/>
      <c r="O317" s="143"/>
      <c r="P317" s="82">
        <f t="shared" si="44"/>
        <v>0</v>
      </c>
      <c r="Q317" s="142"/>
      <c r="R317" s="123" t="str">
        <f t="shared" si="37"/>
        <v/>
      </c>
      <c r="S317" s="122" t="str">
        <f t="shared" si="38"/>
        <v/>
      </c>
      <c r="T317" s="122" t="str">
        <f t="shared" si="39"/>
        <v/>
      </c>
      <c r="U317">
        <f t="shared" si="40"/>
        <v>0</v>
      </c>
    </row>
    <row r="318" spans="1:21" ht="15" x14ac:dyDescent="0.2">
      <c r="A318" s="48">
        <v>295</v>
      </c>
      <c r="B318" s="49" t="str">
        <f>IF(G318="","",VLOOKUP(G318,'Account Codes'!$A$2:$C$803,3,FALSE))</f>
        <v/>
      </c>
      <c r="C318" s="131" t="str">
        <f t="shared" si="41"/>
        <v/>
      </c>
      <c r="D318" s="39"/>
      <c r="E318" s="85" t="str">
        <f>IF(AND(LEN(D318)&gt;0,LEN(C318)&gt;0),"ERROR - please do not enter internal order AND cost centre",IF(LEN(C318)&gt;0,VLOOKUP(C318,'Account Codes'!$H$2:$I$5001,2,FALSE),IF(LEN(D318)&gt;0,VLOOKUP(D318,'Account Codes'!$K$2:$L$12186,2,FALSE),"")))</f>
        <v/>
      </c>
      <c r="F318" s="39"/>
      <c r="G318" s="31"/>
      <c r="H318" s="88" t="str">
        <f>IF(LEN(G318)=0,"",VLOOKUP(VALUE(G318),'Account Codes'!$A$2:$B$803,2,FALSE))</f>
        <v/>
      </c>
      <c r="I318" s="147"/>
      <c r="J318" s="132" t="s">
        <v>21</v>
      </c>
      <c r="K318" s="143"/>
      <c r="L318" s="132">
        <f t="shared" si="42"/>
        <v>0</v>
      </c>
      <c r="M318" s="128">
        <f t="shared" si="43"/>
        <v>0</v>
      </c>
      <c r="N318" s="30"/>
      <c r="O318" s="143"/>
      <c r="P318" s="82">
        <f t="shared" si="44"/>
        <v>0</v>
      </c>
      <c r="Q318" s="142"/>
      <c r="R318" s="123" t="str">
        <f t="shared" si="37"/>
        <v/>
      </c>
      <c r="S318" s="122" t="str">
        <f t="shared" si="38"/>
        <v/>
      </c>
      <c r="T318" s="122" t="str">
        <f t="shared" si="39"/>
        <v/>
      </c>
      <c r="U318">
        <f t="shared" si="40"/>
        <v>0</v>
      </c>
    </row>
    <row r="319" spans="1:21" ht="15" x14ac:dyDescent="0.2">
      <c r="A319" s="48">
        <v>296</v>
      </c>
      <c r="B319" s="49" t="str">
        <f>IF(G319="","",VLOOKUP(G319,'Account Codes'!$A$2:$C$803,3,FALSE))</f>
        <v/>
      </c>
      <c r="C319" s="131" t="str">
        <f t="shared" si="41"/>
        <v/>
      </c>
      <c r="D319" s="39"/>
      <c r="E319" s="85" t="str">
        <f>IF(AND(LEN(D319)&gt;0,LEN(C319)&gt;0),"ERROR - please do not enter internal order AND cost centre",IF(LEN(C319)&gt;0,VLOOKUP(C319,'Account Codes'!$H$2:$I$5001,2,FALSE),IF(LEN(D319)&gt;0,VLOOKUP(D319,'Account Codes'!$K$2:$L$12186,2,FALSE),"")))</f>
        <v/>
      </c>
      <c r="F319" s="39"/>
      <c r="G319" s="31"/>
      <c r="H319" s="88" t="str">
        <f>IF(LEN(G319)=0,"",VLOOKUP(VALUE(G319),'Account Codes'!$A$2:$B$803,2,FALSE))</f>
        <v/>
      </c>
      <c r="I319" s="147"/>
      <c r="J319" s="132" t="s">
        <v>21</v>
      </c>
      <c r="K319" s="143"/>
      <c r="L319" s="132">
        <f t="shared" si="42"/>
        <v>0</v>
      </c>
      <c r="M319" s="128">
        <f t="shared" si="43"/>
        <v>0</v>
      </c>
      <c r="N319" s="30"/>
      <c r="O319" s="143"/>
      <c r="P319" s="82">
        <f t="shared" si="44"/>
        <v>0</v>
      </c>
      <c r="Q319" s="142"/>
      <c r="R319" s="123" t="str">
        <f t="shared" si="37"/>
        <v/>
      </c>
      <c r="S319" s="122" t="str">
        <f t="shared" si="38"/>
        <v/>
      </c>
      <c r="T319" s="122" t="str">
        <f t="shared" si="39"/>
        <v/>
      </c>
      <c r="U319">
        <f t="shared" si="40"/>
        <v>0</v>
      </c>
    </row>
    <row r="320" spans="1:21" ht="15" x14ac:dyDescent="0.2">
      <c r="A320" s="48">
        <v>297</v>
      </c>
      <c r="B320" s="49" t="str">
        <f>IF(G320="","",VLOOKUP(G320,'Account Codes'!$A$2:$C$803,3,FALSE))</f>
        <v/>
      </c>
      <c r="C320" s="131" t="str">
        <f t="shared" si="41"/>
        <v/>
      </c>
      <c r="D320" s="39"/>
      <c r="E320" s="85" t="str">
        <f>IF(AND(LEN(D320)&gt;0,LEN(C320)&gt;0),"ERROR - please do not enter internal order AND cost centre",IF(LEN(C320)&gt;0,VLOOKUP(C320,'Account Codes'!$H$2:$I$5001,2,FALSE),IF(LEN(D320)&gt;0,VLOOKUP(D320,'Account Codes'!$K$2:$L$12186,2,FALSE),"")))</f>
        <v/>
      </c>
      <c r="F320" s="39"/>
      <c r="G320" s="31"/>
      <c r="H320" s="88" t="str">
        <f>IF(LEN(G320)=0,"",VLOOKUP(VALUE(G320),'Account Codes'!$A$2:$B$803,2,FALSE))</f>
        <v/>
      </c>
      <c r="I320" s="147"/>
      <c r="J320" s="132" t="s">
        <v>21</v>
      </c>
      <c r="K320" s="143"/>
      <c r="L320" s="132">
        <f t="shared" si="42"/>
        <v>0</v>
      </c>
      <c r="M320" s="128">
        <f t="shared" si="43"/>
        <v>0</v>
      </c>
      <c r="N320" s="30"/>
      <c r="O320" s="143"/>
      <c r="P320" s="82">
        <f t="shared" si="44"/>
        <v>0</v>
      </c>
      <c r="Q320" s="142"/>
      <c r="R320" s="123" t="str">
        <f t="shared" si="37"/>
        <v/>
      </c>
      <c r="S320" s="122" t="str">
        <f t="shared" si="38"/>
        <v/>
      </c>
      <c r="T320" s="122" t="str">
        <f t="shared" si="39"/>
        <v/>
      </c>
      <c r="U320">
        <f t="shared" si="40"/>
        <v>0</v>
      </c>
    </row>
    <row r="321" spans="1:21" ht="15" x14ac:dyDescent="0.2">
      <c r="A321" s="48">
        <v>298</v>
      </c>
      <c r="B321" s="49" t="str">
        <f>IF(G321="","",VLOOKUP(G321,'Account Codes'!$A$2:$C$803,3,FALSE))</f>
        <v/>
      </c>
      <c r="C321" s="131" t="str">
        <f t="shared" si="41"/>
        <v/>
      </c>
      <c r="D321" s="39"/>
      <c r="E321" s="85" t="str">
        <f>IF(AND(LEN(D321)&gt;0,LEN(C321)&gt;0),"ERROR - please do not enter internal order AND cost centre",IF(LEN(C321)&gt;0,VLOOKUP(C321,'Account Codes'!$H$2:$I$5001,2,FALSE),IF(LEN(D321)&gt;0,VLOOKUP(D321,'Account Codes'!$K$2:$L$12186,2,FALSE),"")))</f>
        <v/>
      </c>
      <c r="F321" s="39"/>
      <c r="G321" s="31"/>
      <c r="H321" s="88" t="str">
        <f>IF(LEN(G321)=0,"",VLOOKUP(VALUE(G321),'Account Codes'!$A$2:$B$803,2,FALSE))</f>
        <v/>
      </c>
      <c r="I321" s="147"/>
      <c r="J321" s="132" t="s">
        <v>21</v>
      </c>
      <c r="K321" s="143"/>
      <c r="L321" s="132">
        <f t="shared" si="42"/>
        <v>0</v>
      </c>
      <c r="M321" s="128">
        <f t="shared" si="43"/>
        <v>0</v>
      </c>
      <c r="N321" s="30"/>
      <c r="O321" s="143"/>
      <c r="P321" s="82">
        <f t="shared" si="44"/>
        <v>0</v>
      </c>
      <c r="Q321" s="142"/>
      <c r="R321" s="123" t="str">
        <f t="shared" si="37"/>
        <v/>
      </c>
      <c r="S321" s="122" t="str">
        <f t="shared" si="38"/>
        <v/>
      </c>
      <c r="T321" s="122" t="str">
        <f t="shared" si="39"/>
        <v/>
      </c>
      <c r="U321">
        <f t="shared" si="40"/>
        <v>0</v>
      </c>
    </row>
    <row r="322" spans="1:21" ht="15" x14ac:dyDescent="0.2">
      <c r="A322" s="48">
        <v>299</v>
      </c>
      <c r="B322" s="49" t="str">
        <f>IF(G322="","",VLOOKUP(G322,'Account Codes'!$A$2:$C$803,3,FALSE))</f>
        <v/>
      </c>
      <c r="C322" s="131" t="str">
        <f t="shared" si="41"/>
        <v/>
      </c>
      <c r="D322" s="39"/>
      <c r="E322" s="85" t="str">
        <f>IF(AND(LEN(D322)&gt;0,LEN(C322)&gt;0),"ERROR - please do not enter internal order AND cost centre",IF(LEN(C322)&gt;0,VLOOKUP(C322,'Account Codes'!$H$2:$I$5001,2,FALSE),IF(LEN(D322)&gt;0,VLOOKUP(D322,'Account Codes'!$K$2:$L$12186,2,FALSE),"")))</f>
        <v/>
      </c>
      <c r="F322" s="39"/>
      <c r="G322" s="31"/>
      <c r="H322" s="88" t="str">
        <f>IF(LEN(G322)=0,"",VLOOKUP(VALUE(G322),'Account Codes'!$A$2:$B$803,2,FALSE))</f>
        <v/>
      </c>
      <c r="I322" s="147"/>
      <c r="J322" s="132" t="s">
        <v>21</v>
      </c>
      <c r="K322" s="143"/>
      <c r="L322" s="132">
        <f t="shared" si="42"/>
        <v>0</v>
      </c>
      <c r="M322" s="128">
        <f t="shared" si="43"/>
        <v>0</v>
      </c>
      <c r="N322" s="30"/>
      <c r="O322" s="143"/>
      <c r="P322" s="82">
        <f t="shared" si="44"/>
        <v>0</v>
      </c>
      <c r="Q322" s="142"/>
      <c r="R322" s="123" t="str">
        <f t="shared" si="37"/>
        <v/>
      </c>
      <c r="S322" s="122" t="str">
        <f t="shared" si="38"/>
        <v/>
      </c>
      <c r="T322" s="122" t="str">
        <f t="shared" si="39"/>
        <v/>
      </c>
      <c r="U322">
        <f t="shared" si="40"/>
        <v>0</v>
      </c>
    </row>
    <row r="323" spans="1:21" ht="15" x14ac:dyDescent="0.2">
      <c r="A323" s="48">
        <v>300</v>
      </c>
      <c r="B323" s="49" t="str">
        <f>IF(G323="","",VLOOKUP(G323,'Account Codes'!$A$2:$C$803,3,FALSE))</f>
        <v/>
      </c>
      <c r="C323" s="131" t="str">
        <f t="shared" si="41"/>
        <v/>
      </c>
      <c r="D323" s="39"/>
      <c r="E323" s="85" t="str">
        <f>IF(AND(LEN(D323)&gt;0,LEN(C323)&gt;0),"ERROR - please do not enter internal order AND cost centre",IF(LEN(C323)&gt;0,VLOOKUP(C323,'Account Codes'!$H$2:$I$5001,2,FALSE),IF(LEN(D323)&gt;0,VLOOKUP(D323,'Account Codes'!$K$2:$L$12186,2,FALSE),"")))</f>
        <v/>
      </c>
      <c r="F323" s="39"/>
      <c r="G323" s="31"/>
      <c r="H323" s="88" t="str">
        <f>IF(LEN(G323)=0,"",VLOOKUP(VALUE(G323),'Account Codes'!$A$2:$B$803,2,FALSE))</f>
        <v/>
      </c>
      <c r="I323" s="147"/>
      <c r="J323" s="132" t="s">
        <v>21</v>
      </c>
      <c r="K323" s="143"/>
      <c r="L323" s="132">
        <f t="shared" si="42"/>
        <v>0</v>
      </c>
      <c r="M323" s="128">
        <f t="shared" si="43"/>
        <v>0</v>
      </c>
      <c r="N323" s="30"/>
      <c r="O323" s="143"/>
      <c r="P323" s="82">
        <f t="shared" si="44"/>
        <v>0</v>
      </c>
      <c r="Q323" s="142"/>
      <c r="R323" s="123" t="str">
        <f t="shared" si="37"/>
        <v/>
      </c>
      <c r="S323" s="122" t="str">
        <f t="shared" si="38"/>
        <v/>
      </c>
      <c r="T323" s="122" t="str">
        <f t="shared" si="39"/>
        <v/>
      </c>
      <c r="U323">
        <f t="shared" si="40"/>
        <v>0</v>
      </c>
    </row>
    <row r="324" spans="1:21" ht="15" x14ac:dyDescent="0.2">
      <c r="A324" s="48">
        <v>301</v>
      </c>
      <c r="B324" s="49" t="str">
        <f>IF(G324="","",VLOOKUP(G324,'Account Codes'!$A$2:$C$803,3,FALSE))</f>
        <v/>
      </c>
      <c r="C324" s="131" t="str">
        <f t="shared" si="41"/>
        <v/>
      </c>
      <c r="D324" s="39"/>
      <c r="E324" s="85" t="str">
        <f>IF(AND(LEN(D324)&gt;0,LEN(C324)&gt;0),"ERROR - please do not enter internal order AND cost centre",IF(LEN(C324)&gt;0,VLOOKUP(C324,'Account Codes'!$H$2:$I$5001,2,FALSE),IF(LEN(D324)&gt;0,VLOOKUP(D324,'Account Codes'!$K$2:$L$12186,2,FALSE),"")))</f>
        <v/>
      </c>
      <c r="F324" s="39"/>
      <c r="G324" s="31"/>
      <c r="H324" s="88" t="str">
        <f>IF(LEN(G324)=0,"",VLOOKUP(VALUE(G324),'Account Codes'!$A$2:$B$803,2,FALSE))</f>
        <v/>
      </c>
      <c r="I324" s="147"/>
      <c r="J324" s="132" t="s">
        <v>21</v>
      </c>
      <c r="K324" s="143"/>
      <c r="L324" s="132">
        <f t="shared" si="42"/>
        <v>0</v>
      </c>
      <c r="M324" s="128">
        <f t="shared" si="43"/>
        <v>0</v>
      </c>
      <c r="N324" s="30"/>
      <c r="O324" s="143"/>
      <c r="P324" s="82">
        <f t="shared" si="44"/>
        <v>0</v>
      </c>
      <c r="Q324" s="142"/>
      <c r="R324" s="123" t="str">
        <f t="shared" si="37"/>
        <v/>
      </c>
      <c r="S324" s="122" t="str">
        <f t="shared" si="38"/>
        <v/>
      </c>
      <c r="T324" s="122" t="str">
        <f t="shared" si="39"/>
        <v/>
      </c>
      <c r="U324">
        <f t="shared" si="40"/>
        <v>0</v>
      </c>
    </row>
    <row r="325" spans="1:21" ht="15" x14ac:dyDescent="0.2">
      <c r="A325" s="48">
        <v>302</v>
      </c>
      <c r="B325" s="49" t="str">
        <f>IF(G325="","",VLOOKUP(G325,'Account Codes'!$A$2:$C$803,3,FALSE))</f>
        <v/>
      </c>
      <c r="C325" s="131" t="str">
        <f t="shared" si="41"/>
        <v/>
      </c>
      <c r="D325" s="39"/>
      <c r="E325" s="85" t="str">
        <f>IF(AND(LEN(D325)&gt;0,LEN(C325)&gt;0),"ERROR - please do not enter internal order AND cost centre",IF(LEN(C325)&gt;0,VLOOKUP(C325,'Account Codes'!$H$2:$I$5001,2,FALSE),IF(LEN(D325)&gt;0,VLOOKUP(D325,'Account Codes'!$K$2:$L$12186,2,FALSE),"")))</f>
        <v/>
      </c>
      <c r="F325" s="39"/>
      <c r="G325" s="31"/>
      <c r="H325" s="88" t="str">
        <f>IF(LEN(G325)=0,"",VLOOKUP(VALUE(G325),'Account Codes'!$A$2:$B$803,2,FALSE))</f>
        <v/>
      </c>
      <c r="I325" s="147"/>
      <c r="J325" s="132" t="s">
        <v>21</v>
      </c>
      <c r="K325" s="143"/>
      <c r="L325" s="132">
        <f t="shared" si="42"/>
        <v>0</v>
      </c>
      <c r="M325" s="128">
        <f t="shared" si="43"/>
        <v>0</v>
      </c>
      <c r="N325" s="30"/>
      <c r="O325" s="143"/>
      <c r="P325" s="82">
        <f t="shared" si="44"/>
        <v>0</v>
      </c>
      <c r="Q325" s="142"/>
      <c r="R325" s="123" t="str">
        <f t="shared" si="37"/>
        <v/>
      </c>
      <c r="S325" s="122" t="str">
        <f t="shared" si="38"/>
        <v/>
      </c>
      <c r="T325" s="122" t="str">
        <f t="shared" si="39"/>
        <v/>
      </c>
      <c r="U325">
        <f t="shared" si="40"/>
        <v>0</v>
      </c>
    </row>
    <row r="326" spans="1:21" ht="15" x14ac:dyDescent="0.2">
      <c r="A326" s="48">
        <v>303</v>
      </c>
      <c r="B326" s="49" t="str">
        <f>IF(G326="","",VLOOKUP(G326,'Account Codes'!$A$2:$C$803,3,FALSE))</f>
        <v/>
      </c>
      <c r="C326" s="131" t="str">
        <f t="shared" si="41"/>
        <v/>
      </c>
      <c r="D326" s="39"/>
      <c r="E326" s="85" t="str">
        <f>IF(AND(LEN(D326)&gt;0,LEN(C326)&gt;0),"ERROR - please do not enter internal order AND cost centre",IF(LEN(C326)&gt;0,VLOOKUP(C326,'Account Codes'!$H$2:$I$5001,2,FALSE),IF(LEN(D326)&gt;0,VLOOKUP(D326,'Account Codes'!$K$2:$L$12186,2,FALSE),"")))</f>
        <v/>
      </c>
      <c r="F326" s="39"/>
      <c r="G326" s="31"/>
      <c r="H326" s="88" t="str">
        <f>IF(LEN(G326)=0,"",VLOOKUP(VALUE(G326),'Account Codes'!$A$2:$B$803,2,FALSE))</f>
        <v/>
      </c>
      <c r="I326" s="147"/>
      <c r="J326" s="132" t="s">
        <v>21</v>
      </c>
      <c r="K326" s="143"/>
      <c r="L326" s="132">
        <f t="shared" si="42"/>
        <v>0</v>
      </c>
      <c r="M326" s="128">
        <f t="shared" si="43"/>
        <v>0</v>
      </c>
      <c r="N326" s="30"/>
      <c r="O326" s="143"/>
      <c r="P326" s="82">
        <f t="shared" si="44"/>
        <v>0</v>
      </c>
      <c r="Q326" s="142"/>
      <c r="R326" s="123" t="str">
        <f t="shared" si="37"/>
        <v/>
      </c>
      <c r="S326" s="122" t="str">
        <f t="shared" si="38"/>
        <v/>
      </c>
      <c r="T326" s="122" t="str">
        <f t="shared" si="39"/>
        <v/>
      </c>
      <c r="U326">
        <f t="shared" si="40"/>
        <v>0</v>
      </c>
    </row>
    <row r="327" spans="1:21" ht="15" x14ac:dyDescent="0.2">
      <c r="A327" s="48">
        <v>304</v>
      </c>
      <c r="B327" s="49" t="str">
        <f>IF(G327="","",VLOOKUP(G327,'Account Codes'!$A$2:$C$803,3,FALSE))</f>
        <v/>
      </c>
      <c r="C327" s="131" t="str">
        <f t="shared" si="41"/>
        <v/>
      </c>
      <c r="D327" s="39"/>
      <c r="E327" s="85" t="str">
        <f>IF(AND(LEN(D327)&gt;0,LEN(C327)&gt;0),"ERROR - please do not enter internal order AND cost centre",IF(LEN(C327)&gt;0,VLOOKUP(C327,'Account Codes'!$H$2:$I$5001,2,FALSE),IF(LEN(D327)&gt;0,VLOOKUP(D327,'Account Codes'!$K$2:$L$12186,2,FALSE),"")))</f>
        <v/>
      </c>
      <c r="F327" s="39"/>
      <c r="G327" s="31"/>
      <c r="H327" s="88" t="str">
        <f>IF(LEN(G327)=0,"",VLOOKUP(VALUE(G327),'Account Codes'!$A$2:$B$803,2,FALSE))</f>
        <v/>
      </c>
      <c r="I327" s="147"/>
      <c r="J327" s="132" t="s">
        <v>21</v>
      </c>
      <c r="K327" s="143"/>
      <c r="L327" s="132">
        <f t="shared" si="42"/>
        <v>0</v>
      </c>
      <c r="M327" s="128">
        <f t="shared" si="43"/>
        <v>0</v>
      </c>
      <c r="N327" s="30"/>
      <c r="O327" s="143"/>
      <c r="P327" s="82">
        <f t="shared" si="44"/>
        <v>0</v>
      </c>
      <c r="Q327" s="142"/>
      <c r="R327" s="123" t="str">
        <f t="shared" si="37"/>
        <v/>
      </c>
      <c r="S327" s="122" t="str">
        <f t="shared" si="38"/>
        <v/>
      </c>
      <c r="T327" s="122" t="str">
        <f t="shared" si="39"/>
        <v/>
      </c>
      <c r="U327">
        <f t="shared" si="40"/>
        <v>0</v>
      </c>
    </row>
    <row r="328" spans="1:21" ht="15" x14ac:dyDescent="0.2">
      <c r="A328" s="48">
        <v>305</v>
      </c>
      <c r="B328" s="49" t="str">
        <f>IF(G328="","",VLOOKUP(G328,'Account Codes'!$A$2:$C$803,3,FALSE))</f>
        <v/>
      </c>
      <c r="C328" s="131" t="str">
        <f t="shared" si="41"/>
        <v/>
      </c>
      <c r="D328" s="39"/>
      <c r="E328" s="85" t="str">
        <f>IF(AND(LEN(D328)&gt;0,LEN(C328)&gt;0),"ERROR - please do not enter internal order AND cost centre",IF(LEN(C328)&gt;0,VLOOKUP(C328,'Account Codes'!$H$2:$I$5001,2,FALSE),IF(LEN(D328)&gt;0,VLOOKUP(D328,'Account Codes'!$K$2:$L$12186,2,FALSE),"")))</f>
        <v/>
      </c>
      <c r="F328" s="39"/>
      <c r="G328" s="31"/>
      <c r="H328" s="88" t="str">
        <f>IF(LEN(G328)=0,"",VLOOKUP(VALUE(G328),'Account Codes'!$A$2:$B$803,2,FALSE))</f>
        <v/>
      </c>
      <c r="I328" s="147"/>
      <c r="J328" s="132" t="s">
        <v>21</v>
      </c>
      <c r="K328" s="143"/>
      <c r="L328" s="132">
        <f t="shared" si="42"/>
        <v>0</v>
      </c>
      <c r="M328" s="128">
        <f t="shared" si="43"/>
        <v>0</v>
      </c>
      <c r="N328" s="30"/>
      <c r="O328" s="143"/>
      <c r="P328" s="82">
        <f t="shared" si="44"/>
        <v>0</v>
      </c>
      <c r="Q328" s="142"/>
      <c r="R328" s="123" t="str">
        <f t="shared" si="37"/>
        <v/>
      </c>
      <c r="S328" s="122" t="str">
        <f t="shared" si="38"/>
        <v/>
      </c>
      <c r="T328" s="122" t="str">
        <f t="shared" si="39"/>
        <v/>
      </c>
      <c r="U328">
        <f t="shared" si="40"/>
        <v>0</v>
      </c>
    </row>
    <row r="329" spans="1:21" ht="15" x14ac:dyDescent="0.2">
      <c r="A329" s="48">
        <v>306</v>
      </c>
      <c r="B329" s="49" t="str">
        <f>IF(G329="","",VLOOKUP(G329,'Account Codes'!$A$2:$C$803,3,FALSE))</f>
        <v/>
      </c>
      <c r="C329" s="131" t="str">
        <f t="shared" si="41"/>
        <v/>
      </c>
      <c r="D329" s="39"/>
      <c r="E329" s="85" t="str">
        <f>IF(AND(LEN(D329)&gt;0,LEN(C329)&gt;0),"ERROR - please do not enter internal order AND cost centre",IF(LEN(C329)&gt;0,VLOOKUP(C329,'Account Codes'!$H$2:$I$5001,2,FALSE),IF(LEN(D329)&gt;0,VLOOKUP(D329,'Account Codes'!$K$2:$L$12186,2,FALSE),"")))</f>
        <v/>
      </c>
      <c r="F329" s="39"/>
      <c r="G329" s="31"/>
      <c r="H329" s="88" t="str">
        <f>IF(LEN(G329)=0,"",VLOOKUP(VALUE(G329),'Account Codes'!$A$2:$B$803,2,FALSE))</f>
        <v/>
      </c>
      <c r="I329" s="147"/>
      <c r="J329" s="132" t="s">
        <v>21</v>
      </c>
      <c r="K329" s="143"/>
      <c r="L329" s="132">
        <f t="shared" si="42"/>
        <v>0</v>
      </c>
      <c r="M329" s="128">
        <f t="shared" si="43"/>
        <v>0</v>
      </c>
      <c r="N329" s="30"/>
      <c r="O329" s="143"/>
      <c r="P329" s="82">
        <f t="shared" si="44"/>
        <v>0</v>
      </c>
      <c r="Q329" s="142"/>
      <c r="R329" s="123" t="str">
        <f t="shared" si="37"/>
        <v/>
      </c>
      <c r="S329" s="122" t="str">
        <f t="shared" si="38"/>
        <v/>
      </c>
      <c r="T329" s="122" t="str">
        <f t="shared" si="39"/>
        <v/>
      </c>
      <c r="U329">
        <f t="shared" si="40"/>
        <v>0</v>
      </c>
    </row>
    <row r="330" spans="1:21" ht="15" x14ac:dyDescent="0.2">
      <c r="A330" s="48">
        <v>307</v>
      </c>
      <c r="B330" s="49" t="str">
        <f>IF(G330="","",VLOOKUP(G330,'Account Codes'!$A$2:$C$803,3,FALSE))</f>
        <v/>
      </c>
      <c r="C330" s="131" t="str">
        <f t="shared" si="41"/>
        <v/>
      </c>
      <c r="D330" s="39"/>
      <c r="E330" s="85" t="str">
        <f>IF(AND(LEN(D330)&gt;0,LEN(C330)&gt;0),"ERROR - please do not enter internal order AND cost centre",IF(LEN(C330)&gt;0,VLOOKUP(C330,'Account Codes'!$H$2:$I$5001,2,FALSE),IF(LEN(D330)&gt;0,VLOOKUP(D330,'Account Codes'!$K$2:$L$12186,2,FALSE),"")))</f>
        <v/>
      </c>
      <c r="F330" s="39"/>
      <c r="G330" s="31"/>
      <c r="H330" s="88" t="str">
        <f>IF(LEN(G330)=0,"",VLOOKUP(VALUE(G330),'Account Codes'!$A$2:$B$803,2,FALSE))</f>
        <v/>
      </c>
      <c r="I330" s="147"/>
      <c r="J330" s="132" t="s">
        <v>21</v>
      </c>
      <c r="K330" s="143"/>
      <c r="L330" s="132">
        <f t="shared" si="42"/>
        <v>0</v>
      </c>
      <c r="M330" s="128">
        <f t="shared" si="43"/>
        <v>0</v>
      </c>
      <c r="N330" s="30"/>
      <c r="O330" s="143"/>
      <c r="P330" s="82">
        <f t="shared" si="44"/>
        <v>0</v>
      </c>
      <c r="Q330" s="142"/>
      <c r="R330" s="123" t="str">
        <f t="shared" si="37"/>
        <v/>
      </c>
      <c r="S330" s="122" t="str">
        <f t="shared" si="38"/>
        <v/>
      </c>
      <c r="T330" s="122" t="str">
        <f t="shared" si="39"/>
        <v/>
      </c>
      <c r="U330">
        <f t="shared" si="40"/>
        <v>0</v>
      </c>
    </row>
    <row r="331" spans="1:21" ht="15" x14ac:dyDescent="0.2">
      <c r="A331" s="48">
        <v>308</v>
      </c>
      <c r="B331" s="49" t="str">
        <f>IF(G331="","",VLOOKUP(G331,'Account Codes'!$A$2:$C$803,3,FALSE))</f>
        <v/>
      </c>
      <c r="C331" s="131" t="str">
        <f t="shared" si="41"/>
        <v/>
      </c>
      <c r="D331" s="39"/>
      <c r="E331" s="85" t="str">
        <f>IF(AND(LEN(D331)&gt;0,LEN(C331)&gt;0),"ERROR - please do not enter internal order AND cost centre",IF(LEN(C331)&gt;0,VLOOKUP(C331,'Account Codes'!$H$2:$I$5001,2,FALSE),IF(LEN(D331)&gt;0,VLOOKUP(D331,'Account Codes'!$K$2:$L$12186,2,FALSE),"")))</f>
        <v/>
      </c>
      <c r="F331" s="39"/>
      <c r="G331" s="31"/>
      <c r="H331" s="88" t="str">
        <f>IF(LEN(G331)=0,"",VLOOKUP(VALUE(G331),'Account Codes'!$A$2:$B$803,2,FALSE))</f>
        <v/>
      </c>
      <c r="I331" s="147"/>
      <c r="J331" s="132" t="s">
        <v>21</v>
      </c>
      <c r="K331" s="143"/>
      <c r="L331" s="132">
        <f t="shared" si="42"/>
        <v>0</v>
      </c>
      <c r="M331" s="128">
        <f t="shared" si="43"/>
        <v>0</v>
      </c>
      <c r="N331" s="30"/>
      <c r="O331" s="143"/>
      <c r="P331" s="82">
        <f t="shared" si="44"/>
        <v>0</v>
      </c>
      <c r="Q331" s="142"/>
      <c r="R331" s="123" t="str">
        <f t="shared" si="37"/>
        <v/>
      </c>
      <c r="S331" s="122" t="str">
        <f t="shared" si="38"/>
        <v/>
      </c>
      <c r="T331" s="122" t="str">
        <f t="shared" si="39"/>
        <v/>
      </c>
      <c r="U331">
        <f t="shared" si="40"/>
        <v>0</v>
      </c>
    </row>
    <row r="332" spans="1:21" ht="15" x14ac:dyDescent="0.2">
      <c r="A332" s="48">
        <v>309</v>
      </c>
      <c r="B332" s="49" t="str">
        <f>IF(G332="","",VLOOKUP(G332,'Account Codes'!$A$2:$C$803,3,FALSE))</f>
        <v/>
      </c>
      <c r="C332" s="131" t="str">
        <f t="shared" si="41"/>
        <v/>
      </c>
      <c r="D332" s="39"/>
      <c r="E332" s="85" t="str">
        <f>IF(AND(LEN(D332)&gt;0,LEN(C332)&gt;0),"ERROR - please do not enter internal order AND cost centre",IF(LEN(C332)&gt;0,VLOOKUP(C332,'Account Codes'!$H$2:$I$5001,2,FALSE),IF(LEN(D332)&gt;0,VLOOKUP(D332,'Account Codes'!$K$2:$L$12186,2,FALSE),"")))</f>
        <v/>
      </c>
      <c r="F332" s="39"/>
      <c r="G332" s="31"/>
      <c r="H332" s="88" t="str">
        <f>IF(LEN(G332)=0,"",VLOOKUP(VALUE(G332),'Account Codes'!$A$2:$B$803,2,FALSE))</f>
        <v/>
      </c>
      <c r="I332" s="147"/>
      <c r="J332" s="132" t="s">
        <v>21</v>
      </c>
      <c r="K332" s="143"/>
      <c r="L332" s="132">
        <f t="shared" si="42"/>
        <v>0</v>
      </c>
      <c r="M332" s="128">
        <f t="shared" si="43"/>
        <v>0</v>
      </c>
      <c r="N332" s="30"/>
      <c r="O332" s="143"/>
      <c r="P332" s="82">
        <f t="shared" si="44"/>
        <v>0</v>
      </c>
      <c r="Q332" s="142"/>
      <c r="R332" s="123" t="str">
        <f t="shared" si="37"/>
        <v/>
      </c>
      <c r="S332" s="122" t="str">
        <f t="shared" si="38"/>
        <v/>
      </c>
      <c r="T332" s="122" t="str">
        <f t="shared" si="39"/>
        <v/>
      </c>
      <c r="U332">
        <f t="shared" si="40"/>
        <v>0</v>
      </c>
    </row>
    <row r="333" spans="1:21" ht="15" x14ac:dyDescent="0.2">
      <c r="A333" s="48">
        <v>310</v>
      </c>
      <c r="B333" s="49" t="str">
        <f>IF(G333="","",VLOOKUP(G333,'Account Codes'!$A$2:$C$803,3,FALSE))</f>
        <v/>
      </c>
      <c r="C333" s="131" t="str">
        <f t="shared" si="41"/>
        <v/>
      </c>
      <c r="D333" s="39"/>
      <c r="E333" s="85" t="str">
        <f>IF(AND(LEN(D333)&gt;0,LEN(C333)&gt;0),"ERROR - please do not enter internal order AND cost centre",IF(LEN(C333)&gt;0,VLOOKUP(C333,'Account Codes'!$H$2:$I$5001,2,FALSE),IF(LEN(D333)&gt;0,VLOOKUP(D333,'Account Codes'!$K$2:$L$12186,2,FALSE),"")))</f>
        <v/>
      </c>
      <c r="F333" s="39"/>
      <c r="G333" s="31"/>
      <c r="H333" s="88" t="str">
        <f>IF(LEN(G333)=0,"",VLOOKUP(VALUE(G333),'Account Codes'!$A$2:$B$803,2,FALSE))</f>
        <v/>
      </c>
      <c r="I333" s="147"/>
      <c r="J333" s="132" t="s">
        <v>21</v>
      </c>
      <c r="K333" s="143"/>
      <c r="L333" s="132">
        <f t="shared" si="42"/>
        <v>0</v>
      </c>
      <c r="M333" s="128">
        <f t="shared" si="43"/>
        <v>0</v>
      </c>
      <c r="N333" s="30"/>
      <c r="O333" s="143"/>
      <c r="P333" s="82">
        <f t="shared" si="44"/>
        <v>0</v>
      </c>
      <c r="Q333" s="142"/>
      <c r="R333" s="123" t="str">
        <f t="shared" si="37"/>
        <v/>
      </c>
      <c r="S333" s="122" t="str">
        <f t="shared" si="38"/>
        <v/>
      </c>
      <c r="T333" s="122" t="str">
        <f t="shared" si="39"/>
        <v/>
      </c>
      <c r="U333">
        <f t="shared" si="40"/>
        <v>0</v>
      </c>
    </row>
    <row r="334" spans="1:21" ht="15" x14ac:dyDescent="0.2">
      <c r="A334" s="48">
        <v>311</v>
      </c>
      <c r="B334" s="49" t="str">
        <f>IF(G334="","",VLOOKUP(G334,'Account Codes'!$A$2:$C$803,3,FALSE))</f>
        <v/>
      </c>
      <c r="C334" s="131" t="str">
        <f t="shared" si="41"/>
        <v/>
      </c>
      <c r="D334" s="39"/>
      <c r="E334" s="85" t="str">
        <f>IF(AND(LEN(D334)&gt;0,LEN(C334)&gt;0),"ERROR - please do not enter internal order AND cost centre",IF(LEN(C334)&gt;0,VLOOKUP(C334,'Account Codes'!$H$2:$I$5001,2,FALSE),IF(LEN(D334)&gt;0,VLOOKUP(D334,'Account Codes'!$K$2:$L$12186,2,FALSE),"")))</f>
        <v/>
      </c>
      <c r="F334" s="39"/>
      <c r="G334" s="31"/>
      <c r="H334" s="88" t="str">
        <f>IF(LEN(G334)=0,"",VLOOKUP(VALUE(G334),'Account Codes'!$A$2:$B$803,2,FALSE))</f>
        <v/>
      </c>
      <c r="I334" s="147"/>
      <c r="J334" s="132" t="s">
        <v>21</v>
      </c>
      <c r="K334" s="143"/>
      <c r="L334" s="132">
        <f t="shared" si="42"/>
        <v>0</v>
      </c>
      <c r="M334" s="128">
        <f t="shared" si="43"/>
        <v>0</v>
      </c>
      <c r="N334" s="30"/>
      <c r="O334" s="143"/>
      <c r="P334" s="82">
        <f t="shared" si="44"/>
        <v>0</v>
      </c>
      <c r="Q334" s="142"/>
      <c r="R334" s="123" t="str">
        <f t="shared" si="37"/>
        <v/>
      </c>
      <c r="S334" s="122" t="str">
        <f t="shared" si="38"/>
        <v/>
      </c>
      <c r="T334" s="122" t="str">
        <f t="shared" si="39"/>
        <v/>
      </c>
      <c r="U334">
        <f t="shared" si="40"/>
        <v>0</v>
      </c>
    </row>
    <row r="335" spans="1:21" ht="15" x14ac:dyDescent="0.2">
      <c r="A335" s="48">
        <v>312</v>
      </c>
      <c r="B335" s="49" t="str">
        <f>IF(G335="","",VLOOKUP(G335,'Account Codes'!$A$2:$C$803,3,FALSE))</f>
        <v/>
      </c>
      <c r="C335" s="131" t="str">
        <f t="shared" si="41"/>
        <v/>
      </c>
      <c r="D335" s="39"/>
      <c r="E335" s="85" t="str">
        <f>IF(AND(LEN(D335)&gt;0,LEN(C335)&gt;0),"ERROR - please do not enter internal order AND cost centre",IF(LEN(C335)&gt;0,VLOOKUP(C335,'Account Codes'!$H$2:$I$5001,2,FALSE),IF(LEN(D335)&gt;0,VLOOKUP(D335,'Account Codes'!$K$2:$L$12186,2,FALSE),"")))</f>
        <v/>
      </c>
      <c r="F335" s="39"/>
      <c r="G335" s="31"/>
      <c r="H335" s="88" t="str">
        <f>IF(LEN(G335)=0,"",VLOOKUP(VALUE(G335),'Account Codes'!$A$2:$B$803,2,FALSE))</f>
        <v/>
      </c>
      <c r="I335" s="147"/>
      <c r="J335" s="132" t="s">
        <v>21</v>
      </c>
      <c r="K335" s="143"/>
      <c r="L335" s="132">
        <f t="shared" si="42"/>
        <v>0</v>
      </c>
      <c r="M335" s="128">
        <f t="shared" si="43"/>
        <v>0</v>
      </c>
      <c r="N335" s="30"/>
      <c r="O335" s="143"/>
      <c r="P335" s="82">
        <f t="shared" si="44"/>
        <v>0</v>
      </c>
      <c r="Q335" s="142"/>
      <c r="R335" s="123" t="str">
        <f t="shared" si="37"/>
        <v/>
      </c>
      <c r="S335" s="122" t="str">
        <f t="shared" si="38"/>
        <v/>
      </c>
      <c r="T335" s="122" t="str">
        <f t="shared" si="39"/>
        <v/>
      </c>
      <c r="U335">
        <f t="shared" si="40"/>
        <v>0</v>
      </c>
    </row>
    <row r="336" spans="1:21" ht="15" x14ac:dyDescent="0.2">
      <c r="A336" s="48">
        <v>313</v>
      </c>
      <c r="B336" s="49" t="str">
        <f>IF(G336="","",VLOOKUP(G336,'Account Codes'!$A$2:$C$803,3,FALSE))</f>
        <v/>
      </c>
      <c r="C336" s="131" t="str">
        <f t="shared" si="41"/>
        <v/>
      </c>
      <c r="D336" s="39"/>
      <c r="E336" s="85" t="str">
        <f>IF(AND(LEN(D336)&gt;0,LEN(C336)&gt;0),"ERROR - please do not enter internal order AND cost centre",IF(LEN(C336)&gt;0,VLOOKUP(C336,'Account Codes'!$H$2:$I$5001,2,FALSE),IF(LEN(D336)&gt;0,VLOOKUP(D336,'Account Codes'!$K$2:$L$12186,2,FALSE),"")))</f>
        <v/>
      </c>
      <c r="F336" s="39"/>
      <c r="G336" s="31"/>
      <c r="H336" s="88" t="str">
        <f>IF(LEN(G336)=0,"",VLOOKUP(VALUE(G336),'Account Codes'!$A$2:$B$803,2,FALSE))</f>
        <v/>
      </c>
      <c r="I336" s="147"/>
      <c r="J336" s="132" t="s">
        <v>21</v>
      </c>
      <c r="K336" s="143"/>
      <c r="L336" s="132">
        <f t="shared" si="42"/>
        <v>0</v>
      </c>
      <c r="M336" s="128">
        <f t="shared" si="43"/>
        <v>0</v>
      </c>
      <c r="N336" s="30"/>
      <c r="O336" s="143"/>
      <c r="P336" s="82">
        <f t="shared" si="44"/>
        <v>0</v>
      </c>
      <c r="Q336" s="142"/>
      <c r="R336" s="123" t="str">
        <f t="shared" si="37"/>
        <v/>
      </c>
      <c r="S336" s="122" t="str">
        <f t="shared" si="38"/>
        <v/>
      </c>
      <c r="T336" s="122" t="str">
        <f t="shared" si="39"/>
        <v/>
      </c>
      <c r="U336">
        <f t="shared" si="40"/>
        <v>0</v>
      </c>
    </row>
    <row r="337" spans="1:21" ht="15" x14ac:dyDescent="0.2">
      <c r="A337" s="48">
        <v>314</v>
      </c>
      <c r="B337" s="49" t="str">
        <f>IF(G337="","",VLOOKUP(G337,'Account Codes'!$A$2:$C$803,3,FALSE))</f>
        <v/>
      </c>
      <c r="C337" s="131" t="str">
        <f t="shared" si="41"/>
        <v/>
      </c>
      <c r="D337" s="39"/>
      <c r="E337" s="85" t="str">
        <f>IF(AND(LEN(D337)&gt;0,LEN(C337)&gt;0),"ERROR - please do not enter internal order AND cost centre",IF(LEN(C337)&gt;0,VLOOKUP(C337,'Account Codes'!$H$2:$I$5001,2,FALSE),IF(LEN(D337)&gt;0,VLOOKUP(D337,'Account Codes'!$K$2:$L$12186,2,FALSE),"")))</f>
        <v/>
      </c>
      <c r="F337" s="39"/>
      <c r="G337" s="31"/>
      <c r="H337" s="88" t="str">
        <f>IF(LEN(G337)=0,"",VLOOKUP(VALUE(G337),'Account Codes'!$A$2:$B$803,2,FALSE))</f>
        <v/>
      </c>
      <c r="I337" s="147"/>
      <c r="J337" s="132" t="s">
        <v>21</v>
      </c>
      <c r="K337" s="143"/>
      <c r="L337" s="132">
        <f t="shared" si="42"/>
        <v>0</v>
      </c>
      <c r="M337" s="128">
        <f t="shared" si="43"/>
        <v>0</v>
      </c>
      <c r="N337" s="30"/>
      <c r="O337" s="143"/>
      <c r="P337" s="82">
        <f t="shared" si="44"/>
        <v>0</v>
      </c>
      <c r="Q337" s="142"/>
      <c r="R337" s="123" t="str">
        <f t="shared" si="37"/>
        <v/>
      </c>
      <c r="S337" s="122" t="str">
        <f t="shared" si="38"/>
        <v/>
      </c>
      <c r="T337" s="122" t="str">
        <f t="shared" si="39"/>
        <v/>
      </c>
      <c r="U337">
        <f t="shared" si="40"/>
        <v>0</v>
      </c>
    </row>
    <row r="338" spans="1:21" ht="15" x14ac:dyDescent="0.2">
      <c r="A338" s="48">
        <v>315</v>
      </c>
      <c r="B338" s="49" t="str">
        <f>IF(G338="","",VLOOKUP(G338,'Account Codes'!$A$2:$C$803,3,FALSE))</f>
        <v/>
      </c>
      <c r="C338" s="131" t="str">
        <f t="shared" si="41"/>
        <v/>
      </c>
      <c r="D338" s="39"/>
      <c r="E338" s="85" t="str">
        <f>IF(AND(LEN(D338)&gt;0,LEN(C338)&gt;0),"ERROR - please do not enter internal order AND cost centre",IF(LEN(C338)&gt;0,VLOOKUP(C338,'Account Codes'!$H$2:$I$5001,2,FALSE),IF(LEN(D338)&gt;0,VLOOKUP(D338,'Account Codes'!$K$2:$L$12186,2,FALSE),"")))</f>
        <v/>
      </c>
      <c r="F338" s="39"/>
      <c r="G338" s="31"/>
      <c r="H338" s="88" t="str">
        <f>IF(LEN(G338)=0,"",VLOOKUP(VALUE(G338),'Account Codes'!$A$2:$B$803,2,FALSE))</f>
        <v/>
      </c>
      <c r="I338" s="147"/>
      <c r="J338" s="132" t="s">
        <v>21</v>
      </c>
      <c r="K338" s="143"/>
      <c r="L338" s="132">
        <f t="shared" si="42"/>
        <v>0</v>
      </c>
      <c r="M338" s="128">
        <f t="shared" si="43"/>
        <v>0</v>
      </c>
      <c r="N338" s="30"/>
      <c r="O338" s="143"/>
      <c r="P338" s="82">
        <f t="shared" si="44"/>
        <v>0</v>
      </c>
      <c r="Q338" s="142"/>
      <c r="R338" s="123" t="str">
        <f t="shared" si="37"/>
        <v/>
      </c>
      <c r="S338" s="122" t="str">
        <f t="shared" si="38"/>
        <v/>
      </c>
      <c r="T338" s="122" t="str">
        <f t="shared" si="39"/>
        <v/>
      </c>
      <c r="U338">
        <f t="shared" si="40"/>
        <v>0</v>
      </c>
    </row>
    <row r="339" spans="1:21" ht="15" x14ac:dyDescent="0.2">
      <c r="A339" s="48">
        <v>316</v>
      </c>
      <c r="B339" s="49" t="str">
        <f>IF(G339="","",VLOOKUP(G339,'Account Codes'!$A$2:$C$803,3,FALSE))</f>
        <v/>
      </c>
      <c r="C339" s="131" t="str">
        <f t="shared" si="41"/>
        <v/>
      </c>
      <c r="D339" s="39"/>
      <c r="E339" s="85" t="str">
        <f>IF(AND(LEN(D339)&gt;0,LEN(C339)&gt;0),"ERROR - please do not enter internal order AND cost centre",IF(LEN(C339)&gt;0,VLOOKUP(C339,'Account Codes'!$H$2:$I$5001,2,FALSE),IF(LEN(D339)&gt;0,VLOOKUP(D339,'Account Codes'!$K$2:$L$12186,2,FALSE),"")))</f>
        <v/>
      </c>
      <c r="F339" s="39"/>
      <c r="G339" s="31"/>
      <c r="H339" s="88" t="str">
        <f>IF(LEN(G339)=0,"",VLOOKUP(VALUE(G339),'Account Codes'!$A$2:$B$803,2,FALSE))</f>
        <v/>
      </c>
      <c r="I339" s="147"/>
      <c r="J339" s="132" t="s">
        <v>21</v>
      </c>
      <c r="K339" s="143"/>
      <c r="L339" s="132">
        <f t="shared" si="42"/>
        <v>0</v>
      </c>
      <c r="M339" s="128">
        <f t="shared" si="43"/>
        <v>0</v>
      </c>
      <c r="N339" s="30"/>
      <c r="O339" s="143"/>
      <c r="P339" s="82">
        <f t="shared" si="44"/>
        <v>0</v>
      </c>
      <c r="Q339" s="142"/>
      <c r="R339" s="123" t="str">
        <f t="shared" si="37"/>
        <v/>
      </c>
      <c r="S339" s="122" t="str">
        <f t="shared" si="38"/>
        <v/>
      </c>
      <c r="T339" s="122" t="str">
        <f t="shared" si="39"/>
        <v/>
      </c>
      <c r="U339">
        <f t="shared" si="40"/>
        <v>0</v>
      </c>
    </row>
    <row r="340" spans="1:21" ht="15" x14ac:dyDescent="0.2">
      <c r="A340" s="48">
        <v>317</v>
      </c>
      <c r="B340" s="49" t="str">
        <f>IF(G340="","",VLOOKUP(G340,'Account Codes'!$A$2:$C$803,3,FALSE))</f>
        <v/>
      </c>
      <c r="C340" s="131" t="str">
        <f t="shared" si="41"/>
        <v/>
      </c>
      <c r="D340" s="39"/>
      <c r="E340" s="85" t="str">
        <f>IF(AND(LEN(D340)&gt;0,LEN(C340)&gt;0),"ERROR - please do not enter internal order AND cost centre",IF(LEN(C340)&gt;0,VLOOKUP(C340,'Account Codes'!$H$2:$I$5001,2,FALSE),IF(LEN(D340)&gt;0,VLOOKUP(D340,'Account Codes'!$K$2:$L$12186,2,FALSE),"")))</f>
        <v/>
      </c>
      <c r="F340" s="39"/>
      <c r="G340" s="31"/>
      <c r="H340" s="88" t="str">
        <f>IF(LEN(G340)=0,"",VLOOKUP(VALUE(G340),'Account Codes'!$A$2:$B$803,2,FALSE))</f>
        <v/>
      </c>
      <c r="I340" s="147"/>
      <c r="J340" s="132" t="s">
        <v>21</v>
      </c>
      <c r="K340" s="143"/>
      <c r="L340" s="132">
        <f t="shared" si="42"/>
        <v>0</v>
      </c>
      <c r="M340" s="128">
        <f t="shared" si="43"/>
        <v>0</v>
      </c>
      <c r="N340" s="30"/>
      <c r="O340" s="143"/>
      <c r="P340" s="82">
        <f t="shared" si="44"/>
        <v>0</v>
      </c>
      <c r="Q340" s="142"/>
      <c r="R340" s="123" t="str">
        <f t="shared" si="37"/>
        <v/>
      </c>
      <c r="S340" s="122" t="str">
        <f t="shared" si="38"/>
        <v/>
      </c>
      <c r="T340" s="122" t="str">
        <f t="shared" si="39"/>
        <v/>
      </c>
      <c r="U340">
        <f t="shared" si="40"/>
        <v>0</v>
      </c>
    </row>
    <row r="341" spans="1:21" ht="15" x14ac:dyDescent="0.2">
      <c r="A341" s="48">
        <v>318</v>
      </c>
      <c r="B341" s="49" t="str">
        <f>IF(G341="","",VLOOKUP(G341,'Account Codes'!$A$2:$C$803,3,FALSE))</f>
        <v/>
      </c>
      <c r="C341" s="131" t="str">
        <f t="shared" si="41"/>
        <v/>
      </c>
      <c r="D341" s="39"/>
      <c r="E341" s="85" t="str">
        <f>IF(AND(LEN(D341)&gt;0,LEN(C341)&gt;0),"ERROR - please do not enter internal order AND cost centre",IF(LEN(C341)&gt;0,VLOOKUP(C341,'Account Codes'!$H$2:$I$5001,2,FALSE),IF(LEN(D341)&gt;0,VLOOKUP(D341,'Account Codes'!$K$2:$L$12186,2,FALSE),"")))</f>
        <v/>
      </c>
      <c r="F341" s="39"/>
      <c r="G341" s="31"/>
      <c r="H341" s="88" t="str">
        <f>IF(LEN(G341)=0,"",VLOOKUP(VALUE(G341),'Account Codes'!$A$2:$B$803,2,FALSE))</f>
        <v/>
      </c>
      <c r="I341" s="147"/>
      <c r="J341" s="132" t="s">
        <v>21</v>
      </c>
      <c r="K341" s="143"/>
      <c r="L341" s="132">
        <f t="shared" si="42"/>
        <v>0</v>
      </c>
      <c r="M341" s="128">
        <f t="shared" si="43"/>
        <v>0</v>
      </c>
      <c r="N341" s="30"/>
      <c r="O341" s="143"/>
      <c r="P341" s="82">
        <f t="shared" si="44"/>
        <v>0</v>
      </c>
      <c r="Q341" s="142"/>
      <c r="R341" s="123" t="str">
        <f t="shared" si="37"/>
        <v/>
      </c>
      <c r="S341" s="122" t="str">
        <f t="shared" si="38"/>
        <v/>
      </c>
      <c r="T341" s="122" t="str">
        <f t="shared" si="39"/>
        <v/>
      </c>
      <c r="U341">
        <f t="shared" si="40"/>
        <v>0</v>
      </c>
    </row>
    <row r="342" spans="1:21" ht="15" x14ac:dyDescent="0.2">
      <c r="A342" s="48">
        <v>319</v>
      </c>
      <c r="B342" s="49" t="str">
        <f>IF(G342="","",VLOOKUP(G342,'Account Codes'!$A$2:$C$803,3,FALSE))</f>
        <v/>
      </c>
      <c r="C342" s="131" t="str">
        <f t="shared" si="41"/>
        <v/>
      </c>
      <c r="D342" s="39"/>
      <c r="E342" s="85" t="str">
        <f>IF(AND(LEN(D342)&gt;0,LEN(C342)&gt;0),"ERROR - please do not enter internal order AND cost centre",IF(LEN(C342)&gt;0,VLOOKUP(C342,'Account Codes'!$H$2:$I$5001,2,FALSE),IF(LEN(D342)&gt;0,VLOOKUP(D342,'Account Codes'!$K$2:$L$12186,2,FALSE),"")))</f>
        <v/>
      </c>
      <c r="F342" s="39"/>
      <c r="G342" s="31"/>
      <c r="H342" s="88" t="str">
        <f>IF(LEN(G342)=0,"",VLOOKUP(VALUE(G342),'Account Codes'!$A$2:$B$803,2,FALSE))</f>
        <v/>
      </c>
      <c r="I342" s="147"/>
      <c r="J342" s="132" t="s">
        <v>21</v>
      </c>
      <c r="K342" s="143"/>
      <c r="L342" s="132">
        <f t="shared" si="42"/>
        <v>0</v>
      </c>
      <c r="M342" s="128">
        <f t="shared" si="43"/>
        <v>0</v>
      </c>
      <c r="N342" s="30"/>
      <c r="O342" s="143"/>
      <c r="P342" s="82">
        <f t="shared" si="44"/>
        <v>0</v>
      </c>
      <c r="Q342" s="142"/>
      <c r="R342" s="123" t="str">
        <f t="shared" si="37"/>
        <v/>
      </c>
      <c r="S342" s="122" t="str">
        <f t="shared" si="38"/>
        <v/>
      </c>
      <c r="T342" s="122" t="str">
        <f t="shared" si="39"/>
        <v/>
      </c>
      <c r="U342">
        <f t="shared" si="40"/>
        <v>0</v>
      </c>
    </row>
    <row r="343" spans="1:21" ht="15" x14ac:dyDescent="0.2">
      <c r="A343" s="48">
        <v>320</v>
      </c>
      <c r="B343" s="49" t="str">
        <f>IF(G343="","",VLOOKUP(G343,'Account Codes'!$A$2:$C$803,3,FALSE))</f>
        <v/>
      </c>
      <c r="C343" s="131" t="str">
        <f t="shared" si="41"/>
        <v/>
      </c>
      <c r="D343" s="39"/>
      <c r="E343" s="85" t="str">
        <f>IF(AND(LEN(D343)&gt;0,LEN(C343)&gt;0),"ERROR - please do not enter internal order AND cost centre",IF(LEN(C343)&gt;0,VLOOKUP(C343,'Account Codes'!$H$2:$I$5001,2,FALSE),IF(LEN(D343)&gt;0,VLOOKUP(D343,'Account Codes'!$K$2:$L$12186,2,FALSE),"")))</f>
        <v/>
      </c>
      <c r="F343" s="39"/>
      <c r="G343" s="31"/>
      <c r="H343" s="88" t="str">
        <f>IF(LEN(G343)=0,"",VLOOKUP(VALUE(G343),'Account Codes'!$A$2:$B$803,2,FALSE))</f>
        <v/>
      </c>
      <c r="I343" s="147"/>
      <c r="J343" s="132" t="s">
        <v>21</v>
      </c>
      <c r="K343" s="143"/>
      <c r="L343" s="132">
        <f t="shared" si="42"/>
        <v>0</v>
      </c>
      <c r="M343" s="128">
        <f t="shared" si="43"/>
        <v>0</v>
      </c>
      <c r="N343" s="30"/>
      <c r="O343" s="143"/>
      <c r="P343" s="82">
        <f t="shared" si="44"/>
        <v>0</v>
      </c>
      <c r="Q343" s="142"/>
      <c r="R343" s="123" t="str">
        <f t="shared" si="37"/>
        <v/>
      </c>
      <c r="S343" s="122" t="str">
        <f t="shared" si="38"/>
        <v/>
      </c>
      <c r="T343" s="122" t="str">
        <f t="shared" si="39"/>
        <v/>
      </c>
      <c r="U343">
        <f t="shared" si="40"/>
        <v>0</v>
      </c>
    </row>
    <row r="344" spans="1:21" ht="15" x14ac:dyDescent="0.2">
      <c r="A344" s="48">
        <v>321</v>
      </c>
      <c r="B344" s="49" t="str">
        <f>IF(G344="","",VLOOKUP(G344,'Account Codes'!$A$2:$C$803,3,FALSE))</f>
        <v/>
      </c>
      <c r="C344" s="131" t="str">
        <f t="shared" si="41"/>
        <v/>
      </c>
      <c r="D344" s="39"/>
      <c r="E344" s="85" t="str">
        <f>IF(AND(LEN(D344)&gt;0,LEN(C344)&gt;0),"ERROR - please do not enter internal order AND cost centre",IF(LEN(C344)&gt;0,VLOOKUP(C344,'Account Codes'!$H$2:$I$5001,2,FALSE),IF(LEN(D344)&gt;0,VLOOKUP(D344,'Account Codes'!$K$2:$L$12186,2,FALSE),"")))</f>
        <v/>
      </c>
      <c r="F344" s="39"/>
      <c r="G344" s="31"/>
      <c r="H344" s="88" t="str">
        <f>IF(LEN(G344)=0,"",VLOOKUP(VALUE(G344),'Account Codes'!$A$2:$B$803,2,FALSE))</f>
        <v/>
      </c>
      <c r="I344" s="147"/>
      <c r="J344" s="132" t="s">
        <v>21</v>
      </c>
      <c r="K344" s="143"/>
      <c r="L344" s="132">
        <f t="shared" si="42"/>
        <v>0</v>
      </c>
      <c r="M344" s="128">
        <f t="shared" si="43"/>
        <v>0</v>
      </c>
      <c r="N344" s="30"/>
      <c r="O344" s="143"/>
      <c r="P344" s="82">
        <f t="shared" si="44"/>
        <v>0</v>
      </c>
      <c r="Q344" s="142"/>
      <c r="R344" s="123" t="str">
        <f t="shared" si="37"/>
        <v/>
      </c>
      <c r="S344" s="122" t="str">
        <f t="shared" si="38"/>
        <v/>
      </c>
      <c r="T344" s="122" t="str">
        <f t="shared" si="39"/>
        <v/>
      </c>
      <c r="U344">
        <f t="shared" si="40"/>
        <v>0</v>
      </c>
    </row>
    <row r="345" spans="1:21" ht="15" x14ac:dyDescent="0.2">
      <c r="A345" s="48">
        <v>322</v>
      </c>
      <c r="B345" s="49" t="str">
        <f>IF(G345="","",VLOOKUP(G345,'Account Codes'!$A$2:$C$803,3,FALSE))</f>
        <v/>
      </c>
      <c r="C345" s="131" t="str">
        <f t="shared" si="41"/>
        <v/>
      </c>
      <c r="D345" s="39"/>
      <c r="E345" s="85" t="str">
        <f>IF(AND(LEN(D345)&gt;0,LEN(C345)&gt;0),"ERROR - please do not enter internal order AND cost centre",IF(LEN(C345)&gt;0,VLOOKUP(C345,'Account Codes'!$H$2:$I$5001,2,FALSE),IF(LEN(D345)&gt;0,VLOOKUP(D345,'Account Codes'!$K$2:$L$12186,2,FALSE),"")))</f>
        <v/>
      </c>
      <c r="F345" s="39"/>
      <c r="G345" s="31"/>
      <c r="H345" s="88" t="str">
        <f>IF(LEN(G345)=0,"",VLOOKUP(VALUE(G345),'Account Codes'!$A$2:$B$803,2,FALSE))</f>
        <v/>
      </c>
      <c r="I345" s="147"/>
      <c r="J345" s="132" t="s">
        <v>21</v>
      </c>
      <c r="K345" s="143"/>
      <c r="L345" s="132">
        <f t="shared" si="42"/>
        <v>0</v>
      </c>
      <c r="M345" s="128">
        <f t="shared" si="43"/>
        <v>0</v>
      </c>
      <c r="N345" s="30"/>
      <c r="O345" s="143"/>
      <c r="P345" s="82">
        <f t="shared" si="44"/>
        <v>0</v>
      </c>
      <c r="Q345" s="142"/>
      <c r="R345" s="123" t="str">
        <f t="shared" ref="R345:R408" si="45">IF(U345=0,"","Please enter a value for Counter Party Type and Name")</f>
        <v/>
      </c>
      <c r="S345" s="122" t="str">
        <f t="shared" ref="S345:S408" si="46">IF(G345="","",IF(N345="",1,""))</f>
        <v/>
      </c>
      <c r="T345" s="122" t="str">
        <f t="shared" ref="T345:T408" si="47">IF(G345="","",IF(O345="",1,""))</f>
        <v/>
      </c>
      <c r="U345">
        <f t="shared" ref="U345:U408" si="48">SUM(S345:T345)</f>
        <v>0</v>
      </c>
    </row>
    <row r="346" spans="1:21" ht="15" x14ac:dyDescent="0.2">
      <c r="A346" s="48">
        <v>323</v>
      </c>
      <c r="B346" s="49" t="str">
        <f>IF(G346="","",VLOOKUP(G346,'Account Codes'!$A$2:$C$803,3,FALSE))</f>
        <v/>
      </c>
      <c r="C346" s="131" t="str">
        <f t="shared" ref="C346:C409" si="49">IF(G345="","",$N$3)</f>
        <v/>
      </c>
      <c r="D346" s="39"/>
      <c r="E346" s="85" t="str">
        <f>IF(AND(LEN(D346)&gt;0,LEN(C346)&gt;0),"ERROR - please do not enter internal order AND cost centre",IF(LEN(C346)&gt;0,VLOOKUP(C346,'Account Codes'!$H$2:$I$5001,2,FALSE),IF(LEN(D346)&gt;0,VLOOKUP(D346,'Account Codes'!$K$2:$L$12186,2,FALSE),"")))</f>
        <v/>
      </c>
      <c r="F346" s="39"/>
      <c r="G346" s="31"/>
      <c r="H346" s="88" t="str">
        <f>IF(LEN(G346)=0,"",VLOOKUP(VALUE(G346),'Account Codes'!$A$2:$B$803,2,FALSE))</f>
        <v/>
      </c>
      <c r="I346" s="147"/>
      <c r="J346" s="132" t="s">
        <v>21</v>
      </c>
      <c r="K346" s="143"/>
      <c r="L346" s="132">
        <f t="shared" si="42"/>
        <v>0</v>
      </c>
      <c r="M346" s="128">
        <f t="shared" si="43"/>
        <v>0</v>
      </c>
      <c r="N346" s="30"/>
      <c r="O346" s="143"/>
      <c r="P346" s="82">
        <f t="shared" si="44"/>
        <v>0</v>
      </c>
      <c r="Q346" s="142"/>
      <c r="R346" s="123" t="str">
        <f t="shared" si="45"/>
        <v/>
      </c>
      <c r="S346" s="122" t="str">
        <f t="shared" si="46"/>
        <v/>
      </c>
      <c r="T346" s="122" t="str">
        <f t="shared" si="47"/>
        <v/>
      </c>
      <c r="U346">
        <f t="shared" si="48"/>
        <v>0</v>
      </c>
    </row>
    <row r="347" spans="1:21" ht="15" x14ac:dyDescent="0.2">
      <c r="A347" s="48">
        <v>324</v>
      </c>
      <c r="B347" s="49" t="str">
        <f>IF(G347="","",VLOOKUP(G347,'Account Codes'!$A$2:$C$803,3,FALSE))</f>
        <v/>
      </c>
      <c r="C347" s="131" t="str">
        <f t="shared" si="49"/>
        <v/>
      </c>
      <c r="D347" s="39"/>
      <c r="E347" s="85" t="str">
        <f>IF(AND(LEN(D347)&gt;0,LEN(C347)&gt;0),"ERROR - please do not enter internal order AND cost centre",IF(LEN(C347)&gt;0,VLOOKUP(C347,'Account Codes'!$H$2:$I$5001,2,FALSE),IF(LEN(D347)&gt;0,VLOOKUP(D347,'Account Codes'!$K$2:$L$12186,2,FALSE),"")))</f>
        <v/>
      </c>
      <c r="F347" s="39"/>
      <c r="G347" s="31"/>
      <c r="H347" s="88" t="str">
        <f>IF(LEN(G347)=0,"",VLOOKUP(VALUE(G347),'Account Codes'!$A$2:$B$803,2,FALSE))</f>
        <v/>
      </c>
      <c r="I347" s="147"/>
      <c r="J347" s="132" t="s">
        <v>21</v>
      </c>
      <c r="K347" s="143"/>
      <c r="L347" s="132">
        <f t="shared" si="42"/>
        <v>0</v>
      </c>
      <c r="M347" s="128">
        <f t="shared" si="43"/>
        <v>0</v>
      </c>
      <c r="N347" s="30"/>
      <c r="O347" s="143"/>
      <c r="P347" s="82">
        <f t="shared" si="44"/>
        <v>0</v>
      </c>
      <c r="Q347" s="142"/>
      <c r="R347" s="123" t="str">
        <f t="shared" si="45"/>
        <v/>
      </c>
      <c r="S347" s="122" t="str">
        <f t="shared" si="46"/>
        <v/>
      </c>
      <c r="T347" s="122" t="str">
        <f t="shared" si="47"/>
        <v/>
      </c>
      <c r="U347">
        <f t="shared" si="48"/>
        <v>0</v>
      </c>
    </row>
    <row r="348" spans="1:21" ht="15" x14ac:dyDescent="0.2">
      <c r="A348" s="48">
        <v>325</v>
      </c>
      <c r="B348" s="49" t="str">
        <f>IF(G348="","",VLOOKUP(G348,'Account Codes'!$A$2:$C$803,3,FALSE))</f>
        <v/>
      </c>
      <c r="C348" s="131" t="str">
        <f t="shared" si="49"/>
        <v/>
      </c>
      <c r="D348" s="39"/>
      <c r="E348" s="85" t="str">
        <f>IF(AND(LEN(D348)&gt;0,LEN(C348)&gt;0),"ERROR - please do not enter internal order AND cost centre",IF(LEN(C348)&gt;0,VLOOKUP(C348,'Account Codes'!$H$2:$I$5001,2,FALSE),IF(LEN(D348)&gt;0,VLOOKUP(D348,'Account Codes'!$K$2:$L$12186,2,FALSE),"")))</f>
        <v/>
      </c>
      <c r="F348" s="39"/>
      <c r="G348" s="31"/>
      <c r="H348" s="88" t="str">
        <f>IF(LEN(G348)=0,"",VLOOKUP(VALUE(G348),'Account Codes'!$A$2:$B$803,2,FALSE))</f>
        <v/>
      </c>
      <c r="I348" s="147"/>
      <c r="J348" s="132" t="s">
        <v>21</v>
      </c>
      <c r="K348" s="143"/>
      <c r="L348" s="132">
        <f t="shared" si="42"/>
        <v>0</v>
      </c>
      <c r="M348" s="128">
        <f t="shared" si="43"/>
        <v>0</v>
      </c>
      <c r="N348" s="30"/>
      <c r="O348" s="143"/>
      <c r="P348" s="82">
        <f t="shared" si="44"/>
        <v>0</v>
      </c>
      <c r="Q348" s="142"/>
      <c r="R348" s="123" t="str">
        <f t="shared" si="45"/>
        <v/>
      </c>
      <c r="S348" s="122" t="str">
        <f t="shared" si="46"/>
        <v/>
      </c>
      <c r="T348" s="122" t="str">
        <f t="shared" si="47"/>
        <v/>
      </c>
      <c r="U348">
        <f t="shared" si="48"/>
        <v>0</v>
      </c>
    </row>
    <row r="349" spans="1:21" ht="15" x14ac:dyDescent="0.2">
      <c r="A349" s="48">
        <v>326</v>
      </c>
      <c r="B349" s="49" t="str">
        <f>IF(G349="","",VLOOKUP(G349,'Account Codes'!$A$2:$C$803,3,FALSE))</f>
        <v/>
      </c>
      <c r="C349" s="131" t="str">
        <f t="shared" si="49"/>
        <v/>
      </c>
      <c r="D349" s="39"/>
      <c r="E349" s="85" t="str">
        <f>IF(AND(LEN(D349)&gt;0,LEN(C349)&gt;0),"ERROR - please do not enter internal order AND cost centre",IF(LEN(C349)&gt;0,VLOOKUP(C349,'Account Codes'!$H$2:$I$5001,2,FALSE),IF(LEN(D349)&gt;0,VLOOKUP(D349,'Account Codes'!$K$2:$L$12186,2,FALSE),"")))</f>
        <v/>
      </c>
      <c r="F349" s="39"/>
      <c r="G349" s="31"/>
      <c r="H349" s="88" t="str">
        <f>IF(LEN(G349)=0,"",VLOOKUP(VALUE(G349),'Account Codes'!$A$2:$B$803,2,FALSE))</f>
        <v/>
      </c>
      <c r="I349" s="147"/>
      <c r="J349" s="132" t="s">
        <v>21</v>
      </c>
      <c r="K349" s="143"/>
      <c r="L349" s="132">
        <f t="shared" si="42"/>
        <v>0</v>
      </c>
      <c r="M349" s="128">
        <f t="shared" si="43"/>
        <v>0</v>
      </c>
      <c r="N349" s="30"/>
      <c r="O349" s="143"/>
      <c r="P349" s="82">
        <f t="shared" si="44"/>
        <v>0</v>
      </c>
      <c r="Q349" s="142"/>
      <c r="R349" s="123" t="str">
        <f t="shared" si="45"/>
        <v/>
      </c>
      <c r="S349" s="122" t="str">
        <f t="shared" si="46"/>
        <v/>
      </c>
      <c r="T349" s="122" t="str">
        <f t="shared" si="47"/>
        <v/>
      </c>
      <c r="U349">
        <f t="shared" si="48"/>
        <v>0</v>
      </c>
    </row>
    <row r="350" spans="1:21" ht="15" x14ac:dyDescent="0.2">
      <c r="A350" s="48">
        <v>327</v>
      </c>
      <c r="B350" s="49" t="str">
        <f>IF(G350="","",VLOOKUP(G350,'Account Codes'!$A$2:$C$803,3,FALSE))</f>
        <v/>
      </c>
      <c r="C350" s="131" t="str">
        <f t="shared" si="49"/>
        <v/>
      </c>
      <c r="D350" s="39"/>
      <c r="E350" s="85" t="str">
        <f>IF(AND(LEN(D350)&gt;0,LEN(C350)&gt;0),"ERROR - please do not enter internal order AND cost centre",IF(LEN(C350)&gt;0,VLOOKUP(C350,'Account Codes'!$H$2:$I$5001,2,FALSE),IF(LEN(D350)&gt;0,VLOOKUP(D350,'Account Codes'!$K$2:$L$12186,2,FALSE),"")))</f>
        <v/>
      </c>
      <c r="F350" s="39"/>
      <c r="G350" s="31"/>
      <c r="H350" s="88" t="str">
        <f>IF(LEN(G350)=0,"",VLOOKUP(VALUE(G350),'Account Codes'!$A$2:$B$803,2,FALSE))</f>
        <v/>
      </c>
      <c r="I350" s="147"/>
      <c r="J350" s="132" t="s">
        <v>21</v>
      </c>
      <c r="K350" s="143"/>
      <c r="L350" s="132">
        <f t="shared" si="42"/>
        <v>0</v>
      </c>
      <c r="M350" s="128">
        <f t="shared" si="43"/>
        <v>0</v>
      </c>
      <c r="N350" s="30"/>
      <c r="O350" s="143"/>
      <c r="P350" s="82">
        <f t="shared" si="44"/>
        <v>0</v>
      </c>
      <c r="Q350" s="142"/>
      <c r="R350" s="123" t="str">
        <f t="shared" si="45"/>
        <v/>
      </c>
      <c r="S350" s="122" t="str">
        <f t="shared" si="46"/>
        <v/>
      </c>
      <c r="T350" s="122" t="str">
        <f t="shared" si="47"/>
        <v/>
      </c>
      <c r="U350">
        <f t="shared" si="48"/>
        <v>0</v>
      </c>
    </row>
    <row r="351" spans="1:21" ht="15" x14ac:dyDescent="0.2">
      <c r="A351" s="48">
        <v>328</v>
      </c>
      <c r="B351" s="49" t="str">
        <f>IF(G351="","",VLOOKUP(G351,'Account Codes'!$A$2:$C$803,3,FALSE))</f>
        <v/>
      </c>
      <c r="C351" s="131" t="str">
        <f t="shared" si="49"/>
        <v/>
      </c>
      <c r="D351" s="39"/>
      <c r="E351" s="85" t="str">
        <f>IF(AND(LEN(D351)&gt;0,LEN(C351)&gt;0),"ERROR - please do not enter internal order AND cost centre",IF(LEN(C351)&gt;0,VLOOKUP(C351,'Account Codes'!$H$2:$I$5001,2,FALSE),IF(LEN(D351)&gt;0,VLOOKUP(D351,'Account Codes'!$K$2:$L$12186,2,FALSE),"")))</f>
        <v/>
      </c>
      <c r="F351" s="39"/>
      <c r="G351" s="31"/>
      <c r="H351" s="88" t="str">
        <f>IF(LEN(G351)=0,"",VLOOKUP(VALUE(G351),'Account Codes'!$A$2:$B$803,2,FALSE))</f>
        <v/>
      </c>
      <c r="I351" s="147"/>
      <c r="J351" s="132" t="s">
        <v>21</v>
      </c>
      <c r="K351" s="143"/>
      <c r="L351" s="132">
        <f t="shared" si="42"/>
        <v>0</v>
      </c>
      <c r="M351" s="128">
        <f t="shared" si="43"/>
        <v>0</v>
      </c>
      <c r="N351" s="30"/>
      <c r="O351" s="143"/>
      <c r="P351" s="82">
        <f t="shared" si="44"/>
        <v>0</v>
      </c>
      <c r="Q351" s="142"/>
      <c r="R351" s="123" t="str">
        <f t="shared" si="45"/>
        <v/>
      </c>
      <c r="S351" s="122" t="str">
        <f t="shared" si="46"/>
        <v/>
      </c>
      <c r="T351" s="122" t="str">
        <f t="shared" si="47"/>
        <v/>
      </c>
      <c r="U351">
        <f t="shared" si="48"/>
        <v>0</v>
      </c>
    </row>
    <row r="352" spans="1:21" ht="15" x14ac:dyDescent="0.2">
      <c r="A352" s="48">
        <v>329</v>
      </c>
      <c r="B352" s="49" t="str">
        <f>IF(G352="","",VLOOKUP(G352,'Account Codes'!$A$2:$C$803,3,FALSE))</f>
        <v/>
      </c>
      <c r="C352" s="131" t="str">
        <f t="shared" si="49"/>
        <v/>
      </c>
      <c r="D352" s="39"/>
      <c r="E352" s="85" t="str">
        <f>IF(AND(LEN(D352)&gt;0,LEN(C352)&gt;0),"ERROR - please do not enter internal order AND cost centre",IF(LEN(C352)&gt;0,VLOOKUP(C352,'Account Codes'!$H$2:$I$5001,2,FALSE),IF(LEN(D352)&gt;0,VLOOKUP(D352,'Account Codes'!$K$2:$L$12186,2,FALSE),"")))</f>
        <v/>
      </c>
      <c r="F352" s="39"/>
      <c r="G352" s="31"/>
      <c r="H352" s="88" t="str">
        <f>IF(LEN(G352)=0,"",VLOOKUP(VALUE(G352),'Account Codes'!$A$2:$B$803,2,FALSE))</f>
        <v/>
      </c>
      <c r="I352" s="147"/>
      <c r="J352" s="132" t="s">
        <v>21</v>
      </c>
      <c r="K352" s="143"/>
      <c r="L352" s="132">
        <f t="shared" ref="L352:L415" si="50">IF((M352+P352)&gt;49,("ERROR!"),SUM(M352+P352))</f>
        <v>0</v>
      </c>
      <c r="M352" s="128">
        <f t="shared" ref="M352:M415" si="51">IF(LEN(K352)&gt;35,("ERROR"),LEN(K352))</f>
        <v>0</v>
      </c>
      <c r="N352" s="30"/>
      <c r="O352" s="143"/>
      <c r="P352" s="82">
        <f t="shared" ref="P352:P415" si="52">LEN(O352)</f>
        <v>0</v>
      </c>
      <c r="Q352" s="142"/>
      <c r="R352" s="123" t="str">
        <f t="shared" si="45"/>
        <v/>
      </c>
      <c r="S352" s="122" t="str">
        <f t="shared" si="46"/>
        <v/>
      </c>
      <c r="T352" s="122" t="str">
        <f t="shared" si="47"/>
        <v/>
      </c>
      <c r="U352">
        <f t="shared" si="48"/>
        <v>0</v>
      </c>
    </row>
    <row r="353" spans="1:21" ht="15" x14ac:dyDescent="0.2">
      <c r="A353" s="48">
        <v>330</v>
      </c>
      <c r="B353" s="49" t="str">
        <f>IF(G353="","",VLOOKUP(G353,'Account Codes'!$A$2:$C$803,3,FALSE))</f>
        <v/>
      </c>
      <c r="C353" s="131" t="str">
        <f t="shared" si="49"/>
        <v/>
      </c>
      <c r="D353" s="39"/>
      <c r="E353" s="85" t="str">
        <f>IF(AND(LEN(D353)&gt;0,LEN(C353)&gt;0),"ERROR - please do not enter internal order AND cost centre",IF(LEN(C353)&gt;0,VLOOKUP(C353,'Account Codes'!$H$2:$I$5001,2,FALSE),IF(LEN(D353)&gt;0,VLOOKUP(D353,'Account Codes'!$K$2:$L$12186,2,FALSE),"")))</f>
        <v/>
      </c>
      <c r="F353" s="39"/>
      <c r="G353" s="31"/>
      <c r="H353" s="88" t="str">
        <f>IF(LEN(G353)=0,"",VLOOKUP(VALUE(G353),'Account Codes'!$A$2:$B$803,2,FALSE))</f>
        <v/>
      </c>
      <c r="I353" s="147"/>
      <c r="J353" s="132" t="s">
        <v>21</v>
      </c>
      <c r="K353" s="143"/>
      <c r="L353" s="132">
        <f t="shared" si="50"/>
        <v>0</v>
      </c>
      <c r="M353" s="128">
        <f t="shared" si="51"/>
        <v>0</v>
      </c>
      <c r="N353" s="30"/>
      <c r="O353" s="143"/>
      <c r="P353" s="82">
        <f t="shared" si="52"/>
        <v>0</v>
      </c>
      <c r="Q353" s="142"/>
      <c r="R353" s="123" t="str">
        <f t="shared" si="45"/>
        <v/>
      </c>
      <c r="S353" s="122" t="str">
        <f t="shared" si="46"/>
        <v/>
      </c>
      <c r="T353" s="122" t="str">
        <f t="shared" si="47"/>
        <v/>
      </c>
      <c r="U353">
        <f t="shared" si="48"/>
        <v>0</v>
      </c>
    </row>
    <row r="354" spans="1:21" ht="15" x14ac:dyDescent="0.2">
      <c r="A354" s="48">
        <v>331</v>
      </c>
      <c r="B354" s="49" t="str">
        <f>IF(G354="","",VLOOKUP(G354,'Account Codes'!$A$2:$C$803,3,FALSE))</f>
        <v/>
      </c>
      <c r="C354" s="131" t="str">
        <f t="shared" si="49"/>
        <v/>
      </c>
      <c r="D354" s="39"/>
      <c r="E354" s="85" t="str">
        <f>IF(AND(LEN(D354)&gt;0,LEN(C354)&gt;0),"ERROR - please do not enter internal order AND cost centre",IF(LEN(C354)&gt;0,VLOOKUP(C354,'Account Codes'!$H$2:$I$5001,2,FALSE),IF(LEN(D354)&gt;0,VLOOKUP(D354,'Account Codes'!$K$2:$L$12186,2,FALSE),"")))</f>
        <v/>
      </c>
      <c r="F354" s="39"/>
      <c r="G354" s="31"/>
      <c r="H354" s="88" t="str">
        <f>IF(LEN(G354)=0,"",VLOOKUP(VALUE(G354),'Account Codes'!$A$2:$B$803,2,FALSE))</f>
        <v/>
      </c>
      <c r="I354" s="147"/>
      <c r="J354" s="132" t="s">
        <v>21</v>
      </c>
      <c r="K354" s="143"/>
      <c r="L354" s="132">
        <f t="shared" si="50"/>
        <v>0</v>
      </c>
      <c r="M354" s="128">
        <f t="shared" si="51"/>
        <v>0</v>
      </c>
      <c r="N354" s="30"/>
      <c r="O354" s="143"/>
      <c r="P354" s="82">
        <f t="shared" si="52"/>
        <v>0</v>
      </c>
      <c r="Q354" s="142"/>
      <c r="R354" s="123" t="str">
        <f t="shared" si="45"/>
        <v/>
      </c>
      <c r="S354" s="122" t="str">
        <f t="shared" si="46"/>
        <v/>
      </c>
      <c r="T354" s="122" t="str">
        <f t="shared" si="47"/>
        <v/>
      </c>
      <c r="U354">
        <f t="shared" si="48"/>
        <v>0</v>
      </c>
    </row>
    <row r="355" spans="1:21" ht="15" x14ac:dyDescent="0.2">
      <c r="A355" s="48">
        <v>332</v>
      </c>
      <c r="B355" s="49" t="str">
        <f>IF(G355="","",VLOOKUP(G355,'Account Codes'!$A$2:$C$803,3,FALSE))</f>
        <v/>
      </c>
      <c r="C355" s="131" t="str">
        <f t="shared" si="49"/>
        <v/>
      </c>
      <c r="D355" s="39"/>
      <c r="E355" s="85" t="str">
        <f>IF(AND(LEN(D355)&gt;0,LEN(C355)&gt;0),"ERROR - please do not enter internal order AND cost centre",IF(LEN(C355)&gt;0,VLOOKUP(C355,'Account Codes'!$H$2:$I$5001,2,FALSE),IF(LEN(D355)&gt;0,VLOOKUP(D355,'Account Codes'!$K$2:$L$12186,2,FALSE),"")))</f>
        <v/>
      </c>
      <c r="F355" s="39"/>
      <c r="G355" s="31"/>
      <c r="H355" s="88" t="str">
        <f>IF(LEN(G355)=0,"",VLOOKUP(VALUE(G355),'Account Codes'!$A$2:$B$803,2,FALSE))</f>
        <v/>
      </c>
      <c r="I355" s="147"/>
      <c r="J355" s="132" t="s">
        <v>21</v>
      </c>
      <c r="K355" s="143"/>
      <c r="L355" s="132">
        <f t="shared" si="50"/>
        <v>0</v>
      </c>
      <c r="M355" s="128">
        <f t="shared" si="51"/>
        <v>0</v>
      </c>
      <c r="N355" s="30"/>
      <c r="O355" s="143"/>
      <c r="P355" s="82">
        <f t="shared" si="52"/>
        <v>0</v>
      </c>
      <c r="Q355" s="142"/>
      <c r="R355" s="123" t="str">
        <f t="shared" si="45"/>
        <v/>
      </c>
      <c r="S355" s="122" t="str">
        <f t="shared" si="46"/>
        <v/>
      </c>
      <c r="T355" s="122" t="str">
        <f t="shared" si="47"/>
        <v/>
      </c>
      <c r="U355">
        <f t="shared" si="48"/>
        <v>0</v>
      </c>
    </row>
    <row r="356" spans="1:21" ht="15" x14ac:dyDescent="0.2">
      <c r="A356" s="48">
        <v>333</v>
      </c>
      <c r="B356" s="49" t="str">
        <f>IF(G356="","",VLOOKUP(G356,'Account Codes'!$A$2:$C$803,3,FALSE))</f>
        <v/>
      </c>
      <c r="C356" s="131" t="str">
        <f t="shared" si="49"/>
        <v/>
      </c>
      <c r="D356" s="39"/>
      <c r="E356" s="85" t="str">
        <f>IF(AND(LEN(D356)&gt;0,LEN(C356)&gt;0),"ERROR - please do not enter internal order AND cost centre",IF(LEN(C356)&gt;0,VLOOKUP(C356,'Account Codes'!$H$2:$I$5001,2,FALSE),IF(LEN(D356)&gt;0,VLOOKUP(D356,'Account Codes'!$K$2:$L$12186,2,FALSE),"")))</f>
        <v/>
      </c>
      <c r="F356" s="39"/>
      <c r="G356" s="31"/>
      <c r="H356" s="88" t="str">
        <f>IF(LEN(G356)=0,"",VLOOKUP(VALUE(G356),'Account Codes'!$A$2:$B$803,2,FALSE))</f>
        <v/>
      </c>
      <c r="I356" s="147"/>
      <c r="J356" s="132" t="s">
        <v>21</v>
      </c>
      <c r="K356" s="143"/>
      <c r="L356" s="132">
        <f t="shared" si="50"/>
        <v>0</v>
      </c>
      <c r="M356" s="128">
        <f t="shared" si="51"/>
        <v>0</v>
      </c>
      <c r="N356" s="30"/>
      <c r="O356" s="143"/>
      <c r="P356" s="82">
        <f t="shared" si="52"/>
        <v>0</v>
      </c>
      <c r="Q356" s="142"/>
      <c r="R356" s="123" t="str">
        <f t="shared" si="45"/>
        <v/>
      </c>
      <c r="S356" s="122" t="str">
        <f t="shared" si="46"/>
        <v/>
      </c>
      <c r="T356" s="122" t="str">
        <f t="shared" si="47"/>
        <v/>
      </c>
      <c r="U356">
        <f t="shared" si="48"/>
        <v>0</v>
      </c>
    </row>
    <row r="357" spans="1:21" ht="15" x14ac:dyDescent="0.2">
      <c r="A357" s="48">
        <v>334</v>
      </c>
      <c r="B357" s="49" t="str">
        <f>IF(G357="","",VLOOKUP(G357,'Account Codes'!$A$2:$C$803,3,FALSE))</f>
        <v/>
      </c>
      <c r="C357" s="131" t="str">
        <f t="shared" si="49"/>
        <v/>
      </c>
      <c r="D357" s="39"/>
      <c r="E357" s="85" t="str">
        <f>IF(AND(LEN(D357)&gt;0,LEN(C357)&gt;0),"ERROR - please do not enter internal order AND cost centre",IF(LEN(C357)&gt;0,VLOOKUP(C357,'Account Codes'!$H$2:$I$5001,2,FALSE),IF(LEN(D357)&gt;0,VLOOKUP(D357,'Account Codes'!$K$2:$L$12186,2,FALSE),"")))</f>
        <v/>
      </c>
      <c r="F357" s="39"/>
      <c r="G357" s="31"/>
      <c r="H357" s="88" t="str">
        <f>IF(LEN(G357)=0,"",VLOOKUP(VALUE(G357),'Account Codes'!$A$2:$B$803,2,FALSE))</f>
        <v/>
      </c>
      <c r="I357" s="147"/>
      <c r="J357" s="132" t="s">
        <v>21</v>
      </c>
      <c r="K357" s="143"/>
      <c r="L357" s="132">
        <f t="shared" si="50"/>
        <v>0</v>
      </c>
      <c r="M357" s="128">
        <f t="shared" si="51"/>
        <v>0</v>
      </c>
      <c r="N357" s="30"/>
      <c r="O357" s="143"/>
      <c r="P357" s="82">
        <f t="shared" si="52"/>
        <v>0</v>
      </c>
      <c r="Q357" s="142"/>
      <c r="R357" s="123" t="str">
        <f t="shared" si="45"/>
        <v/>
      </c>
      <c r="S357" s="122" t="str">
        <f t="shared" si="46"/>
        <v/>
      </c>
      <c r="T357" s="122" t="str">
        <f t="shared" si="47"/>
        <v/>
      </c>
      <c r="U357">
        <f t="shared" si="48"/>
        <v>0</v>
      </c>
    </row>
    <row r="358" spans="1:21" ht="15" x14ac:dyDescent="0.2">
      <c r="A358" s="48">
        <v>335</v>
      </c>
      <c r="B358" s="49" t="str">
        <f>IF(G358="","",VLOOKUP(G358,'Account Codes'!$A$2:$C$803,3,FALSE))</f>
        <v/>
      </c>
      <c r="C358" s="131" t="str">
        <f t="shared" si="49"/>
        <v/>
      </c>
      <c r="D358" s="39"/>
      <c r="E358" s="85" t="str">
        <f>IF(AND(LEN(D358)&gt;0,LEN(C358)&gt;0),"ERROR - please do not enter internal order AND cost centre",IF(LEN(C358)&gt;0,VLOOKUP(C358,'Account Codes'!$H$2:$I$5001,2,FALSE),IF(LEN(D358)&gt;0,VLOOKUP(D358,'Account Codes'!$K$2:$L$12186,2,FALSE),"")))</f>
        <v/>
      </c>
      <c r="F358" s="39"/>
      <c r="G358" s="31"/>
      <c r="H358" s="88" t="str">
        <f>IF(LEN(G358)=0,"",VLOOKUP(VALUE(G358),'Account Codes'!$A$2:$B$803,2,FALSE))</f>
        <v/>
      </c>
      <c r="I358" s="147"/>
      <c r="J358" s="132" t="s">
        <v>21</v>
      </c>
      <c r="K358" s="143"/>
      <c r="L358" s="132">
        <f t="shared" si="50"/>
        <v>0</v>
      </c>
      <c r="M358" s="128">
        <f t="shared" si="51"/>
        <v>0</v>
      </c>
      <c r="N358" s="30"/>
      <c r="O358" s="143"/>
      <c r="P358" s="82">
        <f t="shared" si="52"/>
        <v>0</v>
      </c>
      <c r="Q358" s="142"/>
      <c r="R358" s="123" t="str">
        <f t="shared" si="45"/>
        <v/>
      </c>
      <c r="S358" s="122" t="str">
        <f t="shared" si="46"/>
        <v/>
      </c>
      <c r="T358" s="122" t="str">
        <f t="shared" si="47"/>
        <v/>
      </c>
      <c r="U358">
        <f t="shared" si="48"/>
        <v>0</v>
      </c>
    </row>
    <row r="359" spans="1:21" ht="15" x14ac:dyDescent="0.2">
      <c r="A359" s="48">
        <v>336</v>
      </c>
      <c r="B359" s="49" t="str">
        <f>IF(G359="","",VLOOKUP(G359,'Account Codes'!$A$2:$C$803,3,FALSE))</f>
        <v/>
      </c>
      <c r="C359" s="131" t="str">
        <f t="shared" si="49"/>
        <v/>
      </c>
      <c r="D359" s="39"/>
      <c r="E359" s="85" t="str">
        <f>IF(AND(LEN(D359)&gt;0,LEN(C359)&gt;0),"ERROR - please do not enter internal order AND cost centre",IF(LEN(C359)&gt;0,VLOOKUP(C359,'Account Codes'!$H$2:$I$5001,2,FALSE),IF(LEN(D359)&gt;0,VLOOKUP(D359,'Account Codes'!$K$2:$L$12186,2,FALSE),"")))</f>
        <v/>
      </c>
      <c r="F359" s="39"/>
      <c r="G359" s="31"/>
      <c r="H359" s="88" t="str">
        <f>IF(LEN(G359)=0,"",VLOOKUP(VALUE(G359),'Account Codes'!$A$2:$B$803,2,FALSE))</f>
        <v/>
      </c>
      <c r="I359" s="147"/>
      <c r="J359" s="132" t="s">
        <v>21</v>
      </c>
      <c r="K359" s="143"/>
      <c r="L359" s="132">
        <f t="shared" si="50"/>
        <v>0</v>
      </c>
      <c r="M359" s="128">
        <f t="shared" si="51"/>
        <v>0</v>
      </c>
      <c r="N359" s="30"/>
      <c r="O359" s="143"/>
      <c r="P359" s="82">
        <f t="shared" si="52"/>
        <v>0</v>
      </c>
      <c r="Q359" s="142"/>
      <c r="R359" s="123" t="str">
        <f t="shared" si="45"/>
        <v/>
      </c>
      <c r="S359" s="122" t="str">
        <f t="shared" si="46"/>
        <v/>
      </c>
      <c r="T359" s="122" t="str">
        <f t="shared" si="47"/>
        <v/>
      </c>
      <c r="U359">
        <f t="shared" si="48"/>
        <v>0</v>
      </c>
    </row>
    <row r="360" spans="1:21" ht="15" x14ac:dyDescent="0.2">
      <c r="A360" s="48">
        <v>337</v>
      </c>
      <c r="B360" s="49" t="str">
        <f>IF(G360="","",VLOOKUP(G360,'Account Codes'!$A$2:$C$803,3,FALSE))</f>
        <v/>
      </c>
      <c r="C360" s="131" t="str">
        <f t="shared" si="49"/>
        <v/>
      </c>
      <c r="D360" s="39"/>
      <c r="E360" s="85" t="str">
        <f>IF(AND(LEN(D360)&gt;0,LEN(C360)&gt;0),"ERROR - please do not enter internal order AND cost centre",IF(LEN(C360)&gt;0,VLOOKUP(C360,'Account Codes'!$H$2:$I$5001,2,FALSE),IF(LEN(D360)&gt;0,VLOOKUP(D360,'Account Codes'!$K$2:$L$12186,2,FALSE),"")))</f>
        <v/>
      </c>
      <c r="F360" s="39"/>
      <c r="G360" s="31"/>
      <c r="H360" s="88" t="str">
        <f>IF(LEN(G360)=0,"",VLOOKUP(VALUE(G360),'Account Codes'!$A$2:$B$803,2,FALSE))</f>
        <v/>
      </c>
      <c r="I360" s="147"/>
      <c r="J360" s="132" t="s">
        <v>21</v>
      </c>
      <c r="K360" s="143"/>
      <c r="L360" s="132">
        <f t="shared" si="50"/>
        <v>0</v>
      </c>
      <c r="M360" s="128">
        <f t="shared" si="51"/>
        <v>0</v>
      </c>
      <c r="N360" s="30"/>
      <c r="O360" s="143"/>
      <c r="P360" s="82">
        <f t="shared" si="52"/>
        <v>0</v>
      </c>
      <c r="Q360" s="142"/>
      <c r="R360" s="123" t="str">
        <f t="shared" si="45"/>
        <v/>
      </c>
      <c r="S360" s="122" t="str">
        <f t="shared" si="46"/>
        <v/>
      </c>
      <c r="T360" s="122" t="str">
        <f t="shared" si="47"/>
        <v/>
      </c>
      <c r="U360">
        <f t="shared" si="48"/>
        <v>0</v>
      </c>
    </row>
    <row r="361" spans="1:21" ht="15" x14ac:dyDescent="0.2">
      <c r="A361" s="48">
        <v>338</v>
      </c>
      <c r="B361" s="49" t="str">
        <f>IF(G361="","",VLOOKUP(G361,'Account Codes'!$A$2:$C$803,3,FALSE))</f>
        <v/>
      </c>
      <c r="C361" s="131" t="str">
        <f t="shared" si="49"/>
        <v/>
      </c>
      <c r="D361" s="39"/>
      <c r="E361" s="85" t="str">
        <f>IF(AND(LEN(D361)&gt;0,LEN(C361)&gt;0),"ERROR - please do not enter internal order AND cost centre",IF(LEN(C361)&gt;0,VLOOKUP(C361,'Account Codes'!$H$2:$I$5001,2,FALSE),IF(LEN(D361)&gt;0,VLOOKUP(D361,'Account Codes'!$K$2:$L$12186,2,FALSE),"")))</f>
        <v/>
      </c>
      <c r="F361" s="39"/>
      <c r="G361" s="31"/>
      <c r="H361" s="88" t="str">
        <f>IF(LEN(G361)=0,"",VLOOKUP(VALUE(G361),'Account Codes'!$A$2:$B$803,2,FALSE))</f>
        <v/>
      </c>
      <c r="I361" s="147"/>
      <c r="J361" s="132" t="s">
        <v>21</v>
      </c>
      <c r="K361" s="143"/>
      <c r="L361" s="132">
        <f t="shared" si="50"/>
        <v>0</v>
      </c>
      <c r="M361" s="128">
        <f t="shared" si="51"/>
        <v>0</v>
      </c>
      <c r="N361" s="30"/>
      <c r="O361" s="143"/>
      <c r="P361" s="82">
        <f t="shared" si="52"/>
        <v>0</v>
      </c>
      <c r="Q361" s="142"/>
      <c r="R361" s="123" t="str">
        <f t="shared" si="45"/>
        <v/>
      </c>
      <c r="S361" s="122" t="str">
        <f t="shared" si="46"/>
        <v/>
      </c>
      <c r="T361" s="122" t="str">
        <f t="shared" si="47"/>
        <v/>
      </c>
      <c r="U361">
        <f t="shared" si="48"/>
        <v>0</v>
      </c>
    </row>
    <row r="362" spans="1:21" ht="15" x14ac:dyDescent="0.2">
      <c r="A362" s="48">
        <v>339</v>
      </c>
      <c r="B362" s="49" t="str">
        <f>IF(G362="","",VLOOKUP(G362,'Account Codes'!$A$2:$C$803,3,FALSE))</f>
        <v/>
      </c>
      <c r="C362" s="131" t="str">
        <f t="shared" si="49"/>
        <v/>
      </c>
      <c r="D362" s="39"/>
      <c r="E362" s="85" t="str">
        <f>IF(AND(LEN(D362)&gt;0,LEN(C362)&gt;0),"ERROR - please do not enter internal order AND cost centre",IF(LEN(C362)&gt;0,VLOOKUP(C362,'Account Codes'!$H$2:$I$5001,2,FALSE),IF(LEN(D362)&gt;0,VLOOKUP(D362,'Account Codes'!$K$2:$L$12186,2,FALSE),"")))</f>
        <v/>
      </c>
      <c r="F362" s="39"/>
      <c r="G362" s="31"/>
      <c r="H362" s="88" t="str">
        <f>IF(LEN(G362)=0,"",VLOOKUP(VALUE(G362),'Account Codes'!$A$2:$B$803,2,FALSE))</f>
        <v/>
      </c>
      <c r="I362" s="147"/>
      <c r="J362" s="132" t="s">
        <v>21</v>
      </c>
      <c r="K362" s="143"/>
      <c r="L362" s="132">
        <f t="shared" si="50"/>
        <v>0</v>
      </c>
      <c r="M362" s="128">
        <f t="shared" si="51"/>
        <v>0</v>
      </c>
      <c r="N362" s="30"/>
      <c r="O362" s="143"/>
      <c r="P362" s="82">
        <f t="shared" si="52"/>
        <v>0</v>
      </c>
      <c r="Q362" s="142"/>
      <c r="R362" s="123" t="str">
        <f t="shared" si="45"/>
        <v/>
      </c>
      <c r="S362" s="122" t="str">
        <f t="shared" si="46"/>
        <v/>
      </c>
      <c r="T362" s="122" t="str">
        <f t="shared" si="47"/>
        <v/>
      </c>
      <c r="U362">
        <f t="shared" si="48"/>
        <v>0</v>
      </c>
    </row>
    <row r="363" spans="1:21" ht="15" x14ac:dyDescent="0.2">
      <c r="A363" s="48">
        <v>340</v>
      </c>
      <c r="B363" s="49" t="str">
        <f>IF(G363="","",VLOOKUP(G363,'Account Codes'!$A$2:$C$803,3,FALSE))</f>
        <v/>
      </c>
      <c r="C363" s="131" t="str">
        <f t="shared" si="49"/>
        <v/>
      </c>
      <c r="D363" s="39"/>
      <c r="E363" s="85" t="str">
        <f>IF(AND(LEN(D363)&gt;0,LEN(C363)&gt;0),"ERROR - please do not enter internal order AND cost centre",IF(LEN(C363)&gt;0,VLOOKUP(C363,'Account Codes'!$H$2:$I$5001,2,FALSE),IF(LEN(D363)&gt;0,VLOOKUP(D363,'Account Codes'!$K$2:$L$12186,2,FALSE),"")))</f>
        <v/>
      </c>
      <c r="F363" s="39"/>
      <c r="G363" s="31"/>
      <c r="H363" s="88" t="str">
        <f>IF(LEN(G363)=0,"",VLOOKUP(VALUE(G363),'Account Codes'!$A$2:$B$803,2,FALSE))</f>
        <v/>
      </c>
      <c r="I363" s="147"/>
      <c r="J363" s="132" t="s">
        <v>21</v>
      </c>
      <c r="K363" s="143"/>
      <c r="L363" s="132">
        <f t="shared" si="50"/>
        <v>0</v>
      </c>
      <c r="M363" s="128">
        <f t="shared" si="51"/>
        <v>0</v>
      </c>
      <c r="N363" s="30"/>
      <c r="O363" s="143"/>
      <c r="P363" s="82">
        <f t="shared" si="52"/>
        <v>0</v>
      </c>
      <c r="Q363" s="142"/>
      <c r="R363" s="123" t="str">
        <f t="shared" si="45"/>
        <v/>
      </c>
      <c r="S363" s="122" t="str">
        <f t="shared" si="46"/>
        <v/>
      </c>
      <c r="T363" s="122" t="str">
        <f t="shared" si="47"/>
        <v/>
      </c>
      <c r="U363">
        <f t="shared" si="48"/>
        <v>0</v>
      </c>
    </row>
    <row r="364" spans="1:21" ht="15" x14ac:dyDescent="0.2">
      <c r="A364" s="48">
        <v>341</v>
      </c>
      <c r="B364" s="49" t="str">
        <f>IF(G364="","",VLOOKUP(G364,'Account Codes'!$A$2:$C$803,3,FALSE))</f>
        <v/>
      </c>
      <c r="C364" s="131" t="str">
        <f t="shared" si="49"/>
        <v/>
      </c>
      <c r="D364" s="39"/>
      <c r="E364" s="85" t="str">
        <f>IF(AND(LEN(D364)&gt;0,LEN(C364)&gt;0),"ERROR - please do not enter internal order AND cost centre",IF(LEN(C364)&gt;0,VLOOKUP(C364,'Account Codes'!$H$2:$I$5001,2,FALSE),IF(LEN(D364)&gt;0,VLOOKUP(D364,'Account Codes'!$K$2:$L$12186,2,FALSE),"")))</f>
        <v/>
      </c>
      <c r="F364" s="39"/>
      <c r="G364" s="31"/>
      <c r="H364" s="88" t="str">
        <f>IF(LEN(G364)=0,"",VLOOKUP(VALUE(G364),'Account Codes'!$A$2:$B$803,2,FALSE))</f>
        <v/>
      </c>
      <c r="I364" s="147"/>
      <c r="J364" s="132" t="s">
        <v>21</v>
      </c>
      <c r="K364" s="143"/>
      <c r="L364" s="132">
        <f t="shared" si="50"/>
        <v>0</v>
      </c>
      <c r="M364" s="128">
        <f t="shared" si="51"/>
        <v>0</v>
      </c>
      <c r="N364" s="30"/>
      <c r="O364" s="143"/>
      <c r="P364" s="82">
        <f t="shared" si="52"/>
        <v>0</v>
      </c>
      <c r="Q364" s="142"/>
      <c r="R364" s="123" t="str">
        <f t="shared" si="45"/>
        <v/>
      </c>
      <c r="S364" s="122" t="str">
        <f t="shared" si="46"/>
        <v/>
      </c>
      <c r="T364" s="122" t="str">
        <f t="shared" si="47"/>
        <v/>
      </c>
      <c r="U364">
        <f t="shared" si="48"/>
        <v>0</v>
      </c>
    </row>
    <row r="365" spans="1:21" ht="15" x14ac:dyDescent="0.2">
      <c r="A365" s="48">
        <v>342</v>
      </c>
      <c r="B365" s="49" t="str">
        <f>IF(G365="","",VLOOKUP(G365,'Account Codes'!$A$2:$C$803,3,FALSE))</f>
        <v/>
      </c>
      <c r="C365" s="131" t="str">
        <f t="shared" si="49"/>
        <v/>
      </c>
      <c r="D365" s="39"/>
      <c r="E365" s="85" t="str">
        <f>IF(AND(LEN(D365)&gt;0,LEN(C365)&gt;0),"ERROR - please do not enter internal order AND cost centre",IF(LEN(C365)&gt;0,VLOOKUP(C365,'Account Codes'!$H$2:$I$5001,2,FALSE),IF(LEN(D365)&gt;0,VLOOKUP(D365,'Account Codes'!$K$2:$L$12186,2,FALSE),"")))</f>
        <v/>
      </c>
      <c r="F365" s="39"/>
      <c r="G365" s="31"/>
      <c r="H365" s="88" t="str">
        <f>IF(LEN(G365)=0,"",VLOOKUP(VALUE(G365),'Account Codes'!$A$2:$B$803,2,FALSE))</f>
        <v/>
      </c>
      <c r="I365" s="147"/>
      <c r="J365" s="132" t="s">
        <v>21</v>
      </c>
      <c r="K365" s="143"/>
      <c r="L365" s="132">
        <f t="shared" si="50"/>
        <v>0</v>
      </c>
      <c r="M365" s="128">
        <f t="shared" si="51"/>
        <v>0</v>
      </c>
      <c r="N365" s="30"/>
      <c r="O365" s="143"/>
      <c r="P365" s="82">
        <f t="shared" si="52"/>
        <v>0</v>
      </c>
      <c r="Q365" s="142"/>
      <c r="R365" s="123" t="str">
        <f t="shared" si="45"/>
        <v/>
      </c>
      <c r="S365" s="122" t="str">
        <f t="shared" si="46"/>
        <v/>
      </c>
      <c r="T365" s="122" t="str">
        <f t="shared" si="47"/>
        <v/>
      </c>
      <c r="U365">
        <f t="shared" si="48"/>
        <v>0</v>
      </c>
    </row>
    <row r="366" spans="1:21" ht="15" x14ac:dyDescent="0.2">
      <c r="A366" s="48">
        <v>343</v>
      </c>
      <c r="B366" s="49" t="str">
        <f>IF(G366="","",VLOOKUP(G366,'Account Codes'!$A$2:$C$803,3,FALSE))</f>
        <v/>
      </c>
      <c r="C366" s="131" t="str">
        <f t="shared" si="49"/>
        <v/>
      </c>
      <c r="D366" s="39"/>
      <c r="E366" s="85" t="str">
        <f>IF(AND(LEN(D366)&gt;0,LEN(C366)&gt;0),"ERROR - please do not enter internal order AND cost centre",IF(LEN(C366)&gt;0,VLOOKUP(C366,'Account Codes'!$H$2:$I$5001,2,FALSE),IF(LEN(D366)&gt;0,VLOOKUP(D366,'Account Codes'!$K$2:$L$12186,2,FALSE),"")))</f>
        <v/>
      </c>
      <c r="F366" s="39"/>
      <c r="G366" s="31"/>
      <c r="H366" s="88" t="str">
        <f>IF(LEN(G366)=0,"",VLOOKUP(VALUE(G366),'Account Codes'!$A$2:$B$803,2,FALSE))</f>
        <v/>
      </c>
      <c r="I366" s="147"/>
      <c r="J366" s="132" t="s">
        <v>21</v>
      </c>
      <c r="K366" s="143"/>
      <c r="L366" s="132">
        <f t="shared" si="50"/>
        <v>0</v>
      </c>
      <c r="M366" s="128">
        <f t="shared" si="51"/>
        <v>0</v>
      </c>
      <c r="N366" s="30"/>
      <c r="O366" s="143"/>
      <c r="P366" s="82">
        <f t="shared" si="52"/>
        <v>0</v>
      </c>
      <c r="Q366" s="142"/>
      <c r="R366" s="123" t="str">
        <f t="shared" si="45"/>
        <v/>
      </c>
      <c r="S366" s="122" t="str">
        <f t="shared" si="46"/>
        <v/>
      </c>
      <c r="T366" s="122" t="str">
        <f t="shared" si="47"/>
        <v/>
      </c>
      <c r="U366">
        <f t="shared" si="48"/>
        <v>0</v>
      </c>
    </row>
    <row r="367" spans="1:21" ht="15" x14ac:dyDescent="0.2">
      <c r="A367" s="48">
        <v>344</v>
      </c>
      <c r="B367" s="49" t="str">
        <f>IF(G367="","",VLOOKUP(G367,'Account Codes'!$A$2:$C$803,3,FALSE))</f>
        <v/>
      </c>
      <c r="C367" s="131" t="str">
        <f t="shared" si="49"/>
        <v/>
      </c>
      <c r="D367" s="39"/>
      <c r="E367" s="85" t="str">
        <f>IF(AND(LEN(D367)&gt;0,LEN(C367)&gt;0),"ERROR - please do not enter internal order AND cost centre",IF(LEN(C367)&gt;0,VLOOKUP(C367,'Account Codes'!$H$2:$I$5001,2,FALSE),IF(LEN(D367)&gt;0,VLOOKUP(D367,'Account Codes'!$K$2:$L$12186,2,FALSE),"")))</f>
        <v/>
      </c>
      <c r="F367" s="39"/>
      <c r="G367" s="31"/>
      <c r="H367" s="88" t="str">
        <f>IF(LEN(G367)=0,"",VLOOKUP(VALUE(G367),'Account Codes'!$A$2:$B$803,2,FALSE))</f>
        <v/>
      </c>
      <c r="I367" s="147"/>
      <c r="J367" s="132" t="s">
        <v>21</v>
      </c>
      <c r="K367" s="143"/>
      <c r="L367" s="132">
        <f t="shared" si="50"/>
        <v>0</v>
      </c>
      <c r="M367" s="128">
        <f t="shared" si="51"/>
        <v>0</v>
      </c>
      <c r="N367" s="30"/>
      <c r="O367" s="143"/>
      <c r="P367" s="82">
        <f t="shared" si="52"/>
        <v>0</v>
      </c>
      <c r="Q367" s="142"/>
      <c r="R367" s="123" t="str">
        <f t="shared" si="45"/>
        <v/>
      </c>
      <c r="S367" s="122" t="str">
        <f t="shared" si="46"/>
        <v/>
      </c>
      <c r="T367" s="122" t="str">
        <f t="shared" si="47"/>
        <v/>
      </c>
      <c r="U367">
        <f t="shared" si="48"/>
        <v>0</v>
      </c>
    </row>
    <row r="368" spans="1:21" ht="15" x14ac:dyDescent="0.2">
      <c r="A368" s="48">
        <v>345</v>
      </c>
      <c r="B368" s="49" t="str">
        <f>IF(G368="","",VLOOKUP(G368,'Account Codes'!$A$2:$C$803,3,FALSE))</f>
        <v/>
      </c>
      <c r="C368" s="131" t="str">
        <f t="shared" si="49"/>
        <v/>
      </c>
      <c r="D368" s="39"/>
      <c r="E368" s="85" t="str">
        <f>IF(AND(LEN(D368)&gt;0,LEN(C368)&gt;0),"ERROR - please do not enter internal order AND cost centre",IF(LEN(C368)&gt;0,VLOOKUP(C368,'Account Codes'!$H$2:$I$5001,2,FALSE),IF(LEN(D368)&gt;0,VLOOKUP(D368,'Account Codes'!$K$2:$L$12186,2,FALSE),"")))</f>
        <v/>
      </c>
      <c r="F368" s="39"/>
      <c r="G368" s="31"/>
      <c r="H368" s="88" t="str">
        <f>IF(LEN(G368)=0,"",VLOOKUP(VALUE(G368),'Account Codes'!$A$2:$B$803,2,FALSE))</f>
        <v/>
      </c>
      <c r="I368" s="147"/>
      <c r="J368" s="132" t="s">
        <v>21</v>
      </c>
      <c r="K368" s="143"/>
      <c r="L368" s="132">
        <f t="shared" si="50"/>
        <v>0</v>
      </c>
      <c r="M368" s="128">
        <f t="shared" si="51"/>
        <v>0</v>
      </c>
      <c r="N368" s="30"/>
      <c r="O368" s="143"/>
      <c r="P368" s="82">
        <f t="shared" si="52"/>
        <v>0</v>
      </c>
      <c r="Q368" s="142"/>
      <c r="R368" s="123" t="str">
        <f t="shared" si="45"/>
        <v/>
      </c>
      <c r="S368" s="122" t="str">
        <f t="shared" si="46"/>
        <v/>
      </c>
      <c r="T368" s="122" t="str">
        <f t="shared" si="47"/>
        <v/>
      </c>
      <c r="U368">
        <f t="shared" si="48"/>
        <v>0</v>
      </c>
    </row>
    <row r="369" spans="1:21" ht="15" x14ac:dyDescent="0.2">
      <c r="A369" s="48">
        <v>346</v>
      </c>
      <c r="B369" s="49" t="str">
        <f>IF(G369="","",VLOOKUP(G369,'Account Codes'!$A$2:$C$803,3,FALSE))</f>
        <v/>
      </c>
      <c r="C369" s="131" t="str">
        <f t="shared" si="49"/>
        <v/>
      </c>
      <c r="D369" s="39"/>
      <c r="E369" s="85" t="str">
        <f>IF(AND(LEN(D369)&gt;0,LEN(C369)&gt;0),"ERROR - please do not enter internal order AND cost centre",IF(LEN(C369)&gt;0,VLOOKUP(C369,'Account Codes'!$H$2:$I$5001,2,FALSE),IF(LEN(D369)&gt;0,VLOOKUP(D369,'Account Codes'!$K$2:$L$12186,2,FALSE),"")))</f>
        <v/>
      </c>
      <c r="F369" s="39"/>
      <c r="G369" s="31"/>
      <c r="H369" s="88" t="str">
        <f>IF(LEN(G369)=0,"",VLOOKUP(VALUE(G369),'Account Codes'!$A$2:$B$803,2,FALSE))</f>
        <v/>
      </c>
      <c r="I369" s="147"/>
      <c r="J369" s="132" t="s">
        <v>21</v>
      </c>
      <c r="K369" s="143"/>
      <c r="L369" s="132">
        <f t="shared" si="50"/>
        <v>0</v>
      </c>
      <c r="M369" s="128">
        <f t="shared" si="51"/>
        <v>0</v>
      </c>
      <c r="N369" s="30"/>
      <c r="O369" s="143"/>
      <c r="P369" s="82">
        <f t="shared" si="52"/>
        <v>0</v>
      </c>
      <c r="Q369" s="142"/>
      <c r="R369" s="123" t="str">
        <f t="shared" si="45"/>
        <v/>
      </c>
      <c r="S369" s="122" t="str">
        <f t="shared" si="46"/>
        <v/>
      </c>
      <c r="T369" s="122" t="str">
        <f t="shared" si="47"/>
        <v/>
      </c>
      <c r="U369">
        <f t="shared" si="48"/>
        <v>0</v>
      </c>
    </row>
    <row r="370" spans="1:21" ht="15" x14ac:dyDescent="0.2">
      <c r="A370" s="48">
        <v>347</v>
      </c>
      <c r="B370" s="49" t="str">
        <f>IF(G370="","",VLOOKUP(G370,'Account Codes'!$A$2:$C$803,3,FALSE))</f>
        <v/>
      </c>
      <c r="C370" s="131" t="str">
        <f t="shared" si="49"/>
        <v/>
      </c>
      <c r="D370" s="39"/>
      <c r="E370" s="85" t="str">
        <f>IF(AND(LEN(D370)&gt;0,LEN(C370)&gt;0),"ERROR - please do not enter internal order AND cost centre",IF(LEN(C370)&gt;0,VLOOKUP(C370,'Account Codes'!$H$2:$I$5001,2,FALSE),IF(LEN(D370)&gt;0,VLOOKUP(D370,'Account Codes'!$K$2:$L$12186,2,FALSE),"")))</f>
        <v/>
      </c>
      <c r="F370" s="39"/>
      <c r="G370" s="31"/>
      <c r="H370" s="88" t="str">
        <f>IF(LEN(G370)=0,"",VLOOKUP(VALUE(G370),'Account Codes'!$A$2:$B$803,2,FALSE))</f>
        <v/>
      </c>
      <c r="I370" s="147"/>
      <c r="J370" s="132" t="s">
        <v>21</v>
      </c>
      <c r="K370" s="143"/>
      <c r="L370" s="132">
        <f t="shared" si="50"/>
        <v>0</v>
      </c>
      <c r="M370" s="128">
        <f t="shared" si="51"/>
        <v>0</v>
      </c>
      <c r="N370" s="30"/>
      <c r="O370" s="143"/>
      <c r="P370" s="82">
        <f t="shared" si="52"/>
        <v>0</v>
      </c>
      <c r="Q370" s="142"/>
      <c r="R370" s="123" t="str">
        <f t="shared" si="45"/>
        <v/>
      </c>
      <c r="S370" s="122" t="str">
        <f t="shared" si="46"/>
        <v/>
      </c>
      <c r="T370" s="122" t="str">
        <f t="shared" si="47"/>
        <v/>
      </c>
      <c r="U370">
        <f t="shared" si="48"/>
        <v>0</v>
      </c>
    </row>
    <row r="371" spans="1:21" ht="15" x14ac:dyDescent="0.2">
      <c r="A371" s="48">
        <v>348</v>
      </c>
      <c r="B371" s="49" t="str">
        <f>IF(G371="","",VLOOKUP(G371,'Account Codes'!$A$2:$C$803,3,FALSE))</f>
        <v/>
      </c>
      <c r="C371" s="131" t="str">
        <f t="shared" si="49"/>
        <v/>
      </c>
      <c r="D371" s="39"/>
      <c r="E371" s="85" t="str">
        <f>IF(AND(LEN(D371)&gt;0,LEN(C371)&gt;0),"ERROR - please do not enter internal order AND cost centre",IF(LEN(C371)&gt;0,VLOOKUP(C371,'Account Codes'!$H$2:$I$5001,2,FALSE),IF(LEN(D371)&gt;0,VLOOKUP(D371,'Account Codes'!$K$2:$L$12186,2,FALSE),"")))</f>
        <v/>
      </c>
      <c r="F371" s="39"/>
      <c r="G371" s="31"/>
      <c r="H371" s="88" t="str">
        <f>IF(LEN(G371)=0,"",VLOOKUP(VALUE(G371),'Account Codes'!$A$2:$B$803,2,FALSE))</f>
        <v/>
      </c>
      <c r="I371" s="147"/>
      <c r="J371" s="132" t="s">
        <v>21</v>
      </c>
      <c r="K371" s="143"/>
      <c r="L371" s="132">
        <f t="shared" si="50"/>
        <v>0</v>
      </c>
      <c r="M371" s="128">
        <f t="shared" si="51"/>
        <v>0</v>
      </c>
      <c r="N371" s="30"/>
      <c r="O371" s="143"/>
      <c r="P371" s="82">
        <f t="shared" si="52"/>
        <v>0</v>
      </c>
      <c r="Q371" s="142"/>
      <c r="R371" s="123" t="str">
        <f t="shared" si="45"/>
        <v/>
      </c>
      <c r="S371" s="122" t="str">
        <f t="shared" si="46"/>
        <v/>
      </c>
      <c r="T371" s="122" t="str">
        <f t="shared" si="47"/>
        <v/>
      </c>
      <c r="U371">
        <f t="shared" si="48"/>
        <v>0</v>
      </c>
    </row>
    <row r="372" spans="1:21" ht="15" x14ac:dyDescent="0.2">
      <c r="A372" s="48">
        <v>349</v>
      </c>
      <c r="B372" s="49" t="str">
        <f>IF(G372="","",VLOOKUP(G372,'Account Codes'!$A$2:$C$803,3,FALSE))</f>
        <v/>
      </c>
      <c r="C372" s="131" t="str">
        <f t="shared" si="49"/>
        <v/>
      </c>
      <c r="D372" s="39"/>
      <c r="E372" s="85" t="str">
        <f>IF(AND(LEN(D372)&gt;0,LEN(C372)&gt;0),"ERROR - please do not enter internal order AND cost centre",IF(LEN(C372)&gt;0,VLOOKUP(C372,'Account Codes'!$H$2:$I$5001,2,FALSE),IF(LEN(D372)&gt;0,VLOOKUP(D372,'Account Codes'!$K$2:$L$12186,2,FALSE),"")))</f>
        <v/>
      </c>
      <c r="F372" s="39"/>
      <c r="G372" s="31"/>
      <c r="H372" s="88" t="str">
        <f>IF(LEN(G372)=0,"",VLOOKUP(VALUE(G372),'Account Codes'!$A$2:$B$803,2,FALSE))</f>
        <v/>
      </c>
      <c r="I372" s="147"/>
      <c r="J372" s="132" t="s">
        <v>21</v>
      </c>
      <c r="K372" s="143"/>
      <c r="L372" s="132">
        <f t="shared" si="50"/>
        <v>0</v>
      </c>
      <c r="M372" s="128">
        <f t="shared" si="51"/>
        <v>0</v>
      </c>
      <c r="N372" s="30"/>
      <c r="O372" s="143"/>
      <c r="P372" s="82">
        <f t="shared" si="52"/>
        <v>0</v>
      </c>
      <c r="Q372" s="142"/>
      <c r="R372" s="123" t="str">
        <f t="shared" si="45"/>
        <v/>
      </c>
      <c r="S372" s="122" t="str">
        <f t="shared" si="46"/>
        <v/>
      </c>
      <c r="T372" s="122" t="str">
        <f t="shared" si="47"/>
        <v/>
      </c>
      <c r="U372">
        <f t="shared" si="48"/>
        <v>0</v>
      </c>
    </row>
    <row r="373" spans="1:21" ht="15" x14ac:dyDescent="0.2">
      <c r="A373" s="48">
        <v>350</v>
      </c>
      <c r="B373" s="49" t="str">
        <f>IF(G373="","",VLOOKUP(G373,'Account Codes'!$A$2:$C$803,3,FALSE))</f>
        <v/>
      </c>
      <c r="C373" s="131" t="str">
        <f t="shared" si="49"/>
        <v/>
      </c>
      <c r="D373" s="39"/>
      <c r="E373" s="85" t="str">
        <f>IF(AND(LEN(D373)&gt;0,LEN(C373)&gt;0),"ERROR - please do not enter internal order AND cost centre",IF(LEN(C373)&gt;0,VLOOKUP(C373,'Account Codes'!$H$2:$I$5001,2,FALSE),IF(LEN(D373)&gt;0,VLOOKUP(D373,'Account Codes'!$K$2:$L$12186,2,FALSE),"")))</f>
        <v/>
      </c>
      <c r="F373" s="39"/>
      <c r="G373" s="31"/>
      <c r="H373" s="88" t="str">
        <f>IF(LEN(G373)=0,"",VLOOKUP(VALUE(G373),'Account Codes'!$A$2:$B$803,2,FALSE))</f>
        <v/>
      </c>
      <c r="I373" s="147"/>
      <c r="J373" s="132" t="s">
        <v>21</v>
      </c>
      <c r="K373" s="143"/>
      <c r="L373" s="132">
        <f t="shared" si="50"/>
        <v>0</v>
      </c>
      <c r="M373" s="128">
        <f t="shared" si="51"/>
        <v>0</v>
      </c>
      <c r="N373" s="30"/>
      <c r="O373" s="143"/>
      <c r="P373" s="82">
        <f t="shared" si="52"/>
        <v>0</v>
      </c>
      <c r="Q373" s="142"/>
      <c r="R373" s="123" t="str">
        <f t="shared" si="45"/>
        <v/>
      </c>
      <c r="S373" s="122" t="str">
        <f t="shared" si="46"/>
        <v/>
      </c>
      <c r="T373" s="122" t="str">
        <f t="shared" si="47"/>
        <v/>
      </c>
      <c r="U373">
        <f t="shared" si="48"/>
        <v>0</v>
      </c>
    </row>
    <row r="374" spans="1:21" ht="15" x14ac:dyDescent="0.2">
      <c r="A374" s="48">
        <v>351</v>
      </c>
      <c r="B374" s="49" t="str">
        <f>IF(G374="","",VLOOKUP(G374,'Account Codes'!$A$2:$C$803,3,FALSE))</f>
        <v/>
      </c>
      <c r="C374" s="131" t="str">
        <f t="shared" si="49"/>
        <v/>
      </c>
      <c r="D374" s="39"/>
      <c r="E374" s="85" t="str">
        <f>IF(AND(LEN(D374)&gt;0,LEN(C374)&gt;0),"ERROR - please do not enter internal order AND cost centre",IF(LEN(C374)&gt;0,VLOOKUP(C374,'Account Codes'!$H$2:$I$5001,2,FALSE),IF(LEN(D374)&gt;0,VLOOKUP(D374,'Account Codes'!$K$2:$L$12186,2,FALSE),"")))</f>
        <v/>
      </c>
      <c r="F374" s="39"/>
      <c r="G374" s="31"/>
      <c r="H374" s="88" t="str">
        <f>IF(LEN(G374)=0,"",VLOOKUP(VALUE(G374),'Account Codes'!$A$2:$B$803,2,FALSE))</f>
        <v/>
      </c>
      <c r="I374" s="147"/>
      <c r="J374" s="132" t="s">
        <v>21</v>
      </c>
      <c r="K374" s="143"/>
      <c r="L374" s="132">
        <f t="shared" si="50"/>
        <v>0</v>
      </c>
      <c r="M374" s="128">
        <f t="shared" si="51"/>
        <v>0</v>
      </c>
      <c r="N374" s="30"/>
      <c r="O374" s="143"/>
      <c r="P374" s="82">
        <f t="shared" si="52"/>
        <v>0</v>
      </c>
      <c r="Q374" s="142"/>
      <c r="R374" s="123" t="str">
        <f t="shared" si="45"/>
        <v/>
      </c>
      <c r="S374" s="122" t="str">
        <f t="shared" si="46"/>
        <v/>
      </c>
      <c r="T374" s="122" t="str">
        <f t="shared" si="47"/>
        <v/>
      </c>
      <c r="U374">
        <f t="shared" si="48"/>
        <v>0</v>
      </c>
    </row>
    <row r="375" spans="1:21" ht="15" x14ac:dyDescent="0.2">
      <c r="A375" s="48">
        <v>352</v>
      </c>
      <c r="B375" s="49" t="str">
        <f>IF(G375="","",VLOOKUP(G375,'Account Codes'!$A$2:$C$803,3,FALSE))</f>
        <v/>
      </c>
      <c r="C375" s="131" t="str">
        <f t="shared" si="49"/>
        <v/>
      </c>
      <c r="D375" s="39"/>
      <c r="E375" s="85" t="str">
        <f>IF(AND(LEN(D375)&gt;0,LEN(C375)&gt;0),"ERROR - please do not enter internal order AND cost centre",IF(LEN(C375)&gt;0,VLOOKUP(C375,'Account Codes'!$H$2:$I$5001,2,FALSE),IF(LEN(D375)&gt;0,VLOOKUP(D375,'Account Codes'!$K$2:$L$12186,2,FALSE),"")))</f>
        <v/>
      </c>
      <c r="F375" s="39"/>
      <c r="G375" s="31"/>
      <c r="H375" s="88" t="str">
        <f>IF(LEN(G375)=0,"",VLOOKUP(VALUE(G375),'Account Codes'!$A$2:$B$803,2,FALSE))</f>
        <v/>
      </c>
      <c r="I375" s="147"/>
      <c r="J375" s="132" t="s">
        <v>21</v>
      </c>
      <c r="K375" s="143"/>
      <c r="L375" s="132">
        <f t="shared" si="50"/>
        <v>0</v>
      </c>
      <c r="M375" s="128">
        <f t="shared" si="51"/>
        <v>0</v>
      </c>
      <c r="N375" s="30"/>
      <c r="O375" s="143"/>
      <c r="P375" s="82">
        <f t="shared" si="52"/>
        <v>0</v>
      </c>
      <c r="Q375" s="142"/>
      <c r="R375" s="123" t="str">
        <f t="shared" si="45"/>
        <v/>
      </c>
      <c r="S375" s="122" t="str">
        <f t="shared" si="46"/>
        <v/>
      </c>
      <c r="T375" s="122" t="str">
        <f t="shared" si="47"/>
        <v/>
      </c>
      <c r="U375">
        <f t="shared" si="48"/>
        <v>0</v>
      </c>
    </row>
    <row r="376" spans="1:21" ht="15" x14ac:dyDescent="0.2">
      <c r="A376" s="48">
        <v>353</v>
      </c>
      <c r="B376" s="49" t="str">
        <f>IF(G376="","",VLOOKUP(G376,'Account Codes'!$A$2:$C$803,3,FALSE))</f>
        <v/>
      </c>
      <c r="C376" s="131" t="str">
        <f t="shared" si="49"/>
        <v/>
      </c>
      <c r="D376" s="39"/>
      <c r="E376" s="85" t="str">
        <f>IF(AND(LEN(D376)&gt;0,LEN(C376)&gt;0),"ERROR - please do not enter internal order AND cost centre",IF(LEN(C376)&gt;0,VLOOKUP(C376,'Account Codes'!$H$2:$I$5001,2,FALSE),IF(LEN(D376)&gt;0,VLOOKUP(D376,'Account Codes'!$K$2:$L$12186,2,FALSE),"")))</f>
        <v/>
      </c>
      <c r="F376" s="39"/>
      <c r="G376" s="31"/>
      <c r="H376" s="88" t="str">
        <f>IF(LEN(G376)=0,"",VLOOKUP(VALUE(G376),'Account Codes'!$A$2:$B$803,2,FALSE))</f>
        <v/>
      </c>
      <c r="I376" s="147"/>
      <c r="J376" s="132" t="s">
        <v>21</v>
      </c>
      <c r="K376" s="143"/>
      <c r="L376" s="132">
        <f t="shared" si="50"/>
        <v>0</v>
      </c>
      <c r="M376" s="128">
        <f t="shared" si="51"/>
        <v>0</v>
      </c>
      <c r="N376" s="30"/>
      <c r="O376" s="143"/>
      <c r="P376" s="82">
        <f t="shared" si="52"/>
        <v>0</v>
      </c>
      <c r="Q376" s="142"/>
      <c r="R376" s="123" t="str">
        <f t="shared" si="45"/>
        <v/>
      </c>
      <c r="S376" s="122" t="str">
        <f t="shared" si="46"/>
        <v/>
      </c>
      <c r="T376" s="122" t="str">
        <f t="shared" si="47"/>
        <v/>
      </c>
      <c r="U376">
        <f t="shared" si="48"/>
        <v>0</v>
      </c>
    </row>
    <row r="377" spans="1:21" ht="15" x14ac:dyDescent="0.2">
      <c r="A377" s="48">
        <v>354</v>
      </c>
      <c r="B377" s="49" t="str">
        <f>IF(G377="","",VLOOKUP(G377,'Account Codes'!$A$2:$C$803,3,FALSE))</f>
        <v/>
      </c>
      <c r="C377" s="131" t="str">
        <f t="shared" si="49"/>
        <v/>
      </c>
      <c r="D377" s="39"/>
      <c r="E377" s="85" t="str">
        <f>IF(AND(LEN(D377)&gt;0,LEN(C377)&gt;0),"ERROR - please do not enter internal order AND cost centre",IF(LEN(C377)&gt;0,VLOOKUP(C377,'Account Codes'!$H$2:$I$5001,2,FALSE),IF(LEN(D377)&gt;0,VLOOKUP(D377,'Account Codes'!$K$2:$L$12186,2,FALSE),"")))</f>
        <v/>
      </c>
      <c r="F377" s="39"/>
      <c r="G377" s="31"/>
      <c r="H377" s="88" t="str">
        <f>IF(LEN(G377)=0,"",VLOOKUP(VALUE(G377),'Account Codes'!$A$2:$B$803,2,FALSE))</f>
        <v/>
      </c>
      <c r="I377" s="147"/>
      <c r="J377" s="132" t="s">
        <v>21</v>
      </c>
      <c r="K377" s="143"/>
      <c r="L377" s="132">
        <f t="shared" si="50"/>
        <v>0</v>
      </c>
      <c r="M377" s="128">
        <f t="shared" si="51"/>
        <v>0</v>
      </c>
      <c r="N377" s="30"/>
      <c r="O377" s="143"/>
      <c r="P377" s="82">
        <f t="shared" si="52"/>
        <v>0</v>
      </c>
      <c r="Q377" s="142"/>
      <c r="R377" s="123" t="str">
        <f t="shared" si="45"/>
        <v/>
      </c>
      <c r="S377" s="122" t="str">
        <f t="shared" si="46"/>
        <v/>
      </c>
      <c r="T377" s="122" t="str">
        <f t="shared" si="47"/>
        <v/>
      </c>
      <c r="U377">
        <f t="shared" si="48"/>
        <v>0</v>
      </c>
    </row>
    <row r="378" spans="1:21" ht="15" x14ac:dyDescent="0.2">
      <c r="A378" s="48">
        <v>355</v>
      </c>
      <c r="B378" s="49" t="str">
        <f>IF(G378="","",VLOOKUP(G378,'Account Codes'!$A$2:$C$803,3,FALSE))</f>
        <v/>
      </c>
      <c r="C378" s="131" t="str">
        <f t="shared" si="49"/>
        <v/>
      </c>
      <c r="D378" s="39"/>
      <c r="E378" s="85" t="str">
        <f>IF(AND(LEN(D378)&gt;0,LEN(C378)&gt;0),"ERROR - please do not enter internal order AND cost centre",IF(LEN(C378)&gt;0,VLOOKUP(C378,'Account Codes'!$H$2:$I$5001,2,FALSE),IF(LEN(D378)&gt;0,VLOOKUP(D378,'Account Codes'!$K$2:$L$12186,2,FALSE),"")))</f>
        <v/>
      </c>
      <c r="F378" s="39"/>
      <c r="G378" s="31"/>
      <c r="H378" s="88" t="str">
        <f>IF(LEN(G378)=0,"",VLOOKUP(VALUE(G378),'Account Codes'!$A$2:$B$803,2,FALSE))</f>
        <v/>
      </c>
      <c r="I378" s="147"/>
      <c r="J378" s="132" t="s">
        <v>21</v>
      </c>
      <c r="K378" s="143"/>
      <c r="L378" s="132">
        <f t="shared" si="50"/>
        <v>0</v>
      </c>
      <c r="M378" s="128">
        <f t="shared" si="51"/>
        <v>0</v>
      </c>
      <c r="N378" s="30"/>
      <c r="O378" s="143"/>
      <c r="P378" s="82">
        <f t="shared" si="52"/>
        <v>0</v>
      </c>
      <c r="Q378" s="142"/>
      <c r="R378" s="123" t="str">
        <f t="shared" si="45"/>
        <v/>
      </c>
      <c r="S378" s="122" t="str">
        <f t="shared" si="46"/>
        <v/>
      </c>
      <c r="T378" s="122" t="str">
        <f t="shared" si="47"/>
        <v/>
      </c>
      <c r="U378">
        <f t="shared" si="48"/>
        <v>0</v>
      </c>
    </row>
    <row r="379" spans="1:21" ht="15" x14ac:dyDescent="0.2">
      <c r="A379" s="48">
        <v>356</v>
      </c>
      <c r="B379" s="49" t="str">
        <f>IF(G379="","",VLOOKUP(G379,'Account Codes'!$A$2:$C$803,3,FALSE))</f>
        <v/>
      </c>
      <c r="C379" s="131" t="str">
        <f t="shared" si="49"/>
        <v/>
      </c>
      <c r="D379" s="39"/>
      <c r="E379" s="85" t="str">
        <f>IF(AND(LEN(D379)&gt;0,LEN(C379)&gt;0),"ERROR - please do not enter internal order AND cost centre",IF(LEN(C379)&gt;0,VLOOKUP(C379,'Account Codes'!$H$2:$I$5001,2,FALSE),IF(LEN(D379)&gt;0,VLOOKUP(D379,'Account Codes'!$K$2:$L$12186,2,FALSE),"")))</f>
        <v/>
      </c>
      <c r="F379" s="39"/>
      <c r="G379" s="31"/>
      <c r="H379" s="88" t="str">
        <f>IF(LEN(G379)=0,"",VLOOKUP(VALUE(G379),'Account Codes'!$A$2:$B$803,2,FALSE))</f>
        <v/>
      </c>
      <c r="I379" s="147"/>
      <c r="J379" s="132" t="s">
        <v>21</v>
      </c>
      <c r="K379" s="143"/>
      <c r="L379" s="132">
        <f t="shared" si="50"/>
        <v>0</v>
      </c>
      <c r="M379" s="128">
        <f t="shared" si="51"/>
        <v>0</v>
      </c>
      <c r="N379" s="30"/>
      <c r="O379" s="143"/>
      <c r="P379" s="82">
        <f t="shared" si="52"/>
        <v>0</v>
      </c>
      <c r="Q379" s="142"/>
      <c r="R379" s="123" t="str">
        <f t="shared" si="45"/>
        <v/>
      </c>
      <c r="S379" s="122" t="str">
        <f t="shared" si="46"/>
        <v/>
      </c>
      <c r="T379" s="122" t="str">
        <f t="shared" si="47"/>
        <v/>
      </c>
      <c r="U379">
        <f t="shared" si="48"/>
        <v>0</v>
      </c>
    </row>
    <row r="380" spans="1:21" ht="15" x14ac:dyDescent="0.2">
      <c r="A380" s="48">
        <v>357</v>
      </c>
      <c r="B380" s="49" t="str">
        <f>IF(G380="","",VLOOKUP(G380,'Account Codes'!$A$2:$C$803,3,FALSE))</f>
        <v/>
      </c>
      <c r="C380" s="131" t="str">
        <f t="shared" si="49"/>
        <v/>
      </c>
      <c r="D380" s="39"/>
      <c r="E380" s="85" t="str">
        <f>IF(AND(LEN(D380)&gt;0,LEN(C380)&gt;0),"ERROR - please do not enter internal order AND cost centre",IF(LEN(C380)&gt;0,VLOOKUP(C380,'Account Codes'!$H$2:$I$5001,2,FALSE),IF(LEN(D380)&gt;0,VLOOKUP(D380,'Account Codes'!$K$2:$L$12186,2,FALSE),"")))</f>
        <v/>
      </c>
      <c r="F380" s="39"/>
      <c r="G380" s="31"/>
      <c r="H380" s="88" t="str">
        <f>IF(LEN(G380)=0,"",VLOOKUP(VALUE(G380),'Account Codes'!$A$2:$B$803,2,FALSE))</f>
        <v/>
      </c>
      <c r="I380" s="147"/>
      <c r="J380" s="132" t="s">
        <v>21</v>
      </c>
      <c r="K380" s="143"/>
      <c r="L380" s="132">
        <f t="shared" si="50"/>
        <v>0</v>
      </c>
      <c r="M380" s="128">
        <f t="shared" si="51"/>
        <v>0</v>
      </c>
      <c r="N380" s="30"/>
      <c r="O380" s="143"/>
      <c r="P380" s="82">
        <f t="shared" si="52"/>
        <v>0</v>
      </c>
      <c r="Q380" s="142"/>
      <c r="R380" s="123" t="str">
        <f t="shared" si="45"/>
        <v/>
      </c>
      <c r="S380" s="122" t="str">
        <f t="shared" si="46"/>
        <v/>
      </c>
      <c r="T380" s="122" t="str">
        <f t="shared" si="47"/>
        <v/>
      </c>
      <c r="U380">
        <f t="shared" si="48"/>
        <v>0</v>
      </c>
    </row>
    <row r="381" spans="1:21" ht="15" x14ac:dyDescent="0.2">
      <c r="A381" s="48">
        <v>358</v>
      </c>
      <c r="B381" s="49" t="str">
        <f>IF(G381="","",VLOOKUP(G381,'Account Codes'!$A$2:$C$803,3,FALSE))</f>
        <v/>
      </c>
      <c r="C381" s="131" t="str">
        <f t="shared" si="49"/>
        <v/>
      </c>
      <c r="D381" s="39"/>
      <c r="E381" s="85" t="str">
        <f>IF(AND(LEN(D381)&gt;0,LEN(C381)&gt;0),"ERROR - please do not enter internal order AND cost centre",IF(LEN(C381)&gt;0,VLOOKUP(C381,'Account Codes'!$H$2:$I$5001,2,FALSE),IF(LEN(D381)&gt;0,VLOOKUP(D381,'Account Codes'!$K$2:$L$12186,2,FALSE),"")))</f>
        <v/>
      </c>
      <c r="F381" s="39"/>
      <c r="G381" s="31"/>
      <c r="H381" s="88" t="str">
        <f>IF(LEN(G381)=0,"",VLOOKUP(VALUE(G381),'Account Codes'!$A$2:$B$803,2,FALSE))</f>
        <v/>
      </c>
      <c r="I381" s="147"/>
      <c r="J381" s="132" t="s">
        <v>21</v>
      </c>
      <c r="K381" s="143"/>
      <c r="L381" s="132">
        <f t="shared" si="50"/>
        <v>0</v>
      </c>
      <c r="M381" s="128">
        <f t="shared" si="51"/>
        <v>0</v>
      </c>
      <c r="N381" s="30"/>
      <c r="O381" s="143"/>
      <c r="P381" s="82">
        <f t="shared" si="52"/>
        <v>0</v>
      </c>
      <c r="Q381" s="142"/>
      <c r="R381" s="123" t="str">
        <f t="shared" si="45"/>
        <v/>
      </c>
      <c r="S381" s="122" t="str">
        <f t="shared" si="46"/>
        <v/>
      </c>
      <c r="T381" s="122" t="str">
        <f t="shared" si="47"/>
        <v/>
      </c>
      <c r="U381">
        <f t="shared" si="48"/>
        <v>0</v>
      </c>
    </row>
    <row r="382" spans="1:21" ht="15" x14ac:dyDescent="0.2">
      <c r="A382" s="48">
        <v>359</v>
      </c>
      <c r="B382" s="49" t="str">
        <f>IF(G382="","",VLOOKUP(G382,'Account Codes'!$A$2:$C$803,3,FALSE))</f>
        <v/>
      </c>
      <c r="C382" s="131" t="str">
        <f t="shared" si="49"/>
        <v/>
      </c>
      <c r="D382" s="39"/>
      <c r="E382" s="85" t="str">
        <f>IF(AND(LEN(D382)&gt;0,LEN(C382)&gt;0),"ERROR - please do not enter internal order AND cost centre",IF(LEN(C382)&gt;0,VLOOKUP(C382,'Account Codes'!$H$2:$I$5001,2,FALSE),IF(LEN(D382)&gt;0,VLOOKUP(D382,'Account Codes'!$K$2:$L$12186,2,FALSE),"")))</f>
        <v/>
      </c>
      <c r="F382" s="39"/>
      <c r="G382" s="31"/>
      <c r="H382" s="88" t="str">
        <f>IF(LEN(G382)=0,"",VLOOKUP(VALUE(G382),'Account Codes'!$A$2:$B$803,2,FALSE))</f>
        <v/>
      </c>
      <c r="I382" s="147"/>
      <c r="J382" s="132" t="s">
        <v>21</v>
      </c>
      <c r="K382" s="143"/>
      <c r="L382" s="132">
        <f t="shared" si="50"/>
        <v>0</v>
      </c>
      <c r="M382" s="128">
        <f t="shared" si="51"/>
        <v>0</v>
      </c>
      <c r="N382" s="30"/>
      <c r="O382" s="143"/>
      <c r="P382" s="82">
        <f t="shared" si="52"/>
        <v>0</v>
      </c>
      <c r="Q382" s="142"/>
      <c r="R382" s="123" t="str">
        <f t="shared" si="45"/>
        <v/>
      </c>
      <c r="S382" s="122" t="str">
        <f t="shared" si="46"/>
        <v/>
      </c>
      <c r="T382" s="122" t="str">
        <f t="shared" si="47"/>
        <v/>
      </c>
      <c r="U382">
        <f t="shared" si="48"/>
        <v>0</v>
      </c>
    </row>
    <row r="383" spans="1:21" ht="15" x14ac:dyDescent="0.2">
      <c r="A383" s="48">
        <v>360</v>
      </c>
      <c r="B383" s="49" t="str">
        <f>IF(G383="","",VLOOKUP(G383,'Account Codes'!$A$2:$C$803,3,FALSE))</f>
        <v/>
      </c>
      <c r="C383" s="131" t="str">
        <f t="shared" si="49"/>
        <v/>
      </c>
      <c r="D383" s="39"/>
      <c r="E383" s="85" t="str">
        <f>IF(AND(LEN(D383)&gt;0,LEN(C383)&gt;0),"ERROR - please do not enter internal order AND cost centre",IF(LEN(C383)&gt;0,VLOOKUP(C383,'Account Codes'!$H$2:$I$5001,2,FALSE),IF(LEN(D383)&gt;0,VLOOKUP(D383,'Account Codes'!$K$2:$L$12186,2,FALSE),"")))</f>
        <v/>
      </c>
      <c r="F383" s="39"/>
      <c r="G383" s="31"/>
      <c r="H383" s="88" t="str">
        <f>IF(LEN(G383)=0,"",VLOOKUP(VALUE(G383),'Account Codes'!$A$2:$B$803,2,FALSE))</f>
        <v/>
      </c>
      <c r="I383" s="147"/>
      <c r="J383" s="132" t="s">
        <v>21</v>
      </c>
      <c r="K383" s="143"/>
      <c r="L383" s="132">
        <f t="shared" si="50"/>
        <v>0</v>
      </c>
      <c r="M383" s="128">
        <f t="shared" si="51"/>
        <v>0</v>
      </c>
      <c r="N383" s="30"/>
      <c r="O383" s="143"/>
      <c r="P383" s="82">
        <f t="shared" si="52"/>
        <v>0</v>
      </c>
      <c r="Q383" s="142"/>
      <c r="R383" s="123" t="str">
        <f t="shared" si="45"/>
        <v/>
      </c>
      <c r="S383" s="122" t="str">
        <f t="shared" si="46"/>
        <v/>
      </c>
      <c r="T383" s="122" t="str">
        <f t="shared" si="47"/>
        <v/>
      </c>
      <c r="U383">
        <f t="shared" si="48"/>
        <v>0</v>
      </c>
    </row>
    <row r="384" spans="1:21" ht="15" x14ac:dyDescent="0.2">
      <c r="A384" s="48">
        <v>361</v>
      </c>
      <c r="B384" s="49" t="str">
        <f>IF(G384="","",VLOOKUP(G384,'Account Codes'!$A$2:$C$803,3,FALSE))</f>
        <v/>
      </c>
      <c r="C384" s="131" t="str">
        <f t="shared" si="49"/>
        <v/>
      </c>
      <c r="D384" s="39"/>
      <c r="E384" s="85" t="str">
        <f>IF(AND(LEN(D384)&gt;0,LEN(C384)&gt;0),"ERROR - please do not enter internal order AND cost centre",IF(LEN(C384)&gt;0,VLOOKUP(C384,'Account Codes'!$H$2:$I$5001,2,FALSE),IF(LEN(D384)&gt;0,VLOOKUP(D384,'Account Codes'!$K$2:$L$12186,2,FALSE),"")))</f>
        <v/>
      </c>
      <c r="F384" s="39"/>
      <c r="G384" s="31"/>
      <c r="H384" s="88" t="str">
        <f>IF(LEN(G384)=0,"",VLOOKUP(VALUE(G384),'Account Codes'!$A$2:$B$803,2,FALSE))</f>
        <v/>
      </c>
      <c r="I384" s="147"/>
      <c r="J384" s="132" t="s">
        <v>21</v>
      </c>
      <c r="K384" s="143"/>
      <c r="L384" s="132">
        <f t="shared" si="50"/>
        <v>0</v>
      </c>
      <c r="M384" s="128">
        <f t="shared" si="51"/>
        <v>0</v>
      </c>
      <c r="N384" s="30"/>
      <c r="O384" s="143"/>
      <c r="P384" s="82">
        <f t="shared" si="52"/>
        <v>0</v>
      </c>
      <c r="Q384" s="142"/>
      <c r="R384" s="123" t="str">
        <f t="shared" si="45"/>
        <v/>
      </c>
      <c r="S384" s="122" t="str">
        <f t="shared" si="46"/>
        <v/>
      </c>
      <c r="T384" s="122" t="str">
        <f t="shared" si="47"/>
        <v/>
      </c>
      <c r="U384">
        <f t="shared" si="48"/>
        <v>0</v>
      </c>
    </row>
    <row r="385" spans="1:21" ht="15" x14ac:dyDescent="0.2">
      <c r="A385" s="48">
        <v>362</v>
      </c>
      <c r="B385" s="49" t="str">
        <f>IF(G385="","",VLOOKUP(G385,'Account Codes'!$A$2:$C$803,3,FALSE))</f>
        <v/>
      </c>
      <c r="C385" s="131" t="str">
        <f t="shared" si="49"/>
        <v/>
      </c>
      <c r="D385" s="39"/>
      <c r="E385" s="85" t="str">
        <f>IF(AND(LEN(D385)&gt;0,LEN(C385)&gt;0),"ERROR - please do not enter internal order AND cost centre",IF(LEN(C385)&gt;0,VLOOKUP(C385,'Account Codes'!$H$2:$I$5001,2,FALSE),IF(LEN(D385)&gt;0,VLOOKUP(D385,'Account Codes'!$K$2:$L$12186,2,FALSE),"")))</f>
        <v/>
      </c>
      <c r="F385" s="39"/>
      <c r="G385" s="31"/>
      <c r="H385" s="88" t="str">
        <f>IF(LEN(G385)=0,"",VLOOKUP(VALUE(G385),'Account Codes'!$A$2:$B$803,2,FALSE))</f>
        <v/>
      </c>
      <c r="I385" s="147"/>
      <c r="J385" s="132" t="s">
        <v>21</v>
      </c>
      <c r="K385" s="143"/>
      <c r="L385" s="132">
        <f t="shared" si="50"/>
        <v>0</v>
      </c>
      <c r="M385" s="128">
        <f t="shared" si="51"/>
        <v>0</v>
      </c>
      <c r="N385" s="30"/>
      <c r="O385" s="143"/>
      <c r="P385" s="82">
        <f t="shared" si="52"/>
        <v>0</v>
      </c>
      <c r="Q385" s="142"/>
      <c r="R385" s="123" t="str">
        <f t="shared" si="45"/>
        <v/>
      </c>
      <c r="S385" s="122" t="str">
        <f t="shared" si="46"/>
        <v/>
      </c>
      <c r="T385" s="122" t="str">
        <f t="shared" si="47"/>
        <v/>
      </c>
      <c r="U385">
        <f t="shared" si="48"/>
        <v>0</v>
      </c>
    </row>
    <row r="386" spans="1:21" ht="15" x14ac:dyDescent="0.2">
      <c r="A386" s="48">
        <v>363</v>
      </c>
      <c r="B386" s="49" t="str">
        <f>IF(G386="","",VLOOKUP(G386,'Account Codes'!$A$2:$C$803,3,FALSE))</f>
        <v/>
      </c>
      <c r="C386" s="131" t="str">
        <f t="shared" si="49"/>
        <v/>
      </c>
      <c r="D386" s="39"/>
      <c r="E386" s="85" t="str">
        <f>IF(AND(LEN(D386)&gt;0,LEN(C386)&gt;0),"ERROR - please do not enter internal order AND cost centre",IF(LEN(C386)&gt;0,VLOOKUP(C386,'Account Codes'!$H$2:$I$5001,2,FALSE),IF(LEN(D386)&gt;0,VLOOKUP(D386,'Account Codes'!$K$2:$L$12186,2,FALSE),"")))</f>
        <v/>
      </c>
      <c r="F386" s="39"/>
      <c r="G386" s="31"/>
      <c r="H386" s="88" t="str">
        <f>IF(LEN(G386)=0,"",VLOOKUP(VALUE(G386),'Account Codes'!$A$2:$B$803,2,FALSE))</f>
        <v/>
      </c>
      <c r="I386" s="147"/>
      <c r="J386" s="132" t="s">
        <v>21</v>
      </c>
      <c r="K386" s="143"/>
      <c r="L386" s="132">
        <f t="shared" si="50"/>
        <v>0</v>
      </c>
      <c r="M386" s="128">
        <f t="shared" si="51"/>
        <v>0</v>
      </c>
      <c r="N386" s="30"/>
      <c r="O386" s="143"/>
      <c r="P386" s="82">
        <f t="shared" si="52"/>
        <v>0</v>
      </c>
      <c r="Q386" s="142"/>
      <c r="R386" s="123" t="str">
        <f t="shared" si="45"/>
        <v/>
      </c>
      <c r="S386" s="122" t="str">
        <f t="shared" si="46"/>
        <v/>
      </c>
      <c r="T386" s="122" t="str">
        <f t="shared" si="47"/>
        <v/>
      </c>
      <c r="U386">
        <f t="shared" si="48"/>
        <v>0</v>
      </c>
    </row>
    <row r="387" spans="1:21" ht="15" x14ac:dyDescent="0.2">
      <c r="A387" s="48">
        <v>364</v>
      </c>
      <c r="B387" s="49" t="str">
        <f>IF(G387="","",VLOOKUP(G387,'Account Codes'!$A$2:$C$803,3,FALSE))</f>
        <v/>
      </c>
      <c r="C387" s="131" t="str">
        <f t="shared" si="49"/>
        <v/>
      </c>
      <c r="D387" s="39"/>
      <c r="E387" s="85" t="str">
        <f>IF(AND(LEN(D387)&gt;0,LEN(C387)&gt;0),"ERROR - please do not enter internal order AND cost centre",IF(LEN(C387)&gt;0,VLOOKUP(C387,'Account Codes'!$H$2:$I$5001,2,FALSE),IF(LEN(D387)&gt;0,VLOOKUP(D387,'Account Codes'!$K$2:$L$12186,2,FALSE),"")))</f>
        <v/>
      </c>
      <c r="F387" s="39"/>
      <c r="G387" s="31"/>
      <c r="H387" s="88" t="str">
        <f>IF(LEN(G387)=0,"",VLOOKUP(VALUE(G387),'Account Codes'!$A$2:$B$803,2,FALSE))</f>
        <v/>
      </c>
      <c r="I387" s="147"/>
      <c r="J387" s="132" t="s">
        <v>21</v>
      </c>
      <c r="K387" s="143"/>
      <c r="L387" s="132">
        <f t="shared" si="50"/>
        <v>0</v>
      </c>
      <c r="M387" s="128">
        <f t="shared" si="51"/>
        <v>0</v>
      </c>
      <c r="N387" s="30"/>
      <c r="O387" s="143"/>
      <c r="P387" s="82">
        <f t="shared" si="52"/>
        <v>0</v>
      </c>
      <c r="Q387" s="142"/>
      <c r="R387" s="123" t="str">
        <f t="shared" si="45"/>
        <v/>
      </c>
      <c r="S387" s="122" t="str">
        <f t="shared" si="46"/>
        <v/>
      </c>
      <c r="T387" s="122" t="str">
        <f t="shared" si="47"/>
        <v/>
      </c>
      <c r="U387">
        <f t="shared" si="48"/>
        <v>0</v>
      </c>
    </row>
    <row r="388" spans="1:21" ht="15" x14ac:dyDescent="0.2">
      <c r="A388" s="48">
        <v>365</v>
      </c>
      <c r="B388" s="49" t="str">
        <f>IF(G388="","",VLOOKUP(G388,'Account Codes'!$A$2:$C$803,3,FALSE))</f>
        <v/>
      </c>
      <c r="C388" s="131" t="str">
        <f t="shared" si="49"/>
        <v/>
      </c>
      <c r="D388" s="39"/>
      <c r="E388" s="85" t="str">
        <f>IF(AND(LEN(D388)&gt;0,LEN(C388)&gt;0),"ERROR - please do not enter internal order AND cost centre",IF(LEN(C388)&gt;0,VLOOKUP(C388,'Account Codes'!$H$2:$I$5001,2,FALSE),IF(LEN(D388)&gt;0,VLOOKUP(D388,'Account Codes'!$K$2:$L$12186,2,FALSE),"")))</f>
        <v/>
      </c>
      <c r="F388" s="39"/>
      <c r="G388" s="31"/>
      <c r="H388" s="88" t="str">
        <f>IF(LEN(G388)=0,"",VLOOKUP(VALUE(G388),'Account Codes'!$A$2:$B$803,2,FALSE))</f>
        <v/>
      </c>
      <c r="I388" s="147"/>
      <c r="J388" s="132" t="s">
        <v>21</v>
      </c>
      <c r="K388" s="143"/>
      <c r="L388" s="132">
        <f t="shared" si="50"/>
        <v>0</v>
      </c>
      <c r="M388" s="128">
        <f t="shared" si="51"/>
        <v>0</v>
      </c>
      <c r="N388" s="30"/>
      <c r="O388" s="143"/>
      <c r="P388" s="82">
        <f t="shared" si="52"/>
        <v>0</v>
      </c>
      <c r="Q388" s="142"/>
      <c r="R388" s="123" t="str">
        <f t="shared" si="45"/>
        <v/>
      </c>
      <c r="S388" s="122" t="str">
        <f t="shared" si="46"/>
        <v/>
      </c>
      <c r="T388" s="122" t="str">
        <f t="shared" si="47"/>
        <v/>
      </c>
      <c r="U388">
        <f t="shared" si="48"/>
        <v>0</v>
      </c>
    </row>
    <row r="389" spans="1:21" ht="15" x14ac:dyDescent="0.2">
      <c r="A389" s="48">
        <v>366</v>
      </c>
      <c r="B389" s="49" t="str">
        <f>IF(G389="","",VLOOKUP(G389,'Account Codes'!$A$2:$C$803,3,FALSE))</f>
        <v/>
      </c>
      <c r="C389" s="131" t="str">
        <f t="shared" si="49"/>
        <v/>
      </c>
      <c r="D389" s="39"/>
      <c r="E389" s="85" t="str">
        <f>IF(AND(LEN(D389)&gt;0,LEN(C389)&gt;0),"ERROR - please do not enter internal order AND cost centre",IF(LEN(C389)&gt;0,VLOOKUP(C389,'Account Codes'!$H$2:$I$5001,2,FALSE),IF(LEN(D389)&gt;0,VLOOKUP(D389,'Account Codes'!$K$2:$L$12186,2,FALSE),"")))</f>
        <v/>
      </c>
      <c r="F389" s="39"/>
      <c r="G389" s="31"/>
      <c r="H389" s="88" t="str">
        <f>IF(LEN(G389)=0,"",VLOOKUP(VALUE(G389),'Account Codes'!$A$2:$B$803,2,FALSE))</f>
        <v/>
      </c>
      <c r="I389" s="147"/>
      <c r="J389" s="132" t="s">
        <v>21</v>
      </c>
      <c r="K389" s="143"/>
      <c r="L389" s="132">
        <f t="shared" si="50"/>
        <v>0</v>
      </c>
      <c r="M389" s="128">
        <f t="shared" si="51"/>
        <v>0</v>
      </c>
      <c r="N389" s="30"/>
      <c r="O389" s="143"/>
      <c r="P389" s="82">
        <f t="shared" si="52"/>
        <v>0</v>
      </c>
      <c r="Q389" s="142"/>
      <c r="R389" s="123" t="str">
        <f t="shared" si="45"/>
        <v/>
      </c>
      <c r="S389" s="122" t="str">
        <f t="shared" si="46"/>
        <v/>
      </c>
      <c r="T389" s="122" t="str">
        <f t="shared" si="47"/>
        <v/>
      </c>
      <c r="U389">
        <f t="shared" si="48"/>
        <v>0</v>
      </c>
    </row>
    <row r="390" spans="1:21" ht="15" x14ac:dyDescent="0.2">
      <c r="A390" s="48">
        <v>367</v>
      </c>
      <c r="B390" s="49" t="str">
        <f>IF(G390="","",VLOOKUP(G390,'Account Codes'!$A$2:$C$803,3,FALSE))</f>
        <v/>
      </c>
      <c r="C390" s="131" t="str">
        <f t="shared" si="49"/>
        <v/>
      </c>
      <c r="D390" s="39"/>
      <c r="E390" s="85" t="str">
        <f>IF(AND(LEN(D390)&gt;0,LEN(C390)&gt;0),"ERROR - please do not enter internal order AND cost centre",IF(LEN(C390)&gt;0,VLOOKUP(C390,'Account Codes'!$H$2:$I$5001,2,FALSE),IF(LEN(D390)&gt;0,VLOOKUP(D390,'Account Codes'!$K$2:$L$12186,2,FALSE),"")))</f>
        <v/>
      </c>
      <c r="F390" s="39"/>
      <c r="G390" s="31"/>
      <c r="H390" s="88" t="str">
        <f>IF(LEN(G390)=0,"",VLOOKUP(VALUE(G390),'Account Codes'!$A$2:$B$803,2,FALSE))</f>
        <v/>
      </c>
      <c r="I390" s="147"/>
      <c r="J390" s="132" t="s">
        <v>21</v>
      </c>
      <c r="K390" s="143"/>
      <c r="L390" s="132">
        <f t="shared" si="50"/>
        <v>0</v>
      </c>
      <c r="M390" s="128">
        <f t="shared" si="51"/>
        <v>0</v>
      </c>
      <c r="N390" s="30"/>
      <c r="O390" s="143"/>
      <c r="P390" s="82">
        <f t="shared" si="52"/>
        <v>0</v>
      </c>
      <c r="Q390" s="142"/>
      <c r="R390" s="123" t="str">
        <f t="shared" si="45"/>
        <v/>
      </c>
      <c r="S390" s="122" t="str">
        <f t="shared" si="46"/>
        <v/>
      </c>
      <c r="T390" s="122" t="str">
        <f t="shared" si="47"/>
        <v/>
      </c>
      <c r="U390">
        <f t="shared" si="48"/>
        <v>0</v>
      </c>
    </row>
    <row r="391" spans="1:21" ht="15" x14ac:dyDescent="0.2">
      <c r="A391" s="48">
        <v>368</v>
      </c>
      <c r="B391" s="49" t="str">
        <f>IF(G391="","",VLOOKUP(G391,'Account Codes'!$A$2:$C$803,3,FALSE))</f>
        <v/>
      </c>
      <c r="C391" s="131" t="str">
        <f t="shared" si="49"/>
        <v/>
      </c>
      <c r="D391" s="39"/>
      <c r="E391" s="85" t="str">
        <f>IF(AND(LEN(D391)&gt;0,LEN(C391)&gt;0),"ERROR - please do not enter internal order AND cost centre",IF(LEN(C391)&gt;0,VLOOKUP(C391,'Account Codes'!$H$2:$I$5001,2,FALSE),IF(LEN(D391)&gt;0,VLOOKUP(D391,'Account Codes'!$K$2:$L$12186,2,FALSE),"")))</f>
        <v/>
      </c>
      <c r="F391" s="39"/>
      <c r="G391" s="31"/>
      <c r="H391" s="88" t="str">
        <f>IF(LEN(G391)=0,"",VLOOKUP(VALUE(G391),'Account Codes'!$A$2:$B$803,2,FALSE))</f>
        <v/>
      </c>
      <c r="I391" s="147"/>
      <c r="J391" s="132" t="s">
        <v>21</v>
      </c>
      <c r="K391" s="143"/>
      <c r="L391" s="132">
        <f t="shared" si="50"/>
        <v>0</v>
      </c>
      <c r="M391" s="128">
        <f t="shared" si="51"/>
        <v>0</v>
      </c>
      <c r="N391" s="30"/>
      <c r="O391" s="143"/>
      <c r="P391" s="82">
        <f t="shared" si="52"/>
        <v>0</v>
      </c>
      <c r="Q391" s="142"/>
      <c r="R391" s="123" t="str">
        <f t="shared" si="45"/>
        <v/>
      </c>
      <c r="S391" s="122" t="str">
        <f t="shared" si="46"/>
        <v/>
      </c>
      <c r="T391" s="122" t="str">
        <f t="shared" si="47"/>
        <v/>
      </c>
      <c r="U391">
        <f t="shared" si="48"/>
        <v>0</v>
      </c>
    </row>
    <row r="392" spans="1:21" ht="15" x14ac:dyDescent="0.2">
      <c r="A392" s="48">
        <v>369</v>
      </c>
      <c r="B392" s="49" t="str">
        <f>IF(G392="","",VLOOKUP(G392,'Account Codes'!$A$2:$C$803,3,FALSE))</f>
        <v/>
      </c>
      <c r="C392" s="131" t="str">
        <f t="shared" si="49"/>
        <v/>
      </c>
      <c r="D392" s="39"/>
      <c r="E392" s="85" t="str">
        <f>IF(AND(LEN(D392)&gt;0,LEN(C392)&gt;0),"ERROR - please do not enter internal order AND cost centre",IF(LEN(C392)&gt;0,VLOOKUP(C392,'Account Codes'!$H$2:$I$5001,2,FALSE),IF(LEN(D392)&gt;0,VLOOKUP(D392,'Account Codes'!$K$2:$L$12186,2,FALSE),"")))</f>
        <v/>
      </c>
      <c r="F392" s="39"/>
      <c r="G392" s="31"/>
      <c r="H392" s="88" t="str">
        <f>IF(LEN(G392)=0,"",VLOOKUP(VALUE(G392),'Account Codes'!$A$2:$B$803,2,FALSE))</f>
        <v/>
      </c>
      <c r="I392" s="147"/>
      <c r="J392" s="132" t="s">
        <v>21</v>
      </c>
      <c r="K392" s="143"/>
      <c r="L392" s="132">
        <f t="shared" si="50"/>
        <v>0</v>
      </c>
      <c r="M392" s="128">
        <f t="shared" si="51"/>
        <v>0</v>
      </c>
      <c r="N392" s="30"/>
      <c r="O392" s="143"/>
      <c r="P392" s="82">
        <f t="shared" si="52"/>
        <v>0</v>
      </c>
      <c r="Q392" s="142"/>
      <c r="R392" s="123" t="str">
        <f t="shared" si="45"/>
        <v/>
      </c>
      <c r="S392" s="122" t="str">
        <f t="shared" si="46"/>
        <v/>
      </c>
      <c r="T392" s="122" t="str">
        <f t="shared" si="47"/>
        <v/>
      </c>
      <c r="U392">
        <f t="shared" si="48"/>
        <v>0</v>
      </c>
    </row>
    <row r="393" spans="1:21" ht="15" x14ac:dyDescent="0.2">
      <c r="A393" s="48">
        <v>370</v>
      </c>
      <c r="B393" s="49" t="str">
        <f>IF(G393="","",VLOOKUP(G393,'Account Codes'!$A$2:$C$803,3,FALSE))</f>
        <v/>
      </c>
      <c r="C393" s="131" t="str">
        <f t="shared" si="49"/>
        <v/>
      </c>
      <c r="D393" s="39"/>
      <c r="E393" s="85" t="str">
        <f>IF(AND(LEN(D393)&gt;0,LEN(C393)&gt;0),"ERROR - please do not enter internal order AND cost centre",IF(LEN(C393)&gt;0,VLOOKUP(C393,'Account Codes'!$H$2:$I$5001,2,FALSE),IF(LEN(D393)&gt;0,VLOOKUP(D393,'Account Codes'!$K$2:$L$12186,2,FALSE),"")))</f>
        <v/>
      </c>
      <c r="F393" s="39"/>
      <c r="G393" s="31"/>
      <c r="H393" s="88" t="str">
        <f>IF(LEN(G393)=0,"",VLOOKUP(VALUE(G393),'Account Codes'!$A$2:$B$803,2,FALSE))</f>
        <v/>
      </c>
      <c r="I393" s="147"/>
      <c r="J393" s="132" t="s">
        <v>21</v>
      </c>
      <c r="K393" s="143"/>
      <c r="L393" s="132">
        <f t="shared" si="50"/>
        <v>0</v>
      </c>
      <c r="M393" s="128">
        <f t="shared" si="51"/>
        <v>0</v>
      </c>
      <c r="N393" s="30"/>
      <c r="O393" s="143"/>
      <c r="P393" s="82">
        <f t="shared" si="52"/>
        <v>0</v>
      </c>
      <c r="Q393" s="142"/>
      <c r="R393" s="123" t="str">
        <f t="shared" si="45"/>
        <v/>
      </c>
      <c r="S393" s="122" t="str">
        <f t="shared" si="46"/>
        <v/>
      </c>
      <c r="T393" s="122" t="str">
        <f t="shared" si="47"/>
        <v/>
      </c>
      <c r="U393">
        <f t="shared" si="48"/>
        <v>0</v>
      </c>
    </row>
    <row r="394" spans="1:21" ht="15" x14ac:dyDescent="0.2">
      <c r="A394" s="48">
        <v>371</v>
      </c>
      <c r="B394" s="49" t="str">
        <f>IF(G394="","",VLOOKUP(G394,'Account Codes'!$A$2:$C$803,3,FALSE))</f>
        <v/>
      </c>
      <c r="C394" s="131" t="str">
        <f t="shared" si="49"/>
        <v/>
      </c>
      <c r="D394" s="39"/>
      <c r="E394" s="85" t="str">
        <f>IF(AND(LEN(D394)&gt;0,LEN(C394)&gt;0),"ERROR - please do not enter internal order AND cost centre",IF(LEN(C394)&gt;0,VLOOKUP(C394,'Account Codes'!$H$2:$I$5001,2,FALSE),IF(LEN(D394)&gt;0,VLOOKUP(D394,'Account Codes'!$K$2:$L$12186,2,FALSE),"")))</f>
        <v/>
      </c>
      <c r="F394" s="39"/>
      <c r="G394" s="31"/>
      <c r="H394" s="88" t="str">
        <f>IF(LEN(G394)=0,"",VLOOKUP(VALUE(G394),'Account Codes'!$A$2:$B$803,2,FALSE))</f>
        <v/>
      </c>
      <c r="I394" s="147"/>
      <c r="J394" s="132" t="s">
        <v>21</v>
      </c>
      <c r="K394" s="143"/>
      <c r="L394" s="132">
        <f t="shared" si="50"/>
        <v>0</v>
      </c>
      <c r="M394" s="128">
        <f t="shared" si="51"/>
        <v>0</v>
      </c>
      <c r="N394" s="30"/>
      <c r="O394" s="143"/>
      <c r="P394" s="82">
        <f t="shared" si="52"/>
        <v>0</v>
      </c>
      <c r="Q394" s="142"/>
      <c r="R394" s="123" t="str">
        <f t="shared" si="45"/>
        <v/>
      </c>
      <c r="S394" s="122" t="str">
        <f t="shared" si="46"/>
        <v/>
      </c>
      <c r="T394" s="122" t="str">
        <f t="shared" si="47"/>
        <v/>
      </c>
      <c r="U394">
        <f t="shared" si="48"/>
        <v>0</v>
      </c>
    </row>
    <row r="395" spans="1:21" ht="15" x14ac:dyDescent="0.2">
      <c r="A395" s="48">
        <v>372</v>
      </c>
      <c r="B395" s="49" t="str">
        <f>IF(G395="","",VLOOKUP(G395,'Account Codes'!$A$2:$C$803,3,FALSE))</f>
        <v/>
      </c>
      <c r="C395" s="131" t="str">
        <f t="shared" si="49"/>
        <v/>
      </c>
      <c r="D395" s="39"/>
      <c r="E395" s="85" t="str">
        <f>IF(AND(LEN(D395)&gt;0,LEN(C395)&gt;0),"ERROR - please do not enter internal order AND cost centre",IF(LEN(C395)&gt;0,VLOOKUP(C395,'Account Codes'!$H$2:$I$5001,2,FALSE),IF(LEN(D395)&gt;0,VLOOKUP(D395,'Account Codes'!$K$2:$L$12186,2,FALSE),"")))</f>
        <v/>
      </c>
      <c r="F395" s="39"/>
      <c r="G395" s="31"/>
      <c r="H395" s="88" t="str">
        <f>IF(LEN(G395)=0,"",VLOOKUP(VALUE(G395),'Account Codes'!$A$2:$B$803,2,FALSE))</f>
        <v/>
      </c>
      <c r="I395" s="147"/>
      <c r="J395" s="132" t="s">
        <v>21</v>
      </c>
      <c r="K395" s="143"/>
      <c r="L395" s="132">
        <f t="shared" si="50"/>
        <v>0</v>
      </c>
      <c r="M395" s="128">
        <f t="shared" si="51"/>
        <v>0</v>
      </c>
      <c r="N395" s="30"/>
      <c r="O395" s="143"/>
      <c r="P395" s="82">
        <f t="shared" si="52"/>
        <v>0</v>
      </c>
      <c r="Q395" s="142"/>
      <c r="R395" s="123" t="str">
        <f t="shared" si="45"/>
        <v/>
      </c>
      <c r="S395" s="122" t="str">
        <f t="shared" si="46"/>
        <v/>
      </c>
      <c r="T395" s="122" t="str">
        <f t="shared" si="47"/>
        <v/>
      </c>
      <c r="U395">
        <f t="shared" si="48"/>
        <v>0</v>
      </c>
    </row>
    <row r="396" spans="1:21" ht="15" x14ac:dyDescent="0.2">
      <c r="A396" s="48">
        <v>373</v>
      </c>
      <c r="B396" s="49" t="str">
        <f>IF(G396="","",VLOOKUP(G396,'Account Codes'!$A$2:$C$803,3,FALSE))</f>
        <v/>
      </c>
      <c r="C396" s="131" t="str">
        <f t="shared" si="49"/>
        <v/>
      </c>
      <c r="D396" s="39"/>
      <c r="E396" s="85" t="str">
        <f>IF(AND(LEN(D396)&gt;0,LEN(C396)&gt;0),"ERROR - please do not enter internal order AND cost centre",IF(LEN(C396)&gt;0,VLOOKUP(C396,'Account Codes'!$H$2:$I$5001,2,FALSE),IF(LEN(D396)&gt;0,VLOOKUP(D396,'Account Codes'!$K$2:$L$12186,2,FALSE),"")))</f>
        <v/>
      </c>
      <c r="F396" s="39"/>
      <c r="G396" s="31"/>
      <c r="H396" s="88" t="str">
        <f>IF(LEN(G396)=0,"",VLOOKUP(VALUE(G396),'Account Codes'!$A$2:$B$803,2,FALSE))</f>
        <v/>
      </c>
      <c r="I396" s="147"/>
      <c r="J396" s="132" t="s">
        <v>21</v>
      </c>
      <c r="K396" s="143"/>
      <c r="L396" s="132">
        <f t="shared" si="50"/>
        <v>0</v>
      </c>
      <c r="M396" s="128">
        <f t="shared" si="51"/>
        <v>0</v>
      </c>
      <c r="N396" s="30"/>
      <c r="O396" s="143"/>
      <c r="P396" s="82">
        <f t="shared" si="52"/>
        <v>0</v>
      </c>
      <c r="Q396" s="142"/>
      <c r="R396" s="123" t="str">
        <f t="shared" si="45"/>
        <v/>
      </c>
      <c r="S396" s="122" t="str">
        <f t="shared" si="46"/>
        <v/>
      </c>
      <c r="T396" s="122" t="str">
        <f t="shared" si="47"/>
        <v/>
      </c>
      <c r="U396">
        <f t="shared" si="48"/>
        <v>0</v>
      </c>
    </row>
    <row r="397" spans="1:21" ht="15" x14ac:dyDescent="0.2">
      <c r="A397" s="48">
        <v>374</v>
      </c>
      <c r="B397" s="49" t="str">
        <f>IF(G397="","",VLOOKUP(G397,'Account Codes'!$A$2:$C$803,3,FALSE))</f>
        <v/>
      </c>
      <c r="C397" s="131" t="str">
        <f t="shared" si="49"/>
        <v/>
      </c>
      <c r="D397" s="39"/>
      <c r="E397" s="85" t="str">
        <f>IF(AND(LEN(D397)&gt;0,LEN(C397)&gt;0),"ERROR - please do not enter internal order AND cost centre",IF(LEN(C397)&gt;0,VLOOKUP(C397,'Account Codes'!$H$2:$I$5001,2,FALSE),IF(LEN(D397)&gt;0,VLOOKUP(D397,'Account Codes'!$K$2:$L$12186,2,FALSE),"")))</f>
        <v/>
      </c>
      <c r="F397" s="39"/>
      <c r="G397" s="31"/>
      <c r="H397" s="88" t="str">
        <f>IF(LEN(G397)=0,"",VLOOKUP(VALUE(G397),'Account Codes'!$A$2:$B$803,2,FALSE))</f>
        <v/>
      </c>
      <c r="I397" s="147"/>
      <c r="J397" s="132" t="s">
        <v>21</v>
      </c>
      <c r="K397" s="143"/>
      <c r="L397" s="132">
        <f t="shared" si="50"/>
        <v>0</v>
      </c>
      <c r="M397" s="128">
        <f t="shared" si="51"/>
        <v>0</v>
      </c>
      <c r="N397" s="30"/>
      <c r="O397" s="143"/>
      <c r="P397" s="82">
        <f t="shared" si="52"/>
        <v>0</v>
      </c>
      <c r="Q397" s="142"/>
      <c r="R397" s="123" t="str">
        <f t="shared" si="45"/>
        <v/>
      </c>
      <c r="S397" s="122" t="str">
        <f t="shared" si="46"/>
        <v/>
      </c>
      <c r="T397" s="122" t="str">
        <f t="shared" si="47"/>
        <v/>
      </c>
      <c r="U397">
        <f t="shared" si="48"/>
        <v>0</v>
      </c>
    </row>
    <row r="398" spans="1:21" ht="15" x14ac:dyDescent="0.2">
      <c r="A398" s="48">
        <v>375</v>
      </c>
      <c r="B398" s="49" t="str">
        <f>IF(G398="","",VLOOKUP(G398,'Account Codes'!$A$2:$C$803,3,FALSE))</f>
        <v/>
      </c>
      <c r="C398" s="131" t="str">
        <f t="shared" si="49"/>
        <v/>
      </c>
      <c r="D398" s="39"/>
      <c r="E398" s="85" t="str">
        <f>IF(AND(LEN(D398)&gt;0,LEN(C398)&gt;0),"ERROR - please do not enter internal order AND cost centre",IF(LEN(C398)&gt;0,VLOOKUP(C398,'Account Codes'!$H$2:$I$5001,2,FALSE),IF(LEN(D398)&gt;0,VLOOKUP(D398,'Account Codes'!$K$2:$L$12186,2,FALSE),"")))</f>
        <v/>
      </c>
      <c r="F398" s="39"/>
      <c r="G398" s="31"/>
      <c r="H398" s="88" t="str">
        <f>IF(LEN(G398)=0,"",VLOOKUP(VALUE(G398),'Account Codes'!$A$2:$B$803,2,FALSE))</f>
        <v/>
      </c>
      <c r="I398" s="147"/>
      <c r="J398" s="132" t="s">
        <v>21</v>
      </c>
      <c r="K398" s="143"/>
      <c r="L398" s="132">
        <f t="shared" si="50"/>
        <v>0</v>
      </c>
      <c r="M398" s="128">
        <f t="shared" si="51"/>
        <v>0</v>
      </c>
      <c r="N398" s="30"/>
      <c r="O398" s="143"/>
      <c r="P398" s="82">
        <f t="shared" si="52"/>
        <v>0</v>
      </c>
      <c r="Q398" s="142"/>
      <c r="R398" s="123" t="str">
        <f t="shared" si="45"/>
        <v/>
      </c>
      <c r="S398" s="122" t="str">
        <f t="shared" si="46"/>
        <v/>
      </c>
      <c r="T398" s="122" t="str">
        <f t="shared" si="47"/>
        <v/>
      </c>
      <c r="U398">
        <f t="shared" si="48"/>
        <v>0</v>
      </c>
    </row>
    <row r="399" spans="1:21" ht="15" x14ac:dyDescent="0.2">
      <c r="A399" s="48">
        <v>376</v>
      </c>
      <c r="B399" s="49" t="str">
        <f>IF(G399="","",VLOOKUP(G399,'Account Codes'!$A$2:$C$803,3,FALSE))</f>
        <v/>
      </c>
      <c r="C399" s="131" t="str">
        <f t="shared" si="49"/>
        <v/>
      </c>
      <c r="D399" s="39"/>
      <c r="E399" s="85" t="str">
        <f>IF(AND(LEN(D399)&gt;0,LEN(C399)&gt;0),"ERROR - please do not enter internal order AND cost centre",IF(LEN(C399)&gt;0,VLOOKUP(C399,'Account Codes'!$H$2:$I$5001,2,FALSE),IF(LEN(D399)&gt;0,VLOOKUP(D399,'Account Codes'!$K$2:$L$12186,2,FALSE),"")))</f>
        <v/>
      </c>
      <c r="F399" s="39"/>
      <c r="G399" s="31"/>
      <c r="H399" s="88" t="str">
        <f>IF(LEN(G399)=0,"",VLOOKUP(VALUE(G399),'Account Codes'!$A$2:$B$803,2,FALSE))</f>
        <v/>
      </c>
      <c r="I399" s="147"/>
      <c r="J399" s="132" t="s">
        <v>21</v>
      </c>
      <c r="K399" s="143"/>
      <c r="L399" s="132">
        <f t="shared" si="50"/>
        <v>0</v>
      </c>
      <c r="M399" s="128">
        <f t="shared" si="51"/>
        <v>0</v>
      </c>
      <c r="N399" s="30"/>
      <c r="O399" s="143"/>
      <c r="P399" s="82">
        <f t="shared" si="52"/>
        <v>0</v>
      </c>
      <c r="Q399" s="142"/>
      <c r="R399" s="123" t="str">
        <f t="shared" si="45"/>
        <v/>
      </c>
      <c r="S399" s="122" t="str">
        <f t="shared" si="46"/>
        <v/>
      </c>
      <c r="T399" s="122" t="str">
        <f t="shared" si="47"/>
        <v/>
      </c>
      <c r="U399">
        <f t="shared" si="48"/>
        <v>0</v>
      </c>
    </row>
    <row r="400" spans="1:21" ht="15" x14ac:dyDescent="0.2">
      <c r="A400" s="48">
        <v>377</v>
      </c>
      <c r="B400" s="49" t="str">
        <f>IF(G400="","",VLOOKUP(G400,'Account Codes'!$A$2:$C$803,3,FALSE))</f>
        <v/>
      </c>
      <c r="C400" s="131" t="str">
        <f t="shared" si="49"/>
        <v/>
      </c>
      <c r="D400" s="39"/>
      <c r="E400" s="85" t="str">
        <f>IF(AND(LEN(D400)&gt;0,LEN(C400)&gt;0),"ERROR - please do not enter internal order AND cost centre",IF(LEN(C400)&gt;0,VLOOKUP(C400,'Account Codes'!$H$2:$I$5001,2,FALSE),IF(LEN(D400)&gt;0,VLOOKUP(D400,'Account Codes'!$K$2:$L$12186,2,FALSE),"")))</f>
        <v/>
      </c>
      <c r="F400" s="39"/>
      <c r="G400" s="31"/>
      <c r="H400" s="88" t="str">
        <f>IF(LEN(G400)=0,"",VLOOKUP(VALUE(G400),'Account Codes'!$A$2:$B$803,2,FALSE))</f>
        <v/>
      </c>
      <c r="I400" s="147"/>
      <c r="J400" s="132" t="s">
        <v>21</v>
      </c>
      <c r="K400" s="143"/>
      <c r="L400" s="132">
        <f t="shared" si="50"/>
        <v>0</v>
      </c>
      <c r="M400" s="128">
        <f t="shared" si="51"/>
        <v>0</v>
      </c>
      <c r="N400" s="30"/>
      <c r="O400" s="143"/>
      <c r="P400" s="82">
        <f t="shared" si="52"/>
        <v>0</v>
      </c>
      <c r="Q400" s="142"/>
      <c r="R400" s="123" t="str">
        <f t="shared" si="45"/>
        <v/>
      </c>
      <c r="S400" s="122" t="str">
        <f t="shared" si="46"/>
        <v/>
      </c>
      <c r="T400" s="122" t="str">
        <f t="shared" si="47"/>
        <v/>
      </c>
      <c r="U400">
        <f t="shared" si="48"/>
        <v>0</v>
      </c>
    </row>
    <row r="401" spans="1:21" ht="15" x14ac:dyDescent="0.2">
      <c r="A401" s="48">
        <v>378</v>
      </c>
      <c r="B401" s="49" t="str">
        <f>IF(G401="","",VLOOKUP(G401,'Account Codes'!$A$2:$C$803,3,FALSE))</f>
        <v/>
      </c>
      <c r="C401" s="131" t="str">
        <f t="shared" si="49"/>
        <v/>
      </c>
      <c r="D401" s="39"/>
      <c r="E401" s="85" t="str">
        <f>IF(AND(LEN(D401)&gt;0,LEN(C401)&gt;0),"ERROR - please do not enter internal order AND cost centre",IF(LEN(C401)&gt;0,VLOOKUP(C401,'Account Codes'!$H$2:$I$5001,2,FALSE),IF(LEN(D401)&gt;0,VLOOKUP(D401,'Account Codes'!$K$2:$L$12186,2,FALSE),"")))</f>
        <v/>
      </c>
      <c r="F401" s="39"/>
      <c r="G401" s="31"/>
      <c r="H401" s="88" t="str">
        <f>IF(LEN(G401)=0,"",VLOOKUP(VALUE(G401),'Account Codes'!$A$2:$B$803,2,FALSE))</f>
        <v/>
      </c>
      <c r="I401" s="147"/>
      <c r="J401" s="132" t="s">
        <v>21</v>
      </c>
      <c r="K401" s="143"/>
      <c r="L401" s="132">
        <f t="shared" si="50"/>
        <v>0</v>
      </c>
      <c r="M401" s="128">
        <f t="shared" si="51"/>
        <v>0</v>
      </c>
      <c r="N401" s="30"/>
      <c r="O401" s="143"/>
      <c r="P401" s="82">
        <f t="shared" si="52"/>
        <v>0</v>
      </c>
      <c r="Q401" s="142"/>
      <c r="R401" s="123" t="str">
        <f t="shared" si="45"/>
        <v/>
      </c>
      <c r="S401" s="122" t="str">
        <f t="shared" si="46"/>
        <v/>
      </c>
      <c r="T401" s="122" t="str">
        <f t="shared" si="47"/>
        <v/>
      </c>
      <c r="U401">
        <f t="shared" si="48"/>
        <v>0</v>
      </c>
    </row>
    <row r="402" spans="1:21" ht="15" x14ac:dyDescent="0.2">
      <c r="A402" s="48">
        <v>379</v>
      </c>
      <c r="B402" s="49" t="str">
        <f>IF(G402="","",VLOOKUP(G402,'Account Codes'!$A$2:$C$803,3,FALSE))</f>
        <v/>
      </c>
      <c r="C402" s="131" t="str">
        <f t="shared" si="49"/>
        <v/>
      </c>
      <c r="D402" s="39"/>
      <c r="E402" s="85" t="str">
        <f>IF(AND(LEN(D402)&gt;0,LEN(C402)&gt;0),"ERROR - please do not enter internal order AND cost centre",IF(LEN(C402)&gt;0,VLOOKUP(C402,'Account Codes'!$H$2:$I$5001,2,FALSE),IF(LEN(D402)&gt;0,VLOOKUP(D402,'Account Codes'!$K$2:$L$12186,2,FALSE),"")))</f>
        <v/>
      </c>
      <c r="F402" s="39"/>
      <c r="G402" s="31"/>
      <c r="H402" s="88" t="str">
        <f>IF(LEN(G402)=0,"",VLOOKUP(VALUE(G402),'Account Codes'!$A$2:$B$803,2,FALSE))</f>
        <v/>
      </c>
      <c r="I402" s="147"/>
      <c r="J402" s="132" t="s">
        <v>21</v>
      </c>
      <c r="K402" s="143"/>
      <c r="L402" s="132">
        <f t="shared" si="50"/>
        <v>0</v>
      </c>
      <c r="M402" s="128">
        <f t="shared" si="51"/>
        <v>0</v>
      </c>
      <c r="N402" s="30"/>
      <c r="O402" s="143"/>
      <c r="P402" s="82">
        <f t="shared" si="52"/>
        <v>0</v>
      </c>
      <c r="Q402" s="142"/>
      <c r="R402" s="123" t="str">
        <f t="shared" si="45"/>
        <v/>
      </c>
      <c r="S402" s="122" t="str">
        <f t="shared" si="46"/>
        <v/>
      </c>
      <c r="T402" s="122" t="str">
        <f t="shared" si="47"/>
        <v/>
      </c>
      <c r="U402">
        <f t="shared" si="48"/>
        <v>0</v>
      </c>
    </row>
    <row r="403" spans="1:21" ht="15" x14ac:dyDescent="0.2">
      <c r="A403" s="48">
        <v>380</v>
      </c>
      <c r="B403" s="49" t="str">
        <f>IF(G403="","",VLOOKUP(G403,'Account Codes'!$A$2:$C$803,3,FALSE))</f>
        <v/>
      </c>
      <c r="C403" s="131" t="str">
        <f t="shared" si="49"/>
        <v/>
      </c>
      <c r="D403" s="39"/>
      <c r="E403" s="85" t="str">
        <f>IF(AND(LEN(D403)&gt;0,LEN(C403)&gt;0),"ERROR - please do not enter internal order AND cost centre",IF(LEN(C403)&gt;0,VLOOKUP(C403,'Account Codes'!$H$2:$I$5001,2,FALSE),IF(LEN(D403)&gt;0,VLOOKUP(D403,'Account Codes'!$K$2:$L$12186,2,FALSE),"")))</f>
        <v/>
      </c>
      <c r="F403" s="39"/>
      <c r="G403" s="31"/>
      <c r="H403" s="88" t="str">
        <f>IF(LEN(G403)=0,"",VLOOKUP(VALUE(G403),'Account Codes'!$A$2:$B$803,2,FALSE))</f>
        <v/>
      </c>
      <c r="I403" s="147"/>
      <c r="J403" s="132" t="s">
        <v>21</v>
      </c>
      <c r="K403" s="143"/>
      <c r="L403" s="132">
        <f t="shared" si="50"/>
        <v>0</v>
      </c>
      <c r="M403" s="128">
        <f t="shared" si="51"/>
        <v>0</v>
      </c>
      <c r="N403" s="30"/>
      <c r="O403" s="143"/>
      <c r="P403" s="82">
        <f t="shared" si="52"/>
        <v>0</v>
      </c>
      <c r="Q403" s="142"/>
      <c r="R403" s="123" t="str">
        <f t="shared" si="45"/>
        <v/>
      </c>
      <c r="S403" s="122" t="str">
        <f t="shared" si="46"/>
        <v/>
      </c>
      <c r="T403" s="122" t="str">
        <f t="shared" si="47"/>
        <v/>
      </c>
      <c r="U403">
        <f t="shared" si="48"/>
        <v>0</v>
      </c>
    </row>
    <row r="404" spans="1:21" ht="15" x14ac:dyDescent="0.2">
      <c r="A404" s="48">
        <v>381</v>
      </c>
      <c r="B404" s="49" t="str">
        <f>IF(G404="","",VLOOKUP(G404,'Account Codes'!$A$2:$C$803,3,FALSE))</f>
        <v/>
      </c>
      <c r="C404" s="131" t="str">
        <f t="shared" si="49"/>
        <v/>
      </c>
      <c r="D404" s="39"/>
      <c r="E404" s="85" t="str">
        <f>IF(AND(LEN(D404)&gt;0,LEN(C404)&gt;0),"ERROR - please do not enter internal order AND cost centre",IF(LEN(C404)&gt;0,VLOOKUP(C404,'Account Codes'!$H$2:$I$5001,2,FALSE),IF(LEN(D404)&gt;0,VLOOKUP(D404,'Account Codes'!$K$2:$L$12186,2,FALSE),"")))</f>
        <v/>
      </c>
      <c r="F404" s="39"/>
      <c r="G404" s="31"/>
      <c r="H404" s="88" t="str">
        <f>IF(LEN(G404)=0,"",VLOOKUP(VALUE(G404),'Account Codes'!$A$2:$B$803,2,FALSE))</f>
        <v/>
      </c>
      <c r="I404" s="147"/>
      <c r="J404" s="132" t="s">
        <v>21</v>
      </c>
      <c r="K404" s="143"/>
      <c r="L404" s="132">
        <f t="shared" si="50"/>
        <v>0</v>
      </c>
      <c r="M404" s="128">
        <f t="shared" si="51"/>
        <v>0</v>
      </c>
      <c r="N404" s="30"/>
      <c r="O404" s="143"/>
      <c r="P404" s="82">
        <f t="shared" si="52"/>
        <v>0</v>
      </c>
      <c r="Q404" s="142"/>
      <c r="R404" s="123" t="str">
        <f t="shared" si="45"/>
        <v/>
      </c>
      <c r="S404" s="122" t="str">
        <f t="shared" si="46"/>
        <v/>
      </c>
      <c r="T404" s="122" t="str">
        <f t="shared" si="47"/>
        <v/>
      </c>
      <c r="U404">
        <f t="shared" si="48"/>
        <v>0</v>
      </c>
    </row>
    <row r="405" spans="1:21" ht="15" x14ac:dyDescent="0.2">
      <c r="A405" s="48">
        <v>382</v>
      </c>
      <c r="B405" s="49" t="str">
        <f>IF(G405="","",VLOOKUP(G405,'Account Codes'!$A$2:$C$803,3,FALSE))</f>
        <v/>
      </c>
      <c r="C405" s="131" t="str">
        <f t="shared" si="49"/>
        <v/>
      </c>
      <c r="D405" s="39"/>
      <c r="E405" s="85" t="str">
        <f>IF(AND(LEN(D405)&gt;0,LEN(C405)&gt;0),"ERROR - please do not enter internal order AND cost centre",IF(LEN(C405)&gt;0,VLOOKUP(C405,'Account Codes'!$H$2:$I$5001,2,FALSE),IF(LEN(D405)&gt;0,VLOOKUP(D405,'Account Codes'!$K$2:$L$12186,2,FALSE),"")))</f>
        <v/>
      </c>
      <c r="F405" s="39"/>
      <c r="G405" s="31"/>
      <c r="H405" s="88" t="str">
        <f>IF(LEN(G405)=0,"",VLOOKUP(VALUE(G405),'Account Codes'!$A$2:$B$803,2,FALSE))</f>
        <v/>
      </c>
      <c r="I405" s="147"/>
      <c r="J405" s="132" t="s">
        <v>21</v>
      </c>
      <c r="K405" s="143"/>
      <c r="L405" s="132">
        <f t="shared" si="50"/>
        <v>0</v>
      </c>
      <c r="M405" s="128">
        <f t="shared" si="51"/>
        <v>0</v>
      </c>
      <c r="N405" s="30"/>
      <c r="O405" s="143"/>
      <c r="P405" s="82">
        <f t="shared" si="52"/>
        <v>0</v>
      </c>
      <c r="Q405" s="142"/>
      <c r="R405" s="123" t="str">
        <f t="shared" si="45"/>
        <v/>
      </c>
      <c r="S405" s="122" t="str">
        <f t="shared" si="46"/>
        <v/>
      </c>
      <c r="T405" s="122" t="str">
        <f t="shared" si="47"/>
        <v/>
      </c>
      <c r="U405">
        <f t="shared" si="48"/>
        <v>0</v>
      </c>
    </row>
    <row r="406" spans="1:21" ht="15" x14ac:dyDescent="0.2">
      <c r="A406" s="48">
        <v>383</v>
      </c>
      <c r="B406" s="49" t="str">
        <f>IF(G406="","",VLOOKUP(G406,'Account Codes'!$A$2:$C$803,3,FALSE))</f>
        <v/>
      </c>
      <c r="C406" s="131" t="str">
        <f t="shared" si="49"/>
        <v/>
      </c>
      <c r="D406" s="39"/>
      <c r="E406" s="85" t="str">
        <f>IF(AND(LEN(D406)&gt;0,LEN(C406)&gt;0),"ERROR - please do not enter internal order AND cost centre",IF(LEN(C406)&gt;0,VLOOKUP(C406,'Account Codes'!$H$2:$I$5001,2,FALSE),IF(LEN(D406)&gt;0,VLOOKUP(D406,'Account Codes'!$K$2:$L$12186,2,FALSE),"")))</f>
        <v/>
      </c>
      <c r="F406" s="39"/>
      <c r="G406" s="31"/>
      <c r="H406" s="88" t="str">
        <f>IF(LEN(G406)=0,"",VLOOKUP(VALUE(G406),'Account Codes'!$A$2:$B$803,2,FALSE))</f>
        <v/>
      </c>
      <c r="I406" s="147"/>
      <c r="J406" s="132" t="s">
        <v>21</v>
      </c>
      <c r="K406" s="143"/>
      <c r="L406" s="132">
        <f t="shared" si="50"/>
        <v>0</v>
      </c>
      <c r="M406" s="128">
        <f t="shared" si="51"/>
        <v>0</v>
      </c>
      <c r="N406" s="30"/>
      <c r="O406" s="143"/>
      <c r="P406" s="82">
        <f t="shared" si="52"/>
        <v>0</v>
      </c>
      <c r="Q406" s="142"/>
      <c r="R406" s="123" t="str">
        <f t="shared" si="45"/>
        <v/>
      </c>
      <c r="S406" s="122" t="str">
        <f t="shared" si="46"/>
        <v/>
      </c>
      <c r="T406" s="122" t="str">
        <f t="shared" si="47"/>
        <v/>
      </c>
      <c r="U406">
        <f t="shared" si="48"/>
        <v>0</v>
      </c>
    </row>
    <row r="407" spans="1:21" ht="15" x14ac:dyDescent="0.2">
      <c r="A407" s="48">
        <v>384</v>
      </c>
      <c r="B407" s="49" t="str">
        <f>IF(G407="","",VLOOKUP(G407,'Account Codes'!$A$2:$C$803,3,FALSE))</f>
        <v/>
      </c>
      <c r="C407" s="131" t="str">
        <f t="shared" si="49"/>
        <v/>
      </c>
      <c r="D407" s="39"/>
      <c r="E407" s="85" t="str">
        <f>IF(AND(LEN(D407)&gt;0,LEN(C407)&gt;0),"ERROR - please do not enter internal order AND cost centre",IF(LEN(C407)&gt;0,VLOOKUP(C407,'Account Codes'!$H$2:$I$5001,2,FALSE),IF(LEN(D407)&gt;0,VLOOKUP(D407,'Account Codes'!$K$2:$L$12186,2,FALSE),"")))</f>
        <v/>
      </c>
      <c r="F407" s="39"/>
      <c r="G407" s="31"/>
      <c r="H407" s="88" t="str">
        <f>IF(LEN(G407)=0,"",VLOOKUP(VALUE(G407),'Account Codes'!$A$2:$B$803,2,FALSE))</f>
        <v/>
      </c>
      <c r="I407" s="147"/>
      <c r="J407" s="132" t="s">
        <v>21</v>
      </c>
      <c r="K407" s="143"/>
      <c r="L407" s="132">
        <f t="shared" si="50"/>
        <v>0</v>
      </c>
      <c r="M407" s="128">
        <f t="shared" si="51"/>
        <v>0</v>
      </c>
      <c r="N407" s="30"/>
      <c r="O407" s="143"/>
      <c r="P407" s="82">
        <f t="shared" si="52"/>
        <v>0</v>
      </c>
      <c r="Q407" s="142"/>
      <c r="R407" s="123" t="str">
        <f t="shared" si="45"/>
        <v/>
      </c>
      <c r="S407" s="122" t="str">
        <f t="shared" si="46"/>
        <v/>
      </c>
      <c r="T407" s="122" t="str">
        <f t="shared" si="47"/>
        <v/>
      </c>
      <c r="U407">
        <f t="shared" si="48"/>
        <v>0</v>
      </c>
    </row>
    <row r="408" spans="1:21" ht="15" x14ac:dyDescent="0.2">
      <c r="A408" s="48">
        <v>385</v>
      </c>
      <c r="B408" s="49" t="str">
        <f>IF(G408="","",VLOOKUP(G408,'Account Codes'!$A$2:$C$803,3,FALSE))</f>
        <v/>
      </c>
      <c r="C408" s="131" t="str">
        <f t="shared" si="49"/>
        <v/>
      </c>
      <c r="D408" s="39"/>
      <c r="E408" s="85" t="str">
        <f>IF(AND(LEN(D408)&gt;0,LEN(C408)&gt;0),"ERROR - please do not enter internal order AND cost centre",IF(LEN(C408)&gt;0,VLOOKUP(C408,'Account Codes'!$H$2:$I$5001,2,FALSE),IF(LEN(D408)&gt;0,VLOOKUP(D408,'Account Codes'!$K$2:$L$12186,2,FALSE),"")))</f>
        <v/>
      </c>
      <c r="F408" s="39"/>
      <c r="G408" s="31"/>
      <c r="H408" s="88" t="str">
        <f>IF(LEN(G408)=0,"",VLOOKUP(VALUE(G408),'Account Codes'!$A$2:$B$803,2,FALSE))</f>
        <v/>
      </c>
      <c r="I408" s="147"/>
      <c r="J408" s="132" t="s">
        <v>21</v>
      </c>
      <c r="K408" s="143"/>
      <c r="L408" s="132">
        <f t="shared" si="50"/>
        <v>0</v>
      </c>
      <c r="M408" s="128">
        <f t="shared" si="51"/>
        <v>0</v>
      </c>
      <c r="N408" s="30"/>
      <c r="O408" s="143"/>
      <c r="P408" s="82">
        <f t="shared" si="52"/>
        <v>0</v>
      </c>
      <c r="Q408" s="142"/>
      <c r="R408" s="123" t="str">
        <f t="shared" si="45"/>
        <v/>
      </c>
      <c r="S408" s="122" t="str">
        <f t="shared" si="46"/>
        <v/>
      </c>
      <c r="T408" s="122" t="str">
        <f t="shared" si="47"/>
        <v/>
      </c>
      <c r="U408">
        <f t="shared" si="48"/>
        <v>0</v>
      </c>
    </row>
    <row r="409" spans="1:21" ht="15" x14ac:dyDescent="0.2">
      <c r="A409" s="48">
        <v>386</v>
      </c>
      <c r="B409" s="49" t="str">
        <f>IF(G409="","",VLOOKUP(G409,'Account Codes'!$A$2:$C$803,3,FALSE))</f>
        <v/>
      </c>
      <c r="C409" s="131" t="str">
        <f t="shared" si="49"/>
        <v/>
      </c>
      <c r="D409" s="39"/>
      <c r="E409" s="85" t="str">
        <f>IF(AND(LEN(D409)&gt;0,LEN(C409)&gt;0),"ERROR - please do not enter internal order AND cost centre",IF(LEN(C409)&gt;0,VLOOKUP(C409,'Account Codes'!$H$2:$I$5001,2,FALSE),IF(LEN(D409)&gt;0,VLOOKUP(D409,'Account Codes'!$K$2:$L$12186,2,FALSE),"")))</f>
        <v/>
      </c>
      <c r="F409" s="39"/>
      <c r="G409" s="31"/>
      <c r="H409" s="88" t="str">
        <f>IF(LEN(G409)=0,"",VLOOKUP(VALUE(G409),'Account Codes'!$A$2:$B$803,2,FALSE))</f>
        <v/>
      </c>
      <c r="I409" s="147"/>
      <c r="J409" s="132" t="s">
        <v>21</v>
      </c>
      <c r="K409" s="143"/>
      <c r="L409" s="132">
        <f t="shared" si="50"/>
        <v>0</v>
      </c>
      <c r="M409" s="128">
        <f t="shared" si="51"/>
        <v>0</v>
      </c>
      <c r="N409" s="30"/>
      <c r="O409" s="143"/>
      <c r="P409" s="82">
        <f t="shared" si="52"/>
        <v>0</v>
      </c>
      <c r="Q409" s="142"/>
      <c r="R409" s="123" t="str">
        <f t="shared" ref="R409:R472" si="53">IF(U409=0,"","Please enter a value for Counter Party Type and Name")</f>
        <v/>
      </c>
      <c r="S409" s="122" t="str">
        <f t="shared" ref="S409:S472" si="54">IF(G409="","",IF(N409="",1,""))</f>
        <v/>
      </c>
      <c r="T409" s="122" t="str">
        <f t="shared" ref="T409:T472" si="55">IF(G409="","",IF(O409="",1,""))</f>
        <v/>
      </c>
      <c r="U409">
        <f t="shared" ref="U409:U472" si="56">SUM(S409:T409)</f>
        <v>0</v>
      </c>
    </row>
    <row r="410" spans="1:21" ht="15" x14ac:dyDescent="0.2">
      <c r="A410" s="48">
        <v>387</v>
      </c>
      <c r="B410" s="49" t="str">
        <f>IF(G410="","",VLOOKUP(G410,'Account Codes'!$A$2:$C$803,3,FALSE))</f>
        <v/>
      </c>
      <c r="C410" s="131" t="str">
        <f t="shared" ref="C410:C473" si="57">IF(G409="","",$N$3)</f>
        <v/>
      </c>
      <c r="D410" s="39"/>
      <c r="E410" s="85" t="str">
        <f>IF(AND(LEN(D410)&gt;0,LEN(C410)&gt;0),"ERROR - please do not enter internal order AND cost centre",IF(LEN(C410)&gt;0,VLOOKUP(C410,'Account Codes'!$H$2:$I$5001,2,FALSE),IF(LEN(D410)&gt;0,VLOOKUP(D410,'Account Codes'!$K$2:$L$12186,2,FALSE),"")))</f>
        <v/>
      </c>
      <c r="F410" s="39"/>
      <c r="G410" s="31"/>
      <c r="H410" s="88" t="str">
        <f>IF(LEN(G410)=0,"",VLOOKUP(VALUE(G410),'Account Codes'!$A$2:$B$803,2,FALSE))</f>
        <v/>
      </c>
      <c r="I410" s="147"/>
      <c r="J410" s="132" t="s">
        <v>21</v>
      </c>
      <c r="K410" s="143"/>
      <c r="L410" s="132">
        <f t="shared" si="50"/>
        <v>0</v>
      </c>
      <c r="M410" s="128">
        <f t="shared" si="51"/>
        <v>0</v>
      </c>
      <c r="N410" s="30"/>
      <c r="O410" s="143"/>
      <c r="P410" s="82">
        <f t="shared" si="52"/>
        <v>0</v>
      </c>
      <c r="Q410" s="142"/>
      <c r="R410" s="123" t="str">
        <f t="shared" si="53"/>
        <v/>
      </c>
      <c r="S410" s="122" t="str">
        <f t="shared" si="54"/>
        <v/>
      </c>
      <c r="T410" s="122" t="str">
        <f t="shared" si="55"/>
        <v/>
      </c>
      <c r="U410">
        <f t="shared" si="56"/>
        <v>0</v>
      </c>
    </row>
    <row r="411" spans="1:21" ht="15" x14ac:dyDescent="0.2">
      <c r="A411" s="48">
        <v>388</v>
      </c>
      <c r="B411" s="49" t="str">
        <f>IF(G411="","",VLOOKUP(G411,'Account Codes'!$A$2:$C$803,3,FALSE))</f>
        <v/>
      </c>
      <c r="C411" s="131" t="str">
        <f t="shared" si="57"/>
        <v/>
      </c>
      <c r="D411" s="39"/>
      <c r="E411" s="85" t="str">
        <f>IF(AND(LEN(D411)&gt;0,LEN(C411)&gt;0),"ERROR - please do not enter internal order AND cost centre",IF(LEN(C411)&gt;0,VLOOKUP(C411,'Account Codes'!$H$2:$I$5001,2,FALSE),IF(LEN(D411)&gt;0,VLOOKUP(D411,'Account Codes'!$K$2:$L$12186,2,FALSE),"")))</f>
        <v/>
      </c>
      <c r="F411" s="39"/>
      <c r="G411" s="31"/>
      <c r="H411" s="88" t="str">
        <f>IF(LEN(G411)=0,"",VLOOKUP(VALUE(G411),'Account Codes'!$A$2:$B$803,2,FALSE))</f>
        <v/>
      </c>
      <c r="I411" s="147"/>
      <c r="J411" s="132" t="s">
        <v>21</v>
      </c>
      <c r="K411" s="143"/>
      <c r="L411" s="132">
        <f t="shared" si="50"/>
        <v>0</v>
      </c>
      <c r="M411" s="128">
        <f t="shared" si="51"/>
        <v>0</v>
      </c>
      <c r="N411" s="30"/>
      <c r="O411" s="143"/>
      <c r="P411" s="82">
        <f t="shared" si="52"/>
        <v>0</v>
      </c>
      <c r="Q411" s="142"/>
      <c r="R411" s="123" t="str">
        <f t="shared" si="53"/>
        <v/>
      </c>
      <c r="S411" s="122" t="str">
        <f t="shared" si="54"/>
        <v/>
      </c>
      <c r="T411" s="122" t="str">
        <f t="shared" si="55"/>
        <v/>
      </c>
      <c r="U411">
        <f t="shared" si="56"/>
        <v>0</v>
      </c>
    </row>
    <row r="412" spans="1:21" ht="15" x14ac:dyDescent="0.2">
      <c r="A412" s="48">
        <v>389</v>
      </c>
      <c r="B412" s="49" t="str">
        <f>IF(G412="","",VLOOKUP(G412,'Account Codes'!$A$2:$C$803,3,FALSE))</f>
        <v/>
      </c>
      <c r="C412" s="131" t="str">
        <f t="shared" si="57"/>
        <v/>
      </c>
      <c r="D412" s="39"/>
      <c r="E412" s="85" t="str">
        <f>IF(AND(LEN(D412)&gt;0,LEN(C412)&gt;0),"ERROR - please do not enter internal order AND cost centre",IF(LEN(C412)&gt;0,VLOOKUP(C412,'Account Codes'!$H$2:$I$5001,2,FALSE),IF(LEN(D412)&gt;0,VLOOKUP(D412,'Account Codes'!$K$2:$L$12186,2,FALSE),"")))</f>
        <v/>
      </c>
      <c r="F412" s="39"/>
      <c r="G412" s="31"/>
      <c r="H412" s="88" t="str">
        <f>IF(LEN(G412)=0,"",VLOOKUP(VALUE(G412),'Account Codes'!$A$2:$B$803,2,FALSE))</f>
        <v/>
      </c>
      <c r="I412" s="147"/>
      <c r="J412" s="132" t="s">
        <v>21</v>
      </c>
      <c r="K412" s="143"/>
      <c r="L412" s="132">
        <f t="shared" si="50"/>
        <v>0</v>
      </c>
      <c r="M412" s="128">
        <f t="shared" si="51"/>
        <v>0</v>
      </c>
      <c r="N412" s="30"/>
      <c r="O412" s="143"/>
      <c r="P412" s="82">
        <f t="shared" si="52"/>
        <v>0</v>
      </c>
      <c r="Q412" s="142"/>
      <c r="R412" s="123" t="str">
        <f t="shared" si="53"/>
        <v/>
      </c>
      <c r="S412" s="122" t="str">
        <f t="shared" si="54"/>
        <v/>
      </c>
      <c r="T412" s="122" t="str">
        <f t="shared" si="55"/>
        <v/>
      </c>
      <c r="U412">
        <f t="shared" si="56"/>
        <v>0</v>
      </c>
    </row>
    <row r="413" spans="1:21" ht="15" x14ac:dyDescent="0.2">
      <c r="A413" s="48">
        <v>390</v>
      </c>
      <c r="B413" s="49" t="str">
        <f>IF(G413="","",VLOOKUP(G413,'Account Codes'!$A$2:$C$803,3,FALSE))</f>
        <v/>
      </c>
      <c r="C413" s="131" t="str">
        <f t="shared" si="57"/>
        <v/>
      </c>
      <c r="D413" s="39"/>
      <c r="E413" s="85" t="str">
        <f>IF(AND(LEN(D413)&gt;0,LEN(C413)&gt;0),"ERROR - please do not enter internal order AND cost centre",IF(LEN(C413)&gt;0,VLOOKUP(C413,'Account Codes'!$H$2:$I$5001,2,FALSE),IF(LEN(D413)&gt;0,VLOOKUP(D413,'Account Codes'!$K$2:$L$12186,2,FALSE),"")))</f>
        <v/>
      </c>
      <c r="F413" s="39"/>
      <c r="G413" s="31"/>
      <c r="H413" s="88" t="str">
        <f>IF(LEN(G413)=0,"",VLOOKUP(VALUE(G413),'Account Codes'!$A$2:$B$803,2,FALSE))</f>
        <v/>
      </c>
      <c r="I413" s="147"/>
      <c r="J413" s="132" t="s">
        <v>21</v>
      </c>
      <c r="K413" s="143"/>
      <c r="L413" s="132">
        <f t="shared" si="50"/>
        <v>0</v>
      </c>
      <c r="M413" s="128">
        <f t="shared" si="51"/>
        <v>0</v>
      </c>
      <c r="N413" s="30"/>
      <c r="O413" s="143"/>
      <c r="P413" s="82">
        <f t="shared" si="52"/>
        <v>0</v>
      </c>
      <c r="Q413" s="142"/>
      <c r="R413" s="123" t="str">
        <f t="shared" si="53"/>
        <v/>
      </c>
      <c r="S413" s="122" t="str">
        <f t="shared" si="54"/>
        <v/>
      </c>
      <c r="T413" s="122" t="str">
        <f t="shared" si="55"/>
        <v/>
      </c>
      <c r="U413">
        <f t="shared" si="56"/>
        <v>0</v>
      </c>
    </row>
    <row r="414" spans="1:21" ht="15" x14ac:dyDescent="0.2">
      <c r="A414" s="48">
        <v>391</v>
      </c>
      <c r="B414" s="49" t="str">
        <f>IF(G414="","",VLOOKUP(G414,'Account Codes'!$A$2:$C$803,3,FALSE))</f>
        <v/>
      </c>
      <c r="C414" s="131" t="str">
        <f t="shared" si="57"/>
        <v/>
      </c>
      <c r="D414" s="39"/>
      <c r="E414" s="85" t="str">
        <f>IF(AND(LEN(D414)&gt;0,LEN(C414)&gt;0),"ERROR - please do not enter internal order AND cost centre",IF(LEN(C414)&gt;0,VLOOKUP(C414,'Account Codes'!$H$2:$I$5001,2,FALSE),IF(LEN(D414)&gt;0,VLOOKUP(D414,'Account Codes'!$K$2:$L$12186,2,FALSE),"")))</f>
        <v/>
      </c>
      <c r="F414" s="39"/>
      <c r="G414" s="31"/>
      <c r="H414" s="88" t="str">
        <f>IF(LEN(G414)=0,"",VLOOKUP(VALUE(G414),'Account Codes'!$A$2:$B$803,2,FALSE))</f>
        <v/>
      </c>
      <c r="I414" s="147"/>
      <c r="J414" s="132" t="s">
        <v>21</v>
      </c>
      <c r="K414" s="143"/>
      <c r="L414" s="132">
        <f t="shared" si="50"/>
        <v>0</v>
      </c>
      <c r="M414" s="128">
        <f t="shared" si="51"/>
        <v>0</v>
      </c>
      <c r="N414" s="30"/>
      <c r="O414" s="143"/>
      <c r="P414" s="82">
        <f t="shared" si="52"/>
        <v>0</v>
      </c>
      <c r="Q414" s="142"/>
      <c r="R414" s="123" t="str">
        <f t="shared" si="53"/>
        <v/>
      </c>
      <c r="S414" s="122" t="str">
        <f t="shared" si="54"/>
        <v/>
      </c>
      <c r="T414" s="122" t="str">
        <f t="shared" si="55"/>
        <v/>
      </c>
      <c r="U414">
        <f t="shared" si="56"/>
        <v>0</v>
      </c>
    </row>
    <row r="415" spans="1:21" ht="15" x14ac:dyDescent="0.2">
      <c r="A415" s="48">
        <v>392</v>
      </c>
      <c r="B415" s="49" t="str">
        <f>IF(G415="","",VLOOKUP(G415,'Account Codes'!$A$2:$C$803,3,FALSE))</f>
        <v/>
      </c>
      <c r="C415" s="131" t="str">
        <f t="shared" si="57"/>
        <v/>
      </c>
      <c r="D415" s="39"/>
      <c r="E415" s="85" t="str">
        <f>IF(AND(LEN(D415)&gt;0,LEN(C415)&gt;0),"ERROR - please do not enter internal order AND cost centre",IF(LEN(C415)&gt;0,VLOOKUP(C415,'Account Codes'!$H$2:$I$5001,2,FALSE),IF(LEN(D415)&gt;0,VLOOKUP(D415,'Account Codes'!$K$2:$L$12186,2,FALSE),"")))</f>
        <v/>
      </c>
      <c r="F415" s="39"/>
      <c r="G415" s="31"/>
      <c r="H415" s="88" t="str">
        <f>IF(LEN(G415)=0,"",VLOOKUP(VALUE(G415),'Account Codes'!$A$2:$B$803,2,FALSE))</f>
        <v/>
      </c>
      <c r="I415" s="147"/>
      <c r="J415" s="132" t="s">
        <v>21</v>
      </c>
      <c r="K415" s="143"/>
      <c r="L415" s="132">
        <f t="shared" si="50"/>
        <v>0</v>
      </c>
      <c r="M415" s="128">
        <f t="shared" si="51"/>
        <v>0</v>
      </c>
      <c r="N415" s="30"/>
      <c r="O415" s="143"/>
      <c r="P415" s="82">
        <f t="shared" si="52"/>
        <v>0</v>
      </c>
      <c r="Q415" s="142"/>
      <c r="R415" s="123" t="str">
        <f t="shared" si="53"/>
        <v/>
      </c>
      <c r="S415" s="122" t="str">
        <f t="shared" si="54"/>
        <v/>
      </c>
      <c r="T415" s="122" t="str">
        <f t="shared" si="55"/>
        <v/>
      </c>
      <c r="U415">
        <f t="shared" si="56"/>
        <v>0</v>
      </c>
    </row>
    <row r="416" spans="1:21" ht="15" x14ac:dyDescent="0.2">
      <c r="A416" s="48">
        <v>393</v>
      </c>
      <c r="B416" s="49" t="str">
        <f>IF(G416="","",VLOOKUP(G416,'Account Codes'!$A$2:$C$803,3,FALSE))</f>
        <v/>
      </c>
      <c r="C416" s="131" t="str">
        <f t="shared" si="57"/>
        <v/>
      </c>
      <c r="D416" s="39"/>
      <c r="E416" s="85" t="str">
        <f>IF(AND(LEN(D416)&gt;0,LEN(C416)&gt;0),"ERROR - please do not enter internal order AND cost centre",IF(LEN(C416)&gt;0,VLOOKUP(C416,'Account Codes'!$H$2:$I$5001,2,FALSE),IF(LEN(D416)&gt;0,VLOOKUP(D416,'Account Codes'!$K$2:$L$12186,2,FALSE),"")))</f>
        <v/>
      </c>
      <c r="F416" s="39"/>
      <c r="G416" s="31"/>
      <c r="H416" s="88" t="str">
        <f>IF(LEN(G416)=0,"",VLOOKUP(VALUE(G416),'Account Codes'!$A$2:$B$803,2,FALSE))</f>
        <v/>
      </c>
      <c r="I416" s="147"/>
      <c r="J416" s="132" t="s">
        <v>21</v>
      </c>
      <c r="K416" s="143"/>
      <c r="L416" s="132">
        <f t="shared" ref="L416:L479" si="58">IF((M416+P416)&gt;49,("ERROR!"),SUM(M416+P416))</f>
        <v>0</v>
      </c>
      <c r="M416" s="128">
        <f t="shared" ref="M416:M479" si="59">IF(LEN(K416)&gt;35,("ERROR"),LEN(K416))</f>
        <v>0</v>
      </c>
      <c r="N416" s="30"/>
      <c r="O416" s="143"/>
      <c r="P416" s="82">
        <f t="shared" ref="P416:P479" si="60">LEN(O416)</f>
        <v>0</v>
      </c>
      <c r="Q416" s="142"/>
      <c r="R416" s="123" t="str">
        <f t="shared" si="53"/>
        <v/>
      </c>
      <c r="S416" s="122" t="str">
        <f t="shared" si="54"/>
        <v/>
      </c>
      <c r="T416" s="122" t="str">
        <f t="shared" si="55"/>
        <v/>
      </c>
      <c r="U416">
        <f t="shared" si="56"/>
        <v>0</v>
      </c>
    </row>
    <row r="417" spans="1:21" ht="15" x14ac:dyDescent="0.2">
      <c r="A417" s="48">
        <v>394</v>
      </c>
      <c r="B417" s="49" t="str">
        <f>IF(G417="","",VLOOKUP(G417,'Account Codes'!$A$2:$C$803,3,FALSE))</f>
        <v/>
      </c>
      <c r="C417" s="131" t="str">
        <f t="shared" si="57"/>
        <v/>
      </c>
      <c r="D417" s="39"/>
      <c r="E417" s="85" t="str">
        <f>IF(AND(LEN(D417)&gt;0,LEN(C417)&gt;0),"ERROR - please do not enter internal order AND cost centre",IF(LEN(C417)&gt;0,VLOOKUP(C417,'Account Codes'!$H$2:$I$5001,2,FALSE),IF(LEN(D417)&gt;0,VLOOKUP(D417,'Account Codes'!$K$2:$L$12186,2,FALSE),"")))</f>
        <v/>
      </c>
      <c r="F417" s="39"/>
      <c r="G417" s="31"/>
      <c r="H417" s="88" t="str">
        <f>IF(LEN(G417)=0,"",VLOOKUP(VALUE(G417),'Account Codes'!$A$2:$B$803,2,FALSE))</f>
        <v/>
      </c>
      <c r="I417" s="147"/>
      <c r="J417" s="132" t="s">
        <v>21</v>
      </c>
      <c r="K417" s="143"/>
      <c r="L417" s="132">
        <f t="shared" si="58"/>
        <v>0</v>
      </c>
      <c r="M417" s="128">
        <f t="shared" si="59"/>
        <v>0</v>
      </c>
      <c r="N417" s="30"/>
      <c r="O417" s="143"/>
      <c r="P417" s="82">
        <f t="shared" si="60"/>
        <v>0</v>
      </c>
      <c r="Q417" s="142"/>
      <c r="R417" s="123" t="str">
        <f t="shared" si="53"/>
        <v/>
      </c>
      <c r="S417" s="122" t="str">
        <f t="shared" si="54"/>
        <v/>
      </c>
      <c r="T417" s="122" t="str">
        <f t="shared" si="55"/>
        <v/>
      </c>
      <c r="U417">
        <f t="shared" si="56"/>
        <v>0</v>
      </c>
    </row>
    <row r="418" spans="1:21" ht="15" x14ac:dyDescent="0.2">
      <c r="A418" s="48">
        <v>395</v>
      </c>
      <c r="B418" s="49" t="str">
        <f>IF(G418="","",VLOOKUP(G418,'Account Codes'!$A$2:$C$803,3,FALSE))</f>
        <v/>
      </c>
      <c r="C418" s="131" t="str">
        <f t="shared" si="57"/>
        <v/>
      </c>
      <c r="D418" s="39"/>
      <c r="E418" s="85" t="str">
        <f>IF(AND(LEN(D418)&gt;0,LEN(C418)&gt;0),"ERROR - please do not enter internal order AND cost centre",IF(LEN(C418)&gt;0,VLOOKUP(C418,'Account Codes'!$H$2:$I$5001,2,FALSE),IF(LEN(D418)&gt;0,VLOOKUP(D418,'Account Codes'!$K$2:$L$12186,2,FALSE),"")))</f>
        <v/>
      </c>
      <c r="F418" s="39"/>
      <c r="G418" s="31"/>
      <c r="H418" s="88" t="str">
        <f>IF(LEN(G418)=0,"",VLOOKUP(VALUE(G418),'Account Codes'!$A$2:$B$803,2,FALSE))</f>
        <v/>
      </c>
      <c r="I418" s="147"/>
      <c r="J418" s="132" t="s">
        <v>21</v>
      </c>
      <c r="K418" s="143"/>
      <c r="L418" s="132">
        <f t="shared" si="58"/>
        <v>0</v>
      </c>
      <c r="M418" s="128">
        <f t="shared" si="59"/>
        <v>0</v>
      </c>
      <c r="N418" s="30"/>
      <c r="O418" s="143"/>
      <c r="P418" s="82">
        <f t="shared" si="60"/>
        <v>0</v>
      </c>
      <c r="Q418" s="142"/>
      <c r="R418" s="123" t="str">
        <f t="shared" si="53"/>
        <v/>
      </c>
      <c r="S418" s="122" t="str">
        <f t="shared" si="54"/>
        <v/>
      </c>
      <c r="T418" s="122" t="str">
        <f t="shared" si="55"/>
        <v/>
      </c>
      <c r="U418">
        <f t="shared" si="56"/>
        <v>0</v>
      </c>
    </row>
    <row r="419" spans="1:21" ht="15" x14ac:dyDescent="0.2">
      <c r="A419" s="48">
        <v>396</v>
      </c>
      <c r="B419" s="49" t="str">
        <f>IF(G419="","",VLOOKUP(G419,'Account Codes'!$A$2:$C$803,3,FALSE))</f>
        <v/>
      </c>
      <c r="C419" s="131" t="str">
        <f t="shared" si="57"/>
        <v/>
      </c>
      <c r="D419" s="39"/>
      <c r="E419" s="85" t="str">
        <f>IF(AND(LEN(D419)&gt;0,LEN(C419)&gt;0),"ERROR - please do not enter internal order AND cost centre",IF(LEN(C419)&gt;0,VLOOKUP(C419,'Account Codes'!$H$2:$I$5001,2,FALSE),IF(LEN(D419)&gt;0,VLOOKUP(D419,'Account Codes'!$K$2:$L$12186,2,FALSE),"")))</f>
        <v/>
      </c>
      <c r="F419" s="39"/>
      <c r="G419" s="31"/>
      <c r="H419" s="88" t="str">
        <f>IF(LEN(G419)=0,"",VLOOKUP(VALUE(G419),'Account Codes'!$A$2:$B$803,2,FALSE))</f>
        <v/>
      </c>
      <c r="I419" s="147"/>
      <c r="J419" s="132" t="s">
        <v>21</v>
      </c>
      <c r="K419" s="143"/>
      <c r="L419" s="132">
        <f t="shared" si="58"/>
        <v>0</v>
      </c>
      <c r="M419" s="128">
        <f t="shared" si="59"/>
        <v>0</v>
      </c>
      <c r="N419" s="30"/>
      <c r="O419" s="143"/>
      <c r="P419" s="82">
        <f t="shared" si="60"/>
        <v>0</v>
      </c>
      <c r="Q419" s="142"/>
      <c r="R419" s="123" t="str">
        <f t="shared" si="53"/>
        <v/>
      </c>
      <c r="S419" s="122" t="str">
        <f t="shared" si="54"/>
        <v/>
      </c>
      <c r="T419" s="122" t="str">
        <f t="shared" si="55"/>
        <v/>
      </c>
      <c r="U419">
        <f t="shared" si="56"/>
        <v>0</v>
      </c>
    </row>
    <row r="420" spans="1:21" ht="15" x14ac:dyDescent="0.2">
      <c r="A420" s="48">
        <v>397</v>
      </c>
      <c r="B420" s="49" t="str">
        <f>IF(G420="","",VLOOKUP(G420,'Account Codes'!$A$2:$C$803,3,FALSE))</f>
        <v/>
      </c>
      <c r="C420" s="131" t="str">
        <f t="shared" si="57"/>
        <v/>
      </c>
      <c r="D420" s="39"/>
      <c r="E420" s="85" t="str">
        <f>IF(AND(LEN(D420)&gt;0,LEN(C420)&gt;0),"ERROR - please do not enter internal order AND cost centre",IF(LEN(C420)&gt;0,VLOOKUP(C420,'Account Codes'!$H$2:$I$5001,2,FALSE),IF(LEN(D420)&gt;0,VLOOKUP(D420,'Account Codes'!$K$2:$L$12186,2,FALSE),"")))</f>
        <v/>
      </c>
      <c r="F420" s="39"/>
      <c r="G420" s="31"/>
      <c r="H420" s="88" t="str">
        <f>IF(LEN(G420)=0,"",VLOOKUP(VALUE(G420),'Account Codes'!$A$2:$B$803,2,FALSE))</f>
        <v/>
      </c>
      <c r="I420" s="147"/>
      <c r="J420" s="132" t="s">
        <v>21</v>
      </c>
      <c r="K420" s="143"/>
      <c r="L420" s="132">
        <f t="shared" si="58"/>
        <v>0</v>
      </c>
      <c r="M420" s="128">
        <f t="shared" si="59"/>
        <v>0</v>
      </c>
      <c r="N420" s="30"/>
      <c r="O420" s="143"/>
      <c r="P420" s="82">
        <f t="shared" si="60"/>
        <v>0</v>
      </c>
      <c r="Q420" s="142"/>
      <c r="R420" s="123" t="str">
        <f t="shared" si="53"/>
        <v/>
      </c>
      <c r="S420" s="122" t="str">
        <f t="shared" si="54"/>
        <v/>
      </c>
      <c r="T420" s="122" t="str">
        <f t="shared" si="55"/>
        <v/>
      </c>
      <c r="U420">
        <f t="shared" si="56"/>
        <v>0</v>
      </c>
    </row>
    <row r="421" spans="1:21" ht="15" x14ac:dyDescent="0.2">
      <c r="A421" s="48">
        <v>398</v>
      </c>
      <c r="B421" s="49" t="str">
        <f>IF(G421="","",VLOOKUP(G421,'Account Codes'!$A$2:$C$803,3,FALSE))</f>
        <v/>
      </c>
      <c r="C421" s="131" t="str">
        <f t="shared" si="57"/>
        <v/>
      </c>
      <c r="D421" s="39"/>
      <c r="E421" s="85" t="str">
        <f>IF(AND(LEN(D421)&gt;0,LEN(C421)&gt;0),"ERROR - please do not enter internal order AND cost centre",IF(LEN(C421)&gt;0,VLOOKUP(C421,'Account Codes'!$H$2:$I$5001,2,FALSE),IF(LEN(D421)&gt;0,VLOOKUP(D421,'Account Codes'!$K$2:$L$12186,2,FALSE),"")))</f>
        <v/>
      </c>
      <c r="F421" s="39"/>
      <c r="G421" s="31"/>
      <c r="H421" s="88" t="str">
        <f>IF(LEN(G421)=0,"",VLOOKUP(VALUE(G421),'Account Codes'!$A$2:$B$803,2,FALSE))</f>
        <v/>
      </c>
      <c r="I421" s="147"/>
      <c r="J421" s="132" t="s">
        <v>21</v>
      </c>
      <c r="K421" s="143"/>
      <c r="L421" s="132">
        <f t="shared" si="58"/>
        <v>0</v>
      </c>
      <c r="M421" s="128">
        <f t="shared" si="59"/>
        <v>0</v>
      </c>
      <c r="N421" s="30"/>
      <c r="O421" s="143"/>
      <c r="P421" s="82">
        <f t="shared" si="60"/>
        <v>0</v>
      </c>
      <c r="Q421" s="142"/>
      <c r="R421" s="123" t="str">
        <f t="shared" si="53"/>
        <v/>
      </c>
      <c r="S421" s="122" t="str">
        <f t="shared" si="54"/>
        <v/>
      </c>
      <c r="T421" s="122" t="str">
        <f t="shared" si="55"/>
        <v/>
      </c>
      <c r="U421">
        <f t="shared" si="56"/>
        <v>0</v>
      </c>
    </row>
    <row r="422" spans="1:21" ht="15" x14ac:dyDescent="0.2">
      <c r="A422" s="48">
        <v>399</v>
      </c>
      <c r="B422" s="49" t="str">
        <f>IF(G422="","",VLOOKUP(G422,'Account Codes'!$A$2:$C$803,3,FALSE))</f>
        <v/>
      </c>
      <c r="C422" s="131" t="str">
        <f t="shared" si="57"/>
        <v/>
      </c>
      <c r="D422" s="39"/>
      <c r="E422" s="85" t="str">
        <f>IF(AND(LEN(D422)&gt;0,LEN(C422)&gt;0),"ERROR - please do not enter internal order AND cost centre",IF(LEN(C422)&gt;0,VLOOKUP(C422,'Account Codes'!$H$2:$I$5001,2,FALSE),IF(LEN(D422)&gt;0,VLOOKUP(D422,'Account Codes'!$K$2:$L$12186,2,FALSE),"")))</f>
        <v/>
      </c>
      <c r="F422" s="39"/>
      <c r="G422" s="31"/>
      <c r="H422" s="88" t="str">
        <f>IF(LEN(G422)=0,"",VLOOKUP(VALUE(G422),'Account Codes'!$A$2:$B$803,2,FALSE))</f>
        <v/>
      </c>
      <c r="I422" s="147"/>
      <c r="J422" s="132" t="s">
        <v>21</v>
      </c>
      <c r="K422" s="143"/>
      <c r="L422" s="132">
        <f t="shared" si="58"/>
        <v>0</v>
      </c>
      <c r="M422" s="128">
        <f t="shared" si="59"/>
        <v>0</v>
      </c>
      <c r="N422" s="30"/>
      <c r="O422" s="143"/>
      <c r="P422" s="82">
        <f t="shared" si="60"/>
        <v>0</v>
      </c>
      <c r="Q422" s="142"/>
      <c r="R422" s="123" t="str">
        <f t="shared" si="53"/>
        <v/>
      </c>
      <c r="S422" s="122" t="str">
        <f t="shared" si="54"/>
        <v/>
      </c>
      <c r="T422" s="122" t="str">
        <f t="shared" si="55"/>
        <v/>
      </c>
      <c r="U422">
        <f t="shared" si="56"/>
        <v>0</v>
      </c>
    </row>
    <row r="423" spans="1:21" ht="15" x14ac:dyDescent="0.2">
      <c r="A423" s="48">
        <v>400</v>
      </c>
      <c r="B423" s="49" t="str">
        <f>IF(G423="","",VLOOKUP(G423,'Account Codes'!$A$2:$C$803,3,FALSE))</f>
        <v/>
      </c>
      <c r="C423" s="131" t="str">
        <f t="shared" si="57"/>
        <v/>
      </c>
      <c r="D423" s="39"/>
      <c r="E423" s="85" t="str">
        <f>IF(AND(LEN(D423)&gt;0,LEN(C423)&gt;0),"ERROR - please do not enter internal order AND cost centre",IF(LEN(C423)&gt;0,VLOOKUP(C423,'Account Codes'!$H$2:$I$5001,2,FALSE),IF(LEN(D423)&gt;0,VLOOKUP(D423,'Account Codes'!$K$2:$L$12186,2,FALSE),"")))</f>
        <v/>
      </c>
      <c r="F423" s="39"/>
      <c r="G423" s="31"/>
      <c r="H423" s="88" t="str">
        <f>IF(LEN(G423)=0,"",VLOOKUP(VALUE(G423),'Account Codes'!$A$2:$B$803,2,FALSE))</f>
        <v/>
      </c>
      <c r="I423" s="147"/>
      <c r="J423" s="132" t="s">
        <v>21</v>
      </c>
      <c r="K423" s="143"/>
      <c r="L423" s="132">
        <f t="shared" si="58"/>
        <v>0</v>
      </c>
      <c r="M423" s="128">
        <f t="shared" si="59"/>
        <v>0</v>
      </c>
      <c r="N423" s="30"/>
      <c r="O423" s="143"/>
      <c r="P423" s="82">
        <f t="shared" si="60"/>
        <v>0</v>
      </c>
      <c r="Q423" s="142"/>
      <c r="R423" s="123" t="str">
        <f t="shared" si="53"/>
        <v/>
      </c>
      <c r="S423" s="122" t="str">
        <f t="shared" si="54"/>
        <v/>
      </c>
      <c r="T423" s="122" t="str">
        <f t="shared" si="55"/>
        <v/>
      </c>
      <c r="U423">
        <f t="shared" si="56"/>
        <v>0</v>
      </c>
    </row>
    <row r="424" spans="1:21" ht="15" x14ac:dyDescent="0.2">
      <c r="A424" s="48">
        <v>401</v>
      </c>
      <c r="B424" s="49" t="str">
        <f>IF(G424="","",VLOOKUP(G424,'Account Codes'!$A$2:$C$803,3,FALSE))</f>
        <v/>
      </c>
      <c r="C424" s="131" t="str">
        <f t="shared" si="57"/>
        <v/>
      </c>
      <c r="D424" s="39"/>
      <c r="E424" s="85" t="str">
        <f>IF(AND(LEN(D424)&gt;0,LEN(C424)&gt;0),"ERROR - please do not enter internal order AND cost centre",IF(LEN(C424)&gt;0,VLOOKUP(C424,'Account Codes'!$H$2:$I$5001,2,FALSE),IF(LEN(D424)&gt;0,VLOOKUP(D424,'Account Codes'!$K$2:$L$12186,2,FALSE),"")))</f>
        <v/>
      </c>
      <c r="F424" s="39"/>
      <c r="G424" s="31"/>
      <c r="H424" s="88" t="str">
        <f>IF(LEN(G424)=0,"",VLOOKUP(VALUE(G424),'Account Codes'!$A$2:$B$803,2,FALSE))</f>
        <v/>
      </c>
      <c r="I424" s="147"/>
      <c r="J424" s="132" t="s">
        <v>21</v>
      </c>
      <c r="K424" s="143"/>
      <c r="L424" s="132">
        <f t="shared" si="58"/>
        <v>0</v>
      </c>
      <c r="M424" s="128">
        <f t="shared" si="59"/>
        <v>0</v>
      </c>
      <c r="N424" s="30"/>
      <c r="O424" s="143"/>
      <c r="P424" s="82">
        <f t="shared" si="60"/>
        <v>0</v>
      </c>
      <c r="Q424" s="142"/>
      <c r="R424" s="123" t="str">
        <f t="shared" si="53"/>
        <v/>
      </c>
      <c r="S424" s="122" t="str">
        <f t="shared" si="54"/>
        <v/>
      </c>
      <c r="T424" s="122" t="str">
        <f t="shared" si="55"/>
        <v/>
      </c>
      <c r="U424">
        <f t="shared" si="56"/>
        <v>0</v>
      </c>
    </row>
    <row r="425" spans="1:21" ht="15" x14ac:dyDescent="0.2">
      <c r="A425" s="48">
        <v>402</v>
      </c>
      <c r="B425" s="49" t="str">
        <f>IF(G425="","",VLOOKUP(G425,'Account Codes'!$A$2:$C$803,3,FALSE))</f>
        <v/>
      </c>
      <c r="C425" s="131" t="str">
        <f t="shared" si="57"/>
        <v/>
      </c>
      <c r="D425" s="39"/>
      <c r="E425" s="85" t="str">
        <f>IF(AND(LEN(D425)&gt;0,LEN(C425)&gt;0),"ERROR - please do not enter internal order AND cost centre",IF(LEN(C425)&gt;0,VLOOKUP(C425,'Account Codes'!$H$2:$I$5001,2,FALSE),IF(LEN(D425)&gt;0,VLOOKUP(D425,'Account Codes'!$K$2:$L$12186,2,FALSE),"")))</f>
        <v/>
      </c>
      <c r="F425" s="39"/>
      <c r="G425" s="31"/>
      <c r="H425" s="88" t="str">
        <f>IF(LEN(G425)=0,"",VLOOKUP(VALUE(G425),'Account Codes'!$A$2:$B$803,2,FALSE))</f>
        <v/>
      </c>
      <c r="I425" s="147"/>
      <c r="J425" s="132" t="s">
        <v>21</v>
      </c>
      <c r="K425" s="143"/>
      <c r="L425" s="132">
        <f t="shared" si="58"/>
        <v>0</v>
      </c>
      <c r="M425" s="128">
        <f t="shared" si="59"/>
        <v>0</v>
      </c>
      <c r="N425" s="30"/>
      <c r="O425" s="143"/>
      <c r="P425" s="82">
        <f t="shared" si="60"/>
        <v>0</v>
      </c>
      <c r="Q425" s="142"/>
      <c r="R425" s="123" t="str">
        <f t="shared" si="53"/>
        <v/>
      </c>
      <c r="S425" s="122" t="str">
        <f t="shared" si="54"/>
        <v/>
      </c>
      <c r="T425" s="122" t="str">
        <f t="shared" si="55"/>
        <v/>
      </c>
      <c r="U425">
        <f t="shared" si="56"/>
        <v>0</v>
      </c>
    </row>
    <row r="426" spans="1:21" ht="15" x14ac:dyDescent="0.2">
      <c r="A426" s="48">
        <v>403</v>
      </c>
      <c r="B426" s="49" t="str">
        <f>IF(G426="","",VLOOKUP(G426,'Account Codes'!$A$2:$C$803,3,FALSE))</f>
        <v/>
      </c>
      <c r="C426" s="131" t="str">
        <f t="shared" si="57"/>
        <v/>
      </c>
      <c r="D426" s="39"/>
      <c r="E426" s="85" t="str">
        <f>IF(AND(LEN(D426)&gt;0,LEN(C426)&gt;0),"ERROR - please do not enter internal order AND cost centre",IF(LEN(C426)&gt;0,VLOOKUP(C426,'Account Codes'!$H$2:$I$5001,2,FALSE),IF(LEN(D426)&gt;0,VLOOKUP(D426,'Account Codes'!$K$2:$L$12186,2,FALSE),"")))</f>
        <v/>
      </c>
      <c r="F426" s="39"/>
      <c r="G426" s="31"/>
      <c r="H426" s="88" t="str">
        <f>IF(LEN(G426)=0,"",VLOOKUP(VALUE(G426),'Account Codes'!$A$2:$B$803,2,FALSE))</f>
        <v/>
      </c>
      <c r="I426" s="147"/>
      <c r="J426" s="132" t="s">
        <v>21</v>
      </c>
      <c r="K426" s="143"/>
      <c r="L426" s="132">
        <f t="shared" si="58"/>
        <v>0</v>
      </c>
      <c r="M426" s="128">
        <f t="shared" si="59"/>
        <v>0</v>
      </c>
      <c r="N426" s="30"/>
      <c r="O426" s="143"/>
      <c r="P426" s="82">
        <f t="shared" si="60"/>
        <v>0</v>
      </c>
      <c r="Q426" s="142"/>
      <c r="R426" s="123" t="str">
        <f t="shared" si="53"/>
        <v/>
      </c>
      <c r="S426" s="122" t="str">
        <f t="shared" si="54"/>
        <v/>
      </c>
      <c r="T426" s="122" t="str">
        <f t="shared" si="55"/>
        <v/>
      </c>
      <c r="U426">
        <f t="shared" si="56"/>
        <v>0</v>
      </c>
    </row>
    <row r="427" spans="1:21" ht="15" x14ac:dyDescent="0.2">
      <c r="A427" s="48">
        <v>404</v>
      </c>
      <c r="B427" s="49" t="str">
        <f>IF(G427="","",VLOOKUP(G427,'Account Codes'!$A$2:$C$803,3,FALSE))</f>
        <v/>
      </c>
      <c r="C427" s="131" t="str">
        <f t="shared" si="57"/>
        <v/>
      </c>
      <c r="D427" s="39"/>
      <c r="E427" s="85" t="str">
        <f>IF(AND(LEN(D427)&gt;0,LEN(C427)&gt;0),"ERROR - please do not enter internal order AND cost centre",IF(LEN(C427)&gt;0,VLOOKUP(C427,'Account Codes'!$H$2:$I$5001,2,FALSE),IF(LEN(D427)&gt;0,VLOOKUP(D427,'Account Codes'!$K$2:$L$12186,2,FALSE),"")))</f>
        <v/>
      </c>
      <c r="F427" s="39"/>
      <c r="G427" s="31"/>
      <c r="H427" s="88" t="str">
        <f>IF(LEN(G427)=0,"",VLOOKUP(VALUE(G427),'Account Codes'!$A$2:$B$803,2,FALSE))</f>
        <v/>
      </c>
      <c r="I427" s="147"/>
      <c r="J427" s="132" t="s">
        <v>21</v>
      </c>
      <c r="K427" s="143"/>
      <c r="L427" s="132">
        <f t="shared" si="58"/>
        <v>0</v>
      </c>
      <c r="M427" s="128">
        <f t="shared" si="59"/>
        <v>0</v>
      </c>
      <c r="N427" s="30"/>
      <c r="O427" s="143"/>
      <c r="P427" s="82">
        <f t="shared" si="60"/>
        <v>0</v>
      </c>
      <c r="Q427" s="142"/>
      <c r="R427" s="123" t="str">
        <f t="shared" si="53"/>
        <v/>
      </c>
      <c r="S427" s="122" t="str">
        <f t="shared" si="54"/>
        <v/>
      </c>
      <c r="T427" s="122" t="str">
        <f t="shared" si="55"/>
        <v/>
      </c>
      <c r="U427">
        <f t="shared" si="56"/>
        <v>0</v>
      </c>
    </row>
    <row r="428" spans="1:21" ht="15" x14ac:dyDescent="0.2">
      <c r="A428" s="48">
        <v>405</v>
      </c>
      <c r="B428" s="49" t="str">
        <f>IF(G428="","",VLOOKUP(G428,'Account Codes'!$A$2:$C$803,3,FALSE))</f>
        <v/>
      </c>
      <c r="C428" s="131" t="str">
        <f t="shared" si="57"/>
        <v/>
      </c>
      <c r="D428" s="39"/>
      <c r="E428" s="85" t="str">
        <f>IF(AND(LEN(D428)&gt;0,LEN(C428)&gt;0),"ERROR - please do not enter internal order AND cost centre",IF(LEN(C428)&gt;0,VLOOKUP(C428,'Account Codes'!$H$2:$I$5001,2,FALSE),IF(LEN(D428)&gt;0,VLOOKUP(D428,'Account Codes'!$K$2:$L$12186,2,FALSE),"")))</f>
        <v/>
      </c>
      <c r="F428" s="39"/>
      <c r="G428" s="31"/>
      <c r="H428" s="88" t="str">
        <f>IF(LEN(G428)=0,"",VLOOKUP(VALUE(G428),'Account Codes'!$A$2:$B$803,2,FALSE))</f>
        <v/>
      </c>
      <c r="I428" s="147"/>
      <c r="J428" s="132" t="s">
        <v>21</v>
      </c>
      <c r="K428" s="143"/>
      <c r="L428" s="132">
        <f t="shared" si="58"/>
        <v>0</v>
      </c>
      <c r="M428" s="128">
        <f t="shared" si="59"/>
        <v>0</v>
      </c>
      <c r="N428" s="30"/>
      <c r="O428" s="143"/>
      <c r="P428" s="82">
        <f t="shared" si="60"/>
        <v>0</v>
      </c>
      <c r="Q428" s="142"/>
      <c r="R428" s="123" t="str">
        <f t="shared" si="53"/>
        <v/>
      </c>
      <c r="S428" s="122" t="str">
        <f t="shared" si="54"/>
        <v/>
      </c>
      <c r="T428" s="122" t="str">
        <f t="shared" si="55"/>
        <v/>
      </c>
      <c r="U428">
        <f t="shared" si="56"/>
        <v>0</v>
      </c>
    </row>
    <row r="429" spans="1:21" ht="15" x14ac:dyDescent="0.2">
      <c r="A429" s="48">
        <v>406</v>
      </c>
      <c r="B429" s="49" t="str">
        <f>IF(G429="","",VLOOKUP(G429,'Account Codes'!$A$2:$C$803,3,FALSE))</f>
        <v/>
      </c>
      <c r="C429" s="131" t="str">
        <f t="shared" si="57"/>
        <v/>
      </c>
      <c r="D429" s="39"/>
      <c r="E429" s="85" t="str">
        <f>IF(AND(LEN(D429)&gt;0,LEN(C429)&gt;0),"ERROR - please do not enter internal order AND cost centre",IF(LEN(C429)&gt;0,VLOOKUP(C429,'Account Codes'!$H$2:$I$5001,2,FALSE),IF(LEN(D429)&gt;0,VLOOKUP(D429,'Account Codes'!$K$2:$L$12186,2,FALSE),"")))</f>
        <v/>
      </c>
      <c r="F429" s="39"/>
      <c r="G429" s="31"/>
      <c r="H429" s="88" t="str">
        <f>IF(LEN(G429)=0,"",VLOOKUP(VALUE(G429),'Account Codes'!$A$2:$B$803,2,FALSE))</f>
        <v/>
      </c>
      <c r="I429" s="147"/>
      <c r="J429" s="132" t="s">
        <v>21</v>
      </c>
      <c r="K429" s="143"/>
      <c r="L429" s="132">
        <f t="shared" si="58"/>
        <v>0</v>
      </c>
      <c r="M429" s="128">
        <f t="shared" si="59"/>
        <v>0</v>
      </c>
      <c r="N429" s="30"/>
      <c r="O429" s="143"/>
      <c r="P429" s="82">
        <f t="shared" si="60"/>
        <v>0</v>
      </c>
      <c r="Q429" s="142"/>
      <c r="R429" s="123" t="str">
        <f t="shared" si="53"/>
        <v/>
      </c>
      <c r="S429" s="122" t="str">
        <f t="shared" si="54"/>
        <v/>
      </c>
      <c r="T429" s="122" t="str">
        <f t="shared" si="55"/>
        <v/>
      </c>
      <c r="U429">
        <f t="shared" si="56"/>
        <v>0</v>
      </c>
    </row>
    <row r="430" spans="1:21" ht="15" x14ac:dyDescent="0.2">
      <c r="A430" s="48">
        <v>407</v>
      </c>
      <c r="B430" s="49" t="str">
        <f>IF(G430="","",VLOOKUP(G430,'Account Codes'!$A$2:$C$803,3,FALSE))</f>
        <v/>
      </c>
      <c r="C430" s="131" t="str">
        <f t="shared" si="57"/>
        <v/>
      </c>
      <c r="D430" s="39"/>
      <c r="E430" s="85" t="str">
        <f>IF(AND(LEN(D430)&gt;0,LEN(C430)&gt;0),"ERROR - please do not enter internal order AND cost centre",IF(LEN(C430)&gt;0,VLOOKUP(C430,'Account Codes'!$H$2:$I$5001,2,FALSE),IF(LEN(D430)&gt;0,VLOOKUP(D430,'Account Codes'!$K$2:$L$12186,2,FALSE),"")))</f>
        <v/>
      </c>
      <c r="F430" s="39"/>
      <c r="G430" s="31"/>
      <c r="H430" s="88" t="str">
        <f>IF(LEN(G430)=0,"",VLOOKUP(VALUE(G430),'Account Codes'!$A$2:$B$803,2,FALSE))</f>
        <v/>
      </c>
      <c r="I430" s="147"/>
      <c r="J430" s="132" t="s">
        <v>21</v>
      </c>
      <c r="K430" s="143"/>
      <c r="L430" s="132">
        <f t="shared" si="58"/>
        <v>0</v>
      </c>
      <c r="M430" s="128">
        <f t="shared" si="59"/>
        <v>0</v>
      </c>
      <c r="N430" s="30"/>
      <c r="O430" s="143"/>
      <c r="P430" s="82">
        <f t="shared" si="60"/>
        <v>0</v>
      </c>
      <c r="Q430" s="142"/>
      <c r="R430" s="123" t="str">
        <f t="shared" si="53"/>
        <v/>
      </c>
      <c r="S430" s="122" t="str">
        <f t="shared" si="54"/>
        <v/>
      </c>
      <c r="T430" s="122" t="str">
        <f t="shared" si="55"/>
        <v/>
      </c>
      <c r="U430">
        <f t="shared" si="56"/>
        <v>0</v>
      </c>
    </row>
    <row r="431" spans="1:21" ht="15" x14ac:dyDescent="0.2">
      <c r="A431" s="48">
        <v>408</v>
      </c>
      <c r="B431" s="49" t="str">
        <f>IF(G431="","",VLOOKUP(G431,'Account Codes'!$A$2:$C$803,3,FALSE))</f>
        <v/>
      </c>
      <c r="C431" s="131" t="str">
        <f t="shared" si="57"/>
        <v/>
      </c>
      <c r="D431" s="39"/>
      <c r="E431" s="85" t="str">
        <f>IF(AND(LEN(D431)&gt;0,LEN(C431)&gt;0),"ERROR - please do not enter internal order AND cost centre",IF(LEN(C431)&gt;0,VLOOKUP(C431,'Account Codes'!$H$2:$I$5001,2,FALSE),IF(LEN(D431)&gt;0,VLOOKUP(D431,'Account Codes'!$K$2:$L$12186,2,FALSE),"")))</f>
        <v/>
      </c>
      <c r="F431" s="39"/>
      <c r="G431" s="31"/>
      <c r="H431" s="88" t="str">
        <f>IF(LEN(G431)=0,"",VLOOKUP(VALUE(G431),'Account Codes'!$A$2:$B$803,2,FALSE))</f>
        <v/>
      </c>
      <c r="I431" s="147"/>
      <c r="J431" s="132" t="s">
        <v>21</v>
      </c>
      <c r="K431" s="143"/>
      <c r="L431" s="132">
        <f t="shared" si="58"/>
        <v>0</v>
      </c>
      <c r="M431" s="128">
        <f t="shared" si="59"/>
        <v>0</v>
      </c>
      <c r="N431" s="30"/>
      <c r="O431" s="143"/>
      <c r="P431" s="82">
        <f t="shared" si="60"/>
        <v>0</v>
      </c>
      <c r="Q431" s="142"/>
      <c r="R431" s="123" t="str">
        <f t="shared" si="53"/>
        <v/>
      </c>
      <c r="S431" s="122" t="str">
        <f t="shared" si="54"/>
        <v/>
      </c>
      <c r="T431" s="122" t="str">
        <f t="shared" si="55"/>
        <v/>
      </c>
      <c r="U431">
        <f t="shared" si="56"/>
        <v>0</v>
      </c>
    </row>
    <row r="432" spans="1:21" ht="15" x14ac:dyDescent="0.2">
      <c r="A432" s="48">
        <v>409</v>
      </c>
      <c r="B432" s="49" t="str">
        <f>IF(G432="","",VLOOKUP(G432,'Account Codes'!$A$2:$C$803,3,FALSE))</f>
        <v/>
      </c>
      <c r="C432" s="131" t="str">
        <f t="shared" si="57"/>
        <v/>
      </c>
      <c r="D432" s="39"/>
      <c r="E432" s="85" t="str">
        <f>IF(AND(LEN(D432)&gt;0,LEN(C432)&gt;0),"ERROR - please do not enter internal order AND cost centre",IF(LEN(C432)&gt;0,VLOOKUP(C432,'Account Codes'!$H$2:$I$5001,2,FALSE),IF(LEN(D432)&gt;0,VLOOKUP(D432,'Account Codes'!$K$2:$L$12186,2,FALSE),"")))</f>
        <v/>
      </c>
      <c r="F432" s="39"/>
      <c r="G432" s="31"/>
      <c r="H432" s="88" t="str">
        <f>IF(LEN(G432)=0,"",VLOOKUP(VALUE(G432),'Account Codes'!$A$2:$B$803,2,FALSE))</f>
        <v/>
      </c>
      <c r="I432" s="147"/>
      <c r="J432" s="132" t="s">
        <v>21</v>
      </c>
      <c r="K432" s="143"/>
      <c r="L432" s="132">
        <f t="shared" si="58"/>
        <v>0</v>
      </c>
      <c r="M432" s="128">
        <f t="shared" si="59"/>
        <v>0</v>
      </c>
      <c r="N432" s="30"/>
      <c r="O432" s="143"/>
      <c r="P432" s="82">
        <f t="shared" si="60"/>
        <v>0</v>
      </c>
      <c r="Q432" s="142"/>
      <c r="R432" s="123" t="str">
        <f t="shared" si="53"/>
        <v/>
      </c>
      <c r="S432" s="122" t="str">
        <f t="shared" si="54"/>
        <v/>
      </c>
      <c r="T432" s="122" t="str">
        <f t="shared" si="55"/>
        <v/>
      </c>
      <c r="U432">
        <f t="shared" si="56"/>
        <v>0</v>
      </c>
    </row>
    <row r="433" spans="1:21" ht="15" x14ac:dyDescent="0.2">
      <c r="A433" s="48">
        <v>410</v>
      </c>
      <c r="B433" s="49" t="str">
        <f>IF(G433="","",VLOOKUP(G433,'Account Codes'!$A$2:$C$803,3,FALSE))</f>
        <v/>
      </c>
      <c r="C433" s="131" t="str">
        <f t="shared" si="57"/>
        <v/>
      </c>
      <c r="D433" s="39"/>
      <c r="E433" s="85" t="str">
        <f>IF(AND(LEN(D433)&gt;0,LEN(C433)&gt;0),"ERROR - please do not enter internal order AND cost centre",IF(LEN(C433)&gt;0,VLOOKUP(C433,'Account Codes'!$H$2:$I$5001,2,FALSE),IF(LEN(D433)&gt;0,VLOOKUP(D433,'Account Codes'!$K$2:$L$12186,2,FALSE),"")))</f>
        <v/>
      </c>
      <c r="F433" s="39"/>
      <c r="G433" s="31"/>
      <c r="H433" s="88" t="str">
        <f>IF(LEN(G433)=0,"",VLOOKUP(VALUE(G433),'Account Codes'!$A$2:$B$803,2,FALSE))</f>
        <v/>
      </c>
      <c r="I433" s="147"/>
      <c r="J433" s="132" t="s">
        <v>21</v>
      </c>
      <c r="K433" s="143"/>
      <c r="L433" s="132">
        <f t="shared" si="58"/>
        <v>0</v>
      </c>
      <c r="M433" s="128">
        <f t="shared" si="59"/>
        <v>0</v>
      </c>
      <c r="N433" s="30"/>
      <c r="O433" s="143"/>
      <c r="P433" s="82">
        <f t="shared" si="60"/>
        <v>0</v>
      </c>
      <c r="Q433" s="142"/>
      <c r="R433" s="123" t="str">
        <f t="shared" si="53"/>
        <v/>
      </c>
      <c r="S433" s="122" t="str">
        <f t="shared" si="54"/>
        <v/>
      </c>
      <c r="T433" s="122" t="str">
        <f t="shared" si="55"/>
        <v/>
      </c>
      <c r="U433">
        <f t="shared" si="56"/>
        <v>0</v>
      </c>
    </row>
    <row r="434" spans="1:21" ht="15" x14ac:dyDescent="0.2">
      <c r="A434" s="48">
        <v>411</v>
      </c>
      <c r="B434" s="49" t="str">
        <f>IF(G434="","",VLOOKUP(G434,'Account Codes'!$A$2:$C$803,3,FALSE))</f>
        <v/>
      </c>
      <c r="C434" s="131" t="str">
        <f t="shared" si="57"/>
        <v/>
      </c>
      <c r="D434" s="39"/>
      <c r="E434" s="85" t="str">
        <f>IF(AND(LEN(D434)&gt;0,LEN(C434)&gt;0),"ERROR - please do not enter internal order AND cost centre",IF(LEN(C434)&gt;0,VLOOKUP(C434,'Account Codes'!$H$2:$I$5001,2,FALSE),IF(LEN(D434)&gt;0,VLOOKUP(D434,'Account Codes'!$K$2:$L$12186,2,FALSE),"")))</f>
        <v/>
      </c>
      <c r="F434" s="39"/>
      <c r="G434" s="31"/>
      <c r="H434" s="88" t="str">
        <f>IF(LEN(G434)=0,"",VLOOKUP(VALUE(G434),'Account Codes'!$A$2:$B$803,2,FALSE))</f>
        <v/>
      </c>
      <c r="I434" s="147"/>
      <c r="J434" s="132" t="s">
        <v>21</v>
      </c>
      <c r="K434" s="143"/>
      <c r="L434" s="132">
        <f t="shared" si="58"/>
        <v>0</v>
      </c>
      <c r="M434" s="128">
        <f t="shared" si="59"/>
        <v>0</v>
      </c>
      <c r="N434" s="30"/>
      <c r="O434" s="143"/>
      <c r="P434" s="82">
        <f t="shared" si="60"/>
        <v>0</v>
      </c>
      <c r="Q434" s="142"/>
      <c r="R434" s="123" t="str">
        <f t="shared" si="53"/>
        <v/>
      </c>
      <c r="S434" s="122" t="str">
        <f t="shared" si="54"/>
        <v/>
      </c>
      <c r="T434" s="122" t="str">
        <f t="shared" si="55"/>
        <v/>
      </c>
      <c r="U434">
        <f t="shared" si="56"/>
        <v>0</v>
      </c>
    </row>
    <row r="435" spans="1:21" ht="15" x14ac:dyDescent="0.2">
      <c r="A435" s="48">
        <v>412</v>
      </c>
      <c r="B435" s="49" t="str">
        <f>IF(G435="","",VLOOKUP(G435,'Account Codes'!$A$2:$C$803,3,FALSE))</f>
        <v/>
      </c>
      <c r="C435" s="131" t="str">
        <f t="shared" si="57"/>
        <v/>
      </c>
      <c r="D435" s="39"/>
      <c r="E435" s="85" t="str">
        <f>IF(AND(LEN(D435)&gt;0,LEN(C435)&gt;0),"ERROR - please do not enter internal order AND cost centre",IF(LEN(C435)&gt;0,VLOOKUP(C435,'Account Codes'!$H$2:$I$5001,2,FALSE),IF(LEN(D435)&gt;0,VLOOKUP(D435,'Account Codes'!$K$2:$L$12186,2,FALSE),"")))</f>
        <v/>
      </c>
      <c r="F435" s="39"/>
      <c r="G435" s="31"/>
      <c r="H435" s="88" t="str">
        <f>IF(LEN(G435)=0,"",VLOOKUP(VALUE(G435),'Account Codes'!$A$2:$B$803,2,FALSE))</f>
        <v/>
      </c>
      <c r="I435" s="147"/>
      <c r="J435" s="132" t="s">
        <v>21</v>
      </c>
      <c r="K435" s="143"/>
      <c r="L435" s="132">
        <f t="shared" si="58"/>
        <v>0</v>
      </c>
      <c r="M435" s="128">
        <f t="shared" si="59"/>
        <v>0</v>
      </c>
      <c r="N435" s="30"/>
      <c r="O435" s="143"/>
      <c r="P435" s="82">
        <f t="shared" si="60"/>
        <v>0</v>
      </c>
      <c r="Q435" s="142"/>
      <c r="R435" s="123" t="str">
        <f t="shared" si="53"/>
        <v/>
      </c>
      <c r="S435" s="122" t="str">
        <f t="shared" si="54"/>
        <v/>
      </c>
      <c r="T435" s="122" t="str">
        <f t="shared" si="55"/>
        <v/>
      </c>
      <c r="U435">
        <f t="shared" si="56"/>
        <v>0</v>
      </c>
    </row>
    <row r="436" spans="1:21" ht="15" x14ac:dyDescent="0.2">
      <c r="A436" s="48">
        <v>413</v>
      </c>
      <c r="B436" s="49" t="str">
        <f>IF(G436="","",VLOOKUP(G436,'Account Codes'!$A$2:$C$803,3,FALSE))</f>
        <v/>
      </c>
      <c r="C436" s="131" t="str">
        <f t="shared" si="57"/>
        <v/>
      </c>
      <c r="D436" s="39"/>
      <c r="E436" s="85" t="str">
        <f>IF(AND(LEN(D436)&gt;0,LEN(C436)&gt;0),"ERROR - please do not enter internal order AND cost centre",IF(LEN(C436)&gt;0,VLOOKUP(C436,'Account Codes'!$H$2:$I$5001,2,FALSE),IF(LEN(D436)&gt;0,VLOOKUP(D436,'Account Codes'!$K$2:$L$12186,2,FALSE),"")))</f>
        <v/>
      </c>
      <c r="F436" s="39"/>
      <c r="G436" s="31"/>
      <c r="H436" s="88" t="str">
        <f>IF(LEN(G436)=0,"",VLOOKUP(VALUE(G436),'Account Codes'!$A$2:$B$803,2,FALSE))</f>
        <v/>
      </c>
      <c r="I436" s="147"/>
      <c r="J436" s="132" t="s">
        <v>21</v>
      </c>
      <c r="K436" s="143"/>
      <c r="L436" s="132">
        <f t="shared" si="58"/>
        <v>0</v>
      </c>
      <c r="M436" s="128">
        <f t="shared" si="59"/>
        <v>0</v>
      </c>
      <c r="N436" s="30"/>
      <c r="O436" s="143"/>
      <c r="P436" s="82">
        <f t="shared" si="60"/>
        <v>0</v>
      </c>
      <c r="Q436" s="142"/>
      <c r="R436" s="123" t="str">
        <f t="shared" si="53"/>
        <v/>
      </c>
      <c r="S436" s="122" t="str">
        <f t="shared" si="54"/>
        <v/>
      </c>
      <c r="T436" s="122" t="str">
        <f t="shared" si="55"/>
        <v/>
      </c>
      <c r="U436">
        <f t="shared" si="56"/>
        <v>0</v>
      </c>
    </row>
    <row r="437" spans="1:21" ht="15" x14ac:dyDescent="0.2">
      <c r="A437" s="48">
        <v>414</v>
      </c>
      <c r="B437" s="49" t="str">
        <f>IF(G437="","",VLOOKUP(G437,'Account Codes'!$A$2:$C$803,3,FALSE))</f>
        <v/>
      </c>
      <c r="C437" s="131" t="str">
        <f t="shared" si="57"/>
        <v/>
      </c>
      <c r="D437" s="39"/>
      <c r="E437" s="85" t="str">
        <f>IF(AND(LEN(D437)&gt;0,LEN(C437)&gt;0),"ERROR - please do not enter internal order AND cost centre",IF(LEN(C437)&gt;0,VLOOKUP(C437,'Account Codes'!$H$2:$I$5001,2,FALSE),IF(LEN(D437)&gt;0,VLOOKUP(D437,'Account Codes'!$K$2:$L$12186,2,FALSE),"")))</f>
        <v/>
      </c>
      <c r="F437" s="39"/>
      <c r="G437" s="31"/>
      <c r="H437" s="88" t="str">
        <f>IF(LEN(G437)=0,"",VLOOKUP(VALUE(G437),'Account Codes'!$A$2:$B$803,2,FALSE))</f>
        <v/>
      </c>
      <c r="I437" s="147"/>
      <c r="J437" s="132" t="s">
        <v>21</v>
      </c>
      <c r="K437" s="143"/>
      <c r="L437" s="132">
        <f t="shared" si="58"/>
        <v>0</v>
      </c>
      <c r="M437" s="128">
        <f t="shared" si="59"/>
        <v>0</v>
      </c>
      <c r="N437" s="30"/>
      <c r="O437" s="143"/>
      <c r="P437" s="82">
        <f t="shared" si="60"/>
        <v>0</v>
      </c>
      <c r="Q437" s="142"/>
      <c r="R437" s="123" t="str">
        <f t="shared" si="53"/>
        <v/>
      </c>
      <c r="S437" s="122" t="str">
        <f t="shared" si="54"/>
        <v/>
      </c>
      <c r="T437" s="122" t="str">
        <f t="shared" si="55"/>
        <v/>
      </c>
      <c r="U437">
        <f t="shared" si="56"/>
        <v>0</v>
      </c>
    </row>
    <row r="438" spans="1:21" ht="15" x14ac:dyDescent="0.2">
      <c r="A438" s="48">
        <v>415</v>
      </c>
      <c r="B438" s="49" t="str">
        <f>IF(G438="","",VLOOKUP(G438,'Account Codes'!$A$2:$C$803,3,FALSE))</f>
        <v/>
      </c>
      <c r="C438" s="131" t="str">
        <f t="shared" si="57"/>
        <v/>
      </c>
      <c r="D438" s="39"/>
      <c r="E438" s="85" t="str">
        <f>IF(AND(LEN(D438)&gt;0,LEN(C438)&gt;0),"ERROR - please do not enter internal order AND cost centre",IF(LEN(C438)&gt;0,VLOOKUP(C438,'Account Codes'!$H$2:$I$5001,2,FALSE),IF(LEN(D438)&gt;0,VLOOKUP(D438,'Account Codes'!$K$2:$L$12186,2,FALSE),"")))</f>
        <v/>
      </c>
      <c r="F438" s="39"/>
      <c r="G438" s="31"/>
      <c r="H438" s="88" t="str">
        <f>IF(LEN(G438)=0,"",VLOOKUP(VALUE(G438),'Account Codes'!$A$2:$B$803,2,FALSE))</f>
        <v/>
      </c>
      <c r="I438" s="147"/>
      <c r="J438" s="132" t="s">
        <v>21</v>
      </c>
      <c r="K438" s="143"/>
      <c r="L438" s="132">
        <f t="shared" si="58"/>
        <v>0</v>
      </c>
      <c r="M438" s="128">
        <f t="shared" si="59"/>
        <v>0</v>
      </c>
      <c r="N438" s="30"/>
      <c r="O438" s="143"/>
      <c r="P438" s="82">
        <f t="shared" si="60"/>
        <v>0</v>
      </c>
      <c r="Q438" s="142"/>
      <c r="R438" s="123" t="str">
        <f t="shared" si="53"/>
        <v/>
      </c>
      <c r="S438" s="122" t="str">
        <f t="shared" si="54"/>
        <v/>
      </c>
      <c r="T438" s="122" t="str">
        <f t="shared" si="55"/>
        <v/>
      </c>
      <c r="U438">
        <f t="shared" si="56"/>
        <v>0</v>
      </c>
    </row>
    <row r="439" spans="1:21" ht="15" x14ac:dyDescent="0.2">
      <c r="A439" s="48">
        <v>416</v>
      </c>
      <c r="B439" s="49" t="str">
        <f>IF(G439="","",VLOOKUP(G439,'Account Codes'!$A$2:$C$803,3,FALSE))</f>
        <v/>
      </c>
      <c r="C439" s="131" t="str">
        <f t="shared" si="57"/>
        <v/>
      </c>
      <c r="D439" s="39"/>
      <c r="E439" s="85" t="str">
        <f>IF(AND(LEN(D439)&gt;0,LEN(C439)&gt;0),"ERROR - please do not enter internal order AND cost centre",IF(LEN(C439)&gt;0,VLOOKUP(C439,'Account Codes'!$H$2:$I$5001,2,FALSE),IF(LEN(D439)&gt;0,VLOOKUP(D439,'Account Codes'!$K$2:$L$12186,2,FALSE),"")))</f>
        <v/>
      </c>
      <c r="F439" s="39"/>
      <c r="G439" s="31"/>
      <c r="H439" s="88" t="str">
        <f>IF(LEN(G439)=0,"",VLOOKUP(VALUE(G439),'Account Codes'!$A$2:$B$803,2,FALSE))</f>
        <v/>
      </c>
      <c r="I439" s="147"/>
      <c r="J439" s="132" t="s">
        <v>21</v>
      </c>
      <c r="K439" s="143"/>
      <c r="L439" s="132">
        <f t="shared" si="58"/>
        <v>0</v>
      </c>
      <c r="M439" s="128">
        <f t="shared" si="59"/>
        <v>0</v>
      </c>
      <c r="N439" s="30"/>
      <c r="O439" s="143"/>
      <c r="P439" s="82">
        <f t="shared" si="60"/>
        <v>0</v>
      </c>
      <c r="Q439" s="142"/>
      <c r="R439" s="123" t="str">
        <f t="shared" si="53"/>
        <v/>
      </c>
      <c r="S439" s="122" t="str">
        <f t="shared" si="54"/>
        <v/>
      </c>
      <c r="T439" s="122" t="str">
        <f t="shared" si="55"/>
        <v/>
      </c>
      <c r="U439">
        <f t="shared" si="56"/>
        <v>0</v>
      </c>
    </row>
    <row r="440" spans="1:21" ht="15" x14ac:dyDescent="0.2">
      <c r="A440" s="48">
        <v>417</v>
      </c>
      <c r="B440" s="49" t="str">
        <f>IF(G440="","",VLOOKUP(G440,'Account Codes'!$A$2:$C$803,3,FALSE))</f>
        <v/>
      </c>
      <c r="C440" s="131" t="str">
        <f t="shared" si="57"/>
        <v/>
      </c>
      <c r="D440" s="39"/>
      <c r="E440" s="85" t="str">
        <f>IF(AND(LEN(D440)&gt;0,LEN(C440)&gt;0),"ERROR - please do not enter internal order AND cost centre",IF(LEN(C440)&gt;0,VLOOKUP(C440,'Account Codes'!$H$2:$I$5001,2,FALSE),IF(LEN(D440)&gt;0,VLOOKUP(D440,'Account Codes'!$K$2:$L$12186,2,FALSE),"")))</f>
        <v/>
      </c>
      <c r="F440" s="39"/>
      <c r="G440" s="31"/>
      <c r="H440" s="88" t="str">
        <f>IF(LEN(G440)=0,"",VLOOKUP(VALUE(G440),'Account Codes'!$A$2:$B$803,2,FALSE))</f>
        <v/>
      </c>
      <c r="I440" s="147"/>
      <c r="J440" s="132" t="s">
        <v>21</v>
      </c>
      <c r="K440" s="143"/>
      <c r="L440" s="132">
        <f t="shared" si="58"/>
        <v>0</v>
      </c>
      <c r="M440" s="128">
        <f t="shared" si="59"/>
        <v>0</v>
      </c>
      <c r="N440" s="30"/>
      <c r="O440" s="143"/>
      <c r="P440" s="82">
        <f t="shared" si="60"/>
        <v>0</v>
      </c>
      <c r="Q440" s="142"/>
      <c r="R440" s="123" t="str">
        <f t="shared" si="53"/>
        <v/>
      </c>
      <c r="S440" s="122" t="str">
        <f t="shared" si="54"/>
        <v/>
      </c>
      <c r="T440" s="122" t="str">
        <f t="shared" si="55"/>
        <v/>
      </c>
      <c r="U440">
        <f t="shared" si="56"/>
        <v>0</v>
      </c>
    </row>
    <row r="441" spans="1:21" ht="15" x14ac:dyDescent="0.2">
      <c r="A441" s="48">
        <v>418</v>
      </c>
      <c r="B441" s="49" t="str">
        <f>IF(G441="","",VLOOKUP(G441,'Account Codes'!$A$2:$C$803,3,FALSE))</f>
        <v/>
      </c>
      <c r="C441" s="131" t="str">
        <f t="shared" si="57"/>
        <v/>
      </c>
      <c r="D441" s="39"/>
      <c r="E441" s="85" t="str">
        <f>IF(AND(LEN(D441)&gt;0,LEN(C441)&gt;0),"ERROR - please do not enter internal order AND cost centre",IF(LEN(C441)&gt;0,VLOOKUP(C441,'Account Codes'!$H$2:$I$5001,2,FALSE),IF(LEN(D441)&gt;0,VLOOKUP(D441,'Account Codes'!$K$2:$L$12186,2,FALSE),"")))</f>
        <v/>
      </c>
      <c r="F441" s="39"/>
      <c r="G441" s="31"/>
      <c r="H441" s="88" t="str">
        <f>IF(LEN(G441)=0,"",VLOOKUP(VALUE(G441),'Account Codes'!$A$2:$B$803,2,FALSE))</f>
        <v/>
      </c>
      <c r="I441" s="147"/>
      <c r="J441" s="132" t="s">
        <v>21</v>
      </c>
      <c r="K441" s="143"/>
      <c r="L441" s="132">
        <f t="shared" si="58"/>
        <v>0</v>
      </c>
      <c r="M441" s="128">
        <f t="shared" si="59"/>
        <v>0</v>
      </c>
      <c r="N441" s="30"/>
      <c r="O441" s="143"/>
      <c r="P441" s="82">
        <f t="shared" si="60"/>
        <v>0</v>
      </c>
      <c r="Q441" s="142"/>
      <c r="R441" s="123" t="str">
        <f t="shared" si="53"/>
        <v/>
      </c>
      <c r="S441" s="122" t="str">
        <f t="shared" si="54"/>
        <v/>
      </c>
      <c r="T441" s="122" t="str">
        <f t="shared" si="55"/>
        <v/>
      </c>
      <c r="U441">
        <f t="shared" si="56"/>
        <v>0</v>
      </c>
    </row>
    <row r="442" spans="1:21" ht="15" x14ac:dyDescent="0.2">
      <c r="A442" s="48">
        <v>419</v>
      </c>
      <c r="B442" s="49" t="str">
        <f>IF(G442="","",VLOOKUP(G442,'Account Codes'!$A$2:$C$803,3,FALSE))</f>
        <v/>
      </c>
      <c r="C442" s="131" t="str">
        <f t="shared" si="57"/>
        <v/>
      </c>
      <c r="D442" s="39"/>
      <c r="E442" s="85" t="str">
        <f>IF(AND(LEN(D442)&gt;0,LEN(C442)&gt;0),"ERROR - please do not enter internal order AND cost centre",IF(LEN(C442)&gt;0,VLOOKUP(C442,'Account Codes'!$H$2:$I$5001,2,FALSE),IF(LEN(D442)&gt;0,VLOOKUP(D442,'Account Codes'!$K$2:$L$12186,2,FALSE),"")))</f>
        <v/>
      </c>
      <c r="F442" s="39"/>
      <c r="G442" s="31"/>
      <c r="H442" s="88" t="str">
        <f>IF(LEN(G442)=0,"",VLOOKUP(VALUE(G442),'Account Codes'!$A$2:$B$803,2,FALSE))</f>
        <v/>
      </c>
      <c r="I442" s="147"/>
      <c r="J442" s="132" t="s">
        <v>21</v>
      </c>
      <c r="K442" s="143"/>
      <c r="L442" s="132">
        <f t="shared" si="58"/>
        <v>0</v>
      </c>
      <c r="M442" s="128">
        <f t="shared" si="59"/>
        <v>0</v>
      </c>
      <c r="N442" s="30"/>
      <c r="O442" s="143"/>
      <c r="P442" s="82">
        <f t="shared" si="60"/>
        <v>0</v>
      </c>
      <c r="Q442" s="142"/>
      <c r="R442" s="123" t="str">
        <f t="shared" si="53"/>
        <v/>
      </c>
      <c r="S442" s="122" t="str">
        <f t="shared" si="54"/>
        <v/>
      </c>
      <c r="T442" s="122" t="str">
        <f t="shared" si="55"/>
        <v/>
      </c>
      <c r="U442">
        <f t="shared" si="56"/>
        <v>0</v>
      </c>
    </row>
    <row r="443" spans="1:21" ht="15" x14ac:dyDescent="0.2">
      <c r="A443" s="48">
        <v>420</v>
      </c>
      <c r="B443" s="49" t="str">
        <f>IF(G443="","",VLOOKUP(G443,'Account Codes'!$A$2:$C$803,3,FALSE))</f>
        <v/>
      </c>
      <c r="C443" s="131" t="str">
        <f t="shared" si="57"/>
        <v/>
      </c>
      <c r="D443" s="39"/>
      <c r="E443" s="85" t="str">
        <f>IF(AND(LEN(D443)&gt;0,LEN(C443)&gt;0),"ERROR - please do not enter internal order AND cost centre",IF(LEN(C443)&gt;0,VLOOKUP(C443,'Account Codes'!$H$2:$I$5001,2,FALSE),IF(LEN(D443)&gt;0,VLOOKUP(D443,'Account Codes'!$K$2:$L$12186,2,FALSE),"")))</f>
        <v/>
      </c>
      <c r="F443" s="39"/>
      <c r="G443" s="31"/>
      <c r="H443" s="88" t="str">
        <f>IF(LEN(G443)=0,"",VLOOKUP(VALUE(G443),'Account Codes'!$A$2:$B$803,2,FALSE))</f>
        <v/>
      </c>
      <c r="I443" s="147"/>
      <c r="J443" s="132" t="s">
        <v>21</v>
      </c>
      <c r="K443" s="143"/>
      <c r="L443" s="132">
        <f t="shared" si="58"/>
        <v>0</v>
      </c>
      <c r="M443" s="128">
        <f t="shared" si="59"/>
        <v>0</v>
      </c>
      <c r="N443" s="30"/>
      <c r="O443" s="143"/>
      <c r="P443" s="82">
        <f t="shared" si="60"/>
        <v>0</v>
      </c>
      <c r="Q443" s="142"/>
      <c r="R443" s="123" t="str">
        <f t="shared" si="53"/>
        <v/>
      </c>
      <c r="S443" s="122" t="str">
        <f t="shared" si="54"/>
        <v/>
      </c>
      <c r="T443" s="122" t="str">
        <f t="shared" si="55"/>
        <v/>
      </c>
      <c r="U443">
        <f t="shared" si="56"/>
        <v>0</v>
      </c>
    </row>
    <row r="444" spans="1:21" ht="15" x14ac:dyDescent="0.2">
      <c r="A444" s="48">
        <v>421</v>
      </c>
      <c r="B444" s="49" t="str">
        <f>IF(G444="","",VLOOKUP(G444,'Account Codes'!$A$2:$C$803,3,FALSE))</f>
        <v/>
      </c>
      <c r="C444" s="131" t="str">
        <f t="shared" si="57"/>
        <v/>
      </c>
      <c r="D444" s="39"/>
      <c r="E444" s="85" t="str">
        <f>IF(AND(LEN(D444)&gt;0,LEN(C444)&gt;0),"ERROR - please do not enter internal order AND cost centre",IF(LEN(C444)&gt;0,VLOOKUP(C444,'Account Codes'!$H$2:$I$5001,2,FALSE),IF(LEN(D444)&gt;0,VLOOKUP(D444,'Account Codes'!$K$2:$L$12186,2,FALSE),"")))</f>
        <v/>
      </c>
      <c r="F444" s="39"/>
      <c r="G444" s="31"/>
      <c r="H444" s="88" t="str">
        <f>IF(LEN(G444)=0,"",VLOOKUP(VALUE(G444),'Account Codes'!$A$2:$B$803,2,FALSE))</f>
        <v/>
      </c>
      <c r="I444" s="147"/>
      <c r="J444" s="132" t="s">
        <v>21</v>
      </c>
      <c r="K444" s="143"/>
      <c r="L444" s="132">
        <f t="shared" si="58"/>
        <v>0</v>
      </c>
      <c r="M444" s="128">
        <f t="shared" si="59"/>
        <v>0</v>
      </c>
      <c r="N444" s="30"/>
      <c r="O444" s="143"/>
      <c r="P444" s="82">
        <f t="shared" si="60"/>
        <v>0</v>
      </c>
      <c r="Q444" s="142"/>
      <c r="R444" s="123" t="str">
        <f t="shared" si="53"/>
        <v/>
      </c>
      <c r="S444" s="122" t="str">
        <f t="shared" si="54"/>
        <v/>
      </c>
      <c r="T444" s="122" t="str">
        <f t="shared" si="55"/>
        <v/>
      </c>
      <c r="U444">
        <f t="shared" si="56"/>
        <v>0</v>
      </c>
    </row>
    <row r="445" spans="1:21" ht="15" x14ac:dyDescent="0.2">
      <c r="A445" s="48">
        <v>422</v>
      </c>
      <c r="B445" s="49" t="str">
        <f>IF(G445="","",VLOOKUP(G445,'Account Codes'!$A$2:$C$803,3,FALSE))</f>
        <v/>
      </c>
      <c r="C445" s="131" t="str">
        <f t="shared" si="57"/>
        <v/>
      </c>
      <c r="D445" s="39"/>
      <c r="E445" s="85" t="str">
        <f>IF(AND(LEN(D445)&gt;0,LEN(C445)&gt;0),"ERROR - please do not enter internal order AND cost centre",IF(LEN(C445)&gt;0,VLOOKUP(C445,'Account Codes'!$H$2:$I$5001,2,FALSE),IF(LEN(D445)&gt;0,VLOOKUP(D445,'Account Codes'!$K$2:$L$12186,2,FALSE),"")))</f>
        <v/>
      </c>
      <c r="F445" s="39"/>
      <c r="G445" s="31"/>
      <c r="H445" s="88" t="str">
        <f>IF(LEN(G445)=0,"",VLOOKUP(VALUE(G445),'Account Codes'!$A$2:$B$803,2,FALSE))</f>
        <v/>
      </c>
      <c r="I445" s="147"/>
      <c r="J445" s="132" t="s">
        <v>21</v>
      </c>
      <c r="K445" s="143"/>
      <c r="L445" s="132">
        <f t="shared" si="58"/>
        <v>0</v>
      </c>
      <c r="M445" s="128">
        <f t="shared" si="59"/>
        <v>0</v>
      </c>
      <c r="N445" s="30"/>
      <c r="O445" s="143"/>
      <c r="P445" s="82">
        <f t="shared" si="60"/>
        <v>0</v>
      </c>
      <c r="Q445" s="142"/>
      <c r="R445" s="123" t="str">
        <f t="shared" si="53"/>
        <v/>
      </c>
      <c r="S445" s="122" t="str">
        <f t="shared" si="54"/>
        <v/>
      </c>
      <c r="T445" s="122" t="str">
        <f t="shared" si="55"/>
        <v/>
      </c>
      <c r="U445">
        <f t="shared" si="56"/>
        <v>0</v>
      </c>
    </row>
    <row r="446" spans="1:21" ht="15" x14ac:dyDescent="0.2">
      <c r="A446" s="48">
        <v>423</v>
      </c>
      <c r="B446" s="49" t="str">
        <f>IF(G446="","",VLOOKUP(G446,'Account Codes'!$A$2:$C$803,3,FALSE))</f>
        <v/>
      </c>
      <c r="C446" s="131" t="str">
        <f t="shared" si="57"/>
        <v/>
      </c>
      <c r="D446" s="39"/>
      <c r="E446" s="85" t="str">
        <f>IF(AND(LEN(D446)&gt;0,LEN(C446)&gt;0),"ERROR - please do not enter internal order AND cost centre",IF(LEN(C446)&gt;0,VLOOKUP(C446,'Account Codes'!$H$2:$I$5001,2,FALSE),IF(LEN(D446)&gt;0,VLOOKUP(D446,'Account Codes'!$K$2:$L$12186,2,FALSE),"")))</f>
        <v/>
      </c>
      <c r="F446" s="39"/>
      <c r="G446" s="31"/>
      <c r="H446" s="88" t="str">
        <f>IF(LEN(G446)=0,"",VLOOKUP(VALUE(G446),'Account Codes'!$A$2:$B$803,2,FALSE))</f>
        <v/>
      </c>
      <c r="I446" s="147"/>
      <c r="J446" s="132" t="s">
        <v>21</v>
      </c>
      <c r="K446" s="143"/>
      <c r="L446" s="132">
        <f t="shared" si="58"/>
        <v>0</v>
      </c>
      <c r="M446" s="128">
        <f t="shared" si="59"/>
        <v>0</v>
      </c>
      <c r="N446" s="30"/>
      <c r="O446" s="143"/>
      <c r="P446" s="82">
        <f t="shared" si="60"/>
        <v>0</v>
      </c>
      <c r="Q446" s="142"/>
      <c r="R446" s="123" t="str">
        <f t="shared" si="53"/>
        <v/>
      </c>
      <c r="S446" s="122" t="str">
        <f t="shared" si="54"/>
        <v/>
      </c>
      <c r="T446" s="122" t="str">
        <f t="shared" si="55"/>
        <v/>
      </c>
      <c r="U446">
        <f t="shared" si="56"/>
        <v>0</v>
      </c>
    </row>
    <row r="447" spans="1:21" ht="15" x14ac:dyDescent="0.2">
      <c r="A447" s="48">
        <v>424</v>
      </c>
      <c r="B447" s="49" t="str">
        <f>IF(G447="","",VLOOKUP(G447,'Account Codes'!$A$2:$C$803,3,FALSE))</f>
        <v/>
      </c>
      <c r="C447" s="131" t="str">
        <f t="shared" si="57"/>
        <v/>
      </c>
      <c r="D447" s="39"/>
      <c r="E447" s="85" t="str">
        <f>IF(AND(LEN(D447)&gt;0,LEN(C447)&gt;0),"ERROR - please do not enter internal order AND cost centre",IF(LEN(C447)&gt;0,VLOOKUP(C447,'Account Codes'!$H$2:$I$5001,2,FALSE),IF(LEN(D447)&gt;0,VLOOKUP(D447,'Account Codes'!$K$2:$L$12186,2,FALSE),"")))</f>
        <v/>
      </c>
      <c r="F447" s="39"/>
      <c r="G447" s="31"/>
      <c r="H447" s="88" t="str">
        <f>IF(LEN(G447)=0,"",VLOOKUP(VALUE(G447),'Account Codes'!$A$2:$B$803,2,FALSE))</f>
        <v/>
      </c>
      <c r="I447" s="147"/>
      <c r="J447" s="132" t="s">
        <v>21</v>
      </c>
      <c r="K447" s="143"/>
      <c r="L447" s="132">
        <f t="shared" si="58"/>
        <v>0</v>
      </c>
      <c r="M447" s="128">
        <f t="shared" si="59"/>
        <v>0</v>
      </c>
      <c r="N447" s="30"/>
      <c r="O447" s="143"/>
      <c r="P447" s="82">
        <f t="shared" si="60"/>
        <v>0</v>
      </c>
      <c r="Q447" s="142"/>
      <c r="R447" s="123" t="str">
        <f t="shared" si="53"/>
        <v/>
      </c>
      <c r="S447" s="122" t="str">
        <f t="shared" si="54"/>
        <v/>
      </c>
      <c r="T447" s="122" t="str">
        <f t="shared" si="55"/>
        <v/>
      </c>
      <c r="U447">
        <f t="shared" si="56"/>
        <v>0</v>
      </c>
    </row>
    <row r="448" spans="1:21" ht="15" x14ac:dyDescent="0.2">
      <c r="A448" s="48">
        <v>425</v>
      </c>
      <c r="B448" s="49" t="str">
        <f>IF(G448="","",VLOOKUP(G448,'Account Codes'!$A$2:$C$803,3,FALSE))</f>
        <v/>
      </c>
      <c r="C448" s="131" t="str">
        <f t="shared" si="57"/>
        <v/>
      </c>
      <c r="D448" s="39"/>
      <c r="E448" s="85" t="str">
        <f>IF(AND(LEN(D448)&gt;0,LEN(C448)&gt;0),"ERROR - please do not enter internal order AND cost centre",IF(LEN(C448)&gt;0,VLOOKUP(C448,'Account Codes'!$H$2:$I$5001,2,FALSE),IF(LEN(D448)&gt;0,VLOOKUP(D448,'Account Codes'!$K$2:$L$12186,2,FALSE),"")))</f>
        <v/>
      </c>
      <c r="F448" s="39"/>
      <c r="G448" s="31"/>
      <c r="H448" s="88" t="str">
        <f>IF(LEN(G448)=0,"",VLOOKUP(VALUE(G448),'Account Codes'!$A$2:$B$803,2,FALSE))</f>
        <v/>
      </c>
      <c r="I448" s="147"/>
      <c r="J448" s="132" t="s">
        <v>21</v>
      </c>
      <c r="K448" s="143"/>
      <c r="L448" s="132">
        <f t="shared" si="58"/>
        <v>0</v>
      </c>
      <c r="M448" s="128">
        <f t="shared" si="59"/>
        <v>0</v>
      </c>
      <c r="N448" s="30"/>
      <c r="O448" s="143"/>
      <c r="P448" s="82">
        <f t="shared" si="60"/>
        <v>0</v>
      </c>
      <c r="Q448" s="142"/>
      <c r="R448" s="123" t="str">
        <f t="shared" si="53"/>
        <v/>
      </c>
      <c r="S448" s="122" t="str">
        <f t="shared" si="54"/>
        <v/>
      </c>
      <c r="T448" s="122" t="str">
        <f t="shared" si="55"/>
        <v/>
      </c>
      <c r="U448">
        <f t="shared" si="56"/>
        <v>0</v>
      </c>
    </row>
    <row r="449" spans="1:21" ht="15" x14ac:dyDescent="0.2">
      <c r="A449" s="48">
        <v>426</v>
      </c>
      <c r="B449" s="49" t="str">
        <f>IF(G449="","",VLOOKUP(G449,'Account Codes'!$A$2:$C$803,3,FALSE))</f>
        <v/>
      </c>
      <c r="C449" s="131" t="str">
        <f t="shared" si="57"/>
        <v/>
      </c>
      <c r="D449" s="39"/>
      <c r="E449" s="85" t="str">
        <f>IF(AND(LEN(D449)&gt;0,LEN(C449)&gt;0),"ERROR - please do not enter internal order AND cost centre",IF(LEN(C449)&gt;0,VLOOKUP(C449,'Account Codes'!$H$2:$I$5001,2,FALSE),IF(LEN(D449)&gt;0,VLOOKUP(D449,'Account Codes'!$K$2:$L$12186,2,FALSE),"")))</f>
        <v/>
      </c>
      <c r="F449" s="39"/>
      <c r="G449" s="31"/>
      <c r="H449" s="88" t="str">
        <f>IF(LEN(G449)=0,"",VLOOKUP(VALUE(G449),'Account Codes'!$A$2:$B$803,2,FALSE))</f>
        <v/>
      </c>
      <c r="I449" s="147"/>
      <c r="J449" s="132" t="s">
        <v>21</v>
      </c>
      <c r="K449" s="143"/>
      <c r="L449" s="132">
        <f t="shared" si="58"/>
        <v>0</v>
      </c>
      <c r="M449" s="128">
        <f t="shared" si="59"/>
        <v>0</v>
      </c>
      <c r="N449" s="30"/>
      <c r="O449" s="143"/>
      <c r="P449" s="82">
        <f t="shared" si="60"/>
        <v>0</v>
      </c>
      <c r="Q449" s="142"/>
      <c r="R449" s="123" t="str">
        <f t="shared" si="53"/>
        <v/>
      </c>
      <c r="S449" s="122" t="str">
        <f t="shared" si="54"/>
        <v/>
      </c>
      <c r="T449" s="122" t="str">
        <f t="shared" si="55"/>
        <v/>
      </c>
      <c r="U449">
        <f t="shared" si="56"/>
        <v>0</v>
      </c>
    </row>
    <row r="450" spans="1:21" ht="15" x14ac:dyDescent="0.2">
      <c r="A450" s="48">
        <v>427</v>
      </c>
      <c r="B450" s="49" t="str">
        <f>IF(G450="","",VLOOKUP(G450,'Account Codes'!$A$2:$C$803,3,FALSE))</f>
        <v/>
      </c>
      <c r="C450" s="131" t="str">
        <f t="shared" si="57"/>
        <v/>
      </c>
      <c r="D450" s="39"/>
      <c r="E450" s="85" t="str">
        <f>IF(AND(LEN(D450)&gt;0,LEN(C450)&gt;0),"ERROR - please do not enter internal order AND cost centre",IF(LEN(C450)&gt;0,VLOOKUP(C450,'Account Codes'!$H$2:$I$5001,2,FALSE),IF(LEN(D450)&gt;0,VLOOKUP(D450,'Account Codes'!$K$2:$L$12186,2,FALSE),"")))</f>
        <v/>
      </c>
      <c r="F450" s="39"/>
      <c r="G450" s="31"/>
      <c r="H450" s="88" t="str">
        <f>IF(LEN(G450)=0,"",VLOOKUP(VALUE(G450),'Account Codes'!$A$2:$B$803,2,FALSE))</f>
        <v/>
      </c>
      <c r="I450" s="147"/>
      <c r="J450" s="132" t="s">
        <v>21</v>
      </c>
      <c r="K450" s="143"/>
      <c r="L450" s="132">
        <f t="shared" si="58"/>
        <v>0</v>
      </c>
      <c r="M450" s="128">
        <f t="shared" si="59"/>
        <v>0</v>
      </c>
      <c r="N450" s="30"/>
      <c r="O450" s="143"/>
      <c r="P450" s="82">
        <f t="shared" si="60"/>
        <v>0</v>
      </c>
      <c r="Q450" s="142"/>
      <c r="R450" s="123" t="str">
        <f t="shared" si="53"/>
        <v/>
      </c>
      <c r="S450" s="122" t="str">
        <f t="shared" si="54"/>
        <v/>
      </c>
      <c r="T450" s="122" t="str">
        <f t="shared" si="55"/>
        <v/>
      </c>
      <c r="U450">
        <f t="shared" si="56"/>
        <v>0</v>
      </c>
    </row>
    <row r="451" spans="1:21" ht="15" x14ac:dyDescent="0.2">
      <c r="A451" s="48">
        <v>428</v>
      </c>
      <c r="B451" s="49" t="str">
        <f>IF(G451="","",VLOOKUP(G451,'Account Codes'!$A$2:$C$803,3,FALSE))</f>
        <v/>
      </c>
      <c r="C451" s="131" t="str">
        <f t="shared" si="57"/>
        <v/>
      </c>
      <c r="D451" s="39"/>
      <c r="E451" s="85" t="str">
        <f>IF(AND(LEN(D451)&gt;0,LEN(C451)&gt;0),"ERROR - please do not enter internal order AND cost centre",IF(LEN(C451)&gt;0,VLOOKUP(C451,'Account Codes'!$H$2:$I$5001,2,FALSE),IF(LEN(D451)&gt;0,VLOOKUP(D451,'Account Codes'!$K$2:$L$12186,2,FALSE),"")))</f>
        <v/>
      </c>
      <c r="F451" s="39"/>
      <c r="G451" s="31"/>
      <c r="H451" s="88" t="str">
        <f>IF(LEN(G451)=0,"",VLOOKUP(VALUE(G451),'Account Codes'!$A$2:$B$803,2,FALSE))</f>
        <v/>
      </c>
      <c r="I451" s="147"/>
      <c r="J451" s="132" t="s">
        <v>21</v>
      </c>
      <c r="K451" s="143"/>
      <c r="L451" s="132">
        <f t="shared" si="58"/>
        <v>0</v>
      </c>
      <c r="M451" s="128">
        <f t="shared" si="59"/>
        <v>0</v>
      </c>
      <c r="N451" s="30"/>
      <c r="O451" s="143"/>
      <c r="P451" s="82">
        <f t="shared" si="60"/>
        <v>0</v>
      </c>
      <c r="Q451" s="142"/>
      <c r="R451" s="123" t="str">
        <f t="shared" si="53"/>
        <v/>
      </c>
      <c r="S451" s="122" t="str">
        <f t="shared" si="54"/>
        <v/>
      </c>
      <c r="T451" s="122" t="str">
        <f t="shared" si="55"/>
        <v/>
      </c>
      <c r="U451">
        <f t="shared" si="56"/>
        <v>0</v>
      </c>
    </row>
    <row r="452" spans="1:21" ht="15" x14ac:dyDescent="0.2">
      <c r="A452" s="48">
        <v>429</v>
      </c>
      <c r="B452" s="49" t="str">
        <f>IF(G452="","",VLOOKUP(G452,'Account Codes'!$A$2:$C$803,3,FALSE))</f>
        <v/>
      </c>
      <c r="C452" s="131" t="str">
        <f t="shared" si="57"/>
        <v/>
      </c>
      <c r="D452" s="39"/>
      <c r="E452" s="85" t="str">
        <f>IF(AND(LEN(D452)&gt;0,LEN(C452)&gt;0),"ERROR - please do not enter internal order AND cost centre",IF(LEN(C452)&gt;0,VLOOKUP(C452,'Account Codes'!$H$2:$I$5001,2,FALSE),IF(LEN(D452)&gt;0,VLOOKUP(D452,'Account Codes'!$K$2:$L$12186,2,FALSE),"")))</f>
        <v/>
      </c>
      <c r="F452" s="39"/>
      <c r="G452" s="31"/>
      <c r="H452" s="88" t="str">
        <f>IF(LEN(G452)=0,"",VLOOKUP(VALUE(G452),'Account Codes'!$A$2:$B$803,2,FALSE))</f>
        <v/>
      </c>
      <c r="I452" s="147"/>
      <c r="J452" s="132" t="s">
        <v>21</v>
      </c>
      <c r="K452" s="143"/>
      <c r="L452" s="132">
        <f t="shared" si="58"/>
        <v>0</v>
      </c>
      <c r="M452" s="128">
        <f t="shared" si="59"/>
        <v>0</v>
      </c>
      <c r="N452" s="30"/>
      <c r="O452" s="143"/>
      <c r="P452" s="82">
        <f t="shared" si="60"/>
        <v>0</v>
      </c>
      <c r="Q452" s="142"/>
      <c r="R452" s="123" t="str">
        <f t="shared" si="53"/>
        <v/>
      </c>
      <c r="S452" s="122" t="str">
        <f t="shared" si="54"/>
        <v/>
      </c>
      <c r="T452" s="122" t="str">
        <f t="shared" si="55"/>
        <v/>
      </c>
      <c r="U452">
        <f t="shared" si="56"/>
        <v>0</v>
      </c>
    </row>
    <row r="453" spans="1:21" ht="15" x14ac:dyDescent="0.2">
      <c r="A453" s="48">
        <v>430</v>
      </c>
      <c r="B453" s="49" t="str">
        <f>IF(G453="","",VLOOKUP(G453,'Account Codes'!$A$2:$C$803,3,FALSE))</f>
        <v/>
      </c>
      <c r="C453" s="131" t="str">
        <f t="shared" si="57"/>
        <v/>
      </c>
      <c r="D453" s="39"/>
      <c r="E453" s="85" t="str">
        <f>IF(AND(LEN(D453)&gt;0,LEN(C453)&gt;0),"ERROR - please do not enter internal order AND cost centre",IF(LEN(C453)&gt;0,VLOOKUP(C453,'Account Codes'!$H$2:$I$5001,2,FALSE),IF(LEN(D453)&gt;0,VLOOKUP(D453,'Account Codes'!$K$2:$L$12186,2,FALSE),"")))</f>
        <v/>
      </c>
      <c r="F453" s="39"/>
      <c r="G453" s="31"/>
      <c r="H453" s="88" t="str">
        <f>IF(LEN(G453)=0,"",VLOOKUP(VALUE(G453),'Account Codes'!$A$2:$B$803,2,FALSE))</f>
        <v/>
      </c>
      <c r="I453" s="147"/>
      <c r="J453" s="132" t="s">
        <v>21</v>
      </c>
      <c r="K453" s="143"/>
      <c r="L453" s="132">
        <f t="shared" si="58"/>
        <v>0</v>
      </c>
      <c r="M453" s="128">
        <f t="shared" si="59"/>
        <v>0</v>
      </c>
      <c r="N453" s="30"/>
      <c r="O453" s="143"/>
      <c r="P453" s="82">
        <f t="shared" si="60"/>
        <v>0</v>
      </c>
      <c r="Q453" s="142"/>
      <c r="R453" s="123" t="str">
        <f t="shared" si="53"/>
        <v/>
      </c>
      <c r="S453" s="122" t="str">
        <f t="shared" si="54"/>
        <v/>
      </c>
      <c r="T453" s="122" t="str">
        <f t="shared" si="55"/>
        <v/>
      </c>
      <c r="U453">
        <f t="shared" si="56"/>
        <v>0</v>
      </c>
    </row>
    <row r="454" spans="1:21" ht="15" x14ac:dyDescent="0.2">
      <c r="A454" s="48">
        <v>431</v>
      </c>
      <c r="B454" s="49" t="str">
        <f>IF(G454="","",VLOOKUP(G454,'Account Codes'!$A$2:$C$803,3,FALSE))</f>
        <v/>
      </c>
      <c r="C454" s="131" t="str">
        <f t="shared" si="57"/>
        <v/>
      </c>
      <c r="D454" s="39"/>
      <c r="E454" s="85" t="str">
        <f>IF(AND(LEN(D454)&gt;0,LEN(C454)&gt;0),"ERROR - please do not enter internal order AND cost centre",IF(LEN(C454)&gt;0,VLOOKUP(C454,'Account Codes'!$H$2:$I$5001,2,FALSE),IF(LEN(D454)&gt;0,VLOOKUP(D454,'Account Codes'!$K$2:$L$12186,2,FALSE),"")))</f>
        <v/>
      </c>
      <c r="F454" s="39"/>
      <c r="G454" s="31"/>
      <c r="H454" s="88" t="str">
        <f>IF(LEN(G454)=0,"",VLOOKUP(VALUE(G454),'Account Codes'!$A$2:$B$803,2,FALSE))</f>
        <v/>
      </c>
      <c r="I454" s="147"/>
      <c r="J454" s="132" t="s">
        <v>21</v>
      </c>
      <c r="K454" s="143"/>
      <c r="L454" s="132">
        <f t="shared" si="58"/>
        <v>0</v>
      </c>
      <c r="M454" s="128">
        <f t="shared" si="59"/>
        <v>0</v>
      </c>
      <c r="N454" s="30"/>
      <c r="O454" s="143"/>
      <c r="P454" s="82">
        <f t="shared" si="60"/>
        <v>0</v>
      </c>
      <c r="Q454" s="142"/>
      <c r="R454" s="123" t="str">
        <f t="shared" si="53"/>
        <v/>
      </c>
      <c r="S454" s="122" t="str">
        <f t="shared" si="54"/>
        <v/>
      </c>
      <c r="T454" s="122" t="str">
        <f t="shared" si="55"/>
        <v/>
      </c>
      <c r="U454">
        <f t="shared" si="56"/>
        <v>0</v>
      </c>
    </row>
    <row r="455" spans="1:21" ht="15" x14ac:dyDescent="0.2">
      <c r="A455" s="48">
        <v>432</v>
      </c>
      <c r="B455" s="49" t="str">
        <f>IF(G455="","",VLOOKUP(G455,'Account Codes'!$A$2:$C$803,3,FALSE))</f>
        <v/>
      </c>
      <c r="C455" s="131" t="str">
        <f t="shared" si="57"/>
        <v/>
      </c>
      <c r="D455" s="39"/>
      <c r="E455" s="85" t="str">
        <f>IF(AND(LEN(D455)&gt;0,LEN(C455)&gt;0),"ERROR - please do not enter internal order AND cost centre",IF(LEN(C455)&gt;0,VLOOKUP(C455,'Account Codes'!$H$2:$I$5001,2,FALSE),IF(LEN(D455)&gt;0,VLOOKUP(D455,'Account Codes'!$K$2:$L$12186,2,FALSE),"")))</f>
        <v/>
      </c>
      <c r="F455" s="39"/>
      <c r="G455" s="31"/>
      <c r="H455" s="88" t="str">
        <f>IF(LEN(G455)=0,"",VLOOKUP(VALUE(G455),'Account Codes'!$A$2:$B$803,2,FALSE))</f>
        <v/>
      </c>
      <c r="I455" s="147"/>
      <c r="J455" s="132" t="s">
        <v>21</v>
      </c>
      <c r="K455" s="143"/>
      <c r="L455" s="132">
        <f t="shared" si="58"/>
        <v>0</v>
      </c>
      <c r="M455" s="128">
        <f t="shared" si="59"/>
        <v>0</v>
      </c>
      <c r="N455" s="30"/>
      <c r="O455" s="143"/>
      <c r="P455" s="82">
        <f t="shared" si="60"/>
        <v>0</v>
      </c>
      <c r="Q455" s="142"/>
      <c r="R455" s="123" t="str">
        <f t="shared" si="53"/>
        <v/>
      </c>
      <c r="S455" s="122" t="str">
        <f t="shared" si="54"/>
        <v/>
      </c>
      <c r="T455" s="122" t="str">
        <f t="shared" si="55"/>
        <v/>
      </c>
      <c r="U455">
        <f t="shared" si="56"/>
        <v>0</v>
      </c>
    </row>
    <row r="456" spans="1:21" ht="15" x14ac:dyDescent="0.2">
      <c r="A456" s="48">
        <v>433</v>
      </c>
      <c r="B456" s="49" t="str">
        <f>IF(G456="","",VLOOKUP(G456,'Account Codes'!$A$2:$C$803,3,FALSE))</f>
        <v/>
      </c>
      <c r="C456" s="131" t="str">
        <f t="shared" si="57"/>
        <v/>
      </c>
      <c r="D456" s="39"/>
      <c r="E456" s="85" t="str">
        <f>IF(AND(LEN(D456)&gt;0,LEN(C456)&gt;0),"ERROR - please do not enter internal order AND cost centre",IF(LEN(C456)&gt;0,VLOOKUP(C456,'Account Codes'!$H$2:$I$5001,2,FALSE),IF(LEN(D456)&gt;0,VLOOKUP(D456,'Account Codes'!$K$2:$L$12186,2,FALSE),"")))</f>
        <v/>
      </c>
      <c r="F456" s="39"/>
      <c r="G456" s="31"/>
      <c r="H456" s="88" t="str">
        <f>IF(LEN(G456)=0,"",VLOOKUP(VALUE(G456),'Account Codes'!$A$2:$B$803,2,FALSE))</f>
        <v/>
      </c>
      <c r="I456" s="147"/>
      <c r="J456" s="132" t="s">
        <v>21</v>
      </c>
      <c r="K456" s="143"/>
      <c r="L456" s="132">
        <f t="shared" si="58"/>
        <v>0</v>
      </c>
      <c r="M456" s="128">
        <f t="shared" si="59"/>
        <v>0</v>
      </c>
      <c r="N456" s="30"/>
      <c r="O456" s="143"/>
      <c r="P456" s="82">
        <f t="shared" si="60"/>
        <v>0</v>
      </c>
      <c r="Q456" s="142"/>
      <c r="R456" s="123" t="str">
        <f t="shared" si="53"/>
        <v/>
      </c>
      <c r="S456" s="122" t="str">
        <f t="shared" si="54"/>
        <v/>
      </c>
      <c r="T456" s="122" t="str">
        <f t="shared" si="55"/>
        <v/>
      </c>
      <c r="U456">
        <f t="shared" si="56"/>
        <v>0</v>
      </c>
    </row>
    <row r="457" spans="1:21" ht="15" x14ac:dyDescent="0.2">
      <c r="A457" s="48">
        <v>434</v>
      </c>
      <c r="B457" s="49" t="str">
        <f>IF(G457="","",VLOOKUP(G457,'Account Codes'!$A$2:$C$803,3,FALSE))</f>
        <v/>
      </c>
      <c r="C457" s="131" t="str">
        <f t="shared" si="57"/>
        <v/>
      </c>
      <c r="D457" s="39"/>
      <c r="E457" s="85" t="str">
        <f>IF(AND(LEN(D457)&gt;0,LEN(C457)&gt;0),"ERROR - please do not enter internal order AND cost centre",IF(LEN(C457)&gt;0,VLOOKUP(C457,'Account Codes'!$H$2:$I$5001,2,FALSE),IF(LEN(D457)&gt;0,VLOOKUP(D457,'Account Codes'!$K$2:$L$12186,2,FALSE),"")))</f>
        <v/>
      </c>
      <c r="F457" s="39"/>
      <c r="G457" s="31"/>
      <c r="H457" s="88" t="str">
        <f>IF(LEN(G457)=0,"",VLOOKUP(VALUE(G457),'Account Codes'!$A$2:$B$803,2,FALSE))</f>
        <v/>
      </c>
      <c r="I457" s="147"/>
      <c r="J457" s="132" t="s">
        <v>21</v>
      </c>
      <c r="K457" s="143"/>
      <c r="L457" s="132">
        <f t="shared" si="58"/>
        <v>0</v>
      </c>
      <c r="M457" s="128">
        <f t="shared" si="59"/>
        <v>0</v>
      </c>
      <c r="N457" s="30"/>
      <c r="O457" s="143"/>
      <c r="P457" s="82">
        <f t="shared" si="60"/>
        <v>0</v>
      </c>
      <c r="Q457" s="142"/>
      <c r="R457" s="123" t="str">
        <f t="shared" si="53"/>
        <v/>
      </c>
      <c r="S457" s="122" t="str">
        <f t="shared" si="54"/>
        <v/>
      </c>
      <c r="T457" s="122" t="str">
        <f t="shared" si="55"/>
        <v/>
      </c>
      <c r="U457">
        <f t="shared" si="56"/>
        <v>0</v>
      </c>
    </row>
    <row r="458" spans="1:21" ht="15" x14ac:dyDescent="0.2">
      <c r="A458" s="48">
        <v>435</v>
      </c>
      <c r="B458" s="49" t="str">
        <f>IF(G458="","",VLOOKUP(G458,'Account Codes'!$A$2:$C$803,3,FALSE))</f>
        <v/>
      </c>
      <c r="C458" s="131" t="str">
        <f t="shared" si="57"/>
        <v/>
      </c>
      <c r="D458" s="39"/>
      <c r="E458" s="85" t="str">
        <f>IF(AND(LEN(D458)&gt;0,LEN(C458)&gt;0),"ERROR - please do not enter internal order AND cost centre",IF(LEN(C458)&gt;0,VLOOKUP(C458,'Account Codes'!$H$2:$I$5001,2,FALSE),IF(LEN(D458)&gt;0,VLOOKUP(D458,'Account Codes'!$K$2:$L$12186,2,FALSE),"")))</f>
        <v/>
      </c>
      <c r="F458" s="39"/>
      <c r="G458" s="31"/>
      <c r="H458" s="88" t="str">
        <f>IF(LEN(G458)=0,"",VLOOKUP(VALUE(G458),'Account Codes'!$A$2:$B$803,2,FALSE))</f>
        <v/>
      </c>
      <c r="I458" s="147"/>
      <c r="J458" s="132" t="s">
        <v>21</v>
      </c>
      <c r="K458" s="143"/>
      <c r="L458" s="132">
        <f t="shared" si="58"/>
        <v>0</v>
      </c>
      <c r="M458" s="128">
        <f t="shared" si="59"/>
        <v>0</v>
      </c>
      <c r="N458" s="30"/>
      <c r="O458" s="143"/>
      <c r="P458" s="82">
        <f t="shared" si="60"/>
        <v>0</v>
      </c>
      <c r="Q458" s="142"/>
      <c r="R458" s="123" t="str">
        <f t="shared" si="53"/>
        <v/>
      </c>
      <c r="S458" s="122" t="str">
        <f t="shared" si="54"/>
        <v/>
      </c>
      <c r="T458" s="122" t="str">
        <f t="shared" si="55"/>
        <v/>
      </c>
      <c r="U458">
        <f t="shared" si="56"/>
        <v>0</v>
      </c>
    </row>
    <row r="459" spans="1:21" ht="15" x14ac:dyDescent="0.2">
      <c r="A459" s="48">
        <v>436</v>
      </c>
      <c r="B459" s="49" t="str">
        <f>IF(G459="","",VLOOKUP(G459,'Account Codes'!$A$2:$C$803,3,FALSE))</f>
        <v/>
      </c>
      <c r="C459" s="131" t="str">
        <f t="shared" si="57"/>
        <v/>
      </c>
      <c r="D459" s="39"/>
      <c r="E459" s="85" t="str">
        <f>IF(AND(LEN(D459)&gt;0,LEN(C459)&gt;0),"ERROR - please do not enter internal order AND cost centre",IF(LEN(C459)&gt;0,VLOOKUP(C459,'Account Codes'!$H$2:$I$5001,2,FALSE),IF(LEN(D459)&gt;0,VLOOKUP(D459,'Account Codes'!$K$2:$L$12186,2,FALSE),"")))</f>
        <v/>
      </c>
      <c r="F459" s="39"/>
      <c r="G459" s="31"/>
      <c r="H459" s="88" t="str">
        <f>IF(LEN(G459)=0,"",VLOOKUP(VALUE(G459),'Account Codes'!$A$2:$B$803,2,FALSE))</f>
        <v/>
      </c>
      <c r="I459" s="147"/>
      <c r="J459" s="132" t="s">
        <v>21</v>
      </c>
      <c r="K459" s="143"/>
      <c r="L459" s="132">
        <f t="shared" si="58"/>
        <v>0</v>
      </c>
      <c r="M459" s="128">
        <f t="shared" si="59"/>
        <v>0</v>
      </c>
      <c r="N459" s="30"/>
      <c r="O459" s="143"/>
      <c r="P459" s="82">
        <f t="shared" si="60"/>
        <v>0</v>
      </c>
      <c r="Q459" s="142"/>
      <c r="R459" s="123" t="str">
        <f t="shared" si="53"/>
        <v/>
      </c>
      <c r="S459" s="122" t="str">
        <f t="shared" si="54"/>
        <v/>
      </c>
      <c r="T459" s="122" t="str">
        <f t="shared" si="55"/>
        <v/>
      </c>
      <c r="U459">
        <f t="shared" si="56"/>
        <v>0</v>
      </c>
    </row>
    <row r="460" spans="1:21" ht="15" x14ac:dyDescent="0.2">
      <c r="A460" s="48">
        <v>437</v>
      </c>
      <c r="B460" s="49" t="str">
        <f>IF(G460="","",VLOOKUP(G460,'Account Codes'!$A$2:$C$803,3,FALSE))</f>
        <v/>
      </c>
      <c r="C460" s="131" t="str">
        <f t="shared" si="57"/>
        <v/>
      </c>
      <c r="D460" s="39"/>
      <c r="E460" s="85" t="str">
        <f>IF(AND(LEN(D460)&gt;0,LEN(C460)&gt;0),"ERROR - please do not enter internal order AND cost centre",IF(LEN(C460)&gt;0,VLOOKUP(C460,'Account Codes'!$H$2:$I$5001,2,FALSE),IF(LEN(D460)&gt;0,VLOOKUP(D460,'Account Codes'!$K$2:$L$12186,2,FALSE),"")))</f>
        <v/>
      </c>
      <c r="F460" s="39"/>
      <c r="G460" s="31"/>
      <c r="H460" s="88" t="str">
        <f>IF(LEN(G460)=0,"",VLOOKUP(VALUE(G460),'Account Codes'!$A$2:$B$803,2,FALSE))</f>
        <v/>
      </c>
      <c r="I460" s="147"/>
      <c r="J460" s="132" t="s">
        <v>21</v>
      </c>
      <c r="K460" s="143"/>
      <c r="L460" s="132">
        <f t="shared" si="58"/>
        <v>0</v>
      </c>
      <c r="M460" s="128">
        <f t="shared" si="59"/>
        <v>0</v>
      </c>
      <c r="N460" s="30"/>
      <c r="O460" s="143"/>
      <c r="P460" s="82">
        <f t="shared" si="60"/>
        <v>0</v>
      </c>
      <c r="Q460" s="142"/>
      <c r="R460" s="123" t="str">
        <f t="shared" si="53"/>
        <v/>
      </c>
      <c r="S460" s="122" t="str">
        <f t="shared" si="54"/>
        <v/>
      </c>
      <c r="T460" s="122" t="str">
        <f t="shared" si="55"/>
        <v/>
      </c>
      <c r="U460">
        <f t="shared" si="56"/>
        <v>0</v>
      </c>
    </row>
    <row r="461" spans="1:21" ht="15" x14ac:dyDescent="0.2">
      <c r="A461" s="48">
        <v>438</v>
      </c>
      <c r="B461" s="49" t="str">
        <f>IF(G461="","",VLOOKUP(G461,'Account Codes'!$A$2:$C$803,3,FALSE))</f>
        <v/>
      </c>
      <c r="C461" s="131" t="str">
        <f t="shared" si="57"/>
        <v/>
      </c>
      <c r="D461" s="39"/>
      <c r="E461" s="85" t="str">
        <f>IF(AND(LEN(D461)&gt;0,LEN(C461)&gt;0),"ERROR - please do not enter internal order AND cost centre",IF(LEN(C461)&gt;0,VLOOKUP(C461,'Account Codes'!$H$2:$I$5001,2,FALSE),IF(LEN(D461)&gt;0,VLOOKUP(D461,'Account Codes'!$K$2:$L$12186,2,FALSE),"")))</f>
        <v/>
      </c>
      <c r="F461" s="39"/>
      <c r="G461" s="31"/>
      <c r="H461" s="88" t="str">
        <f>IF(LEN(G461)=0,"",VLOOKUP(VALUE(G461),'Account Codes'!$A$2:$B$803,2,FALSE))</f>
        <v/>
      </c>
      <c r="I461" s="147"/>
      <c r="J461" s="132" t="s">
        <v>21</v>
      </c>
      <c r="K461" s="143"/>
      <c r="L461" s="132">
        <f t="shared" si="58"/>
        <v>0</v>
      </c>
      <c r="M461" s="128">
        <f t="shared" si="59"/>
        <v>0</v>
      </c>
      <c r="N461" s="30"/>
      <c r="O461" s="143"/>
      <c r="P461" s="82">
        <f t="shared" si="60"/>
        <v>0</v>
      </c>
      <c r="Q461" s="142"/>
      <c r="R461" s="123" t="str">
        <f t="shared" si="53"/>
        <v/>
      </c>
      <c r="S461" s="122" t="str">
        <f t="shared" si="54"/>
        <v/>
      </c>
      <c r="T461" s="122" t="str">
        <f t="shared" si="55"/>
        <v/>
      </c>
      <c r="U461">
        <f t="shared" si="56"/>
        <v>0</v>
      </c>
    </row>
    <row r="462" spans="1:21" ht="15" x14ac:dyDescent="0.2">
      <c r="A462" s="48">
        <v>439</v>
      </c>
      <c r="B462" s="49" t="str">
        <f>IF(G462="","",VLOOKUP(G462,'Account Codes'!$A$2:$C$803,3,FALSE))</f>
        <v/>
      </c>
      <c r="C462" s="131" t="str">
        <f t="shared" si="57"/>
        <v/>
      </c>
      <c r="D462" s="39"/>
      <c r="E462" s="85" t="str">
        <f>IF(AND(LEN(D462)&gt;0,LEN(C462)&gt;0),"ERROR - please do not enter internal order AND cost centre",IF(LEN(C462)&gt;0,VLOOKUP(C462,'Account Codes'!$H$2:$I$5001,2,FALSE),IF(LEN(D462)&gt;0,VLOOKUP(D462,'Account Codes'!$K$2:$L$12186,2,FALSE),"")))</f>
        <v/>
      </c>
      <c r="F462" s="39"/>
      <c r="G462" s="31"/>
      <c r="H462" s="88" t="str">
        <f>IF(LEN(G462)=0,"",VLOOKUP(VALUE(G462),'Account Codes'!$A$2:$B$803,2,FALSE))</f>
        <v/>
      </c>
      <c r="I462" s="147"/>
      <c r="J462" s="132" t="s">
        <v>21</v>
      </c>
      <c r="K462" s="143"/>
      <c r="L462" s="132">
        <f t="shared" si="58"/>
        <v>0</v>
      </c>
      <c r="M462" s="128">
        <f t="shared" si="59"/>
        <v>0</v>
      </c>
      <c r="N462" s="30"/>
      <c r="O462" s="143"/>
      <c r="P462" s="82">
        <f t="shared" si="60"/>
        <v>0</v>
      </c>
      <c r="Q462" s="142"/>
      <c r="R462" s="123" t="str">
        <f t="shared" si="53"/>
        <v/>
      </c>
      <c r="S462" s="122" t="str">
        <f t="shared" si="54"/>
        <v/>
      </c>
      <c r="T462" s="122" t="str">
        <f t="shared" si="55"/>
        <v/>
      </c>
      <c r="U462">
        <f t="shared" si="56"/>
        <v>0</v>
      </c>
    </row>
    <row r="463" spans="1:21" ht="15" x14ac:dyDescent="0.2">
      <c r="A463" s="48">
        <v>440</v>
      </c>
      <c r="B463" s="49" t="str">
        <f>IF(G463="","",VLOOKUP(G463,'Account Codes'!$A$2:$C$803,3,FALSE))</f>
        <v/>
      </c>
      <c r="C463" s="131" t="str">
        <f t="shared" si="57"/>
        <v/>
      </c>
      <c r="D463" s="39"/>
      <c r="E463" s="85" t="str">
        <f>IF(AND(LEN(D463)&gt;0,LEN(C463)&gt;0),"ERROR - please do not enter internal order AND cost centre",IF(LEN(C463)&gt;0,VLOOKUP(C463,'Account Codes'!$H$2:$I$5001,2,FALSE),IF(LEN(D463)&gt;0,VLOOKUP(D463,'Account Codes'!$K$2:$L$12186,2,FALSE),"")))</f>
        <v/>
      </c>
      <c r="F463" s="39"/>
      <c r="G463" s="31"/>
      <c r="H463" s="88" t="str">
        <f>IF(LEN(G463)=0,"",VLOOKUP(VALUE(G463),'Account Codes'!$A$2:$B$803,2,FALSE))</f>
        <v/>
      </c>
      <c r="I463" s="147"/>
      <c r="J463" s="132" t="s">
        <v>21</v>
      </c>
      <c r="K463" s="143"/>
      <c r="L463" s="132">
        <f t="shared" si="58"/>
        <v>0</v>
      </c>
      <c r="M463" s="128">
        <f t="shared" si="59"/>
        <v>0</v>
      </c>
      <c r="N463" s="30"/>
      <c r="O463" s="143"/>
      <c r="P463" s="82">
        <f t="shared" si="60"/>
        <v>0</v>
      </c>
      <c r="Q463" s="142"/>
      <c r="R463" s="123" t="str">
        <f t="shared" si="53"/>
        <v/>
      </c>
      <c r="S463" s="122" t="str">
        <f t="shared" si="54"/>
        <v/>
      </c>
      <c r="T463" s="122" t="str">
        <f t="shared" si="55"/>
        <v/>
      </c>
      <c r="U463">
        <f t="shared" si="56"/>
        <v>0</v>
      </c>
    </row>
    <row r="464" spans="1:21" ht="15" x14ac:dyDescent="0.2">
      <c r="A464" s="48">
        <v>441</v>
      </c>
      <c r="B464" s="49" t="str">
        <f>IF(G464="","",VLOOKUP(G464,'Account Codes'!$A$2:$C$803,3,FALSE))</f>
        <v/>
      </c>
      <c r="C464" s="131" t="str">
        <f t="shared" si="57"/>
        <v/>
      </c>
      <c r="D464" s="39"/>
      <c r="E464" s="85" t="str">
        <f>IF(AND(LEN(D464)&gt;0,LEN(C464)&gt;0),"ERROR - please do not enter internal order AND cost centre",IF(LEN(C464)&gt;0,VLOOKUP(C464,'Account Codes'!$H$2:$I$5001,2,FALSE),IF(LEN(D464)&gt;0,VLOOKUP(D464,'Account Codes'!$K$2:$L$12186,2,FALSE),"")))</f>
        <v/>
      </c>
      <c r="F464" s="39"/>
      <c r="G464" s="31"/>
      <c r="H464" s="88" t="str">
        <f>IF(LEN(G464)=0,"",VLOOKUP(VALUE(G464),'Account Codes'!$A$2:$B$803,2,FALSE))</f>
        <v/>
      </c>
      <c r="I464" s="147"/>
      <c r="J464" s="132" t="s">
        <v>21</v>
      </c>
      <c r="K464" s="143"/>
      <c r="L464" s="132">
        <f t="shared" si="58"/>
        <v>0</v>
      </c>
      <c r="M464" s="128">
        <f t="shared" si="59"/>
        <v>0</v>
      </c>
      <c r="N464" s="30"/>
      <c r="O464" s="143"/>
      <c r="P464" s="82">
        <f t="shared" si="60"/>
        <v>0</v>
      </c>
      <c r="Q464" s="142"/>
      <c r="R464" s="123" t="str">
        <f t="shared" si="53"/>
        <v/>
      </c>
      <c r="S464" s="122" t="str">
        <f t="shared" si="54"/>
        <v/>
      </c>
      <c r="T464" s="122" t="str">
        <f t="shared" si="55"/>
        <v/>
      </c>
      <c r="U464">
        <f t="shared" si="56"/>
        <v>0</v>
      </c>
    </row>
    <row r="465" spans="1:21" ht="15" x14ac:dyDescent="0.2">
      <c r="A465" s="48">
        <v>442</v>
      </c>
      <c r="B465" s="49" t="str">
        <f>IF(G465="","",VLOOKUP(G465,'Account Codes'!$A$2:$C$803,3,FALSE))</f>
        <v/>
      </c>
      <c r="C465" s="131" t="str">
        <f t="shared" si="57"/>
        <v/>
      </c>
      <c r="D465" s="39"/>
      <c r="E465" s="85" t="str">
        <f>IF(AND(LEN(D465)&gt;0,LEN(C465)&gt;0),"ERROR - please do not enter internal order AND cost centre",IF(LEN(C465)&gt;0,VLOOKUP(C465,'Account Codes'!$H$2:$I$5001,2,FALSE),IF(LEN(D465)&gt;0,VLOOKUP(D465,'Account Codes'!$K$2:$L$12186,2,FALSE),"")))</f>
        <v/>
      </c>
      <c r="F465" s="39"/>
      <c r="G465" s="31"/>
      <c r="H465" s="88" t="str">
        <f>IF(LEN(G465)=0,"",VLOOKUP(VALUE(G465),'Account Codes'!$A$2:$B$803,2,FALSE))</f>
        <v/>
      </c>
      <c r="I465" s="147"/>
      <c r="J465" s="132" t="s">
        <v>21</v>
      </c>
      <c r="K465" s="143"/>
      <c r="L465" s="132">
        <f t="shared" si="58"/>
        <v>0</v>
      </c>
      <c r="M465" s="128">
        <f t="shared" si="59"/>
        <v>0</v>
      </c>
      <c r="N465" s="30"/>
      <c r="O465" s="143"/>
      <c r="P465" s="82">
        <f t="shared" si="60"/>
        <v>0</v>
      </c>
      <c r="Q465" s="142"/>
      <c r="R465" s="123" t="str">
        <f t="shared" si="53"/>
        <v/>
      </c>
      <c r="S465" s="122" t="str">
        <f t="shared" si="54"/>
        <v/>
      </c>
      <c r="T465" s="122" t="str">
        <f t="shared" si="55"/>
        <v/>
      </c>
      <c r="U465">
        <f t="shared" si="56"/>
        <v>0</v>
      </c>
    </row>
    <row r="466" spans="1:21" ht="15" x14ac:dyDescent="0.2">
      <c r="A466" s="48">
        <v>443</v>
      </c>
      <c r="B466" s="49" t="str">
        <f>IF(G466="","",VLOOKUP(G466,'Account Codes'!$A$2:$C$803,3,FALSE))</f>
        <v/>
      </c>
      <c r="C466" s="131" t="str">
        <f t="shared" si="57"/>
        <v/>
      </c>
      <c r="D466" s="39"/>
      <c r="E466" s="85" t="str">
        <f>IF(AND(LEN(D466)&gt;0,LEN(C466)&gt;0),"ERROR - please do not enter internal order AND cost centre",IF(LEN(C466)&gt;0,VLOOKUP(C466,'Account Codes'!$H$2:$I$5001,2,FALSE),IF(LEN(D466)&gt;0,VLOOKUP(D466,'Account Codes'!$K$2:$L$12186,2,FALSE),"")))</f>
        <v/>
      </c>
      <c r="F466" s="39"/>
      <c r="G466" s="31"/>
      <c r="H466" s="88" t="str">
        <f>IF(LEN(G466)=0,"",VLOOKUP(VALUE(G466),'Account Codes'!$A$2:$B$803,2,FALSE))</f>
        <v/>
      </c>
      <c r="I466" s="147"/>
      <c r="J466" s="132" t="s">
        <v>21</v>
      </c>
      <c r="K466" s="143"/>
      <c r="L466" s="132">
        <f t="shared" si="58"/>
        <v>0</v>
      </c>
      <c r="M466" s="128">
        <f t="shared" si="59"/>
        <v>0</v>
      </c>
      <c r="N466" s="30"/>
      <c r="O466" s="143"/>
      <c r="P466" s="82">
        <f t="shared" si="60"/>
        <v>0</v>
      </c>
      <c r="Q466" s="142"/>
      <c r="R466" s="123" t="str">
        <f t="shared" si="53"/>
        <v/>
      </c>
      <c r="S466" s="122" t="str">
        <f t="shared" si="54"/>
        <v/>
      </c>
      <c r="T466" s="122" t="str">
        <f t="shared" si="55"/>
        <v/>
      </c>
      <c r="U466">
        <f t="shared" si="56"/>
        <v>0</v>
      </c>
    </row>
    <row r="467" spans="1:21" ht="15" x14ac:dyDescent="0.2">
      <c r="A467" s="48">
        <v>444</v>
      </c>
      <c r="B467" s="49" t="str">
        <f>IF(G467="","",VLOOKUP(G467,'Account Codes'!$A$2:$C$803,3,FALSE))</f>
        <v/>
      </c>
      <c r="C467" s="131" t="str">
        <f t="shared" si="57"/>
        <v/>
      </c>
      <c r="D467" s="39"/>
      <c r="E467" s="85" t="str">
        <f>IF(AND(LEN(D467)&gt;0,LEN(C467)&gt;0),"ERROR - please do not enter internal order AND cost centre",IF(LEN(C467)&gt;0,VLOOKUP(C467,'Account Codes'!$H$2:$I$5001,2,FALSE),IF(LEN(D467)&gt;0,VLOOKUP(D467,'Account Codes'!$K$2:$L$12186,2,FALSE),"")))</f>
        <v/>
      </c>
      <c r="F467" s="39"/>
      <c r="G467" s="31"/>
      <c r="H467" s="88" t="str">
        <f>IF(LEN(G467)=0,"",VLOOKUP(VALUE(G467),'Account Codes'!$A$2:$B$803,2,FALSE))</f>
        <v/>
      </c>
      <c r="I467" s="147"/>
      <c r="J467" s="132" t="s">
        <v>21</v>
      </c>
      <c r="K467" s="143"/>
      <c r="L467" s="132">
        <f t="shared" si="58"/>
        <v>0</v>
      </c>
      <c r="M467" s="128">
        <f t="shared" si="59"/>
        <v>0</v>
      </c>
      <c r="N467" s="30"/>
      <c r="O467" s="143"/>
      <c r="P467" s="82">
        <f t="shared" si="60"/>
        <v>0</v>
      </c>
      <c r="Q467" s="142"/>
      <c r="R467" s="123" t="str">
        <f t="shared" si="53"/>
        <v/>
      </c>
      <c r="S467" s="122" t="str">
        <f t="shared" si="54"/>
        <v/>
      </c>
      <c r="T467" s="122" t="str">
        <f t="shared" si="55"/>
        <v/>
      </c>
      <c r="U467">
        <f t="shared" si="56"/>
        <v>0</v>
      </c>
    </row>
    <row r="468" spans="1:21" ht="15" x14ac:dyDescent="0.2">
      <c r="A468" s="48">
        <v>445</v>
      </c>
      <c r="B468" s="49" t="str">
        <f>IF(G468="","",VLOOKUP(G468,'Account Codes'!$A$2:$C$803,3,FALSE))</f>
        <v/>
      </c>
      <c r="C468" s="131" t="str">
        <f t="shared" si="57"/>
        <v/>
      </c>
      <c r="D468" s="39"/>
      <c r="E468" s="85" t="str">
        <f>IF(AND(LEN(D468)&gt;0,LEN(C468)&gt;0),"ERROR - please do not enter internal order AND cost centre",IF(LEN(C468)&gt;0,VLOOKUP(C468,'Account Codes'!$H$2:$I$5001,2,FALSE),IF(LEN(D468)&gt;0,VLOOKUP(D468,'Account Codes'!$K$2:$L$12186,2,FALSE),"")))</f>
        <v/>
      </c>
      <c r="F468" s="39"/>
      <c r="G468" s="31"/>
      <c r="H468" s="88" t="str">
        <f>IF(LEN(G468)=0,"",VLOOKUP(VALUE(G468),'Account Codes'!$A$2:$B$803,2,FALSE))</f>
        <v/>
      </c>
      <c r="I468" s="147"/>
      <c r="J468" s="132" t="s">
        <v>21</v>
      </c>
      <c r="K468" s="143"/>
      <c r="L468" s="132">
        <f t="shared" si="58"/>
        <v>0</v>
      </c>
      <c r="M468" s="128">
        <f t="shared" si="59"/>
        <v>0</v>
      </c>
      <c r="N468" s="30"/>
      <c r="O468" s="143"/>
      <c r="P468" s="82">
        <f t="shared" si="60"/>
        <v>0</v>
      </c>
      <c r="Q468" s="142"/>
      <c r="R468" s="123" t="str">
        <f t="shared" si="53"/>
        <v/>
      </c>
      <c r="S468" s="122" t="str">
        <f t="shared" si="54"/>
        <v/>
      </c>
      <c r="T468" s="122" t="str">
        <f t="shared" si="55"/>
        <v/>
      </c>
      <c r="U468">
        <f t="shared" si="56"/>
        <v>0</v>
      </c>
    </row>
    <row r="469" spans="1:21" ht="15" x14ac:dyDescent="0.2">
      <c r="A469" s="48">
        <v>446</v>
      </c>
      <c r="B469" s="49" t="str">
        <f>IF(G469="","",VLOOKUP(G469,'Account Codes'!$A$2:$C$803,3,FALSE))</f>
        <v/>
      </c>
      <c r="C469" s="131" t="str">
        <f t="shared" si="57"/>
        <v/>
      </c>
      <c r="D469" s="39"/>
      <c r="E469" s="85" t="str">
        <f>IF(AND(LEN(D469)&gt;0,LEN(C469)&gt;0),"ERROR - please do not enter internal order AND cost centre",IF(LEN(C469)&gt;0,VLOOKUP(C469,'Account Codes'!$H$2:$I$5001,2,FALSE),IF(LEN(D469)&gt;0,VLOOKUP(D469,'Account Codes'!$K$2:$L$12186,2,FALSE),"")))</f>
        <v/>
      </c>
      <c r="F469" s="39"/>
      <c r="G469" s="31"/>
      <c r="H469" s="88" t="str">
        <f>IF(LEN(G469)=0,"",VLOOKUP(VALUE(G469),'Account Codes'!$A$2:$B$803,2,FALSE))</f>
        <v/>
      </c>
      <c r="I469" s="147"/>
      <c r="J469" s="132" t="s">
        <v>21</v>
      </c>
      <c r="K469" s="143"/>
      <c r="L469" s="132">
        <f t="shared" si="58"/>
        <v>0</v>
      </c>
      <c r="M469" s="128">
        <f t="shared" si="59"/>
        <v>0</v>
      </c>
      <c r="N469" s="30"/>
      <c r="O469" s="143"/>
      <c r="P469" s="82">
        <f t="shared" si="60"/>
        <v>0</v>
      </c>
      <c r="Q469" s="142"/>
      <c r="R469" s="123" t="str">
        <f t="shared" si="53"/>
        <v/>
      </c>
      <c r="S469" s="122" t="str">
        <f t="shared" si="54"/>
        <v/>
      </c>
      <c r="T469" s="122" t="str">
        <f t="shared" si="55"/>
        <v/>
      </c>
      <c r="U469">
        <f t="shared" si="56"/>
        <v>0</v>
      </c>
    </row>
    <row r="470" spans="1:21" ht="15" x14ac:dyDescent="0.2">
      <c r="A470" s="48">
        <v>447</v>
      </c>
      <c r="B470" s="49" t="str">
        <f>IF(G470="","",VLOOKUP(G470,'Account Codes'!$A$2:$C$803,3,FALSE))</f>
        <v/>
      </c>
      <c r="C470" s="131" t="str">
        <f t="shared" si="57"/>
        <v/>
      </c>
      <c r="D470" s="39"/>
      <c r="E470" s="85" t="str">
        <f>IF(AND(LEN(D470)&gt;0,LEN(C470)&gt;0),"ERROR - please do not enter internal order AND cost centre",IF(LEN(C470)&gt;0,VLOOKUP(C470,'Account Codes'!$H$2:$I$5001,2,FALSE),IF(LEN(D470)&gt;0,VLOOKUP(D470,'Account Codes'!$K$2:$L$12186,2,FALSE),"")))</f>
        <v/>
      </c>
      <c r="F470" s="39"/>
      <c r="G470" s="31"/>
      <c r="H470" s="88" t="str">
        <f>IF(LEN(G470)=0,"",VLOOKUP(VALUE(G470),'Account Codes'!$A$2:$B$803,2,FALSE))</f>
        <v/>
      </c>
      <c r="I470" s="147"/>
      <c r="J470" s="132" t="s">
        <v>21</v>
      </c>
      <c r="K470" s="143"/>
      <c r="L470" s="132">
        <f t="shared" si="58"/>
        <v>0</v>
      </c>
      <c r="M470" s="128">
        <f t="shared" si="59"/>
        <v>0</v>
      </c>
      <c r="N470" s="30"/>
      <c r="O470" s="143"/>
      <c r="P470" s="82">
        <f t="shared" si="60"/>
        <v>0</v>
      </c>
      <c r="Q470" s="142"/>
      <c r="R470" s="123" t="str">
        <f t="shared" si="53"/>
        <v/>
      </c>
      <c r="S470" s="122" t="str">
        <f t="shared" si="54"/>
        <v/>
      </c>
      <c r="T470" s="122" t="str">
        <f t="shared" si="55"/>
        <v/>
      </c>
      <c r="U470">
        <f t="shared" si="56"/>
        <v>0</v>
      </c>
    </row>
    <row r="471" spans="1:21" ht="15" x14ac:dyDescent="0.2">
      <c r="A471" s="48">
        <v>448</v>
      </c>
      <c r="B471" s="49" t="str">
        <f>IF(G471="","",VLOOKUP(G471,'Account Codes'!$A$2:$C$803,3,FALSE))</f>
        <v/>
      </c>
      <c r="C471" s="131" t="str">
        <f t="shared" si="57"/>
        <v/>
      </c>
      <c r="D471" s="39"/>
      <c r="E471" s="85" t="str">
        <f>IF(AND(LEN(D471)&gt;0,LEN(C471)&gt;0),"ERROR - please do not enter internal order AND cost centre",IF(LEN(C471)&gt;0,VLOOKUP(C471,'Account Codes'!$H$2:$I$5001,2,FALSE),IF(LEN(D471)&gt;0,VLOOKUP(D471,'Account Codes'!$K$2:$L$12186,2,FALSE),"")))</f>
        <v/>
      </c>
      <c r="F471" s="39"/>
      <c r="G471" s="31"/>
      <c r="H471" s="88" t="str">
        <f>IF(LEN(G471)=0,"",VLOOKUP(VALUE(G471),'Account Codes'!$A$2:$B$803,2,FALSE))</f>
        <v/>
      </c>
      <c r="I471" s="147"/>
      <c r="J471" s="132" t="s">
        <v>21</v>
      </c>
      <c r="K471" s="143"/>
      <c r="L471" s="132">
        <f t="shared" si="58"/>
        <v>0</v>
      </c>
      <c r="M471" s="128">
        <f t="shared" si="59"/>
        <v>0</v>
      </c>
      <c r="N471" s="30"/>
      <c r="O471" s="143"/>
      <c r="P471" s="82">
        <f t="shared" si="60"/>
        <v>0</v>
      </c>
      <c r="Q471" s="142"/>
      <c r="R471" s="123" t="str">
        <f t="shared" si="53"/>
        <v/>
      </c>
      <c r="S471" s="122" t="str">
        <f t="shared" si="54"/>
        <v/>
      </c>
      <c r="T471" s="122" t="str">
        <f t="shared" si="55"/>
        <v/>
      </c>
      <c r="U471">
        <f t="shared" si="56"/>
        <v>0</v>
      </c>
    </row>
    <row r="472" spans="1:21" ht="15" x14ac:dyDescent="0.2">
      <c r="A472" s="48">
        <v>449</v>
      </c>
      <c r="B472" s="49" t="str">
        <f>IF(G472="","",VLOOKUP(G472,'Account Codes'!$A$2:$C$803,3,FALSE))</f>
        <v/>
      </c>
      <c r="C472" s="131" t="str">
        <f t="shared" si="57"/>
        <v/>
      </c>
      <c r="D472" s="39"/>
      <c r="E472" s="85" t="str">
        <f>IF(AND(LEN(D472)&gt;0,LEN(C472)&gt;0),"ERROR - please do not enter internal order AND cost centre",IF(LEN(C472)&gt;0,VLOOKUP(C472,'Account Codes'!$H$2:$I$5001,2,FALSE),IF(LEN(D472)&gt;0,VLOOKUP(D472,'Account Codes'!$K$2:$L$12186,2,FALSE),"")))</f>
        <v/>
      </c>
      <c r="F472" s="39"/>
      <c r="G472" s="31"/>
      <c r="H472" s="88" t="str">
        <f>IF(LEN(G472)=0,"",VLOOKUP(VALUE(G472),'Account Codes'!$A$2:$B$803,2,FALSE))</f>
        <v/>
      </c>
      <c r="I472" s="147"/>
      <c r="J472" s="132" t="s">
        <v>21</v>
      </c>
      <c r="K472" s="143"/>
      <c r="L472" s="132">
        <f t="shared" si="58"/>
        <v>0</v>
      </c>
      <c r="M472" s="128">
        <f t="shared" si="59"/>
        <v>0</v>
      </c>
      <c r="N472" s="30"/>
      <c r="O472" s="143"/>
      <c r="P472" s="82">
        <f t="shared" si="60"/>
        <v>0</v>
      </c>
      <c r="Q472" s="142"/>
      <c r="R472" s="123" t="str">
        <f t="shared" si="53"/>
        <v/>
      </c>
      <c r="S472" s="122" t="str">
        <f t="shared" si="54"/>
        <v/>
      </c>
      <c r="T472" s="122" t="str">
        <f t="shared" si="55"/>
        <v/>
      </c>
      <c r="U472">
        <f t="shared" si="56"/>
        <v>0</v>
      </c>
    </row>
    <row r="473" spans="1:21" ht="15" x14ac:dyDescent="0.2">
      <c r="A473" s="48">
        <v>450</v>
      </c>
      <c r="B473" s="49" t="str">
        <f>IF(G473="","",VLOOKUP(G473,'Account Codes'!$A$2:$C$803,3,FALSE))</f>
        <v/>
      </c>
      <c r="C473" s="131" t="str">
        <f t="shared" si="57"/>
        <v/>
      </c>
      <c r="D473" s="39"/>
      <c r="E473" s="85" t="str">
        <f>IF(AND(LEN(D473)&gt;0,LEN(C473)&gt;0),"ERROR - please do not enter internal order AND cost centre",IF(LEN(C473)&gt;0,VLOOKUP(C473,'Account Codes'!$H$2:$I$5001,2,FALSE),IF(LEN(D473)&gt;0,VLOOKUP(D473,'Account Codes'!$K$2:$L$12186,2,FALSE),"")))</f>
        <v/>
      </c>
      <c r="F473" s="39"/>
      <c r="G473" s="31"/>
      <c r="H473" s="88" t="str">
        <f>IF(LEN(G473)=0,"",VLOOKUP(VALUE(G473),'Account Codes'!$A$2:$B$803,2,FALSE))</f>
        <v/>
      </c>
      <c r="I473" s="147"/>
      <c r="J473" s="132" t="s">
        <v>21</v>
      </c>
      <c r="K473" s="143"/>
      <c r="L473" s="132">
        <f t="shared" si="58"/>
        <v>0</v>
      </c>
      <c r="M473" s="128">
        <f t="shared" si="59"/>
        <v>0</v>
      </c>
      <c r="N473" s="30"/>
      <c r="O473" s="143"/>
      <c r="P473" s="82">
        <f t="shared" si="60"/>
        <v>0</v>
      </c>
      <c r="Q473" s="142"/>
      <c r="R473" s="123" t="str">
        <f t="shared" ref="R473:R536" si="61">IF(U473=0,"","Please enter a value for Counter Party Type and Name")</f>
        <v/>
      </c>
      <c r="S473" s="122" t="str">
        <f t="shared" ref="S473:S536" si="62">IF(G473="","",IF(N473="",1,""))</f>
        <v/>
      </c>
      <c r="T473" s="122" t="str">
        <f t="shared" ref="T473:T536" si="63">IF(G473="","",IF(O473="",1,""))</f>
        <v/>
      </c>
      <c r="U473">
        <f t="shared" ref="U473:U536" si="64">SUM(S473:T473)</f>
        <v>0</v>
      </c>
    </row>
    <row r="474" spans="1:21" ht="15" x14ac:dyDescent="0.2">
      <c r="A474" s="48">
        <v>451</v>
      </c>
      <c r="B474" s="49" t="str">
        <f>IF(G474="","",VLOOKUP(G474,'Account Codes'!$A$2:$C$803,3,FALSE))</f>
        <v/>
      </c>
      <c r="C474" s="131" t="str">
        <f t="shared" ref="C474:C537" si="65">IF(G473="","",$N$3)</f>
        <v/>
      </c>
      <c r="D474" s="39"/>
      <c r="E474" s="85" t="str">
        <f>IF(AND(LEN(D474)&gt;0,LEN(C474)&gt;0),"ERROR - please do not enter internal order AND cost centre",IF(LEN(C474)&gt;0,VLOOKUP(C474,'Account Codes'!$H$2:$I$5001,2,FALSE),IF(LEN(D474)&gt;0,VLOOKUP(D474,'Account Codes'!$K$2:$L$12186,2,FALSE),"")))</f>
        <v/>
      </c>
      <c r="F474" s="39"/>
      <c r="G474" s="31"/>
      <c r="H474" s="88" t="str">
        <f>IF(LEN(G474)=0,"",VLOOKUP(VALUE(G474),'Account Codes'!$A$2:$B$803,2,FALSE))</f>
        <v/>
      </c>
      <c r="I474" s="147"/>
      <c r="J474" s="132" t="s">
        <v>21</v>
      </c>
      <c r="K474" s="143"/>
      <c r="L474" s="132">
        <f t="shared" si="58"/>
        <v>0</v>
      </c>
      <c r="M474" s="128">
        <f t="shared" si="59"/>
        <v>0</v>
      </c>
      <c r="N474" s="30"/>
      <c r="O474" s="143"/>
      <c r="P474" s="82">
        <f t="shared" si="60"/>
        <v>0</v>
      </c>
      <c r="Q474" s="142"/>
      <c r="R474" s="123" t="str">
        <f t="shared" si="61"/>
        <v/>
      </c>
      <c r="S474" s="122" t="str">
        <f t="shared" si="62"/>
        <v/>
      </c>
      <c r="T474" s="122" t="str">
        <f t="shared" si="63"/>
        <v/>
      </c>
      <c r="U474">
        <f t="shared" si="64"/>
        <v>0</v>
      </c>
    </row>
    <row r="475" spans="1:21" ht="15" x14ac:dyDescent="0.2">
      <c r="A475" s="48">
        <v>452</v>
      </c>
      <c r="B475" s="49" t="str">
        <f>IF(G475="","",VLOOKUP(G475,'Account Codes'!$A$2:$C$803,3,FALSE))</f>
        <v/>
      </c>
      <c r="C475" s="131" t="str">
        <f t="shared" si="65"/>
        <v/>
      </c>
      <c r="D475" s="39"/>
      <c r="E475" s="85" t="str">
        <f>IF(AND(LEN(D475)&gt;0,LEN(C475)&gt;0),"ERROR - please do not enter internal order AND cost centre",IF(LEN(C475)&gt;0,VLOOKUP(C475,'Account Codes'!$H$2:$I$5001,2,FALSE),IF(LEN(D475)&gt;0,VLOOKUP(D475,'Account Codes'!$K$2:$L$12186,2,FALSE),"")))</f>
        <v/>
      </c>
      <c r="F475" s="39"/>
      <c r="G475" s="31"/>
      <c r="H475" s="88" t="str">
        <f>IF(LEN(G475)=0,"",VLOOKUP(VALUE(G475),'Account Codes'!$A$2:$B$803,2,FALSE))</f>
        <v/>
      </c>
      <c r="I475" s="147"/>
      <c r="J475" s="132" t="s">
        <v>21</v>
      </c>
      <c r="K475" s="143"/>
      <c r="L475" s="132">
        <f t="shared" si="58"/>
        <v>0</v>
      </c>
      <c r="M475" s="128">
        <f t="shared" si="59"/>
        <v>0</v>
      </c>
      <c r="N475" s="30"/>
      <c r="O475" s="143"/>
      <c r="P475" s="82">
        <f t="shared" si="60"/>
        <v>0</v>
      </c>
      <c r="Q475" s="142"/>
      <c r="R475" s="123" t="str">
        <f t="shared" si="61"/>
        <v/>
      </c>
      <c r="S475" s="122" t="str">
        <f t="shared" si="62"/>
        <v/>
      </c>
      <c r="T475" s="122" t="str">
        <f t="shared" si="63"/>
        <v/>
      </c>
      <c r="U475">
        <f t="shared" si="64"/>
        <v>0</v>
      </c>
    </row>
    <row r="476" spans="1:21" ht="15" x14ac:dyDescent="0.2">
      <c r="A476" s="48">
        <v>453</v>
      </c>
      <c r="B476" s="49" t="str">
        <f>IF(G476="","",VLOOKUP(G476,'Account Codes'!$A$2:$C$803,3,FALSE))</f>
        <v/>
      </c>
      <c r="C476" s="131" t="str">
        <f t="shared" si="65"/>
        <v/>
      </c>
      <c r="D476" s="39"/>
      <c r="E476" s="85" t="str">
        <f>IF(AND(LEN(D476)&gt;0,LEN(C476)&gt;0),"ERROR - please do not enter internal order AND cost centre",IF(LEN(C476)&gt;0,VLOOKUP(C476,'Account Codes'!$H$2:$I$5001,2,FALSE),IF(LEN(D476)&gt;0,VLOOKUP(D476,'Account Codes'!$K$2:$L$12186,2,FALSE),"")))</f>
        <v/>
      </c>
      <c r="F476" s="39"/>
      <c r="G476" s="31"/>
      <c r="H476" s="88" t="str">
        <f>IF(LEN(G476)=0,"",VLOOKUP(VALUE(G476),'Account Codes'!$A$2:$B$803,2,FALSE))</f>
        <v/>
      </c>
      <c r="I476" s="147"/>
      <c r="J476" s="132" t="s">
        <v>21</v>
      </c>
      <c r="K476" s="143"/>
      <c r="L476" s="132">
        <f t="shared" si="58"/>
        <v>0</v>
      </c>
      <c r="M476" s="128">
        <f t="shared" si="59"/>
        <v>0</v>
      </c>
      <c r="N476" s="30"/>
      <c r="O476" s="143"/>
      <c r="P476" s="82">
        <f t="shared" si="60"/>
        <v>0</v>
      </c>
      <c r="Q476" s="142"/>
      <c r="R476" s="123" t="str">
        <f t="shared" si="61"/>
        <v/>
      </c>
      <c r="S476" s="122" t="str">
        <f t="shared" si="62"/>
        <v/>
      </c>
      <c r="T476" s="122" t="str">
        <f t="shared" si="63"/>
        <v/>
      </c>
      <c r="U476">
        <f t="shared" si="64"/>
        <v>0</v>
      </c>
    </row>
    <row r="477" spans="1:21" ht="15" x14ac:dyDescent="0.2">
      <c r="A477" s="48">
        <v>454</v>
      </c>
      <c r="B477" s="49" t="str">
        <f>IF(G477="","",VLOOKUP(G477,'Account Codes'!$A$2:$C$803,3,FALSE))</f>
        <v/>
      </c>
      <c r="C477" s="131" t="str">
        <f t="shared" si="65"/>
        <v/>
      </c>
      <c r="D477" s="39"/>
      <c r="E477" s="85" t="str">
        <f>IF(AND(LEN(D477)&gt;0,LEN(C477)&gt;0),"ERROR - please do not enter internal order AND cost centre",IF(LEN(C477)&gt;0,VLOOKUP(C477,'Account Codes'!$H$2:$I$5001,2,FALSE),IF(LEN(D477)&gt;0,VLOOKUP(D477,'Account Codes'!$K$2:$L$12186,2,FALSE),"")))</f>
        <v/>
      </c>
      <c r="F477" s="39"/>
      <c r="G477" s="31"/>
      <c r="H477" s="88" t="str">
        <f>IF(LEN(G477)=0,"",VLOOKUP(VALUE(G477),'Account Codes'!$A$2:$B$803,2,FALSE))</f>
        <v/>
      </c>
      <c r="I477" s="147"/>
      <c r="J477" s="132" t="s">
        <v>21</v>
      </c>
      <c r="K477" s="143"/>
      <c r="L477" s="132">
        <f t="shared" si="58"/>
        <v>0</v>
      </c>
      <c r="M477" s="128">
        <f t="shared" si="59"/>
        <v>0</v>
      </c>
      <c r="N477" s="30"/>
      <c r="O477" s="143"/>
      <c r="P477" s="82">
        <f t="shared" si="60"/>
        <v>0</v>
      </c>
      <c r="Q477" s="142"/>
      <c r="R477" s="123" t="str">
        <f t="shared" si="61"/>
        <v/>
      </c>
      <c r="S477" s="122" t="str">
        <f t="shared" si="62"/>
        <v/>
      </c>
      <c r="T477" s="122" t="str">
        <f t="shared" si="63"/>
        <v/>
      </c>
      <c r="U477">
        <f t="shared" si="64"/>
        <v>0</v>
      </c>
    </row>
    <row r="478" spans="1:21" ht="15" x14ac:dyDescent="0.2">
      <c r="A478" s="48">
        <v>455</v>
      </c>
      <c r="B478" s="49" t="str">
        <f>IF(G478="","",VLOOKUP(G478,'Account Codes'!$A$2:$C$803,3,FALSE))</f>
        <v/>
      </c>
      <c r="C478" s="131" t="str">
        <f t="shared" si="65"/>
        <v/>
      </c>
      <c r="D478" s="39"/>
      <c r="E478" s="85" t="str">
        <f>IF(AND(LEN(D478)&gt;0,LEN(C478)&gt;0),"ERROR - please do not enter internal order AND cost centre",IF(LEN(C478)&gt;0,VLOOKUP(C478,'Account Codes'!$H$2:$I$5001,2,FALSE),IF(LEN(D478)&gt;0,VLOOKUP(D478,'Account Codes'!$K$2:$L$12186,2,FALSE),"")))</f>
        <v/>
      </c>
      <c r="F478" s="39"/>
      <c r="G478" s="31"/>
      <c r="H478" s="88" t="str">
        <f>IF(LEN(G478)=0,"",VLOOKUP(VALUE(G478),'Account Codes'!$A$2:$B$803,2,FALSE))</f>
        <v/>
      </c>
      <c r="I478" s="147"/>
      <c r="J478" s="132" t="s">
        <v>21</v>
      </c>
      <c r="K478" s="143"/>
      <c r="L478" s="132">
        <f t="shared" si="58"/>
        <v>0</v>
      </c>
      <c r="M478" s="128">
        <f t="shared" si="59"/>
        <v>0</v>
      </c>
      <c r="N478" s="30"/>
      <c r="O478" s="143"/>
      <c r="P478" s="82">
        <f t="shared" si="60"/>
        <v>0</v>
      </c>
      <c r="Q478" s="142"/>
      <c r="R478" s="123" t="str">
        <f t="shared" si="61"/>
        <v/>
      </c>
      <c r="S478" s="122" t="str">
        <f t="shared" si="62"/>
        <v/>
      </c>
      <c r="T478" s="122" t="str">
        <f t="shared" si="63"/>
        <v/>
      </c>
      <c r="U478">
        <f t="shared" si="64"/>
        <v>0</v>
      </c>
    </row>
    <row r="479" spans="1:21" ht="15" x14ac:dyDescent="0.2">
      <c r="A479" s="48">
        <v>456</v>
      </c>
      <c r="B479" s="49" t="str">
        <f>IF(G479="","",VLOOKUP(G479,'Account Codes'!$A$2:$C$803,3,FALSE))</f>
        <v/>
      </c>
      <c r="C479" s="131" t="str">
        <f t="shared" si="65"/>
        <v/>
      </c>
      <c r="D479" s="39"/>
      <c r="E479" s="85" t="str">
        <f>IF(AND(LEN(D479)&gt;0,LEN(C479)&gt;0),"ERROR - please do not enter internal order AND cost centre",IF(LEN(C479)&gt;0,VLOOKUP(C479,'Account Codes'!$H$2:$I$5001,2,FALSE),IF(LEN(D479)&gt;0,VLOOKUP(D479,'Account Codes'!$K$2:$L$12186,2,FALSE),"")))</f>
        <v/>
      </c>
      <c r="F479" s="39"/>
      <c r="G479" s="31"/>
      <c r="H479" s="88" t="str">
        <f>IF(LEN(G479)=0,"",VLOOKUP(VALUE(G479),'Account Codes'!$A$2:$B$803,2,FALSE))</f>
        <v/>
      </c>
      <c r="I479" s="147"/>
      <c r="J479" s="132" t="s">
        <v>21</v>
      </c>
      <c r="K479" s="143"/>
      <c r="L479" s="132">
        <f t="shared" si="58"/>
        <v>0</v>
      </c>
      <c r="M479" s="128">
        <f t="shared" si="59"/>
        <v>0</v>
      </c>
      <c r="N479" s="30"/>
      <c r="O479" s="143"/>
      <c r="P479" s="82">
        <f t="shared" si="60"/>
        <v>0</v>
      </c>
      <c r="Q479" s="142"/>
      <c r="R479" s="123" t="str">
        <f t="shared" si="61"/>
        <v/>
      </c>
      <c r="S479" s="122" t="str">
        <f t="shared" si="62"/>
        <v/>
      </c>
      <c r="T479" s="122" t="str">
        <f t="shared" si="63"/>
        <v/>
      </c>
      <c r="U479">
        <f t="shared" si="64"/>
        <v>0</v>
      </c>
    </row>
    <row r="480" spans="1:21" ht="15" x14ac:dyDescent="0.2">
      <c r="A480" s="48">
        <v>457</v>
      </c>
      <c r="B480" s="49" t="str">
        <f>IF(G480="","",VLOOKUP(G480,'Account Codes'!$A$2:$C$803,3,FALSE))</f>
        <v/>
      </c>
      <c r="C480" s="131" t="str">
        <f t="shared" si="65"/>
        <v/>
      </c>
      <c r="D480" s="39"/>
      <c r="E480" s="85" t="str">
        <f>IF(AND(LEN(D480)&gt;0,LEN(C480)&gt;0),"ERROR - please do not enter internal order AND cost centre",IF(LEN(C480)&gt;0,VLOOKUP(C480,'Account Codes'!$H$2:$I$5001,2,FALSE),IF(LEN(D480)&gt;0,VLOOKUP(D480,'Account Codes'!$K$2:$L$12186,2,FALSE),"")))</f>
        <v/>
      </c>
      <c r="F480" s="39"/>
      <c r="G480" s="31"/>
      <c r="H480" s="88" t="str">
        <f>IF(LEN(G480)=0,"",VLOOKUP(VALUE(G480),'Account Codes'!$A$2:$B$803,2,FALSE))</f>
        <v/>
      </c>
      <c r="I480" s="147"/>
      <c r="J480" s="132" t="s">
        <v>21</v>
      </c>
      <c r="K480" s="143"/>
      <c r="L480" s="132">
        <f t="shared" ref="L480:L543" si="66">IF((M480+P480)&gt;49,("ERROR!"),SUM(M480+P480))</f>
        <v>0</v>
      </c>
      <c r="M480" s="128">
        <f t="shared" ref="M480:M543" si="67">IF(LEN(K480)&gt;35,("ERROR"),LEN(K480))</f>
        <v>0</v>
      </c>
      <c r="N480" s="30"/>
      <c r="O480" s="143"/>
      <c r="P480" s="82">
        <f t="shared" ref="P480:P543" si="68">LEN(O480)</f>
        <v>0</v>
      </c>
      <c r="Q480" s="142"/>
      <c r="R480" s="123" t="str">
        <f t="shared" si="61"/>
        <v/>
      </c>
      <c r="S480" s="122" t="str">
        <f t="shared" si="62"/>
        <v/>
      </c>
      <c r="T480" s="122" t="str">
        <f t="shared" si="63"/>
        <v/>
      </c>
      <c r="U480">
        <f t="shared" si="64"/>
        <v>0</v>
      </c>
    </row>
    <row r="481" spans="1:21" ht="15" x14ac:dyDescent="0.2">
      <c r="A481" s="48">
        <v>458</v>
      </c>
      <c r="B481" s="49" t="str">
        <f>IF(G481="","",VLOOKUP(G481,'Account Codes'!$A$2:$C$803,3,FALSE))</f>
        <v/>
      </c>
      <c r="C481" s="131" t="str">
        <f t="shared" si="65"/>
        <v/>
      </c>
      <c r="D481" s="39"/>
      <c r="E481" s="85" t="str">
        <f>IF(AND(LEN(D481)&gt;0,LEN(C481)&gt;0),"ERROR - please do not enter internal order AND cost centre",IF(LEN(C481)&gt;0,VLOOKUP(C481,'Account Codes'!$H$2:$I$5001,2,FALSE),IF(LEN(D481)&gt;0,VLOOKUP(D481,'Account Codes'!$K$2:$L$12186,2,FALSE),"")))</f>
        <v/>
      </c>
      <c r="F481" s="39"/>
      <c r="G481" s="31"/>
      <c r="H481" s="88" t="str">
        <f>IF(LEN(G481)=0,"",VLOOKUP(VALUE(G481),'Account Codes'!$A$2:$B$803,2,FALSE))</f>
        <v/>
      </c>
      <c r="I481" s="147"/>
      <c r="J481" s="132" t="s">
        <v>21</v>
      </c>
      <c r="K481" s="143"/>
      <c r="L481" s="132">
        <f t="shared" si="66"/>
        <v>0</v>
      </c>
      <c r="M481" s="128">
        <f t="shared" si="67"/>
        <v>0</v>
      </c>
      <c r="N481" s="30"/>
      <c r="O481" s="143"/>
      <c r="P481" s="82">
        <f t="shared" si="68"/>
        <v>0</v>
      </c>
      <c r="Q481" s="142"/>
      <c r="R481" s="123" t="str">
        <f t="shared" si="61"/>
        <v/>
      </c>
      <c r="S481" s="122" t="str">
        <f t="shared" si="62"/>
        <v/>
      </c>
      <c r="T481" s="122" t="str">
        <f t="shared" si="63"/>
        <v/>
      </c>
      <c r="U481">
        <f t="shared" si="64"/>
        <v>0</v>
      </c>
    </row>
    <row r="482" spans="1:21" ht="15" x14ac:dyDescent="0.2">
      <c r="A482" s="48">
        <v>459</v>
      </c>
      <c r="B482" s="49" t="str">
        <f>IF(G482="","",VLOOKUP(G482,'Account Codes'!$A$2:$C$803,3,FALSE))</f>
        <v/>
      </c>
      <c r="C482" s="131" t="str">
        <f t="shared" si="65"/>
        <v/>
      </c>
      <c r="D482" s="39"/>
      <c r="E482" s="85" t="str">
        <f>IF(AND(LEN(D482)&gt;0,LEN(C482)&gt;0),"ERROR - please do not enter internal order AND cost centre",IF(LEN(C482)&gt;0,VLOOKUP(C482,'Account Codes'!$H$2:$I$5001,2,FALSE),IF(LEN(D482)&gt;0,VLOOKUP(D482,'Account Codes'!$K$2:$L$12186,2,FALSE),"")))</f>
        <v/>
      </c>
      <c r="F482" s="39"/>
      <c r="G482" s="31"/>
      <c r="H482" s="88" t="str">
        <f>IF(LEN(G482)=0,"",VLOOKUP(VALUE(G482),'Account Codes'!$A$2:$B$803,2,FALSE))</f>
        <v/>
      </c>
      <c r="I482" s="147"/>
      <c r="J482" s="132" t="s">
        <v>21</v>
      </c>
      <c r="K482" s="143"/>
      <c r="L482" s="132">
        <f t="shared" si="66"/>
        <v>0</v>
      </c>
      <c r="M482" s="128">
        <f t="shared" si="67"/>
        <v>0</v>
      </c>
      <c r="N482" s="30"/>
      <c r="O482" s="143"/>
      <c r="P482" s="82">
        <f t="shared" si="68"/>
        <v>0</v>
      </c>
      <c r="Q482" s="142"/>
      <c r="R482" s="123" t="str">
        <f t="shared" si="61"/>
        <v/>
      </c>
      <c r="S482" s="122" t="str">
        <f t="shared" si="62"/>
        <v/>
      </c>
      <c r="T482" s="122" t="str">
        <f t="shared" si="63"/>
        <v/>
      </c>
      <c r="U482">
        <f t="shared" si="64"/>
        <v>0</v>
      </c>
    </row>
    <row r="483" spans="1:21" ht="15" x14ac:dyDescent="0.2">
      <c r="A483" s="48">
        <v>460</v>
      </c>
      <c r="B483" s="49" t="str">
        <f>IF(G483="","",VLOOKUP(G483,'Account Codes'!$A$2:$C$803,3,FALSE))</f>
        <v/>
      </c>
      <c r="C483" s="131" t="str">
        <f t="shared" si="65"/>
        <v/>
      </c>
      <c r="D483" s="39"/>
      <c r="E483" s="85" t="str">
        <f>IF(AND(LEN(D483)&gt;0,LEN(C483)&gt;0),"ERROR - please do not enter internal order AND cost centre",IF(LEN(C483)&gt;0,VLOOKUP(C483,'Account Codes'!$H$2:$I$5001,2,FALSE),IF(LEN(D483)&gt;0,VLOOKUP(D483,'Account Codes'!$K$2:$L$12186,2,FALSE),"")))</f>
        <v/>
      </c>
      <c r="F483" s="39"/>
      <c r="G483" s="31"/>
      <c r="H483" s="88" t="str">
        <f>IF(LEN(G483)=0,"",VLOOKUP(VALUE(G483),'Account Codes'!$A$2:$B$803,2,FALSE))</f>
        <v/>
      </c>
      <c r="I483" s="147"/>
      <c r="J483" s="132" t="s">
        <v>21</v>
      </c>
      <c r="K483" s="143"/>
      <c r="L483" s="132">
        <f t="shared" si="66"/>
        <v>0</v>
      </c>
      <c r="M483" s="128">
        <f t="shared" si="67"/>
        <v>0</v>
      </c>
      <c r="N483" s="30"/>
      <c r="O483" s="143"/>
      <c r="P483" s="82">
        <f t="shared" si="68"/>
        <v>0</v>
      </c>
      <c r="Q483" s="142"/>
      <c r="R483" s="123" t="str">
        <f t="shared" si="61"/>
        <v/>
      </c>
      <c r="S483" s="122" t="str">
        <f t="shared" si="62"/>
        <v/>
      </c>
      <c r="T483" s="122" t="str">
        <f t="shared" si="63"/>
        <v/>
      </c>
      <c r="U483">
        <f t="shared" si="64"/>
        <v>0</v>
      </c>
    </row>
    <row r="484" spans="1:21" ht="15" x14ac:dyDescent="0.2">
      <c r="A484" s="48">
        <v>461</v>
      </c>
      <c r="B484" s="49" t="str">
        <f>IF(G484="","",VLOOKUP(G484,'Account Codes'!$A$2:$C$803,3,FALSE))</f>
        <v/>
      </c>
      <c r="C484" s="131" t="str">
        <f t="shared" si="65"/>
        <v/>
      </c>
      <c r="D484" s="39"/>
      <c r="E484" s="85" t="str">
        <f>IF(AND(LEN(D484)&gt;0,LEN(C484)&gt;0),"ERROR - please do not enter internal order AND cost centre",IF(LEN(C484)&gt;0,VLOOKUP(C484,'Account Codes'!$H$2:$I$5001,2,FALSE),IF(LEN(D484)&gt;0,VLOOKUP(D484,'Account Codes'!$K$2:$L$12186,2,FALSE),"")))</f>
        <v/>
      </c>
      <c r="F484" s="39"/>
      <c r="G484" s="31"/>
      <c r="H484" s="88" t="str">
        <f>IF(LEN(G484)=0,"",VLOOKUP(VALUE(G484),'Account Codes'!$A$2:$B$803,2,FALSE))</f>
        <v/>
      </c>
      <c r="I484" s="147"/>
      <c r="J484" s="132" t="s">
        <v>21</v>
      </c>
      <c r="K484" s="143"/>
      <c r="L484" s="132">
        <f t="shared" si="66"/>
        <v>0</v>
      </c>
      <c r="M484" s="128">
        <f t="shared" si="67"/>
        <v>0</v>
      </c>
      <c r="N484" s="30"/>
      <c r="O484" s="143"/>
      <c r="P484" s="82">
        <f t="shared" si="68"/>
        <v>0</v>
      </c>
      <c r="Q484" s="142"/>
      <c r="R484" s="123" t="str">
        <f t="shared" si="61"/>
        <v/>
      </c>
      <c r="S484" s="122" t="str">
        <f t="shared" si="62"/>
        <v/>
      </c>
      <c r="T484" s="122" t="str">
        <f t="shared" si="63"/>
        <v/>
      </c>
      <c r="U484">
        <f t="shared" si="64"/>
        <v>0</v>
      </c>
    </row>
    <row r="485" spans="1:21" ht="15" x14ac:dyDescent="0.2">
      <c r="A485" s="48">
        <v>462</v>
      </c>
      <c r="B485" s="49" t="str">
        <f>IF(G485="","",VLOOKUP(G485,'Account Codes'!$A$2:$C$803,3,FALSE))</f>
        <v/>
      </c>
      <c r="C485" s="131" t="str">
        <f t="shared" si="65"/>
        <v/>
      </c>
      <c r="D485" s="39"/>
      <c r="E485" s="85" t="str">
        <f>IF(AND(LEN(D485)&gt;0,LEN(C485)&gt;0),"ERROR - please do not enter internal order AND cost centre",IF(LEN(C485)&gt;0,VLOOKUP(C485,'Account Codes'!$H$2:$I$5001,2,FALSE),IF(LEN(D485)&gt;0,VLOOKUP(D485,'Account Codes'!$K$2:$L$12186,2,FALSE),"")))</f>
        <v/>
      </c>
      <c r="F485" s="39"/>
      <c r="G485" s="31"/>
      <c r="H485" s="88" t="str">
        <f>IF(LEN(G485)=0,"",VLOOKUP(VALUE(G485),'Account Codes'!$A$2:$B$803,2,FALSE))</f>
        <v/>
      </c>
      <c r="I485" s="147"/>
      <c r="J485" s="132" t="s">
        <v>21</v>
      </c>
      <c r="K485" s="143"/>
      <c r="L485" s="132">
        <f t="shared" si="66"/>
        <v>0</v>
      </c>
      <c r="M485" s="128">
        <f t="shared" si="67"/>
        <v>0</v>
      </c>
      <c r="N485" s="30"/>
      <c r="O485" s="143"/>
      <c r="P485" s="82">
        <f t="shared" si="68"/>
        <v>0</v>
      </c>
      <c r="Q485" s="142"/>
      <c r="R485" s="123" t="str">
        <f t="shared" si="61"/>
        <v/>
      </c>
      <c r="S485" s="122" t="str">
        <f t="shared" si="62"/>
        <v/>
      </c>
      <c r="T485" s="122" t="str">
        <f t="shared" si="63"/>
        <v/>
      </c>
      <c r="U485">
        <f t="shared" si="64"/>
        <v>0</v>
      </c>
    </row>
    <row r="486" spans="1:21" ht="15" x14ac:dyDescent="0.2">
      <c r="A486" s="48">
        <v>463</v>
      </c>
      <c r="B486" s="49" t="str">
        <f>IF(G486="","",VLOOKUP(G486,'Account Codes'!$A$2:$C$803,3,FALSE))</f>
        <v/>
      </c>
      <c r="C486" s="131" t="str">
        <f t="shared" si="65"/>
        <v/>
      </c>
      <c r="D486" s="39"/>
      <c r="E486" s="85" t="str">
        <f>IF(AND(LEN(D486)&gt;0,LEN(C486)&gt;0),"ERROR - please do not enter internal order AND cost centre",IF(LEN(C486)&gt;0,VLOOKUP(C486,'Account Codes'!$H$2:$I$5001,2,FALSE),IF(LEN(D486)&gt;0,VLOOKUP(D486,'Account Codes'!$K$2:$L$12186,2,FALSE),"")))</f>
        <v/>
      </c>
      <c r="F486" s="39"/>
      <c r="G486" s="31"/>
      <c r="H486" s="88" t="str">
        <f>IF(LEN(G486)=0,"",VLOOKUP(VALUE(G486),'Account Codes'!$A$2:$B$803,2,FALSE))</f>
        <v/>
      </c>
      <c r="I486" s="147"/>
      <c r="J486" s="132" t="s">
        <v>21</v>
      </c>
      <c r="K486" s="143"/>
      <c r="L486" s="132">
        <f t="shared" si="66"/>
        <v>0</v>
      </c>
      <c r="M486" s="128">
        <f t="shared" si="67"/>
        <v>0</v>
      </c>
      <c r="N486" s="30"/>
      <c r="O486" s="143"/>
      <c r="P486" s="82">
        <f t="shared" si="68"/>
        <v>0</v>
      </c>
      <c r="Q486" s="142"/>
      <c r="R486" s="123" t="str">
        <f t="shared" si="61"/>
        <v/>
      </c>
      <c r="S486" s="122" t="str">
        <f t="shared" si="62"/>
        <v/>
      </c>
      <c r="T486" s="122" t="str">
        <f t="shared" si="63"/>
        <v/>
      </c>
      <c r="U486">
        <f t="shared" si="64"/>
        <v>0</v>
      </c>
    </row>
    <row r="487" spans="1:21" ht="15" x14ac:dyDescent="0.2">
      <c r="A487" s="48">
        <v>464</v>
      </c>
      <c r="B487" s="49" t="str">
        <f>IF(G487="","",VLOOKUP(G487,'Account Codes'!$A$2:$C$803,3,FALSE))</f>
        <v/>
      </c>
      <c r="C487" s="131" t="str">
        <f t="shared" si="65"/>
        <v/>
      </c>
      <c r="D487" s="39"/>
      <c r="E487" s="85" t="str">
        <f>IF(AND(LEN(D487)&gt;0,LEN(C487)&gt;0),"ERROR - please do not enter internal order AND cost centre",IF(LEN(C487)&gt;0,VLOOKUP(C487,'Account Codes'!$H$2:$I$5001,2,FALSE),IF(LEN(D487)&gt;0,VLOOKUP(D487,'Account Codes'!$K$2:$L$12186,2,FALSE),"")))</f>
        <v/>
      </c>
      <c r="F487" s="39"/>
      <c r="G487" s="31"/>
      <c r="H487" s="88" t="str">
        <f>IF(LEN(G487)=0,"",VLOOKUP(VALUE(G487),'Account Codes'!$A$2:$B$803,2,FALSE))</f>
        <v/>
      </c>
      <c r="I487" s="147"/>
      <c r="J487" s="132" t="s">
        <v>21</v>
      </c>
      <c r="K487" s="143"/>
      <c r="L487" s="132">
        <f t="shared" si="66"/>
        <v>0</v>
      </c>
      <c r="M487" s="128">
        <f t="shared" si="67"/>
        <v>0</v>
      </c>
      <c r="N487" s="30"/>
      <c r="O487" s="143"/>
      <c r="P487" s="82">
        <f t="shared" si="68"/>
        <v>0</v>
      </c>
      <c r="Q487" s="142"/>
      <c r="R487" s="123" t="str">
        <f t="shared" si="61"/>
        <v/>
      </c>
      <c r="S487" s="122" t="str">
        <f t="shared" si="62"/>
        <v/>
      </c>
      <c r="T487" s="122" t="str">
        <f t="shared" si="63"/>
        <v/>
      </c>
      <c r="U487">
        <f t="shared" si="64"/>
        <v>0</v>
      </c>
    </row>
    <row r="488" spans="1:21" ht="15" x14ac:dyDescent="0.2">
      <c r="A488" s="48">
        <v>465</v>
      </c>
      <c r="B488" s="49" t="str">
        <f>IF(G488="","",VLOOKUP(G488,'Account Codes'!$A$2:$C$803,3,FALSE))</f>
        <v/>
      </c>
      <c r="C488" s="131" t="str">
        <f t="shared" si="65"/>
        <v/>
      </c>
      <c r="D488" s="39"/>
      <c r="E488" s="85" t="str">
        <f>IF(AND(LEN(D488)&gt;0,LEN(C488)&gt;0),"ERROR - please do not enter internal order AND cost centre",IF(LEN(C488)&gt;0,VLOOKUP(C488,'Account Codes'!$H$2:$I$5001,2,FALSE),IF(LEN(D488)&gt;0,VLOOKUP(D488,'Account Codes'!$K$2:$L$12186,2,FALSE),"")))</f>
        <v/>
      </c>
      <c r="F488" s="39"/>
      <c r="G488" s="31"/>
      <c r="H488" s="88" t="str">
        <f>IF(LEN(G488)=0,"",VLOOKUP(VALUE(G488),'Account Codes'!$A$2:$B$803,2,FALSE))</f>
        <v/>
      </c>
      <c r="I488" s="147"/>
      <c r="J488" s="132" t="s">
        <v>21</v>
      </c>
      <c r="K488" s="143"/>
      <c r="L488" s="132">
        <f t="shared" si="66"/>
        <v>0</v>
      </c>
      <c r="M488" s="128">
        <f t="shared" si="67"/>
        <v>0</v>
      </c>
      <c r="N488" s="30"/>
      <c r="O488" s="143"/>
      <c r="P488" s="82">
        <f t="shared" si="68"/>
        <v>0</v>
      </c>
      <c r="Q488" s="142"/>
      <c r="R488" s="123" t="str">
        <f t="shared" si="61"/>
        <v/>
      </c>
      <c r="S488" s="122" t="str">
        <f t="shared" si="62"/>
        <v/>
      </c>
      <c r="T488" s="122" t="str">
        <f t="shared" si="63"/>
        <v/>
      </c>
      <c r="U488">
        <f t="shared" si="64"/>
        <v>0</v>
      </c>
    </row>
    <row r="489" spans="1:21" ht="15" x14ac:dyDescent="0.2">
      <c r="A489" s="48">
        <v>466</v>
      </c>
      <c r="B489" s="49" t="str">
        <f>IF(G489="","",VLOOKUP(G489,'Account Codes'!$A$2:$C$803,3,FALSE))</f>
        <v/>
      </c>
      <c r="C489" s="131" t="str">
        <f t="shared" si="65"/>
        <v/>
      </c>
      <c r="D489" s="39"/>
      <c r="E489" s="85" t="str">
        <f>IF(AND(LEN(D489)&gt;0,LEN(C489)&gt;0),"ERROR - please do not enter internal order AND cost centre",IF(LEN(C489)&gt;0,VLOOKUP(C489,'Account Codes'!$H$2:$I$5001,2,FALSE),IF(LEN(D489)&gt;0,VLOOKUP(D489,'Account Codes'!$K$2:$L$12186,2,FALSE),"")))</f>
        <v/>
      </c>
      <c r="F489" s="39"/>
      <c r="G489" s="31"/>
      <c r="H489" s="88" t="str">
        <f>IF(LEN(G489)=0,"",VLOOKUP(VALUE(G489),'Account Codes'!$A$2:$B$803,2,FALSE))</f>
        <v/>
      </c>
      <c r="I489" s="147"/>
      <c r="J489" s="132" t="s">
        <v>21</v>
      </c>
      <c r="K489" s="143"/>
      <c r="L489" s="132">
        <f t="shared" si="66"/>
        <v>0</v>
      </c>
      <c r="M489" s="128">
        <f t="shared" si="67"/>
        <v>0</v>
      </c>
      <c r="N489" s="30"/>
      <c r="O489" s="143"/>
      <c r="P489" s="82">
        <f t="shared" si="68"/>
        <v>0</v>
      </c>
      <c r="Q489" s="142"/>
      <c r="R489" s="123" t="str">
        <f t="shared" si="61"/>
        <v/>
      </c>
      <c r="S489" s="122" t="str">
        <f t="shared" si="62"/>
        <v/>
      </c>
      <c r="T489" s="122" t="str">
        <f t="shared" si="63"/>
        <v/>
      </c>
      <c r="U489">
        <f t="shared" si="64"/>
        <v>0</v>
      </c>
    </row>
    <row r="490" spans="1:21" ht="15" x14ac:dyDescent="0.2">
      <c r="A490" s="48">
        <v>467</v>
      </c>
      <c r="B490" s="49" t="str">
        <f>IF(G490="","",VLOOKUP(G490,'Account Codes'!$A$2:$C$803,3,FALSE))</f>
        <v/>
      </c>
      <c r="C490" s="131" t="str">
        <f t="shared" si="65"/>
        <v/>
      </c>
      <c r="D490" s="39"/>
      <c r="E490" s="85" t="str">
        <f>IF(AND(LEN(D490)&gt;0,LEN(C490)&gt;0),"ERROR - please do not enter internal order AND cost centre",IF(LEN(C490)&gt;0,VLOOKUP(C490,'Account Codes'!$H$2:$I$5001,2,FALSE),IF(LEN(D490)&gt;0,VLOOKUP(D490,'Account Codes'!$K$2:$L$12186,2,FALSE),"")))</f>
        <v/>
      </c>
      <c r="F490" s="39"/>
      <c r="G490" s="31"/>
      <c r="H490" s="88" t="str">
        <f>IF(LEN(G490)=0,"",VLOOKUP(VALUE(G490),'Account Codes'!$A$2:$B$803,2,FALSE))</f>
        <v/>
      </c>
      <c r="I490" s="147"/>
      <c r="J490" s="132" t="s">
        <v>21</v>
      </c>
      <c r="K490" s="143"/>
      <c r="L490" s="132">
        <f t="shared" si="66"/>
        <v>0</v>
      </c>
      <c r="M490" s="128">
        <f t="shared" si="67"/>
        <v>0</v>
      </c>
      <c r="N490" s="30"/>
      <c r="O490" s="143"/>
      <c r="P490" s="82">
        <f t="shared" si="68"/>
        <v>0</v>
      </c>
      <c r="Q490" s="142"/>
      <c r="R490" s="123" t="str">
        <f t="shared" si="61"/>
        <v/>
      </c>
      <c r="S490" s="122" t="str">
        <f t="shared" si="62"/>
        <v/>
      </c>
      <c r="T490" s="122" t="str">
        <f t="shared" si="63"/>
        <v/>
      </c>
      <c r="U490">
        <f t="shared" si="64"/>
        <v>0</v>
      </c>
    </row>
    <row r="491" spans="1:21" ht="15" x14ac:dyDescent="0.2">
      <c r="A491" s="48">
        <v>468</v>
      </c>
      <c r="B491" s="49" t="str">
        <f>IF(G491="","",VLOOKUP(G491,'Account Codes'!$A$2:$C$803,3,FALSE))</f>
        <v/>
      </c>
      <c r="C491" s="131" t="str">
        <f t="shared" si="65"/>
        <v/>
      </c>
      <c r="D491" s="39"/>
      <c r="E491" s="85" t="str">
        <f>IF(AND(LEN(D491)&gt;0,LEN(C491)&gt;0),"ERROR - please do not enter internal order AND cost centre",IF(LEN(C491)&gt;0,VLOOKUP(C491,'Account Codes'!$H$2:$I$5001,2,FALSE),IF(LEN(D491)&gt;0,VLOOKUP(D491,'Account Codes'!$K$2:$L$12186,2,FALSE),"")))</f>
        <v/>
      </c>
      <c r="F491" s="39"/>
      <c r="G491" s="31"/>
      <c r="H491" s="88" t="str">
        <f>IF(LEN(G491)=0,"",VLOOKUP(VALUE(G491),'Account Codes'!$A$2:$B$803,2,FALSE))</f>
        <v/>
      </c>
      <c r="I491" s="147"/>
      <c r="J491" s="132" t="s">
        <v>21</v>
      </c>
      <c r="K491" s="143"/>
      <c r="L491" s="132">
        <f t="shared" si="66"/>
        <v>0</v>
      </c>
      <c r="M491" s="128">
        <f t="shared" si="67"/>
        <v>0</v>
      </c>
      <c r="N491" s="30"/>
      <c r="O491" s="143"/>
      <c r="P491" s="82">
        <f t="shared" si="68"/>
        <v>0</v>
      </c>
      <c r="Q491" s="142"/>
      <c r="R491" s="123" t="str">
        <f t="shared" si="61"/>
        <v/>
      </c>
      <c r="S491" s="122" t="str">
        <f t="shared" si="62"/>
        <v/>
      </c>
      <c r="T491" s="122" t="str">
        <f t="shared" si="63"/>
        <v/>
      </c>
      <c r="U491">
        <f t="shared" si="64"/>
        <v>0</v>
      </c>
    </row>
    <row r="492" spans="1:21" ht="15" x14ac:dyDescent="0.2">
      <c r="A492" s="48">
        <v>469</v>
      </c>
      <c r="B492" s="49" t="str">
        <f>IF(G492="","",VLOOKUP(G492,'Account Codes'!$A$2:$C$803,3,FALSE))</f>
        <v/>
      </c>
      <c r="C492" s="131" t="str">
        <f t="shared" si="65"/>
        <v/>
      </c>
      <c r="D492" s="39"/>
      <c r="E492" s="85" t="str">
        <f>IF(AND(LEN(D492)&gt;0,LEN(C492)&gt;0),"ERROR - please do not enter internal order AND cost centre",IF(LEN(C492)&gt;0,VLOOKUP(C492,'Account Codes'!$H$2:$I$5001,2,FALSE),IF(LEN(D492)&gt;0,VLOOKUP(D492,'Account Codes'!$K$2:$L$12186,2,FALSE),"")))</f>
        <v/>
      </c>
      <c r="F492" s="39"/>
      <c r="G492" s="31"/>
      <c r="H492" s="88" t="str">
        <f>IF(LEN(G492)=0,"",VLOOKUP(VALUE(G492),'Account Codes'!$A$2:$B$803,2,FALSE))</f>
        <v/>
      </c>
      <c r="I492" s="147"/>
      <c r="J492" s="132" t="s">
        <v>21</v>
      </c>
      <c r="K492" s="143"/>
      <c r="L492" s="132">
        <f t="shared" si="66"/>
        <v>0</v>
      </c>
      <c r="M492" s="128">
        <f t="shared" si="67"/>
        <v>0</v>
      </c>
      <c r="N492" s="30"/>
      <c r="O492" s="143"/>
      <c r="P492" s="82">
        <f t="shared" si="68"/>
        <v>0</v>
      </c>
      <c r="Q492" s="142"/>
      <c r="R492" s="123" t="str">
        <f t="shared" si="61"/>
        <v/>
      </c>
      <c r="S492" s="122" t="str">
        <f t="shared" si="62"/>
        <v/>
      </c>
      <c r="T492" s="122" t="str">
        <f t="shared" si="63"/>
        <v/>
      </c>
      <c r="U492">
        <f t="shared" si="64"/>
        <v>0</v>
      </c>
    </row>
    <row r="493" spans="1:21" ht="15" x14ac:dyDescent="0.2">
      <c r="A493" s="48">
        <v>470</v>
      </c>
      <c r="B493" s="49" t="str">
        <f>IF(G493="","",VLOOKUP(G493,'Account Codes'!$A$2:$C$803,3,FALSE))</f>
        <v/>
      </c>
      <c r="C493" s="131" t="str">
        <f t="shared" si="65"/>
        <v/>
      </c>
      <c r="D493" s="39"/>
      <c r="E493" s="85" t="str">
        <f>IF(AND(LEN(D493)&gt;0,LEN(C493)&gt;0),"ERROR - please do not enter internal order AND cost centre",IF(LEN(C493)&gt;0,VLOOKUP(C493,'Account Codes'!$H$2:$I$5001,2,FALSE),IF(LEN(D493)&gt;0,VLOOKUP(D493,'Account Codes'!$K$2:$L$12186,2,FALSE),"")))</f>
        <v/>
      </c>
      <c r="F493" s="39"/>
      <c r="G493" s="31"/>
      <c r="H493" s="88" t="str">
        <f>IF(LEN(G493)=0,"",VLOOKUP(VALUE(G493),'Account Codes'!$A$2:$B$803,2,FALSE))</f>
        <v/>
      </c>
      <c r="I493" s="147"/>
      <c r="J493" s="132" t="s">
        <v>21</v>
      </c>
      <c r="K493" s="143"/>
      <c r="L493" s="132">
        <f t="shared" si="66"/>
        <v>0</v>
      </c>
      <c r="M493" s="128">
        <f t="shared" si="67"/>
        <v>0</v>
      </c>
      <c r="N493" s="30"/>
      <c r="O493" s="143"/>
      <c r="P493" s="82">
        <f t="shared" si="68"/>
        <v>0</v>
      </c>
      <c r="Q493" s="142"/>
      <c r="R493" s="123" t="str">
        <f t="shared" si="61"/>
        <v/>
      </c>
      <c r="S493" s="122" t="str">
        <f t="shared" si="62"/>
        <v/>
      </c>
      <c r="T493" s="122" t="str">
        <f t="shared" si="63"/>
        <v/>
      </c>
      <c r="U493">
        <f t="shared" si="64"/>
        <v>0</v>
      </c>
    </row>
    <row r="494" spans="1:21" ht="15" x14ac:dyDescent="0.2">
      <c r="A494" s="48">
        <v>471</v>
      </c>
      <c r="B494" s="49" t="str">
        <f>IF(G494="","",VLOOKUP(G494,'Account Codes'!$A$2:$C$803,3,FALSE))</f>
        <v/>
      </c>
      <c r="C494" s="131" t="str">
        <f t="shared" si="65"/>
        <v/>
      </c>
      <c r="D494" s="39"/>
      <c r="E494" s="85" t="str">
        <f>IF(AND(LEN(D494)&gt;0,LEN(C494)&gt;0),"ERROR - please do not enter internal order AND cost centre",IF(LEN(C494)&gt;0,VLOOKUP(C494,'Account Codes'!$H$2:$I$5001,2,FALSE),IF(LEN(D494)&gt;0,VLOOKUP(D494,'Account Codes'!$K$2:$L$12186,2,FALSE),"")))</f>
        <v/>
      </c>
      <c r="F494" s="39"/>
      <c r="G494" s="31"/>
      <c r="H494" s="88" t="str">
        <f>IF(LEN(G494)=0,"",VLOOKUP(VALUE(G494),'Account Codes'!$A$2:$B$803,2,FALSE))</f>
        <v/>
      </c>
      <c r="I494" s="147"/>
      <c r="J494" s="132" t="s">
        <v>21</v>
      </c>
      <c r="K494" s="143"/>
      <c r="L494" s="132">
        <f t="shared" si="66"/>
        <v>0</v>
      </c>
      <c r="M494" s="128">
        <f t="shared" si="67"/>
        <v>0</v>
      </c>
      <c r="N494" s="30"/>
      <c r="O494" s="143"/>
      <c r="P494" s="82">
        <f t="shared" si="68"/>
        <v>0</v>
      </c>
      <c r="Q494" s="142"/>
      <c r="R494" s="123" t="str">
        <f t="shared" si="61"/>
        <v/>
      </c>
      <c r="S494" s="122" t="str">
        <f t="shared" si="62"/>
        <v/>
      </c>
      <c r="T494" s="122" t="str">
        <f t="shared" si="63"/>
        <v/>
      </c>
      <c r="U494">
        <f t="shared" si="64"/>
        <v>0</v>
      </c>
    </row>
    <row r="495" spans="1:21" ht="15" x14ac:dyDescent="0.2">
      <c r="A495" s="48">
        <v>472</v>
      </c>
      <c r="B495" s="49" t="str">
        <f>IF(G495="","",VLOOKUP(G495,'Account Codes'!$A$2:$C$803,3,FALSE))</f>
        <v/>
      </c>
      <c r="C495" s="131" t="str">
        <f t="shared" si="65"/>
        <v/>
      </c>
      <c r="D495" s="39"/>
      <c r="E495" s="85" t="str">
        <f>IF(AND(LEN(D495)&gt;0,LEN(C495)&gt;0),"ERROR - please do not enter internal order AND cost centre",IF(LEN(C495)&gt;0,VLOOKUP(C495,'Account Codes'!$H$2:$I$5001,2,FALSE),IF(LEN(D495)&gt;0,VLOOKUP(D495,'Account Codes'!$K$2:$L$12186,2,FALSE),"")))</f>
        <v/>
      </c>
      <c r="F495" s="39"/>
      <c r="G495" s="31"/>
      <c r="H495" s="88" t="str">
        <f>IF(LEN(G495)=0,"",VLOOKUP(VALUE(G495),'Account Codes'!$A$2:$B$803,2,FALSE))</f>
        <v/>
      </c>
      <c r="I495" s="147"/>
      <c r="J495" s="132" t="s">
        <v>21</v>
      </c>
      <c r="K495" s="143"/>
      <c r="L495" s="132">
        <f t="shared" si="66"/>
        <v>0</v>
      </c>
      <c r="M495" s="128">
        <f t="shared" si="67"/>
        <v>0</v>
      </c>
      <c r="N495" s="30"/>
      <c r="O495" s="143"/>
      <c r="P495" s="82">
        <f t="shared" si="68"/>
        <v>0</v>
      </c>
      <c r="Q495" s="142"/>
      <c r="R495" s="123" t="str">
        <f t="shared" si="61"/>
        <v/>
      </c>
      <c r="S495" s="122" t="str">
        <f t="shared" si="62"/>
        <v/>
      </c>
      <c r="T495" s="122" t="str">
        <f t="shared" si="63"/>
        <v/>
      </c>
      <c r="U495">
        <f t="shared" si="64"/>
        <v>0</v>
      </c>
    </row>
    <row r="496" spans="1:21" ht="15" x14ac:dyDescent="0.2">
      <c r="A496" s="48">
        <v>473</v>
      </c>
      <c r="B496" s="49" t="str">
        <f>IF(G496="","",VLOOKUP(G496,'Account Codes'!$A$2:$C$803,3,FALSE))</f>
        <v/>
      </c>
      <c r="C496" s="131" t="str">
        <f t="shared" si="65"/>
        <v/>
      </c>
      <c r="D496" s="39"/>
      <c r="E496" s="85" t="str">
        <f>IF(AND(LEN(D496)&gt;0,LEN(C496)&gt;0),"ERROR - please do not enter internal order AND cost centre",IF(LEN(C496)&gt;0,VLOOKUP(C496,'Account Codes'!$H$2:$I$5001,2,FALSE),IF(LEN(D496)&gt;0,VLOOKUP(D496,'Account Codes'!$K$2:$L$12186,2,FALSE),"")))</f>
        <v/>
      </c>
      <c r="F496" s="39"/>
      <c r="G496" s="31"/>
      <c r="H496" s="88" t="str">
        <f>IF(LEN(G496)=0,"",VLOOKUP(VALUE(G496),'Account Codes'!$A$2:$B$803,2,FALSE))</f>
        <v/>
      </c>
      <c r="I496" s="147"/>
      <c r="J496" s="132" t="s">
        <v>21</v>
      </c>
      <c r="K496" s="143"/>
      <c r="L496" s="132">
        <f t="shared" si="66"/>
        <v>0</v>
      </c>
      <c r="M496" s="128">
        <f t="shared" si="67"/>
        <v>0</v>
      </c>
      <c r="N496" s="30"/>
      <c r="O496" s="143"/>
      <c r="P496" s="82">
        <f t="shared" si="68"/>
        <v>0</v>
      </c>
      <c r="Q496" s="142"/>
      <c r="R496" s="123" t="str">
        <f t="shared" si="61"/>
        <v/>
      </c>
      <c r="S496" s="122" t="str">
        <f t="shared" si="62"/>
        <v/>
      </c>
      <c r="T496" s="122" t="str">
        <f t="shared" si="63"/>
        <v/>
      </c>
      <c r="U496">
        <f t="shared" si="64"/>
        <v>0</v>
      </c>
    </row>
    <row r="497" spans="1:21" ht="15" x14ac:dyDescent="0.2">
      <c r="A497" s="48">
        <v>474</v>
      </c>
      <c r="B497" s="49" t="str">
        <f>IF(G497="","",VLOOKUP(G497,'Account Codes'!$A$2:$C$803,3,FALSE))</f>
        <v/>
      </c>
      <c r="C497" s="131" t="str">
        <f t="shared" si="65"/>
        <v/>
      </c>
      <c r="D497" s="39"/>
      <c r="E497" s="85" t="str">
        <f>IF(AND(LEN(D497)&gt;0,LEN(C497)&gt;0),"ERROR - please do not enter internal order AND cost centre",IF(LEN(C497)&gt;0,VLOOKUP(C497,'Account Codes'!$H$2:$I$5001,2,FALSE),IF(LEN(D497)&gt;0,VLOOKUP(D497,'Account Codes'!$K$2:$L$12186,2,FALSE),"")))</f>
        <v/>
      </c>
      <c r="F497" s="39"/>
      <c r="G497" s="31"/>
      <c r="H497" s="88" t="str">
        <f>IF(LEN(G497)=0,"",VLOOKUP(VALUE(G497),'Account Codes'!$A$2:$B$803,2,FALSE))</f>
        <v/>
      </c>
      <c r="I497" s="147"/>
      <c r="J497" s="132" t="s">
        <v>21</v>
      </c>
      <c r="K497" s="143"/>
      <c r="L497" s="132">
        <f t="shared" si="66"/>
        <v>0</v>
      </c>
      <c r="M497" s="128">
        <f t="shared" si="67"/>
        <v>0</v>
      </c>
      <c r="N497" s="30"/>
      <c r="O497" s="143"/>
      <c r="P497" s="82">
        <f t="shared" si="68"/>
        <v>0</v>
      </c>
      <c r="Q497" s="142"/>
      <c r="R497" s="123" t="str">
        <f t="shared" si="61"/>
        <v/>
      </c>
      <c r="S497" s="122" t="str">
        <f t="shared" si="62"/>
        <v/>
      </c>
      <c r="T497" s="122" t="str">
        <f t="shared" si="63"/>
        <v/>
      </c>
      <c r="U497">
        <f t="shared" si="64"/>
        <v>0</v>
      </c>
    </row>
    <row r="498" spans="1:21" ht="15" x14ac:dyDescent="0.2">
      <c r="A498" s="48">
        <v>475</v>
      </c>
      <c r="B498" s="49" t="str">
        <f>IF(G498="","",VLOOKUP(G498,'Account Codes'!$A$2:$C$803,3,FALSE))</f>
        <v/>
      </c>
      <c r="C498" s="131" t="str">
        <f t="shared" si="65"/>
        <v/>
      </c>
      <c r="D498" s="39"/>
      <c r="E498" s="85" t="str">
        <f>IF(AND(LEN(D498)&gt;0,LEN(C498)&gt;0),"ERROR - please do not enter internal order AND cost centre",IF(LEN(C498)&gt;0,VLOOKUP(C498,'Account Codes'!$H$2:$I$5001,2,FALSE),IF(LEN(D498)&gt;0,VLOOKUP(D498,'Account Codes'!$K$2:$L$12186,2,FALSE),"")))</f>
        <v/>
      </c>
      <c r="F498" s="39"/>
      <c r="G498" s="31"/>
      <c r="H498" s="88" t="str">
        <f>IF(LEN(G498)=0,"",VLOOKUP(VALUE(G498),'Account Codes'!$A$2:$B$803,2,FALSE))</f>
        <v/>
      </c>
      <c r="I498" s="147"/>
      <c r="J498" s="132" t="s">
        <v>21</v>
      </c>
      <c r="K498" s="143"/>
      <c r="L498" s="132">
        <f t="shared" si="66"/>
        <v>0</v>
      </c>
      <c r="M498" s="128">
        <f t="shared" si="67"/>
        <v>0</v>
      </c>
      <c r="N498" s="30"/>
      <c r="O498" s="143"/>
      <c r="P498" s="82">
        <f t="shared" si="68"/>
        <v>0</v>
      </c>
      <c r="Q498" s="142"/>
      <c r="R498" s="123" t="str">
        <f t="shared" si="61"/>
        <v/>
      </c>
      <c r="S498" s="122" t="str">
        <f t="shared" si="62"/>
        <v/>
      </c>
      <c r="T498" s="122" t="str">
        <f t="shared" si="63"/>
        <v/>
      </c>
      <c r="U498">
        <f t="shared" si="64"/>
        <v>0</v>
      </c>
    </row>
    <row r="499" spans="1:21" ht="15" x14ac:dyDescent="0.2">
      <c r="A499" s="48">
        <v>476</v>
      </c>
      <c r="B499" s="49" t="str">
        <f>IF(G499="","",VLOOKUP(G499,'Account Codes'!$A$2:$C$803,3,FALSE))</f>
        <v/>
      </c>
      <c r="C499" s="131" t="str">
        <f t="shared" si="65"/>
        <v/>
      </c>
      <c r="D499" s="39"/>
      <c r="E499" s="85" t="str">
        <f>IF(AND(LEN(D499)&gt;0,LEN(C499)&gt;0),"ERROR - please do not enter internal order AND cost centre",IF(LEN(C499)&gt;0,VLOOKUP(C499,'Account Codes'!$H$2:$I$5001,2,FALSE),IF(LEN(D499)&gt;0,VLOOKUP(D499,'Account Codes'!$K$2:$L$12186,2,FALSE),"")))</f>
        <v/>
      </c>
      <c r="F499" s="39"/>
      <c r="G499" s="31"/>
      <c r="H499" s="88" t="str">
        <f>IF(LEN(G499)=0,"",VLOOKUP(VALUE(G499),'Account Codes'!$A$2:$B$803,2,FALSE))</f>
        <v/>
      </c>
      <c r="I499" s="147"/>
      <c r="J499" s="132" t="s">
        <v>21</v>
      </c>
      <c r="K499" s="143"/>
      <c r="L499" s="132">
        <f t="shared" si="66"/>
        <v>0</v>
      </c>
      <c r="M499" s="128">
        <f t="shared" si="67"/>
        <v>0</v>
      </c>
      <c r="N499" s="30"/>
      <c r="O499" s="143"/>
      <c r="P499" s="82">
        <f t="shared" si="68"/>
        <v>0</v>
      </c>
      <c r="Q499" s="142"/>
      <c r="R499" s="123" t="str">
        <f t="shared" si="61"/>
        <v/>
      </c>
      <c r="S499" s="122" t="str">
        <f t="shared" si="62"/>
        <v/>
      </c>
      <c r="T499" s="122" t="str">
        <f t="shared" si="63"/>
        <v/>
      </c>
      <c r="U499">
        <f t="shared" si="64"/>
        <v>0</v>
      </c>
    </row>
    <row r="500" spans="1:21" ht="15" x14ac:dyDescent="0.2">
      <c r="A500" s="48">
        <v>477</v>
      </c>
      <c r="B500" s="49" t="str">
        <f>IF(G500="","",VLOOKUP(G500,'Account Codes'!$A$2:$C$803,3,FALSE))</f>
        <v/>
      </c>
      <c r="C500" s="131" t="str">
        <f t="shared" si="65"/>
        <v/>
      </c>
      <c r="D500" s="39"/>
      <c r="E500" s="85" t="str">
        <f>IF(AND(LEN(D500)&gt;0,LEN(C500)&gt;0),"ERROR - please do not enter internal order AND cost centre",IF(LEN(C500)&gt;0,VLOOKUP(C500,'Account Codes'!$H$2:$I$5001,2,FALSE),IF(LEN(D500)&gt;0,VLOOKUP(D500,'Account Codes'!$K$2:$L$12186,2,FALSE),"")))</f>
        <v/>
      </c>
      <c r="F500" s="39"/>
      <c r="G500" s="31"/>
      <c r="H500" s="88" t="str">
        <f>IF(LEN(G500)=0,"",VLOOKUP(VALUE(G500),'Account Codes'!$A$2:$B$803,2,FALSE))</f>
        <v/>
      </c>
      <c r="I500" s="147"/>
      <c r="J500" s="132" t="s">
        <v>21</v>
      </c>
      <c r="K500" s="143"/>
      <c r="L500" s="132">
        <f t="shared" si="66"/>
        <v>0</v>
      </c>
      <c r="M500" s="128">
        <f t="shared" si="67"/>
        <v>0</v>
      </c>
      <c r="N500" s="30"/>
      <c r="O500" s="143"/>
      <c r="P500" s="82">
        <f t="shared" si="68"/>
        <v>0</v>
      </c>
      <c r="Q500" s="142"/>
      <c r="R500" s="123" t="str">
        <f t="shared" si="61"/>
        <v/>
      </c>
      <c r="S500" s="122" t="str">
        <f t="shared" si="62"/>
        <v/>
      </c>
      <c r="T500" s="122" t="str">
        <f t="shared" si="63"/>
        <v/>
      </c>
      <c r="U500">
        <f t="shared" si="64"/>
        <v>0</v>
      </c>
    </row>
    <row r="501" spans="1:21" ht="15" x14ac:dyDescent="0.2">
      <c r="A501" s="48">
        <v>478</v>
      </c>
      <c r="B501" s="49" t="str">
        <f>IF(G501="","",VLOOKUP(G501,'Account Codes'!$A$2:$C$803,3,FALSE))</f>
        <v/>
      </c>
      <c r="C501" s="131" t="str">
        <f t="shared" si="65"/>
        <v/>
      </c>
      <c r="D501" s="39"/>
      <c r="E501" s="85" t="str">
        <f>IF(AND(LEN(D501)&gt;0,LEN(C501)&gt;0),"ERROR - please do not enter internal order AND cost centre",IF(LEN(C501)&gt;0,VLOOKUP(C501,'Account Codes'!$H$2:$I$5001,2,FALSE),IF(LEN(D501)&gt;0,VLOOKUP(D501,'Account Codes'!$K$2:$L$12186,2,FALSE),"")))</f>
        <v/>
      </c>
      <c r="F501" s="39"/>
      <c r="G501" s="31"/>
      <c r="H501" s="88" t="str">
        <f>IF(LEN(G501)=0,"",VLOOKUP(VALUE(G501),'Account Codes'!$A$2:$B$803,2,FALSE))</f>
        <v/>
      </c>
      <c r="I501" s="147"/>
      <c r="J501" s="132" t="s">
        <v>21</v>
      </c>
      <c r="K501" s="143"/>
      <c r="L501" s="132">
        <f t="shared" si="66"/>
        <v>0</v>
      </c>
      <c r="M501" s="128">
        <f t="shared" si="67"/>
        <v>0</v>
      </c>
      <c r="N501" s="30"/>
      <c r="O501" s="143"/>
      <c r="P501" s="82">
        <f t="shared" si="68"/>
        <v>0</v>
      </c>
      <c r="Q501" s="142"/>
      <c r="R501" s="123" t="str">
        <f t="shared" si="61"/>
        <v/>
      </c>
      <c r="S501" s="122" t="str">
        <f t="shared" si="62"/>
        <v/>
      </c>
      <c r="T501" s="122" t="str">
        <f t="shared" si="63"/>
        <v/>
      </c>
      <c r="U501">
        <f t="shared" si="64"/>
        <v>0</v>
      </c>
    </row>
    <row r="502" spans="1:21" ht="15" x14ac:dyDescent="0.2">
      <c r="A502" s="48">
        <v>479</v>
      </c>
      <c r="B502" s="49" t="str">
        <f>IF(G502="","",VLOOKUP(G502,'Account Codes'!$A$2:$C$803,3,FALSE))</f>
        <v/>
      </c>
      <c r="C502" s="131" t="str">
        <f t="shared" si="65"/>
        <v/>
      </c>
      <c r="D502" s="39"/>
      <c r="E502" s="85" t="str">
        <f>IF(AND(LEN(D502)&gt;0,LEN(C502)&gt;0),"ERROR - please do not enter internal order AND cost centre",IF(LEN(C502)&gt;0,VLOOKUP(C502,'Account Codes'!$H$2:$I$5001,2,FALSE),IF(LEN(D502)&gt;0,VLOOKUP(D502,'Account Codes'!$K$2:$L$12186,2,FALSE),"")))</f>
        <v/>
      </c>
      <c r="F502" s="39"/>
      <c r="G502" s="31"/>
      <c r="H502" s="88" t="str">
        <f>IF(LEN(G502)=0,"",VLOOKUP(VALUE(G502),'Account Codes'!$A$2:$B$803,2,FALSE))</f>
        <v/>
      </c>
      <c r="I502" s="147"/>
      <c r="J502" s="132" t="s">
        <v>21</v>
      </c>
      <c r="K502" s="143"/>
      <c r="L502" s="132">
        <f t="shared" si="66"/>
        <v>0</v>
      </c>
      <c r="M502" s="128">
        <f t="shared" si="67"/>
        <v>0</v>
      </c>
      <c r="N502" s="30"/>
      <c r="O502" s="143"/>
      <c r="P502" s="82">
        <f t="shared" si="68"/>
        <v>0</v>
      </c>
      <c r="Q502" s="142"/>
      <c r="R502" s="123" t="str">
        <f t="shared" si="61"/>
        <v/>
      </c>
      <c r="S502" s="122" t="str">
        <f t="shared" si="62"/>
        <v/>
      </c>
      <c r="T502" s="122" t="str">
        <f t="shared" si="63"/>
        <v/>
      </c>
      <c r="U502">
        <f t="shared" si="64"/>
        <v>0</v>
      </c>
    </row>
    <row r="503" spans="1:21" ht="15" x14ac:dyDescent="0.2">
      <c r="A503" s="48">
        <v>480</v>
      </c>
      <c r="B503" s="49" t="str">
        <f>IF(G503="","",VLOOKUP(G503,'Account Codes'!$A$2:$C$803,3,FALSE))</f>
        <v/>
      </c>
      <c r="C503" s="131" t="str">
        <f t="shared" si="65"/>
        <v/>
      </c>
      <c r="D503" s="39"/>
      <c r="E503" s="85" t="str">
        <f>IF(AND(LEN(D503)&gt;0,LEN(C503)&gt;0),"ERROR - please do not enter internal order AND cost centre",IF(LEN(C503)&gt;0,VLOOKUP(C503,'Account Codes'!$H$2:$I$5001,2,FALSE),IF(LEN(D503)&gt;0,VLOOKUP(D503,'Account Codes'!$K$2:$L$12186,2,FALSE),"")))</f>
        <v/>
      </c>
      <c r="F503" s="39"/>
      <c r="G503" s="31"/>
      <c r="H503" s="88" t="str">
        <f>IF(LEN(G503)=0,"",VLOOKUP(VALUE(G503),'Account Codes'!$A$2:$B$803,2,FALSE))</f>
        <v/>
      </c>
      <c r="I503" s="147"/>
      <c r="J503" s="132" t="s">
        <v>21</v>
      </c>
      <c r="K503" s="143"/>
      <c r="L503" s="132">
        <f t="shared" si="66"/>
        <v>0</v>
      </c>
      <c r="M503" s="128">
        <f t="shared" si="67"/>
        <v>0</v>
      </c>
      <c r="N503" s="30"/>
      <c r="O503" s="143"/>
      <c r="P503" s="82">
        <f t="shared" si="68"/>
        <v>0</v>
      </c>
      <c r="Q503" s="142"/>
      <c r="R503" s="123" t="str">
        <f t="shared" si="61"/>
        <v/>
      </c>
      <c r="S503" s="122" t="str">
        <f t="shared" si="62"/>
        <v/>
      </c>
      <c r="T503" s="122" t="str">
        <f t="shared" si="63"/>
        <v/>
      </c>
      <c r="U503">
        <f t="shared" si="64"/>
        <v>0</v>
      </c>
    </row>
    <row r="504" spans="1:21" ht="15" x14ac:dyDescent="0.2">
      <c r="A504" s="48">
        <v>481</v>
      </c>
      <c r="B504" s="49" t="str">
        <f>IF(G504="","",VLOOKUP(G504,'Account Codes'!$A$2:$C$803,3,FALSE))</f>
        <v/>
      </c>
      <c r="C504" s="131" t="str">
        <f t="shared" si="65"/>
        <v/>
      </c>
      <c r="D504" s="39"/>
      <c r="E504" s="85" t="str">
        <f>IF(AND(LEN(D504)&gt;0,LEN(C504)&gt;0),"ERROR - please do not enter internal order AND cost centre",IF(LEN(C504)&gt;0,VLOOKUP(C504,'Account Codes'!$H$2:$I$5001,2,FALSE),IF(LEN(D504)&gt;0,VLOOKUP(D504,'Account Codes'!$K$2:$L$12186,2,FALSE),"")))</f>
        <v/>
      </c>
      <c r="F504" s="39"/>
      <c r="G504" s="31"/>
      <c r="H504" s="88" t="str">
        <f>IF(LEN(G504)=0,"",VLOOKUP(VALUE(G504),'Account Codes'!$A$2:$B$803,2,FALSE))</f>
        <v/>
      </c>
      <c r="I504" s="147"/>
      <c r="J504" s="132" t="s">
        <v>21</v>
      </c>
      <c r="K504" s="143"/>
      <c r="L504" s="132">
        <f t="shared" si="66"/>
        <v>0</v>
      </c>
      <c r="M504" s="128">
        <f t="shared" si="67"/>
        <v>0</v>
      </c>
      <c r="N504" s="30"/>
      <c r="O504" s="143"/>
      <c r="P504" s="82">
        <f t="shared" si="68"/>
        <v>0</v>
      </c>
      <c r="Q504" s="142"/>
      <c r="R504" s="123" t="str">
        <f t="shared" si="61"/>
        <v/>
      </c>
      <c r="S504" s="122" t="str">
        <f t="shared" si="62"/>
        <v/>
      </c>
      <c r="T504" s="122" t="str">
        <f t="shared" si="63"/>
        <v/>
      </c>
      <c r="U504">
        <f t="shared" si="64"/>
        <v>0</v>
      </c>
    </row>
    <row r="505" spans="1:21" ht="15" x14ac:dyDescent="0.2">
      <c r="A505" s="48">
        <v>482</v>
      </c>
      <c r="B505" s="49" t="str">
        <f>IF(G505="","",VLOOKUP(G505,'Account Codes'!$A$2:$C$803,3,FALSE))</f>
        <v/>
      </c>
      <c r="C505" s="131" t="str">
        <f t="shared" si="65"/>
        <v/>
      </c>
      <c r="D505" s="39"/>
      <c r="E505" s="85" t="str">
        <f>IF(AND(LEN(D505)&gt;0,LEN(C505)&gt;0),"ERROR - please do not enter internal order AND cost centre",IF(LEN(C505)&gt;0,VLOOKUP(C505,'Account Codes'!$H$2:$I$5001,2,FALSE),IF(LEN(D505)&gt;0,VLOOKUP(D505,'Account Codes'!$K$2:$L$12186,2,FALSE),"")))</f>
        <v/>
      </c>
      <c r="F505" s="39"/>
      <c r="G505" s="31"/>
      <c r="H505" s="88" t="str">
        <f>IF(LEN(G505)=0,"",VLOOKUP(VALUE(G505),'Account Codes'!$A$2:$B$803,2,FALSE))</f>
        <v/>
      </c>
      <c r="I505" s="147"/>
      <c r="J505" s="132" t="s">
        <v>21</v>
      </c>
      <c r="K505" s="143"/>
      <c r="L505" s="132">
        <f t="shared" si="66"/>
        <v>0</v>
      </c>
      <c r="M505" s="128">
        <f t="shared" si="67"/>
        <v>0</v>
      </c>
      <c r="N505" s="30"/>
      <c r="O505" s="143"/>
      <c r="P505" s="82">
        <f t="shared" si="68"/>
        <v>0</v>
      </c>
      <c r="Q505" s="142"/>
      <c r="R505" s="123" t="str">
        <f t="shared" si="61"/>
        <v/>
      </c>
      <c r="S505" s="122" t="str">
        <f t="shared" si="62"/>
        <v/>
      </c>
      <c r="T505" s="122" t="str">
        <f t="shared" si="63"/>
        <v/>
      </c>
      <c r="U505">
        <f t="shared" si="64"/>
        <v>0</v>
      </c>
    </row>
    <row r="506" spans="1:21" ht="15" x14ac:dyDescent="0.2">
      <c r="A506" s="48">
        <v>483</v>
      </c>
      <c r="B506" s="49" t="str">
        <f>IF(G506="","",VLOOKUP(G506,'Account Codes'!$A$2:$C$803,3,FALSE))</f>
        <v/>
      </c>
      <c r="C506" s="131" t="str">
        <f t="shared" si="65"/>
        <v/>
      </c>
      <c r="D506" s="39"/>
      <c r="E506" s="85" t="str">
        <f>IF(AND(LEN(D506)&gt;0,LEN(C506)&gt;0),"ERROR - please do not enter internal order AND cost centre",IF(LEN(C506)&gt;0,VLOOKUP(C506,'Account Codes'!$H$2:$I$5001,2,FALSE),IF(LEN(D506)&gt;0,VLOOKUP(D506,'Account Codes'!$K$2:$L$12186,2,FALSE),"")))</f>
        <v/>
      </c>
      <c r="F506" s="39"/>
      <c r="G506" s="31"/>
      <c r="H506" s="88" t="str">
        <f>IF(LEN(G506)=0,"",VLOOKUP(VALUE(G506),'Account Codes'!$A$2:$B$803,2,FALSE))</f>
        <v/>
      </c>
      <c r="I506" s="147"/>
      <c r="J506" s="132" t="s">
        <v>21</v>
      </c>
      <c r="K506" s="143"/>
      <c r="L506" s="132">
        <f t="shared" si="66"/>
        <v>0</v>
      </c>
      <c r="M506" s="128">
        <f t="shared" si="67"/>
        <v>0</v>
      </c>
      <c r="N506" s="30"/>
      <c r="O506" s="143"/>
      <c r="P506" s="82">
        <f t="shared" si="68"/>
        <v>0</v>
      </c>
      <c r="Q506" s="142"/>
      <c r="R506" s="123" t="str">
        <f t="shared" si="61"/>
        <v/>
      </c>
      <c r="S506" s="122" t="str">
        <f t="shared" si="62"/>
        <v/>
      </c>
      <c r="T506" s="122" t="str">
        <f t="shared" si="63"/>
        <v/>
      </c>
      <c r="U506">
        <f t="shared" si="64"/>
        <v>0</v>
      </c>
    </row>
    <row r="507" spans="1:21" ht="15" x14ac:dyDescent="0.2">
      <c r="A507" s="48">
        <v>484</v>
      </c>
      <c r="B507" s="49" t="str">
        <f>IF(G507="","",VLOOKUP(G507,'Account Codes'!$A$2:$C$803,3,FALSE))</f>
        <v/>
      </c>
      <c r="C507" s="131" t="str">
        <f t="shared" si="65"/>
        <v/>
      </c>
      <c r="D507" s="39"/>
      <c r="E507" s="85" t="str">
        <f>IF(AND(LEN(D507)&gt;0,LEN(C507)&gt;0),"ERROR - please do not enter internal order AND cost centre",IF(LEN(C507)&gt;0,VLOOKUP(C507,'Account Codes'!$H$2:$I$5001,2,FALSE),IF(LEN(D507)&gt;0,VLOOKUP(D507,'Account Codes'!$K$2:$L$12186,2,FALSE),"")))</f>
        <v/>
      </c>
      <c r="F507" s="39"/>
      <c r="G507" s="31"/>
      <c r="H507" s="88" t="str">
        <f>IF(LEN(G507)=0,"",VLOOKUP(VALUE(G507),'Account Codes'!$A$2:$B$803,2,FALSE))</f>
        <v/>
      </c>
      <c r="I507" s="147"/>
      <c r="J507" s="132" t="s">
        <v>21</v>
      </c>
      <c r="K507" s="143"/>
      <c r="L507" s="132">
        <f t="shared" si="66"/>
        <v>0</v>
      </c>
      <c r="M507" s="128">
        <f t="shared" si="67"/>
        <v>0</v>
      </c>
      <c r="N507" s="30"/>
      <c r="O507" s="143"/>
      <c r="P507" s="82">
        <f t="shared" si="68"/>
        <v>0</v>
      </c>
      <c r="Q507" s="142"/>
      <c r="R507" s="123" t="str">
        <f t="shared" si="61"/>
        <v/>
      </c>
      <c r="S507" s="122" t="str">
        <f t="shared" si="62"/>
        <v/>
      </c>
      <c r="T507" s="122" t="str">
        <f t="shared" si="63"/>
        <v/>
      </c>
      <c r="U507">
        <f t="shared" si="64"/>
        <v>0</v>
      </c>
    </row>
    <row r="508" spans="1:21" ht="15" x14ac:dyDescent="0.2">
      <c r="A508" s="48">
        <v>485</v>
      </c>
      <c r="B508" s="49" t="str">
        <f>IF(G508="","",VLOOKUP(G508,'Account Codes'!$A$2:$C$803,3,FALSE))</f>
        <v/>
      </c>
      <c r="C508" s="131" t="str">
        <f t="shared" si="65"/>
        <v/>
      </c>
      <c r="D508" s="39"/>
      <c r="E508" s="85" t="str">
        <f>IF(AND(LEN(D508)&gt;0,LEN(C508)&gt;0),"ERROR - please do not enter internal order AND cost centre",IF(LEN(C508)&gt;0,VLOOKUP(C508,'Account Codes'!$H$2:$I$5001,2,FALSE),IF(LEN(D508)&gt;0,VLOOKUP(D508,'Account Codes'!$K$2:$L$12186,2,FALSE),"")))</f>
        <v/>
      </c>
      <c r="F508" s="39"/>
      <c r="G508" s="31"/>
      <c r="H508" s="88" t="str">
        <f>IF(LEN(G508)=0,"",VLOOKUP(VALUE(G508),'Account Codes'!$A$2:$B$803,2,FALSE))</f>
        <v/>
      </c>
      <c r="I508" s="147"/>
      <c r="J508" s="132" t="s">
        <v>21</v>
      </c>
      <c r="K508" s="143"/>
      <c r="L508" s="132">
        <f t="shared" si="66"/>
        <v>0</v>
      </c>
      <c r="M508" s="128">
        <f t="shared" si="67"/>
        <v>0</v>
      </c>
      <c r="N508" s="30"/>
      <c r="O508" s="143"/>
      <c r="P508" s="82">
        <f t="shared" si="68"/>
        <v>0</v>
      </c>
      <c r="Q508" s="142"/>
      <c r="R508" s="123" t="str">
        <f t="shared" si="61"/>
        <v/>
      </c>
      <c r="S508" s="122" t="str">
        <f t="shared" si="62"/>
        <v/>
      </c>
      <c r="T508" s="122" t="str">
        <f t="shared" si="63"/>
        <v/>
      </c>
      <c r="U508">
        <f t="shared" si="64"/>
        <v>0</v>
      </c>
    </row>
    <row r="509" spans="1:21" ht="15" x14ac:dyDescent="0.2">
      <c r="A509" s="48">
        <v>486</v>
      </c>
      <c r="B509" s="49" t="str">
        <f>IF(G509="","",VLOOKUP(G509,'Account Codes'!$A$2:$C$803,3,FALSE))</f>
        <v/>
      </c>
      <c r="C509" s="131" t="str">
        <f t="shared" si="65"/>
        <v/>
      </c>
      <c r="D509" s="39"/>
      <c r="E509" s="85" t="str">
        <f>IF(AND(LEN(D509)&gt;0,LEN(C509)&gt;0),"ERROR - please do not enter internal order AND cost centre",IF(LEN(C509)&gt;0,VLOOKUP(C509,'Account Codes'!$H$2:$I$5001,2,FALSE),IF(LEN(D509)&gt;0,VLOOKUP(D509,'Account Codes'!$K$2:$L$12186,2,FALSE),"")))</f>
        <v/>
      </c>
      <c r="F509" s="39"/>
      <c r="G509" s="31"/>
      <c r="H509" s="88" t="str">
        <f>IF(LEN(G509)=0,"",VLOOKUP(VALUE(G509),'Account Codes'!$A$2:$B$803,2,FALSE))</f>
        <v/>
      </c>
      <c r="I509" s="147"/>
      <c r="J509" s="132" t="s">
        <v>21</v>
      </c>
      <c r="K509" s="143"/>
      <c r="L509" s="132">
        <f t="shared" si="66"/>
        <v>0</v>
      </c>
      <c r="M509" s="128">
        <f t="shared" si="67"/>
        <v>0</v>
      </c>
      <c r="N509" s="30"/>
      <c r="O509" s="143"/>
      <c r="P509" s="82">
        <f t="shared" si="68"/>
        <v>0</v>
      </c>
      <c r="Q509" s="142"/>
      <c r="R509" s="123" t="str">
        <f t="shared" si="61"/>
        <v/>
      </c>
      <c r="S509" s="122" t="str">
        <f t="shared" si="62"/>
        <v/>
      </c>
      <c r="T509" s="122" t="str">
        <f t="shared" si="63"/>
        <v/>
      </c>
      <c r="U509">
        <f t="shared" si="64"/>
        <v>0</v>
      </c>
    </row>
    <row r="510" spans="1:21" ht="15" x14ac:dyDescent="0.2">
      <c r="A510" s="48">
        <v>487</v>
      </c>
      <c r="B510" s="49" t="str">
        <f>IF(G510="","",VLOOKUP(G510,'Account Codes'!$A$2:$C$803,3,FALSE))</f>
        <v/>
      </c>
      <c r="C510" s="131" t="str">
        <f t="shared" si="65"/>
        <v/>
      </c>
      <c r="D510" s="39"/>
      <c r="E510" s="85" t="str">
        <f>IF(AND(LEN(D510)&gt;0,LEN(C510)&gt;0),"ERROR - please do not enter internal order AND cost centre",IF(LEN(C510)&gt;0,VLOOKUP(C510,'Account Codes'!$H$2:$I$5001,2,FALSE),IF(LEN(D510)&gt;0,VLOOKUP(D510,'Account Codes'!$K$2:$L$12186,2,FALSE),"")))</f>
        <v/>
      </c>
      <c r="F510" s="39"/>
      <c r="G510" s="31"/>
      <c r="H510" s="88" t="str">
        <f>IF(LEN(G510)=0,"",VLOOKUP(VALUE(G510),'Account Codes'!$A$2:$B$803,2,FALSE))</f>
        <v/>
      </c>
      <c r="I510" s="147"/>
      <c r="J510" s="132" t="s">
        <v>21</v>
      </c>
      <c r="K510" s="143"/>
      <c r="L510" s="132">
        <f t="shared" si="66"/>
        <v>0</v>
      </c>
      <c r="M510" s="128">
        <f t="shared" si="67"/>
        <v>0</v>
      </c>
      <c r="N510" s="30"/>
      <c r="O510" s="143"/>
      <c r="P510" s="82">
        <f t="shared" si="68"/>
        <v>0</v>
      </c>
      <c r="Q510" s="142"/>
      <c r="R510" s="123" t="str">
        <f t="shared" si="61"/>
        <v/>
      </c>
      <c r="S510" s="122" t="str">
        <f t="shared" si="62"/>
        <v/>
      </c>
      <c r="T510" s="122" t="str">
        <f t="shared" si="63"/>
        <v/>
      </c>
      <c r="U510">
        <f t="shared" si="64"/>
        <v>0</v>
      </c>
    </row>
    <row r="511" spans="1:21" ht="15" x14ac:dyDescent="0.2">
      <c r="A511" s="48">
        <v>488</v>
      </c>
      <c r="B511" s="49" t="str">
        <f>IF(G511="","",VLOOKUP(G511,'Account Codes'!$A$2:$C$803,3,FALSE))</f>
        <v/>
      </c>
      <c r="C511" s="131" t="str">
        <f t="shared" si="65"/>
        <v/>
      </c>
      <c r="D511" s="39"/>
      <c r="E511" s="85" t="str">
        <f>IF(AND(LEN(D511)&gt;0,LEN(C511)&gt;0),"ERROR - please do not enter internal order AND cost centre",IF(LEN(C511)&gt;0,VLOOKUP(C511,'Account Codes'!$H$2:$I$5001,2,FALSE),IF(LEN(D511)&gt;0,VLOOKUP(D511,'Account Codes'!$K$2:$L$12186,2,FALSE),"")))</f>
        <v/>
      </c>
      <c r="F511" s="39"/>
      <c r="G511" s="31"/>
      <c r="H511" s="88" t="str">
        <f>IF(LEN(G511)=0,"",VLOOKUP(VALUE(G511),'Account Codes'!$A$2:$B$803,2,FALSE))</f>
        <v/>
      </c>
      <c r="I511" s="147"/>
      <c r="J511" s="132" t="s">
        <v>21</v>
      </c>
      <c r="K511" s="143"/>
      <c r="L511" s="132">
        <f t="shared" si="66"/>
        <v>0</v>
      </c>
      <c r="M511" s="128">
        <f t="shared" si="67"/>
        <v>0</v>
      </c>
      <c r="N511" s="30"/>
      <c r="O511" s="143"/>
      <c r="P511" s="82">
        <f t="shared" si="68"/>
        <v>0</v>
      </c>
      <c r="Q511" s="142"/>
      <c r="R511" s="123" t="str">
        <f t="shared" si="61"/>
        <v/>
      </c>
      <c r="S511" s="122" t="str">
        <f t="shared" si="62"/>
        <v/>
      </c>
      <c r="T511" s="122" t="str">
        <f t="shared" si="63"/>
        <v/>
      </c>
      <c r="U511">
        <f t="shared" si="64"/>
        <v>0</v>
      </c>
    </row>
    <row r="512" spans="1:21" ht="15" x14ac:dyDescent="0.2">
      <c r="A512" s="48">
        <v>489</v>
      </c>
      <c r="B512" s="49" t="str">
        <f>IF(G512="","",VLOOKUP(G512,'Account Codes'!$A$2:$C$803,3,FALSE))</f>
        <v/>
      </c>
      <c r="C512" s="131" t="str">
        <f t="shared" si="65"/>
        <v/>
      </c>
      <c r="D512" s="39"/>
      <c r="E512" s="85" t="str">
        <f>IF(AND(LEN(D512)&gt;0,LEN(C512)&gt;0),"ERROR - please do not enter internal order AND cost centre",IF(LEN(C512)&gt;0,VLOOKUP(C512,'Account Codes'!$H$2:$I$5001,2,FALSE),IF(LEN(D512)&gt;0,VLOOKUP(D512,'Account Codes'!$K$2:$L$12186,2,FALSE),"")))</f>
        <v/>
      </c>
      <c r="F512" s="39"/>
      <c r="G512" s="31"/>
      <c r="H512" s="88" t="str">
        <f>IF(LEN(G512)=0,"",VLOOKUP(VALUE(G512),'Account Codes'!$A$2:$B$803,2,FALSE))</f>
        <v/>
      </c>
      <c r="I512" s="147"/>
      <c r="J512" s="132" t="s">
        <v>21</v>
      </c>
      <c r="K512" s="143"/>
      <c r="L512" s="132">
        <f t="shared" si="66"/>
        <v>0</v>
      </c>
      <c r="M512" s="128">
        <f t="shared" si="67"/>
        <v>0</v>
      </c>
      <c r="N512" s="30"/>
      <c r="O512" s="143"/>
      <c r="P512" s="82">
        <f t="shared" si="68"/>
        <v>0</v>
      </c>
      <c r="Q512" s="142"/>
      <c r="R512" s="123" t="str">
        <f t="shared" si="61"/>
        <v/>
      </c>
      <c r="S512" s="122" t="str">
        <f t="shared" si="62"/>
        <v/>
      </c>
      <c r="T512" s="122" t="str">
        <f t="shared" si="63"/>
        <v/>
      </c>
      <c r="U512">
        <f t="shared" si="64"/>
        <v>0</v>
      </c>
    </row>
    <row r="513" spans="1:21" ht="15" x14ac:dyDescent="0.2">
      <c r="A513" s="48">
        <v>490</v>
      </c>
      <c r="B513" s="49" t="str">
        <f>IF(G513="","",VLOOKUP(G513,'Account Codes'!$A$2:$C$803,3,FALSE))</f>
        <v/>
      </c>
      <c r="C513" s="131" t="str">
        <f t="shared" si="65"/>
        <v/>
      </c>
      <c r="D513" s="39"/>
      <c r="E513" s="85" t="str">
        <f>IF(AND(LEN(D513)&gt;0,LEN(C513)&gt;0),"ERROR - please do not enter internal order AND cost centre",IF(LEN(C513)&gt;0,VLOOKUP(C513,'Account Codes'!$H$2:$I$5001,2,FALSE),IF(LEN(D513)&gt;0,VLOOKUP(D513,'Account Codes'!$K$2:$L$12186,2,FALSE),"")))</f>
        <v/>
      </c>
      <c r="F513" s="39"/>
      <c r="G513" s="31"/>
      <c r="H513" s="88" t="str">
        <f>IF(LEN(G513)=0,"",VLOOKUP(VALUE(G513),'Account Codes'!$A$2:$B$803,2,FALSE))</f>
        <v/>
      </c>
      <c r="I513" s="147"/>
      <c r="J513" s="132" t="s">
        <v>21</v>
      </c>
      <c r="K513" s="143"/>
      <c r="L513" s="132">
        <f t="shared" si="66"/>
        <v>0</v>
      </c>
      <c r="M513" s="128">
        <f t="shared" si="67"/>
        <v>0</v>
      </c>
      <c r="N513" s="30"/>
      <c r="O513" s="143"/>
      <c r="P513" s="82">
        <f t="shared" si="68"/>
        <v>0</v>
      </c>
      <c r="Q513" s="142"/>
      <c r="R513" s="123" t="str">
        <f t="shared" si="61"/>
        <v/>
      </c>
      <c r="S513" s="122" t="str">
        <f t="shared" si="62"/>
        <v/>
      </c>
      <c r="T513" s="122" t="str">
        <f t="shared" si="63"/>
        <v/>
      </c>
      <c r="U513">
        <f t="shared" si="64"/>
        <v>0</v>
      </c>
    </row>
    <row r="514" spans="1:21" ht="15" x14ac:dyDescent="0.2">
      <c r="A514" s="48">
        <v>491</v>
      </c>
      <c r="B514" s="49" t="str">
        <f>IF(G514="","",VLOOKUP(G514,'Account Codes'!$A$2:$C$803,3,FALSE))</f>
        <v/>
      </c>
      <c r="C514" s="131" t="str">
        <f t="shared" si="65"/>
        <v/>
      </c>
      <c r="D514" s="39"/>
      <c r="E514" s="85" t="str">
        <f>IF(AND(LEN(D514)&gt;0,LEN(C514)&gt;0),"ERROR - please do not enter internal order AND cost centre",IF(LEN(C514)&gt;0,VLOOKUP(C514,'Account Codes'!$H$2:$I$5001,2,FALSE),IF(LEN(D514)&gt;0,VLOOKUP(D514,'Account Codes'!$K$2:$L$12186,2,FALSE),"")))</f>
        <v/>
      </c>
      <c r="F514" s="39"/>
      <c r="G514" s="31"/>
      <c r="H514" s="88" t="str">
        <f>IF(LEN(G514)=0,"",VLOOKUP(VALUE(G514),'Account Codes'!$A$2:$B$803,2,FALSE))</f>
        <v/>
      </c>
      <c r="I514" s="147"/>
      <c r="J514" s="132" t="s">
        <v>21</v>
      </c>
      <c r="K514" s="143"/>
      <c r="L514" s="132">
        <f t="shared" si="66"/>
        <v>0</v>
      </c>
      <c r="M514" s="128">
        <f t="shared" si="67"/>
        <v>0</v>
      </c>
      <c r="N514" s="30"/>
      <c r="O514" s="143"/>
      <c r="P514" s="82">
        <f t="shared" si="68"/>
        <v>0</v>
      </c>
      <c r="Q514" s="142"/>
      <c r="R514" s="123" t="str">
        <f t="shared" si="61"/>
        <v/>
      </c>
      <c r="S514" s="122" t="str">
        <f t="shared" si="62"/>
        <v/>
      </c>
      <c r="T514" s="122" t="str">
        <f t="shared" si="63"/>
        <v/>
      </c>
      <c r="U514">
        <f t="shared" si="64"/>
        <v>0</v>
      </c>
    </row>
    <row r="515" spans="1:21" ht="15" x14ac:dyDescent="0.2">
      <c r="A515" s="48">
        <v>492</v>
      </c>
      <c r="B515" s="49" t="str">
        <f>IF(G515="","",VLOOKUP(G515,'Account Codes'!$A$2:$C$803,3,FALSE))</f>
        <v/>
      </c>
      <c r="C515" s="131" t="str">
        <f t="shared" si="65"/>
        <v/>
      </c>
      <c r="D515" s="39"/>
      <c r="E515" s="85" t="str">
        <f>IF(AND(LEN(D515)&gt;0,LEN(C515)&gt;0),"ERROR - please do not enter internal order AND cost centre",IF(LEN(C515)&gt;0,VLOOKUP(C515,'Account Codes'!$H$2:$I$5001,2,FALSE),IF(LEN(D515)&gt;0,VLOOKUP(D515,'Account Codes'!$K$2:$L$12186,2,FALSE),"")))</f>
        <v/>
      </c>
      <c r="F515" s="39"/>
      <c r="G515" s="31"/>
      <c r="H515" s="88" t="str">
        <f>IF(LEN(G515)=0,"",VLOOKUP(VALUE(G515),'Account Codes'!$A$2:$B$803,2,FALSE))</f>
        <v/>
      </c>
      <c r="I515" s="147"/>
      <c r="J515" s="132" t="s">
        <v>21</v>
      </c>
      <c r="K515" s="143"/>
      <c r="L515" s="132">
        <f t="shared" si="66"/>
        <v>0</v>
      </c>
      <c r="M515" s="128">
        <f t="shared" si="67"/>
        <v>0</v>
      </c>
      <c r="N515" s="30"/>
      <c r="O515" s="143"/>
      <c r="P515" s="82">
        <f t="shared" si="68"/>
        <v>0</v>
      </c>
      <c r="Q515" s="142"/>
      <c r="R515" s="123" t="str">
        <f t="shared" si="61"/>
        <v/>
      </c>
      <c r="S515" s="122" t="str">
        <f t="shared" si="62"/>
        <v/>
      </c>
      <c r="T515" s="122" t="str">
        <f t="shared" si="63"/>
        <v/>
      </c>
      <c r="U515">
        <f t="shared" si="64"/>
        <v>0</v>
      </c>
    </row>
    <row r="516" spans="1:21" ht="15" x14ac:dyDescent="0.2">
      <c r="A516" s="48">
        <v>493</v>
      </c>
      <c r="B516" s="49" t="str">
        <f>IF(G516="","",VLOOKUP(G516,'Account Codes'!$A$2:$C$803,3,FALSE))</f>
        <v/>
      </c>
      <c r="C516" s="131" t="str">
        <f t="shared" si="65"/>
        <v/>
      </c>
      <c r="D516" s="39"/>
      <c r="E516" s="85" t="str">
        <f>IF(AND(LEN(D516)&gt;0,LEN(C516)&gt;0),"ERROR - please do not enter internal order AND cost centre",IF(LEN(C516)&gt;0,VLOOKUP(C516,'Account Codes'!$H$2:$I$5001,2,FALSE),IF(LEN(D516)&gt;0,VLOOKUP(D516,'Account Codes'!$K$2:$L$12186,2,FALSE),"")))</f>
        <v/>
      </c>
      <c r="F516" s="39"/>
      <c r="G516" s="31"/>
      <c r="H516" s="88" t="str">
        <f>IF(LEN(G516)=0,"",VLOOKUP(VALUE(G516),'Account Codes'!$A$2:$B$803,2,FALSE))</f>
        <v/>
      </c>
      <c r="I516" s="147"/>
      <c r="J516" s="132" t="s">
        <v>21</v>
      </c>
      <c r="K516" s="143"/>
      <c r="L516" s="132">
        <f t="shared" si="66"/>
        <v>0</v>
      </c>
      <c r="M516" s="128">
        <f t="shared" si="67"/>
        <v>0</v>
      </c>
      <c r="N516" s="30"/>
      <c r="O516" s="143"/>
      <c r="P516" s="82">
        <f t="shared" si="68"/>
        <v>0</v>
      </c>
      <c r="Q516" s="142"/>
      <c r="R516" s="123" t="str">
        <f t="shared" si="61"/>
        <v/>
      </c>
      <c r="S516" s="122" t="str">
        <f t="shared" si="62"/>
        <v/>
      </c>
      <c r="T516" s="122" t="str">
        <f t="shared" si="63"/>
        <v/>
      </c>
      <c r="U516">
        <f t="shared" si="64"/>
        <v>0</v>
      </c>
    </row>
    <row r="517" spans="1:21" ht="15" x14ac:dyDescent="0.2">
      <c r="A517" s="48">
        <v>494</v>
      </c>
      <c r="B517" s="49" t="str">
        <f>IF(G517="","",VLOOKUP(G517,'Account Codes'!$A$2:$C$803,3,FALSE))</f>
        <v/>
      </c>
      <c r="C517" s="131" t="str">
        <f t="shared" si="65"/>
        <v/>
      </c>
      <c r="D517" s="39"/>
      <c r="E517" s="85" t="str">
        <f>IF(AND(LEN(D517)&gt;0,LEN(C517)&gt;0),"ERROR - please do not enter internal order AND cost centre",IF(LEN(C517)&gt;0,VLOOKUP(C517,'Account Codes'!$H$2:$I$5001,2,FALSE),IF(LEN(D517)&gt;0,VLOOKUP(D517,'Account Codes'!$K$2:$L$12186,2,FALSE),"")))</f>
        <v/>
      </c>
      <c r="F517" s="39"/>
      <c r="G517" s="31"/>
      <c r="H517" s="88" t="str">
        <f>IF(LEN(G517)=0,"",VLOOKUP(VALUE(G517),'Account Codes'!$A$2:$B$803,2,FALSE))</f>
        <v/>
      </c>
      <c r="I517" s="147"/>
      <c r="J517" s="132" t="s">
        <v>21</v>
      </c>
      <c r="K517" s="143"/>
      <c r="L517" s="132">
        <f t="shared" si="66"/>
        <v>0</v>
      </c>
      <c r="M517" s="128">
        <f t="shared" si="67"/>
        <v>0</v>
      </c>
      <c r="N517" s="30"/>
      <c r="O517" s="143"/>
      <c r="P517" s="82">
        <f t="shared" si="68"/>
        <v>0</v>
      </c>
      <c r="Q517" s="142"/>
      <c r="R517" s="123" t="str">
        <f t="shared" si="61"/>
        <v/>
      </c>
      <c r="S517" s="122" t="str">
        <f t="shared" si="62"/>
        <v/>
      </c>
      <c r="T517" s="122" t="str">
        <f t="shared" si="63"/>
        <v/>
      </c>
      <c r="U517">
        <f t="shared" si="64"/>
        <v>0</v>
      </c>
    </row>
    <row r="518" spans="1:21" ht="15" x14ac:dyDescent="0.2">
      <c r="A518" s="48">
        <v>495</v>
      </c>
      <c r="B518" s="49" t="str">
        <f>IF(G518="","",VLOOKUP(G518,'Account Codes'!$A$2:$C$803,3,FALSE))</f>
        <v/>
      </c>
      <c r="C518" s="131" t="str">
        <f t="shared" si="65"/>
        <v/>
      </c>
      <c r="D518" s="39"/>
      <c r="E518" s="85" t="str">
        <f>IF(AND(LEN(D518)&gt;0,LEN(C518)&gt;0),"ERROR - please do not enter internal order AND cost centre",IF(LEN(C518)&gt;0,VLOOKUP(C518,'Account Codes'!$H$2:$I$5001,2,FALSE),IF(LEN(D518)&gt;0,VLOOKUP(D518,'Account Codes'!$K$2:$L$12186,2,FALSE),"")))</f>
        <v/>
      </c>
      <c r="F518" s="39"/>
      <c r="G518" s="31"/>
      <c r="H518" s="88" t="str">
        <f>IF(LEN(G518)=0,"",VLOOKUP(VALUE(G518),'Account Codes'!$A$2:$B$803,2,FALSE))</f>
        <v/>
      </c>
      <c r="I518" s="147"/>
      <c r="J518" s="132" t="s">
        <v>21</v>
      </c>
      <c r="K518" s="143"/>
      <c r="L518" s="132">
        <f t="shared" si="66"/>
        <v>0</v>
      </c>
      <c r="M518" s="128">
        <f t="shared" si="67"/>
        <v>0</v>
      </c>
      <c r="N518" s="30"/>
      <c r="O518" s="143"/>
      <c r="P518" s="82">
        <f t="shared" si="68"/>
        <v>0</v>
      </c>
      <c r="Q518" s="142"/>
      <c r="R518" s="123" t="str">
        <f t="shared" si="61"/>
        <v/>
      </c>
      <c r="S518" s="122" t="str">
        <f t="shared" si="62"/>
        <v/>
      </c>
      <c r="T518" s="122" t="str">
        <f t="shared" si="63"/>
        <v/>
      </c>
      <c r="U518">
        <f t="shared" si="64"/>
        <v>0</v>
      </c>
    </row>
    <row r="519" spans="1:21" ht="15" x14ac:dyDescent="0.2">
      <c r="A519" s="48">
        <v>496</v>
      </c>
      <c r="B519" s="49" t="str">
        <f>IF(G519="","",VLOOKUP(G519,'Account Codes'!$A$2:$C$803,3,FALSE))</f>
        <v/>
      </c>
      <c r="C519" s="131" t="str">
        <f t="shared" si="65"/>
        <v/>
      </c>
      <c r="D519" s="39"/>
      <c r="E519" s="85" t="str">
        <f>IF(AND(LEN(D519)&gt;0,LEN(C519)&gt;0),"ERROR - please do not enter internal order AND cost centre",IF(LEN(C519)&gt;0,VLOOKUP(C519,'Account Codes'!$H$2:$I$5001,2,FALSE),IF(LEN(D519)&gt;0,VLOOKUP(D519,'Account Codes'!$K$2:$L$12186,2,FALSE),"")))</f>
        <v/>
      </c>
      <c r="F519" s="39"/>
      <c r="G519" s="31"/>
      <c r="H519" s="88" t="str">
        <f>IF(LEN(G519)=0,"",VLOOKUP(VALUE(G519),'Account Codes'!$A$2:$B$803,2,FALSE))</f>
        <v/>
      </c>
      <c r="I519" s="147"/>
      <c r="J519" s="132" t="s">
        <v>21</v>
      </c>
      <c r="K519" s="143"/>
      <c r="L519" s="132">
        <f t="shared" si="66"/>
        <v>0</v>
      </c>
      <c r="M519" s="128">
        <f t="shared" si="67"/>
        <v>0</v>
      </c>
      <c r="N519" s="30"/>
      <c r="O519" s="143"/>
      <c r="P519" s="82">
        <f t="shared" si="68"/>
        <v>0</v>
      </c>
      <c r="Q519" s="142"/>
      <c r="R519" s="123" t="str">
        <f t="shared" si="61"/>
        <v/>
      </c>
      <c r="S519" s="122" t="str">
        <f t="shared" si="62"/>
        <v/>
      </c>
      <c r="T519" s="122" t="str">
        <f t="shared" si="63"/>
        <v/>
      </c>
      <c r="U519">
        <f t="shared" si="64"/>
        <v>0</v>
      </c>
    </row>
    <row r="520" spans="1:21" ht="15" x14ac:dyDescent="0.2">
      <c r="A520" s="48">
        <v>497</v>
      </c>
      <c r="B520" s="49" t="str">
        <f>IF(G520="","",VLOOKUP(G520,'Account Codes'!$A$2:$C$803,3,FALSE))</f>
        <v/>
      </c>
      <c r="C520" s="131" t="str">
        <f t="shared" si="65"/>
        <v/>
      </c>
      <c r="D520" s="39"/>
      <c r="E520" s="85" t="str">
        <f>IF(AND(LEN(D520)&gt;0,LEN(C520)&gt;0),"ERROR - please do not enter internal order AND cost centre",IF(LEN(C520)&gt;0,VLOOKUP(C520,'Account Codes'!$H$2:$I$5001,2,FALSE),IF(LEN(D520)&gt;0,VLOOKUP(D520,'Account Codes'!$K$2:$L$12186,2,FALSE),"")))</f>
        <v/>
      </c>
      <c r="F520" s="39"/>
      <c r="G520" s="31"/>
      <c r="H520" s="88" t="str">
        <f>IF(LEN(G520)=0,"",VLOOKUP(VALUE(G520),'Account Codes'!$A$2:$B$803,2,FALSE))</f>
        <v/>
      </c>
      <c r="I520" s="147"/>
      <c r="J520" s="132" t="s">
        <v>21</v>
      </c>
      <c r="K520" s="143"/>
      <c r="L520" s="132">
        <f t="shared" si="66"/>
        <v>0</v>
      </c>
      <c r="M520" s="128">
        <f t="shared" si="67"/>
        <v>0</v>
      </c>
      <c r="N520" s="30"/>
      <c r="O520" s="143"/>
      <c r="P520" s="82">
        <f t="shared" si="68"/>
        <v>0</v>
      </c>
      <c r="Q520" s="142"/>
      <c r="R520" s="123" t="str">
        <f t="shared" si="61"/>
        <v/>
      </c>
      <c r="S520" s="122" t="str">
        <f t="shared" si="62"/>
        <v/>
      </c>
      <c r="T520" s="122" t="str">
        <f t="shared" si="63"/>
        <v/>
      </c>
      <c r="U520">
        <f t="shared" si="64"/>
        <v>0</v>
      </c>
    </row>
    <row r="521" spans="1:21" ht="15" x14ac:dyDescent="0.2">
      <c r="A521" s="48">
        <v>498</v>
      </c>
      <c r="B521" s="49" t="str">
        <f>IF(G521="","",VLOOKUP(G521,'Account Codes'!$A$2:$C$803,3,FALSE))</f>
        <v/>
      </c>
      <c r="C521" s="131" t="str">
        <f t="shared" si="65"/>
        <v/>
      </c>
      <c r="D521" s="39"/>
      <c r="E521" s="85" t="str">
        <f>IF(AND(LEN(D521)&gt;0,LEN(C521)&gt;0),"ERROR - please do not enter internal order AND cost centre",IF(LEN(C521)&gt;0,VLOOKUP(C521,'Account Codes'!$H$2:$I$5001,2,FALSE),IF(LEN(D521)&gt;0,VLOOKUP(D521,'Account Codes'!$K$2:$L$12186,2,FALSE),"")))</f>
        <v/>
      </c>
      <c r="F521" s="39"/>
      <c r="G521" s="31"/>
      <c r="H521" s="88" t="str">
        <f>IF(LEN(G521)=0,"",VLOOKUP(VALUE(G521),'Account Codes'!$A$2:$B$803,2,FALSE))</f>
        <v/>
      </c>
      <c r="I521" s="147"/>
      <c r="J521" s="132" t="s">
        <v>21</v>
      </c>
      <c r="K521" s="143"/>
      <c r="L521" s="132">
        <f t="shared" si="66"/>
        <v>0</v>
      </c>
      <c r="M521" s="128">
        <f t="shared" si="67"/>
        <v>0</v>
      </c>
      <c r="N521" s="30"/>
      <c r="O521" s="143"/>
      <c r="P521" s="82">
        <f t="shared" si="68"/>
        <v>0</v>
      </c>
      <c r="Q521" s="142"/>
      <c r="R521" s="123" t="str">
        <f t="shared" si="61"/>
        <v/>
      </c>
      <c r="S521" s="122" t="str">
        <f t="shared" si="62"/>
        <v/>
      </c>
      <c r="T521" s="122" t="str">
        <f t="shared" si="63"/>
        <v/>
      </c>
      <c r="U521">
        <f t="shared" si="64"/>
        <v>0</v>
      </c>
    </row>
    <row r="522" spans="1:21" ht="15" x14ac:dyDescent="0.2">
      <c r="A522" s="48">
        <v>499</v>
      </c>
      <c r="B522" s="49" t="str">
        <f>IF(G522="","",VLOOKUP(G522,'Account Codes'!$A$2:$C$803,3,FALSE))</f>
        <v/>
      </c>
      <c r="C522" s="131" t="str">
        <f t="shared" si="65"/>
        <v/>
      </c>
      <c r="D522" s="39"/>
      <c r="E522" s="85" t="str">
        <f>IF(AND(LEN(D522)&gt;0,LEN(C522)&gt;0),"ERROR - please do not enter internal order AND cost centre",IF(LEN(C522)&gt;0,VLOOKUP(C522,'Account Codes'!$H$2:$I$5001,2,FALSE),IF(LEN(D522)&gt;0,VLOOKUP(D522,'Account Codes'!$K$2:$L$12186,2,FALSE),"")))</f>
        <v/>
      </c>
      <c r="F522" s="39"/>
      <c r="G522" s="31"/>
      <c r="H522" s="88" t="str">
        <f>IF(LEN(G522)=0,"",VLOOKUP(VALUE(G522),'Account Codes'!$A$2:$B$803,2,FALSE))</f>
        <v/>
      </c>
      <c r="I522" s="147"/>
      <c r="J522" s="132" t="s">
        <v>21</v>
      </c>
      <c r="K522" s="143"/>
      <c r="L522" s="132">
        <f t="shared" si="66"/>
        <v>0</v>
      </c>
      <c r="M522" s="128">
        <f t="shared" si="67"/>
        <v>0</v>
      </c>
      <c r="N522" s="30"/>
      <c r="O522" s="143"/>
      <c r="P522" s="82">
        <f t="shared" si="68"/>
        <v>0</v>
      </c>
      <c r="Q522" s="142"/>
      <c r="R522" s="123" t="str">
        <f t="shared" si="61"/>
        <v/>
      </c>
      <c r="S522" s="122" t="str">
        <f t="shared" si="62"/>
        <v/>
      </c>
      <c r="T522" s="122" t="str">
        <f t="shared" si="63"/>
        <v/>
      </c>
      <c r="U522">
        <f t="shared" si="64"/>
        <v>0</v>
      </c>
    </row>
    <row r="523" spans="1:21" ht="15" x14ac:dyDescent="0.2">
      <c r="A523" s="48">
        <v>500</v>
      </c>
      <c r="B523" s="49" t="str">
        <f>IF(G523="","",VLOOKUP(G523,'Account Codes'!$A$2:$C$803,3,FALSE))</f>
        <v/>
      </c>
      <c r="C523" s="131" t="str">
        <f t="shared" si="65"/>
        <v/>
      </c>
      <c r="D523" s="39"/>
      <c r="E523" s="85" t="str">
        <f>IF(AND(LEN(D523)&gt;0,LEN(C523)&gt;0),"ERROR - please do not enter internal order AND cost centre",IF(LEN(C523)&gt;0,VLOOKUP(C523,'Account Codes'!$H$2:$I$5001,2,FALSE),IF(LEN(D523)&gt;0,VLOOKUP(D523,'Account Codes'!$K$2:$L$12186,2,FALSE),"")))</f>
        <v/>
      </c>
      <c r="F523" s="39"/>
      <c r="G523" s="31"/>
      <c r="H523" s="88" t="str">
        <f>IF(LEN(G523)=0,"",VLOOKUP(VALUE(G523),'Account Codes'!$A$2:$B$803,2,FALSE))</f>
        <v/>
      </c>
      <c r="I523" s="147"/>
      <c r="J523" s="132" t="s">
        <v>21</v>
      </c>
      <c r="K523" s="143"/>
      <c r="L523" s="132">
        <f t="shared" si="66"/>
        <v>0</v>
      </c>
      <c r="M523" s="128">
        <f t="shared" si="67"/>
        <v>0</v>
      </c>
      <c r="N523" s="30"/>
      <c r="O523" s="143"/>
      <c r="P523" s="82">
        <f t="shared" si="68"/>
        <v>0</v>
      </c>
      <c r="Q523" s="142"/>
      <c r="R523" s="123" t="str">
        <f t="shared" si="61"/>
        <v/>
      </c>
      <c r="S523" s="122" t="str">
        <f t="shared" si="62"/>
        <v/>
      </c>
      <c r="T523" s="122" t="str">
        <f t="shared" si="63"/>
        <v/>
      </c>
      <c r="U523">
        <f t="shared" si="64"/>
        <v>0</v>
      </c>
    </row>
    <row r="524" spans="1:21" ht="15" x14ac:dyDescent="0.2">
      <c r="A524" s="48">
        <v>501</v>
      </c>
      <c r="B524" s="49" t="str">
        <f>IF(G524="","",VLOOKUP(G524,'Account Codes'!$A$2:$C$803,3,FALSE))</f>
        <v/>
      </c>
      <c r="C524" s="131" t="str">
        <f t="shared" si="65"/>
        <v/>
      </c>
      <c r="D524" s="39"/>
      <c r="E524" s="85" t="str">
        <f>IF(AND(LEN(D524)&gt;0,LEN(C524)&gt;0),"ERROR - please do not enter internal order AND cost centre",IF(LEN(C524)&gt;0,VLOOKUP(C524,'Account Codes'!$H$2:$I$5001,2,FALSE),IF(LEN(D524)&gt;0,VLOOKUP(D524,'Account Codes'!$K$2:$L$12186,2,FALSE),"")))</f>
        <v/>
      </c>
      <c r="F524" s="39"/>
      <c r="G524" s="31"/>
      <c r="H524" s="88" t="str">
        <f>IF(LEN(G524)=0,"",VLOOKUP(VALUE(G524),'Account Codes'!$A$2:$B$803,2,FALSE))</f>
        <v/>
      </c>
      <c r="I524" s="147"/>
      <c r="J524" s="132" t="s">
        <v>21</v>
      </c>
      <c r="K524" s="143"/>
      <c r="L524" s="132">
        <f t="shared" si="66"/>
        <v>0</v>
      </c>
      <c r="M524" s="128">
        <f t="shared" si="67"/>
        <v>0</v>
      </c>
      <c r="N524" s="30"/>
      <c r="O524" s="143"/>
      <c r="P524" s="82">
        <f t="shared" si="68"/>
        <v>0</v>
      </c>
      <c r="Q524" s="142"/>
      <c r="R524" s="123" t="str">
        <f t="shared" si="61"/>
        <v/>
      </c>
      <c r="S524" s="122" t="str">
        <f t="shared" si="62"/>
        <v/>
      </c>
      <c r="T524" s="122" t="str">
        <f t="shared" si="63"/>
        <v/>
      </c>
      <c r="U524">
        <f t="shared" si="64"/>
        <v>0</v>
      </c>
    </row>
    <row r="525" spans="1:21" ht="15" x14ac:dyDescent="0.2">
      <c r="A525" s="48">
        <v>502</v>
      </c>
      <c r="B525" s="49" t="str">
        <f>IF(G525="","",VLOOKUP(G525,'Account Codes'!$A$2:$C$803,3,FALSE))</f>
        <v/>
      </c>
      <c r="C525" s="131" t="str">
        <f t="shared" si="65"/>
        <v/>
      </c>
      <c r="D525" s="39"/>
      <c r="E525" s="85" t="str">
        <f>IF(AND(LEN(D525)&gt;0,LEN(C525)&gt;0),"ERROR - please do not enter internal order AND cost centre",IF(LEN(C525)&gt;0,VLOOKUP(C525,'Account Codes'!$H$2:$I$5001,2,FALSE),IF(LEN(D525)&gt;0,VLOOKUP(D525,'Account Codes'!$K$2:$L$12186,2,FALSE),"")))</f>
        <v/>
      </c>
      <c r="F525" s="39"/>
      <c r="G525" s="31"/>
      <c r="H525" s="88" t="str">
        <f>IF(LEN(G525)=0,"",VLOOKUP(VALUE(G525),'Account Codes'!$A$2:$B$803,2,FALSE))</f>
        <v/>
      </c>
      <c r="I525" s="147"/>
      <c r="J525" s="132" t="s">
        <v>21</v>
      </c>
      <c r="K525" s="143"/>
      <c r="L525" s="132">
        <f t="shared" si="66"/>
        <v>0</v>
      </c>
      <c r="M525" s="128">
        <f t="shared" si="67"/>
        <v>0</v>
      </c>
      <c r="N525" s="30"/>
      <c r="O525" s="143"/>
      <c r="P525" s="82">
        <f t="shared" si="68"/>
        <v>0</v>
      </c>
      <c r="Q525" s="142"/>
      <c r="R525" s="123" t="str">
        <f t="shared" si="61"/>
        <v/>
      </c>
      <c r="S525" s="122" t="str">
        <f t="shared" si="62"/>
        <v/>
      </c>
      <c r="T525" s="122" t="str">
        <f t="shared" si="63"/>
        <v/>
      </c>
      <c r="U525">
        <f t="shared" si="64"/>
        <v>0</v>
      </c>
    </row>
    <row r="526" spans="1:21" ht="15" x14ac:dyDescent="0.2">
      <c r="A526" s="48">
        <v>503</v>
      </c>
      <c r="B526" s="49" t="str">
        <f>IF(G526="","",VLOOKUP(G526,'Account Codes'!$A$2:$C$803,3,FALSE))</f>
        <v/>
      </c>
      <c r="C526" s="131" t="str">
        <f t="shared" si="65"/>
        <v/>
      </c>
      <c r="D526" s="39"/>
      <c r="E526" s="85" t="str">
        <f>IF(AND(LEN(D526)&gt;0,LEN(C526)&gt;0),"ERROR - please do not enter internal order AND cost centre",IF(LEN(C526)&gt;0,VLOOKUP(C526,'Account Codes'!$H$2:$I$5001,2,FALSE),IF(LEN(D526)&gt;0,VLOOKUP(D526,'Account Codes'!$K$2:$L$12186,2,FALSE),"")))</f>
        <v/>
      </c>
      <c r="F526" s="39"/>
      <c r="G526" s="31"/>
      <c r="H526" s="88" t="str">
        <f>IF(LEN(G526)=0,"",VLOOKUP(VALUE(G526),'Account Codes'!$A$2:$B$803,2,FALSE))</f>
        <v/>
      </c>
      <c r="I526" s="147"/>
      <c r="J526" s="132" t="s">
        <v>21</v>
      </c>
      <c r="K526" s="143"/>
      <c r="L526" s="132">
        <f t="shared" si="66"/>
        <v>0</v>
      </c>
      <c r="M526" s="128">
        <f t="shared" si="67"/>
        <v>0</v>
      </c>
      <c r="N526" s="30"/>
      <c r="O526" s="143"/>
      <c r="P526" s="82">
        <f t="shared" si="68"/>
        <v>0</v>
      </c>
      <c r="Q526" s="142"/>
      <c r="R526" s="123" t="str">
        <f t="shared" si="61"/>
        <v/>
      </c>
      <c r="S526" s="122" t="str">
        <f t="shared" si="62"/>
        <v/>
      </c>
      <c r="T526" s="122" t="str">
        <f t="shared" si="63"/>
        <v/>
      </c>
      <c r="U526">
        <f t="shared" si="64"/>
        <v>0</v>
      </c>
    </row>
    <row r="527" spans="1:21" ht="15" x14ac:dyDescent="0.2">
      <c r="A527" s="48">
        <v>504</v>
      </c>
      <c r="B527" s="49" t="str">
        <f>IF(G527="","",VLOOKUP(G527,'Account Codes'!$A$2:$C$803,3,FALSE))</f>
        <v/>
      </c>
      <c r="C527" s="131" t="str">
        <f t="shared" si="65"/>
        <v/>
      </c>
      <c r="D527" s="39"/>
      <c r="E527" s="85" t="str">
        <f>IF(AND(LEN(D527)&gt;0,LEN(C527)&gt;0),"ERROR - please do not enter internal order AND cost centre",IF(LEN(C527)&gt;0,VLOOKUP(C527,'Account Codes'!$H$2:$I$5001,2,FALSE),IF(LEN(D527)&gt;0,VLOOKUP(D527,'Account Codes'!$K$2:$L$12186,2,FALSE),"")))</f>
        <v/>
      </c>
      <c r="F527" s="39"/>
      <c r="G527" s="31"/>
      <c r="H527" s="88" t="str">
        <f>IF(LEN(G527)=0,"",VLOOKUP(VALUE(G527),'Account Codes'!$A$2:$B$803,2,FALSE))</f>
        <v/>
      </c>
      <c r="I527" s="147"/>
      <c r="J527" s="132" t="s">
        <v>21</v>
      </c>
      <c r="K527" s="143"/>
      <c r="L527" s="132">
        <f t="shared" si="66"/>
        <v>0</v>
      </c>
      <c r="M527" s="128">
        <f t="shared" si="67"/>
        <v>0</v>
      </c>
      <c r="N527" s="30"/>
      <c r="O527" s="143"/>
      <c r="P527" s="82">
        <f t="shared" si="68"/>
        <v>0</v>
      </c>
      <c r="Q527" s="142"/>
      <c r="R527" s="123" t="str">
        <f t="shared" si="61"/>
        <v/>
      </c>
      <c r="S527" s="122" t="str">
        <f t="shared" si="62"/>
        <v/>
      </c>
      <c r="T527" s="122" t="str">
        <f t="shared" si="63"/>
        <v/>
      </c>
      <c r="U527">
        <f t="shared" si="64"/>
        <v>0</v>
      </c>
    </row>
    <row r="528" spans="1:21" ht="15" x14ac:dyDescent="0.2">
      <c r="A528" s="48">
        <v>505</v>
      </c>
      <c r="B528" s="49" t="str">
        <f>IF(G528="","",VLOOKUP(G528,'Account Codes'!$A$2:$C$803,3,FALSE))</f>
        <v/>
      </c>
      <c r="C528" s="131" t="str">
        <f t="shared" si="65"/>
        <v/>
      </c>
      <c r="D528" s="39"/>
      <c r="E528" s="85" t="str">
        <f>IF(AND(LEN(D528)&gt;0,LEN(C528)&gt;0),"ERROR - please do not enter internal order AND cost centre",IF(LEN(C528)&gt;0,VLOOKUP(C528,'Account Codes'!$H$2:$I$5001,2,FALSE),IF(LEN(D528)&gt;0,VLOOKUP(D528,'Account Codes'!$K$2:$L$12186,2,FALSE),"")))</f>
        <v/>
      </c>
      <c r="F528" s="39"/>
      <c r="G528" s="31"/>
      <c r="H528" s="88" t="str">
        <f>IF(LEN(G528)=0,"",VLOOKUP(VALUE(G528),'Account Codes'!$A$2:$B$803,2,FALSE))</f>
        <v/>
      </c>
      <c r="I528" s="147"/>
      <c r="J528" s="132" t="s">
        <v>21</v>
      </c>
      <c r="K528" s="143"/>
      <c r="L528" s="132">
        <f t="shared" si="66"/>
        <v>0</v>
      </c>
      <c r="M528" s="128">
        <f t="shared" si="67"/>
        <v>0</v>
      </c>
      <c r="N528" s="30"/>
      <c r="O528" s="143"/>
      <c r="P528" s="82">
        <f t="shared" si="68"/>
        <v>0</v>
      </c>
      <c r="Q528" s="142"/>
      <c r="R528" s="123" t="str">
        <f t="shared" si="61"/>
        <v/>
      </c>
      <c r="S528" s="122" t="str">
        <f t="shared" si="62"/>
        <v/>
      </c>
      <c r="T528" s="122" t="str">
        <f t="shared" si="63"/>
        <v/>
      </c>
      <c r="U528">
        <f t="shared" si="64"/>
        <v>0</v>
      </c>
    </row>
    <row r="529" spans="1:21" ht="15" x14ac:dyDescent="0.2">
      <c r="A529" s="48">
        <v>506</v>
      </c>
      <c r="B529" s="49" t="str">
        <f>IF(G529="","",VLOOKUP(G529,'Account Codes'!$A$2:$C$803,3,FALSE))</f>
        <v/>
      </c>
      <c r="C529" s="131" t="str">
        <f t="shared" si="65"/>
        <v/>
      </c>
      <c r="D529" s="39"/>
      <c r="E529" s="85" t="str">
        <f>IF(AND(LEN(D529)&gt;0,LEN(C529)&gt;0),"ERROR - please do not enter internal order AND cost centre",IF(LEN(C529)&gt;0,VLOOKUP(C529,'Account Codes'!$H$2:$I$5001,2,FALSE),IF(LEN(D529)&gt;0,VLOOKUP(D529,'Account Codes'!$K$2:$L$12186,2,FALSE),"")))</f>
        <v/>
      </c>
      <c r="F529" s="39"/>
      <c r="G529" s="31"/>
      <c r="H529" s="88" t="str">
        <f>IF(LEN(G529)=0,"",VLOOKUP(VALUE(G529),'Account Codes'!$A$2:$B$803,2,FALSE))</f>
        <v/>
      </c>
      <c r="I529" s="147"/>
      <c r="J529" s="132" t="s">
        <v>21</v>
      </c>
      <c r="K529" s="143"/>
      <c r="L529" s="132">
        <f t="shared" si="66"/>
        <v>0</v>
      </c>
      <c r="M529" s="128">
        <f t="shared" si="67"/>
        <v>0</v>
      </c>
      <c r="N529" s="30"/>
      <c r="O529" s="143"/>
      <c r="P529" s="82">
        <f t="shared" si="68"/>
        <v>0</v>
      </c>
      <c r="Q529" s="142"/>
      <c r="R529" s="123" t="str">
        <f t="shared" si="61"/>
        <v/>
      </c>
      <c r="S529" s="122" t="str">
        <f t="shared" si="62"/>
        <v/>
      </c>
      <c r="T529" s="122" t="str">
        <f t="shared" si="63"/>
        <v/>
      </c>
      <c r="U529">
        <f t="shared" si="64"/>
        <v>0</v>
      </c>
    </row>
    <row r="530" spans="1:21" ht="15" x14ac:dyDescent="0.2">
      <c r="A530" s="48">
        <v>507</v>
      </c>
      <c r="B530" s="49" t="str">
        <f>IF(G530="","",VLOOKUP(G530,'Account Codes'!$A$2:$C$803,3,FALSE))</f>
        <v/>
      </c>
      <c r="C530" s="131" t="str">
        <f t="shared" si="65"/>
        <v/>
      </c>
      <c r="D530" s="39"/>
      <c r="E530" s="85" t="str">
        <f>IF(AND(LEN(D530)&gt;0,LEN(C530)&gt;0),"ERROR - please do not enter internal order AND cost centre",IF(LEN(C530)&gt;0,VLOOKUP(C530,'Account Codes'!$H$2:$I$5001,2,FALSE),IF(LEN(D530)&gt;0,VLOOKUP(D530,'Account Codes'!$K$2:$L$12186,2,FALSE),"")))</f>
        <v/>
      </c>
      <c r="F530" s="39"/>
      <c r="G530" s="31"/>
      <c r="H530" s="88" t="str">
        <f>IF(LEN(G530)=0,"",VLOOKUP(VALUE(G530),'Account Codes'!$A$2:$B$803,2,FALSE))</f>
        <v/>
      </c>
      <c r="I530" s="147"/>
      <c r="J530" s="132" t="s">
        <v>21</v>
      </c>
      <c r="K530" s="143"/>
      <c r="L530" s="132">
        <f t="shared" si="66"/>
        <v>0</v>
      </c>
      <c r="M530" s="128">
        <f t="shared" si="67"/>
        <v>0</v>
      </c>
      <c r="N530" s="30"/>
      <c r="O530" s="143"/>
      <c r="P530" s="82">
        <f t="shared" si="68"/>
        <v>0</v>
      </c>
      <c r="Q530" s="142"/>
      <c r="R530" s="123" t="str">
        <f t="shared" si="61"/>
        <v/>
      </c>
      <c r="S530" s="122" t="str">
        <f t="shared" si="62"/>
        <v/>
      </c>
      <c r="T530" s="122" t="str">
        <f t="shared" si="63"/>
        <v/>
      </c>
      <c r="U530">
        <f t="shared" si="64"/>
        <v>0</v>
      </c>
    </row>
    <row r="531" spans="1:21" ht="15" x14ac:dyDescent="0.2">
      <c r="A531" s="48">
        <v>508</v>
      </c>
      <c r="B531" s="49" t="str">
        <f>IF(G531="","",VLOOKUP(G531,'Account Codes'!$A$2:$C$803,3,FALSE))</f>
        <v/>
      </c>
      <c r="C531" s="131" t="str">
        <f t="shared" si="65"/>
        <v/>
      </c>
      <c r="D531" s="39"/>
      <c r="E531" s="85" t="str">
        <f>IF(AND(LEN(D531)&gt;0,LEN(C531)&gt;0),"ERROR - please do not enter internal order AND cost centre",IF(LEN(C531)&gt;0,VLOOKUP(C531,'Account Codes'!$H$2:$I$5001,2,FALSE),IF(LEN(D531)&gt;0,VLOOKUP(D531,'Account Codes'!$K$2:$L$12186,2,FALSE),"")))</f>
        <v/>
      </c>
      <c r="F531" s="39"/>
      <c r="G531" s="31"/>
      <c r="H531" s="88" t="str">
        <f>IF(LEN(G531)=0,"",VLOOKUP(VALUE(G531),'Account Codes'!$A$2:$B$803,2,FALSE))</f>
        <v/>
      </c>
      <c r="I531" s="147"/>
      <c r="J531" s="132" t="s">
        <v>21</v>
      </c>
      <c r="K531" s="143"/>
      <c r="L531" s="132">
        <f t="shared" si="66"/>
        <v>0</v>
      </c>
      <c r="M531" s="128">
        <f t="shared" si="67"/>
        <v>0</v>
      </c>
      <c r="N531" s="30"/>
      <c r="O531" s="143"/>
      <c r="P531" s="82">
        <f t="shared" si="68"/>
        <v>0</v>
      </c>
      <c r="Q531" s="142"/>
      <c r="R531" s="123" t="str">
        <f t="shared" si="61"/>
        <v/>
      </c>
      <c r="S531" s="122" t="str">
        <f t="shared" si="62"/>
        <v/>
      </c>
      <c r="T531" s="122" t="str">
        <f t="shared" si="63"/>
        <v/>
      </c>
      <c r="U531">
        <f t="shared" si="64"/>
        <v>0</v>
      </c>
    </row>
    <row r="532" spans="1:21" ht="15" x14ac:dyDescent="0.2">
      <c r="A532" s="48">
        <v>509</v>
      </c>
      <c r="B532" s="49" t="str">
        <f>IF(G532="","",VLOOKUP(G532,'Account Codes'!$A$2:$C$803,3,FALSE))</f>
        <v/>
      </c>
      <c r="C532" s="131" t="str">
        <f t="shared" si="65"/>
        <v/>
      </c>
      <c r="D532" s="39"/>
      <c r="E532" s="85" t="str">
        <f>IF(AND(LEN(D532)&gt;0,LEN(C532)&gt;0),"ERROR - please do not enter internal order AND cost centre",IF(LEN(C532)&gt;0,VLOOKUP(C532,'Account Codes'!$H$2:$I$5001,2,FALSE),IF(LEN(D532)&gt;0,VLOOKUP(D532,'Account Codes'!$K$2:$L$12186,2,FALSE),"")))</f>
        <v/>
      </c>
      <c r="F532" s="39"/>
      <c r="G532" s="31"/>
      <c r="H532" s="88" t="str">
        <f>IF(LEN(G532)=0,"",VLOOKUP(VALUE(G532),'Account Codes'!$A$2:$B$803,2,FALSE))</f>
        <v/>
      </c>
      <c r="I532" s="147"/>
      <c r="J532" s="132" t="s">
        <v>21</v>
      </c>
      <c r="K532" s="143"/>
      <c r="L532" s="132">
        <f t="shared" si="66"/>
        <v>0</v>
      </c>
      <c r="M532" s="128">
        <f t="shared" si="67"/>
        <v>0</v>
      </c>
      <c r="N532" s="30"/>
      <c r="O532" s="143"/>
      <c r="P532" s="82">
        <f t="shared" si="68"/>
        <v>0</v>
      </c>
      <c r="Q532" s="142"/>
      <c r="R532" s="123" t="str">
        <f t="shared" si="61"/>
        <v/>
      </c>
      <c r="S532" s="122" t="str">
        <f t="shared" si="62"/>
        <v/>
      </c>
      <c r="T532" s="122" t="str">
        <f t="shared" si="63"/>
        <v/>
      </c>
      <c r="U532">
        <f t="shared" si="64"/>
        <v>0</v>
      </c>
    </row>
    <row r="533" spans="1:21" ht="15" x14ac:dyDescent="0.2">
      <c r="A533" s="48">
        <v>510</v>
      </c>
      <c r="B533" s="49" t="str">
        <f>IF(G533="","",VLOOKUP(G533,'Account Codes'!$A$2:$C$803,3,FALSE))</f>
        <v/>
      </c>
      <c r="C533" s="131" t="str">
        <f t="shared" si="65"/>
        <v/>
      </c>
      <c r="D533" s="39"/>
      <c r="E533" s="85" t="str">
        <f>IF(AND(LEN(D533)&gt;0,LEN(C533)&gt;0),"ERROR - please do not enter internal order AND cost centre",IF(LEN(C533)&gt;0,VLOOKUP(C533,'Account Codes'!$H$2:$I$5001,2,FALSE),IF(LEN(D533)&gt;0,VLOOKUP(D533,'Account Codes'!$K$2:$L$12186,2,FALSE),"")))</f>
        <v/>
      </c>
      <c r="F533" s="39"/>
      <c r="G533" s="31"/>
      <c r="H533" s="88" t="str">
        <f>IF(LEN(G533)=0,"",VLOOKUP(VALUE(G533),'Account Codes'!$A$2:$B$803,2,FALSE))</f>
        <v/>
      </c>
      <c r="I533" s="147"/>
      <c r="J533" s="132" t="s">
        <v>21</v>
      </c>
      <c r="K533" s="143"/>
      <c r="L533" s="132">
        <f t="shared" si="66"/>
        <v>0</v>
      </c>
      <c r="M533" s="128">
        <f t="shared" si="67"/>
        <v>0</v>
      </c>
      <c r="N533" s="30"/>
      <c r="O533" s="143"/>
      <c r="P533" s="82">
        <f t="shared" si="68"/>
        <v>0</v>
      </c>
      <c r="Q533" s="142"/>
      <c r="R533" s="123" t="str">
        <f t="shared" si="61"/>
        <v/>
      </c>
      <c r="S533" s="122" t="str">
        <f t="shared" si="62"/>
        <v/>
      </c>
      <c r="T533" s="122" t="str">
        <f t="shared" si="63"/>
        <v/>
      </c>
      <c r="U533">
        <f t="shared" si="64"/>
        <v>0</v>
      </c>
    </row>
    <row r="534" spans="1:21" ht="15" x14ac:dyDescent="0.2">
      <c r="A534" s="48">
        <v>511</v>
      </c>
      <c r="B534" s="49" t="str">
        <f>IF(G534="","",VLOOKUP(G534,'Account Codes'!$A$2:$C$803,3,FALSE))</f>
        <v/>
      </c>
      <c r="C534" s="131" t="str">
        <f t="shared" si="65"/>
        <v/>
      </c>
      <c r="D534" s="39"/>
      <c r="E534" s="85" t="str">
        <f>IF(AND(LEN(D534)&gt;0,LEN(C534)&gt;0),"ERROR - please do not enter internal order AND cost centre",IF(LEN(C534)&gt;0,VLOOKUP(C534,'Account Codes'!$H$2:$I$5001,2,FALSE),IF(LEN(D534)&gt;0,VLOOKUP(D534,'Account Codes'!$K$2:$L$12186,2,FALSE),"")))</f>
        <v/>
      </c>
      <c r="F534" s="39"/>
      <c r="G534" s="31"/>
      <c r="H534" s="88" t="str">
        <f>IF(LEN(G534)=0,"",VLOOKUP(VALUE(G534),'Account Codes'!$A$2:$B$803,2,FALSE))</f>
        <v/>
      </c>
      <c r="I534" s="147"/>
      <c r="J534" s="132" t="s">
        <v>21</v>
      </c>
      <c r="K534" s="143"/>
      <c r="L534" s="132">
        <f t="shared" si="66"/>
        <v>0</v>
      </c>
      <c r="M534" s="128">
        <f t="shared" si="67"/>
        <v>0</v>
      </c>
      <c r="N534" s="30"/>
      <c r="O534" s="143"/>
      <c r="P534" s="82">
        <f t="shared" si="68"/>
        <v>0</v>
      </c>
      <c r="Q534" s="142"/>
      <c r="R534" s="123" t="str">
        <f t="shared" si="61"/>
        <v/>
      </c>
      <c r="S534" s="122" t="str">
        <f t="shared" si="62"/>
        <v/>
      </c>
      <c r="T534" s="122" t="str">
        <f t="shared" si="63"/>
        <v/>
      </c>
      <c r="U534">
        <f t="shared" si="64"/>
        <v>0</v>
      </c>
    </row>
    <row r="535" spans="1:21" ht="15" x14ac:dyDescent="0.2">
      <c r="A535" s="48">
        <v>512</v>
      </c>
      <c r="B535" s="49" t="str">
        <f>IF(G535="","",VLOOKUP(G535,'Account Codes'!$A$2:$C$803,3,FALSE))</f>
        <v/>
      </c>
      <c r="C535" s="131" t="str">
        <f t="shared" si="65"/>
        <v/>
      </c>
      <c r="D535" s="39"/>
      <c r="E535" s="85" t="str">
        <f>IF(AND(LEN(D535)&gt;0,LEN(C535)&gt;0),"ERROR - please do not enter internal order AND cost centre",IF(LEN(C535)&gt;0,VLOOKUP(C535,'Account Codes'!$H$2:$I$5001,2,FALSE),IF(LEN(D535)&gt;0,VLOOKUP(D535,'Account Codes'!$K$2:$L$12186,2,FALSE),"")))</f>
        <v/>
      </c>
      <c r="F535" s="39"/>
      <c r="G535" s="31"/>
      <c r="H535" s="88" t="str">
        <f>IF(LEN(G535)=0,"",VLOOKUP(VALUE(G535),'Account Codes'!$A$2:$B$803,2,FALSE))</f>
        <v/>
      </c>
      <c r="I535" s="147"/>
      <c r="J535" s="132" t="s">
        <v>21</v>
      </c>
      <c r="K535" s="143"/>
      <c r="L535" s="132">
        <f t="shared" si="66"/>
        <v>0</v>
      </c>
      <c r="M535" s="128">
        <f t="shared" si="67"/>
        <v>0</v>
      </c>
      <c r="N535" s="30"/>
      <c r="O535" s="143"/>
      <c r="P535" s="82">
        <f t="shared" si="68"/>
        <v>0</v>
      </c>
      <c r="Q535" s="142"/>
      <c r="R535" s="123" t="str">
        <f t="shared" si="61"/>
        <v/>
      </c>
      <c r="S535" s="122" t="str">
        <f t="shared" si="62"/>
        <v/>
      </c>
      <c r="T535" s="122" t="str">
        <f t="shared" si="63"/>
        <v/>
      </c>
      <c r="U535">
        <f t="shared" si="64"/>
        <v>0</v>
      </c>
    </row>
    <row r="536" spans="1:21" ht="15" x14ac:dyDescent="0.2">
      <c r="A536" s="48">
        <v>513</v>
      </c>
      <c r="B536" s="49" t="str">
        <f>IF(G536="","",VLOOKUP(G536,'Account Codes'!$A$2:$C$803,3,FALSE))</f>
        <v/>
      </c>
      <c r="C536" s="131" t="str">
        <f t="shared" si="65"/>
        <v/>
      </c>
      <c r="D536" s="39"/>
      <c r="E536" s="85" t="str">
        <f>IF(AND(LEN(D536)&gt;0,LEN(C536)&gt;0),"ERROR - please do not enter internal order AND cost centre",IF(LEN(C536)&gt;0,VLOOKUP(C536,'Account Codes'!$H$2:$I$5001,2,FALSE),IF(LEN(D536)&gt;0,VLOOKUP(D536,'Account Codes'!$K$2:$L$12186,2,FALSE),"")))</f>
        <v/>
      </c>
      <c r="F536" s="39"/>
      <c r="G536" s="31"/>
      <c r="H536" s="88" t="str">
        <f>IF(LEN(G536)=0,"",VLOOKUP(VALUE(G536),'Account Codes'!$A$2:$B$803,2,FALSE))</f>
        <v/>
      </c>
      <c r="I536" s="147"/>
      <c r="J536" s="132" t="s">
        <v>21</v>
      </c>
      <c r="K536" s="143"/>
      <c r="L536" s="132">
        <f t="shared" si="66"/>
        <v>0</v>
      </c>
      <c r="M536" s="128">
        <f t="shared" si="67"/>
        <v>0</v>
      </c>
      <c r="N536" s="30"/>
      <c r="O536" s="143"/>
      <c r="P536" s="82">
        <f t="shared" si="68"/>
        <v>0</v>
      </c>
      <c r="Q536" s="142"/>
      <c r="R536" s="123" t="str">
        <f t="shared" si="61"/>
        <v/>
      </c>
      <c r="S536" s="122" t="str">
        <f t="shared" si="62"/>
        <v/>
      </c>
      <c r="T536" s="122" t="str">
        <f t="shared" si="63"/>
        <v/>
      </c>
      <c r="U536">
        <f t="shared" si="64"/>
        <v>0</v>
      </c>
    </row>
    <row r="537" spans="1:21" ht="15" x14ac:dyDescent="0.2">
      <c r="A537" s="48">
        <v>514</v>
      </c>
      <c r="B537" s="49" t="str">
        <f>IF(G537="","",VLOOKUP(G537,'Account Codes'!$A$2:$C$803,3,FALSE))</f>
        <v/>
      </c>
      <c r="C537" s="131" t="str">
        <f t="shared" si="65"/>
        <v/>
      </c>
      <c r="D537" s="39"/>
      <c r="E537" s="85" t="str">
        <f>IF(AND(LEN(D537)&gt;0,LEN(C537)&gt;0),"ERROR - please do not enter internal order AND cost centre",IF(LEN(C537)&gt;0,VLOOKUP(C537,'Account Codes'!$H$2:$I$5001,2,FALSE),IF(LEN(D537)&gt;0,VLOOKUP(D537,'Account Codes'!$K$2:$L$12186,2,FALSE),"")))</f>
        <v/>
      </c>
      <c r="F537" s="39"/>
      <c r="G537" s="31"/>
      <c r="H537" s="88" t="str">
        <f>IF(LEN(G537)=0,"",VLOOKUP(VALUE(G537),'Account Codes'!$A$2:$B$803,2,FALSE))</f>
        <v/>
      </c>
      <c r="I537" s="147"/>
      <c r="J537" s="132" t="s">
        <v>21</v>
      </c>
      <c r="K537" s="143"/>
      <c r="L537" s="132">
        <f t="shared" si="66"/>
        <v>0</v>
      </c>
      <c r="M537" s="128">
        <f t="shared" si="67"/>
        <v>0</v>
      </c>
      <c r="N537" s="30"/>
      <c r="O537" s="143"/>
      <c r="P537" s="82">
        <f t="shared" si="68"/>
        <v>0</v>
      </c>
      <c r="Q537" s="142"/>
      <c r="R537" s="123" t="str">
        <f t="shared" ref="R537:R600" si="69">IF(U537=0,"","Please enter a value for Counter Party Type and Name")</f>
        <v/>
      </c>
      <c r="S537" s="122" t="str">
        <f t="shared" ref="S537:S600" si="70">IF(G537="","",IF(N537="",1,""))</f>
        <v/>
      </c>
      <c r="T537" s="122" t="str">
        <f t="shared" ref="T537:T600" si="71">IF(G537="","",IF(O537="",1,""))</f>
        <v/>
      </c>
      <c r="U537">
        <f t="shared" ref="U537:U600" si="72">SUM(S537:T537)</f>
        <v>0</v>
      </c>
    </row>
    <row r="538" spans="1:21" ht="15" x14ac:dyDescent="0.2">
      <c r="A538" s="48">
        <v>515</v>
      </c>
      <c r="B538" s="49" t="str">
        <f>IF(G538="","",VLOOKUP(G538,'Account Codes'!$A$2:$C$803,3,FALSE))</f>
        <v/>
      </c>
      <c r="C538" s="131" t="str">
        <f t="shared" ref="C538:C601" si="73">IF(G537="","",$N$3)</f>
        <v/>
      </c>
      <c r="D538" s="39"/>
      <c r="E538" s="85" t="str">
        <f>IF(AND(LEN(D538)&gt;0,LEN(C538)&gt;0),"ERROR - please do not enter internal order AND cost centre",IF(LEN(C538)&gt;0,VLOOKUP(C538,'Account Codes'!$H$2:$I$5001,2,FALSE),IF(LEN(D538)&gt;0,VLOOKUP(D538,'Account Codes'!$K$2:$L$12186,2,FALSE),"")))</f>
        <v/>
      </c>
      <c r="F538" s="39"/>
      <c r="G538" s="31"/>
      <c r="H538" s="88" t="str">
        <f>IF(LEN(G538)=0,"",VLOOKUP(VALUE(G538),'Account Codes'!$A$2:$B$803,2,FALSE))</f>
        <v/>
      </c>
      <c r="I538" s="147"/>
      <c r="J538" s="132" t="s">
        <v>21</v>
      </c>
      <c r="K538" s="143"/>
      <c r="L538" s="132">
        <f t="shared" si="66"/>
        <v>0</v>
      </c>
      <c r="M538" s="128">
        <f t="shared" si="67"/>
        <v>0</v>
      </c>
      <c r="N538" s="30"/>
      <c r="O538" s="143"/>
      <c r="P538" s="82">
        <f t="shared" si="68"/>
        <v>0</v>
      </c>
      <c r="Q538" s="142"/>
      <c r="R538" s="123" t="str">
        <f t="shared" si="69"/>
        <v/>
      </c>
      <c r="S538" s="122" t="str">
        <f t="shared" si="70"/>
        <v/>
      </c>
      <c r="T538" s="122" t="str">
        <f t="shared" si="71"/>
        <v/>
      </c>
      <c r="U538">
        <f t="shared" si="72"/>
        <v>0</v>
      </c>
    </row>
    <row r="539" spans="1:21" ht="15" x14ac:dyDescent="0.2">
      <c r="A539" s="48">
        <v>516</v>
      </c>
      <c r="B539" s="49" t="str">
        <f>IF(G539="","",VLOOKUP(G539,'Account Codes'!$A$2:$C$803,3,FALSE))</f>
        <v/>
      </c>
      <c r="C539" s="131" t="str">
        <f t="shared" si="73"/>
        <v/>
      </c>
      <c r="D539" s="39"/>
      <c r="E539" s="85" t="str">
        <f>IF(AND(LEN(D539)&gt;0,LEN(C539)&gt;0),"ERROR - please do not enter internal order AND cost centre",IF(LEN(C539)&gt;0,VLOOKUP(C539,'Account Codes'!$H$2:$I$5001,2,FALSE),IF(LEN(D539)&gt;0,VLOOKUP(D539,'Account Codes'!$K$2:$L$12186,2,FALSE),"")))</f>
        <v/>
      </c>
      <c r="F539" s="39"/>
      <c r="G539" s="31"/>
      <c r="H539" s="88" t="str">
        <f>IF(LEN(G539)=0,"",VLOOKUP(VALUE(G539),'Account Codes'!$A$2:$B$803,2,FALSE))</f>
        <v/>
      </c>
      <c r="I539" s="147"/>
      <c r="J539" s="132" t="s">
        <v>21</v>
      </c>
      <c r="K539" s="143"/>
      <c r="L539" s="132">
        <f t="shared" si="66"/>
        <v>0</v>
      </c>
      <c r="M539" s="128">
        <f t="shared" si="67"/>
        <v>0</v>
      </c>
      <c r="N539" s="30"/>
      <c r="O539" s="143"/>
      <c r="P539" s="82">
        <f t="shared" si="68"/>
        <v>0</v>
      </c>
      <c r="Q539" s="142"/>
      <c r="R539" s="123" t="str">
        <f t="shared" si="69"/>
        <v/>
      </c>
      <c r="S539" s="122" t="str">
        <f t="shared" si="70"/>
        <v/>
      </c>
      <c r="T539" s="122" t="str">
        <f t="shared" si="71"/>
        <v/>
      </c>
      <c r="U539">
        <f t="shared" si="72"/>
        <v>0</v>
      </c>
    </row>
    <row r="540" spans="1:21" ht="15" x14ac:dyDescent="0.2">
      <c r="A540" s="48">
        <v>517</v>
      </c>
      <c r="B540" s="49" t="str">
        <f>IF(G540="","",VLOOKUP(G540,'Account Codes'!$A$2:$C$803,3,FALSE))</f>
        <v/>
      </c>
      <c r="C540" s="131" t="str">
        <f t="shared" si="73"/>
        <v/>
      </c>
      <c r="D540" s="39"/>
      <c r="E540" s="85" t="str">
        <f>IF(AND(LEN(D540)&gt;0,LEN(C540)&gt;0),"ERROR - please do not enter internal order AND cost centre",IF(LEN(C540)&gt;0,VLOOKUP(C540,'Account Codes'!$H$2:$I$5001,2,FALSE),IF(LEN(D540)&gt;0,VLOOKUP(D540,'Account Codes'!$K$2:$L$12186,2,FALSE),"")))</f>
        <v/>
      </c>
      <c r="F540" s="39"/>
      <c r="G540" s="31"/>
      <c r="H540" s="88" t="str">
        <f>IF(LEN(G540)=0,"",VLOOKUP(VALUE(G540),'Account Codes'!$A$2:$B$803,2,FALSE))</f>
        <v/>
      </c>
      <c r="I540" s="147"/>
      <c r="J540" s="132" t="s">
        <v>21</v>
      </c>
      <c r="K540" s="143"/>
      <c r="L540" s="132">
        <f t="shared" si="66"/>
        <v>0</v>
      </c>
      <c r="M540" s="128">
        <f t="shared" si="67"/>
        <v>0</v>
      </c>
      <c r="N540" s="30"/>
      <c r="O540" s="143"/>
      <c r="P540" s="82">
        <f t="shared" si="68"/>
        <v>0</v>
      </c>
      <c r="Q540" s="142"/>
      <c r="R540" s="123" t="str">
        <f t="shared" si="69"/>
        <v/>
      </c>
      <c r="S540" s="122" t="str">
        <f t="shared" si="70"/>
        <v/>
      </c>
      <c r="T540" s="122" t="str">
        <f t="shared" si="71"/>
        <v/>
      </c>
      <c r="U540">
        <f t="shared" si="72"/>
        <v>0</v>
      </c>
    </row>
    <row r="541" spans="1:21" ht="15" x14ac:dyDescent="0.2">
      <c r="A541" s="48">
        <v>518</v>
      </c>
      <c r="B541" s="49" t="str">
        <f>IF(G541="","",VLOOKUP(G541,'Account Codes'!$A$2:$C$803,3,FALSE))</f>
        <v/>
      </c>
      <c r="C541" s="131" t="str">
        <f t="shared" si="73"/>
        <v/>
      </c>
      <c r="D541" s="39"/>
      <c r="E541" s="85" t="str">
        <f>IF(AND(LEN(D541)&gt;0,LEN(C541)&gt;0),"ERROR - please do not enter internal order AND cost centre",IF(LEN(C541)&gt;0,VLOOKUP(C541,'Account Codes'!$H$2:$I$5001,2,FALSE),IF(LEN(D541)&gt;0,VLOOKUP(D541,'Account Codes'!$K$2:$L$12186,2,FALSE),"")))</f>
        <v/>
      </c>
      <c r="F541" s="39"/>
      <c r="G541" s="31"/>
      <c r="H541" s="88" t="str">
        <f>IF(LEN(G541)=0,"",VLOOKUP(VALUE(G541),'Account Codes'!$A$2:$B$803,2,FALSE))</f>
        <v/>
      </c>
      <c r="I541" s="147"/>
      <c r="J541" s="132" t="s">
        <v>21</v>
      </c>
      <c r="K541" s="143"/>
      <c r="L541" s="132">
        <f t="shared" si="66"/>
        <v>0</v>
      </c>
      <c r="M541" s="128">
        <f t="shared" si="67"/>
        <v>0</v>
      </c>
      <c r="N541" s="30"/>
      <c r="O541" s="143"/>
      <c r="P541" s="82">
        <f t="shared" si="68"/>
        <v>0</v>
      </c>
      <c r="Q541" s="142"/>
      <c r="R541" s="123" t="str">
        <f t="shared" si="69"/>
        <v/>
      </c>
      <c r="S541" s="122" t="str">
        <f t="shared" si="70"/>
        <v/>
      </c>
      <c r="T541" s="122" t="str">
        <f t="shared" si="71"/>
        <v/>
      </c>
      <c r="U541">
        <f t="shared" si="72"/>
        <v>0</v>
      </c>
    </row>
    <row r="542" spans="1:21" ht="15" x14ac:dyDescent="0.2">
      <c r="A542" s="48">
        <v>519</v>
      </c>
      <c r="B542" s="49" t="str">
        <f>IF(G542="","",VLOOKUP(G542,'Account Codes'!$A$2:$C$803,3,FALSE))</f>
        <v/>
      </c>
      <c r="C542" s="131" t="str">
        <f t="shared" si="73"/>
        <v/>
      </c>
      <c r="D542" s="39"/>
      <c r="E542" s="85" t="str">
        <f>IF(AND(LEN(D542)&gt;0,LEN(C542)&gt;0),"ERROR - please do not enter internal order AND cost centre",IF(LEN(C542)&gt;0,VLOOKUP(C542,'Account Codes'!$H$2:$I$5001,2,FALSE),IF(LEN(D542)&gt;0,VLOOKUP(D542,'Account Codes'!$K$2:$L$12186,2,FALSE),"")))</f>
        <v/>
      </c>
      <c r="F542" s="39"/>
      <c r="G542" s="31"/>
      <c r="H542" s="88" t="str">
        <f>IF(LEN(G542)=0,"",VLOOKUP(VALUE(G542),'Account Codes'!$A$2:$B$803,2,FALSE))</f>
        <v/>
      </c>
      <c r="I542" s="147"/>
      <c r="J542" s="132" t="s">
        <v>21</v>
      </c>
      <c r="K542" s="143"/>
      <c r="L542" s="132">
        <f t="shared" si="66"/>
        <v>0</v>
      </c>
      <c r="M542" s="128">
        <f t="shared" si="67"/>
        <v>0</v>
      </c>
      <c r="N542" s="30"/>
      <c r="O542" s="143"/>
      <c r="P542" s="82">
        <f t="shared" si="68"/>
        <v>0</v>
      </c>
      <c r="Q542" s="142"/>
      <c r="R542" s="123" t="str">
        <f t="shared" si="69"/>
        <v/>
      </c>
      <c r="S542" s="122" t="str">
        <f t="shared" si="70"/>
        <v/>
      </c>
      <c r="T542" s="122" t="str">
        <f t="shared" si="71"/>
        <v/>
      </c>
      <c r="U542">
        <f t="shared" si="72"/>
        <v>0</v>
      </c>
    </row>
    <row r="543" spans="1:21" ht="15" x14ac:dyDescent="0.2">
      <c r="A543" s="48">
        <v>520</v>
      </c>
      <c r="B543" s="49" t="str">
        <f>IF(G543="","",VLOOKUP(G543,'Account Codes'!$A$2:$C$803,3,FALSE))</f>
        <v/>
      </c>
      <c r="C543" s="131" t="str">
        <f t="shared" si="73"/>
        <v/>
      </c>
      <c r="D543" s="39"/>
      <c r="E543" s="85" t="str">
        <f>IF(AND(LEN(D543)&gt;0,LEN(C543)&gt;0),"ERROR - please do not enter internal order AND cost centre",IF(LEN(C543)&gt;0,VLOOKUP(C543,'Account Codes'!$H$2:$I$5001,2,FALSE),IF(LEN(D543)&gt;0,VLOOKUP(D543,'Account Codes'!$K$2:$L$12186,2,FALSE),"")))</f>
        <v/>
      </c>
      <c r="F543" s="39"/>
      <c r="G543" s="31"/>
      <c r="H543" s="88" t="str">
        <f>IF(LEN(G543)=0,"",VLOOKUP(VALUE(G543),'Account Codes'!$A$2:$B$803,2,FALSE))</f>
        <v/>
      </c>
      <c r="I543" s="147"/>
      <c r="J543" s="132" t="s">
        <v>21</v>
      </c>
      <c r="K543" s="143"/>
      <c r="L543" s="132">
        <f t="shared" si="66"/>
        <v>0</v>
      </c>
      <c r="M543" s="128">
        <f t="shared" si="67"/>
        <v>0</v>
      </c>
      <c r="N543" s="30"/>
      <c r="O543" s="143"/>
      <c r="P543" s="82">
        <f t="shared" si="68"/>
        <v>0</v>
      </c>
      <c r="Q543" s="142"/>
      <c r="R543" s="123" t="str">
        <f t="shared" si="69"/>
        <v/>
      </c>
      <c r="S543" s="122" t="str">
        <f t="shared" si="70"/>
        <v/>
      </c>
      <c r="T543" s="122" t="str">
        <f t="shared" si="71"/>
        <v/>
      </c>
      <c r="U543">
        <f t="shared" si="72"/>
        <v>0</v>
      </c>
    </row>
    <row r="544" spans="1:21" ht="15" x14ac:dyDescent="0.2">
      <c r="A544" s="48">
        <v>521</v>
      </c>
      <c r="B544" s="49" t="str">
        <f>IF(G544="","",VLOOKUP(G544,'Account Codes'!$A$2:$C$803,3,FALSE))</f>
        <v/>
      </c>
      <c r="C544" s="131" t="str">
        <f t="shared" si="73"/>
        <v/>
      </c>
      <c r="D544" s="39"/>
      <c r="E544" s="85" t="str">
        <f>IF(AND(LEN(D544)&gt;0,LEN(C544)&gt;0),"ERROR - please do not enter internal order AND cost centre",IF(LEN(C544)&gt;0,VLOOKUP(C544,'Account Codes'!$H$2:$I$5001,2,FALSE),IF(LEN(D544)&gt;0,VLOOKUP(D544,'Account Codes'!$K$2:$L$12186,2,FALSE),"")))</f>
        <v/>
      </c>
      <c r="F544" s="39"/>
      <c r="G544" s="31"/>
      <c r="H544" s="88" t="str">
        <f>IF(LEN(G544)=0,"",VLOOKUP(VALUE(G544),'Account Codes'!$A$2:$B$803,2,FALSE))</f>
        <v/>
      </c>
      <c r="I544" s="147"/>
      <c r="J544" s="132" t="s">
        <v>21</v>
      </c>
      <c r="K544" s="143"/>
      <c r="L544" s="132">
        <f t="shared" ref="L544:L607" si="74">IF((M544+P544)&gt;49,("ERROR!"),SUM(M544+P544))</f>
        <v>0</v>
      </c>
      <c r="M544" s="128">
        <f t="shared" ref="M544:M607" si="75">IF(LEN(K544)&gt;35,("ERROR"),LEN(K544))</f>
        <v>0</v>
      </c>
      <c r="N544" s="30"/>
      <c r="O544" s="143"/>
      <c r="P544" s="82">
        <f t="shared" ref="P544:P607" si="76">LEN(O544)</f>
        <v>0</v>
      </c>
      <c r="Q544" s="142"/>
      <c r="R544" s="123" t="str">
        <f t="shared" si="69"/>
        <v/>
      </c>
      <c r="S544" s="122" t="str">
        <f t="shared" si="70"/>
        <v/>
      </c>
      <c r="T544" s="122" t="str">
        <f t="shared" si="71"/>
        <v/>
      </c>
      <c r="U544">
        <f t="shared" si="72"/>
        <v>0</v>
      </c>
    </row>
    <row r="545" spans="1:21" ht="15" x14ac:dyDescent="0.2">
      <c r="A545" s="48">
        <v>522</v>
      </c>
      <c r="B545" s="49" t="str">
        <f>IF(G545="","",VLOOKUP(G545,'Account Codes'!$A$2:$C$803,3,FALSE))</f>
        <v/>
      </c>
      <c r="C545" s="131" t="str">
        <f t="shared" si="73"/>
        <v/>
      </c>
      <c r="D545" s="39"/>
      <c r="E545" s="85" t="str">
        <f>IF(AND(LEN(D545)&gt;0,LEN(C545)&gt;0),"ERROR - please do not enter internal order AND cost centre",IF(LEN(C545)&gt;0,VLOOKUP(C545,'Account Codes'!$H$2:$I$5001,2,FALSE),IF(LEN(D545)&gt;0,VLOOKUP(D545,'Account Codes'!$K$2:$L$12186,2,FALSE),"")))</f>
        <v/>
      </c>
      <c r="F545" s="39"/>
      <c r="G545" s="31"/>
      <c r="H545" s="88" t="str">
        <f>IF(LEN(G545)=0,"",VLOOKUP(VALUE(G545),'Account Codes'!$A$2:$B$803,2,FALSE))</f>
        <v/>
      </c>
      <c r="I545" s="147"/>
      <c r="J545" s="132" t="s">
        <v>21</v>
      </c>
      <c r="K545" s="143"/>
      <c r="L545" s="132">
        <f t="shared" si="74"/>
        <v>0</v>
      </c>
      <c r="M545" s="128">
        <f t="shared" si="75"/>
        <v>0</v>
      </c>
      <c r="N545" s="30"/>
      <c r="O545" s="143"/>
      <c r="P545" s="82">
        <f t="shared" si="76"/>
        <v>0</v>
      </c>
      <c r="Q545" s="142"/>
      <c r="R545" s="123" t="str">
        <f t="shared" si="69"/>
        <v/>
      </c>
      <c r="S545" s="122" t="str">
        <f t="shared" si="70"/>
        <v/>
      </c>
      <c r="T545" s="122" t="str">
        <f t="shared" si="71"/>
        <v/>
      </c>
      <c r="U545">
        <f t="shared" si="72"/>
        <v>0</v>
      </c>
    </row>
    <row r="546" spans="1:21" ht="15" x14ac:dyDescent="0.2">
      <c r="A546" s="48">
        <v>523</v>
      </c>
      <c r="B546" s="49" t="str">
        <f>IF(G546="","",VLOOKUP(G546,'Account Codes'!$A$2:$C$803,3,FALSE))</f>
        <v/>
      </c>
      <c r="C546" s="131" t="str">
        <f t="shared" si="73"/>
        <v/>
      </c>
      <c r="D546" s="39"/>
      <c r="E546" s="85" t="str">
        <f>IF(AND(LEN(D546)&gt;0,LEN(C546)&gt;0),"ERROR - please do not enter internal order AND cost centre",IF(LEN(C546)&gt;0,VLOOKUP(C546,'Account Codes'!$H$2:$I$5001,2,FALSE),IF(LEN(D546)&gt;0,VLOOKUP(D546,'Account Codes'!$K$2:$L$12186,2,FALSE),"")))</f>
        <v/>
      </c>
      <c r="F546" s="39"/>
      <c r="G546" s="31"/>
      <c r="H546" s="88" t="str">
        <f>IF(LEN(G546)=0,"",VLOOKUP(VALUE(G546),'Account Codes'!$A$2:$B$803,2,FALSE))</f>
        <v/>
      </c>
      <c r="I546" s="147"/>
      <c r="J546" s="132" t="s">
        <v>21</v>
      </c>
      <c r="K546" s="143"/>
      <c r="L546" s="132">
        <f t="shared" si="74"/>
        <v>0</v>
      </c>
      <c r="M546" s="128">
        <f t="shared" si="75"/>
        <v>0</v>
      </c>
      <c r="N546" s="30"/>
      <c r="O546" s="143"/>
      <c r="P546" s="82">
        <f t="shared" si="76"/>
        <v>0</v>
      </c>
      <c r="Q546" s="142"/>
      <c r="R546" s="123" t="str">
        <f t="shared" si="69"/>
        <v/>
      </c>
      <c r="S546" s="122" t="str">
        <f t="shared" si="70"/>
        <v/>
      </c>
      <c r="T546" s="122" t="str">
        <f t="shared" si="71"/>
        <v/>
      </c>
      <c r="U546">
        <f t="shared" si="72"/>
        <v>0</v>
      </c>
    </row>
    <row r="547" spans="1:21" ht="15" x14ac:dyDescent="0.2">
      <c r="A547" s="48">
        <v>524</v>
      </c>
      <c r="B547" s="49" t="str">
        <f>IF(G547="","",VLOOKUP(G547,'Account Codes'!$A$2:$C$803,3,FALSE))</f>
        <v/>
      </c>
      <c r="C547" s="131" t="str">
        <f t="shared" si="73"/>
        <v/>
      </c>
      <c r="D547" s="39"/>
      <c r="E547" s="85" t="str">
        <f>IF(AND(LEN(D547)&gt;0,LEN(C547)&gt;0),"ERROR - please do not enter internal order AND cost centre",IF(LEN(C547)&gt;0,VLOOKUP(C547,'Account Codes'!$H$2:$I$5001,2,FALSE),IF(LEN(D547)&gt;0,VLOOKUP(D547,'Account Codes'!$K$2:$L$12186,2,FALSE),"")))</f>
        <v/>
      </c>
      <c r="F547" s="39"/>
      <c r="G547" s="31"/>
      <c r="H547" s="88" t="str">
        <f>IF(LEN(G547)=0,"",VLOOKUP(VALUE(G547),'Account Codes'!$A$2:$B$803,2,FALSE))</f>
        <v/>
      </c>
      <c r="I547" s="147"/>
      <c r="J547" s="132" t="s">
        <v>21</v>
      </c>
      <c r="K547" s="143"/>
      <c r="L547" s="132">
        <f t="shared" si="74"/>
        <v>0</v>
      </c>
      <c r="M547" s="128">
        <f t="shared" si="75"/>
        <v>0</v>
      </c>
      <c r="N547" s="30"/>
      <c r="O547" s="143"/>
      <c r="P547" s="82">
        <f t="shared" si="76"/>
        <v>0</v>
      </c>
      <c r="Q547" s="142"/>
      <c r="R547" s="123" t="str">
        <f t="shared" si="69"/>
        <v/>
      </c>
      <c r="S547" s="122" t="str">
        <f t="shared" si="70"/>
        <v/>
      </c>
      <c r="T547" s="122" t="str">
        <f t="shared" si="71"/>
        <v/>
      </c>
      <c r="U547">
        <f t="shared" si="72"/>
        <v>0</v>
      </c>
    </row>
    <row r="548" spans="1:21" ht="15" x14ac:dyDescent="0.2">
      <c r="A548" s="48">
        <v>525</v>
      </c>
      <c r="B548" s="49" t="str">
        <f>IF(G548="","",VLOOKUP(G548,'Account Codes'!$A$2:$C$803,3,FALSE))</f>
        <v/>
      </c>
      <c r="C548" s="131" t="str">
        <f t="shared" si="73"/>
        <v/>
      </c>
      <c r="D548" s="39"/>
      <c r="E548" s="85" t="str">
        <f>IF(AND(LEN(D548)&gt;0,LEN(C548)&gt;0),"ERROR - please do not enter internal order AND cost centre",IF(LEN(C548)&gt;0,VLOOKUP(C548,'Account Codes'!$H$2:$I$5001,2,FALSE),IF(LEN(D548)&gt;0,VLOOKUP(D548,'Account Codes'!$K$2:$L$12186,2,FALSE),"")))</f>
        <v/>
      </c>
      <c r="F548" s="39"/>
      <c r="G548" s="31"/>
      <c r="H548" s="88" t="str">
        <f>IF(LEN(G548)=0,"",VLOOKUP(VALUE(G548),'Account Codes'!$A$2:$B$803,2,FALSE))</f>
        <v/>
      </c>
      <c r="I548" s="147"/>
      <c r="J548" s="132" t="s">
        <v>21</v>
      </c>
      <c r="K548" s="143"/>
      <c r="L548" s="132">
        <f t="shared" si="74"/>
        <v>0</v>
      </c>
      <c r="M548" s="128">
        <f t="shared" si="75"/>
        <v>0</v>
      </c>
      <c r="N548" s="30"/>
      <c r="O548" s="143"/>
      <c r="P548" s="82">
        <f t="shared" si="76"/>
        <v>0</v>
      </c>
      <c r="Q548" s="142"/>
      <c r="R548" s="123" t="str">
        <f t="shared" si="69"/>
        <v/>
      </c>
      <c r="S548" s="122" t="str">
        <f t="shared" si="70"/>
        <v/>
      </c>
      <c r="T548" s="122" t="str">
        <f t="shared" si="71"/>
        <v/>
      </c>
      <c r="U548">
        <f t="shared" si="72"/>
        <v>0</v>
      </c>
    </row>
    <row r="549" spans="1:21" ht="15" x14ac:dyDescent="0.2">
      <c r="A549" s="48">
        <v>526</v>
      </c>
      <c r="B549" s="49" t="str">
        <f>IF(G549="","",VLOOKUP(G549,'Account Codes'!$A$2:$C$803,3,FALSE))</f>
        <v/>
      </c>
      <c r="C549" s="131" t="str">
        <f t="shared" si="73"/>
        <v/>
      </c>
      <c r="D549" s="39"/>
      <c r="E549" s="85" t="str">
        <f>IF(AND(LEN(D549)&gt;0,LEN(C549)&gt;0),"ERROR - please do not enter internal order AND cost centre",IF(LEN(C549)&gt;0,VLOOKUP(C549,'Account Codes'!$H$2:$I$5001,2,FALSE),IF(LEN(D549)&gt;0,VLOOKUP(D549,'Account Codes'!$K$2:$L$12186,2,FALSE),"")))</f>
        <v/>
      </c>
      <c r="F549" s="39"/>
      <c r="G549" s="31"/>
      <c r="H549" s="88" t="str">
        <f>IF(LEN(G549)=0,"",VLOOKUP(VALUE(G549),'Account Codes'!$A$2:$B$803,2,FALSE))</f>
        <v/>
      </c>
      <c r="I549" s="147"/>
      <c r="J549" s="132" t="s">
        <v>21</v>
      </c>
      <c r="K549" s="143"/>
      <c r="L549" s="132">
        <f t="shared" si="74"/>
        <v>0</v>
      </c>
      <c r="M549" s="128">
        <f t="shared" si="75"/>
        <v>0</v>
      </c>
      <c r="N549" s="30"/>
      <c r="O549" s="143"/>
      <c r="P549" s="82">
        <f t="shared" si="76"/>
        <v>0</v>
      </c>
      <c r="Q549" s="142"/>
      <c r="R549" s="123" t="str">
        <f t="shared" si="69"/>
        <v/>
      </c>
      <c r="S549" s="122" t="str">
        <f t="shared" si="70"/>
        <v/>
      </c>
      <c r="T549" s="122" t="str">
        <f t="shared" si="71"/>
        <v/>
      </c>
      <c r="U549">
        <f t="shared" si="72"/>
        <v>0</v>
      </c>
    </row>
    <row r="550" spans="1:21" ht="15" x14ac:dyDescent="0.2">
      <c r="A550" s="48">
        <v>527</v>
      </c>
      <c r="B550" s="49" t="str">
        <f>IF(G550="","",VLOOKUP(G550,'Account Codes'!$A$2:$C$803,3,FALSE))</f>
        <v/>
      </c>
      <c r="C550" s="131" t="str">
        <f t="shared" si="73"/>
        <v/>
      </c>
      <c r="D550" s="39"/>
      <c r="E550" s="85" t="str">
        <f>IF(AND(LEN(D550)&gt;0,LEN(C550)&gt;0),"ERROR - please do not enter internal order AND cost centre",IF(LEN(C550)&gt;0,VLOOKUP(C550,'Account Codes'!$H$2:$I$5001,2,FALSE),IF(LEN(D550)&gt;0,VLOOKUP(D550,'Account Codes'!$K$2:$L$12186,2,FALSE),"")))</f>
        <v/>
      </c>
      <c r="F550" s="39"/>
      <c r="G550" s="31"/>
      <c r="H550" s="88" t="str">
        <f>IF(LEN(G550)=0,"",VLOOKUP(VALUE(G550),'Account Codes'!$A$2:$B$803,2,FALSE))</f>
        <v/>
      </c>
      <c r="I550" s="147"/>
      <c r="J550" s="132" t="s">
        <v>21</v>
      </c>
      <c r="K550" s="143"/>
      <c r="L550" s="132">
        <f t="shared" si="74"/>
        <v>0</v>
      </c>
      <c r="M550" s="128">
        <f t="shared" si="75"/>
        <v>0</v>
      </c>
      <c r="N550" s="30"/>
      <c r="O550" s="143"/>
      <c r="P550" s="82">
        <f t="shared" si="76"/>
        <v>0</v>
      </c>
      <c r="Q550" s="142"/>
      <c r="R550" s="123" t="str">
        <f t="shared" si="69"/>
        <v/>
      </c>
      <c r="S550" s="122" t="str">
        <f t="shared" si="70"/>
        <v/>
      </c>
      <c r="T550" s="122" t="str">
        <f t="shared" si="71"/>
        <v/>
      </c>
      <c r="U550">
        <f t="shared" si="72"/>
        <v>0</v>
      </c>
    </row>
    <row r="551" spans="1:21" ht="15" x14ac:dyDescent="0.2">
      <c r="A551" s="48">
        <v>528</v>
      </c>
      <c r="B551" s="49" t="str">
        <f>IF(G551="","",VLOOKUP(G551,'Account Codes'!$A$2:$C$803,3,FALSE))</f>
        <v/>
      </c>
      <c r="C551" s="131" t="str">
        <f t="shared" si="73"/>
        <v/>
      </c>
      <c r="D551" s="39"/>
      <c r="E551" s="85" t="str">
        <f>IF(AND(LEN(D551)&gt;0,LEN(C551)&gt;0),"ERROR - please do not enter internal order AND cost centre",IF(LEN(C551)&gt;0,VLOOKUP(C551,'Account Codes'!$H$2:$I$5001,2,FALSE),IF(LEN(D551)&gt;0,VLOOKUP(D551,'Account Codes'!$K$2:$L$12186,2,FALSE),"")))</f>
        <v/>
      </c>
      <c r="F551" s="39"/>
      <c r="G551" s="31"/>
      <c r="H551" s="88" t="str">
        <f>IF(LEN(G551)=0,"",VLOOKUP(VALUE(G551),'Account Codes'!$A$2:$B$803,2,FALSE))</f>
        <v/>
      </c>
      <c r="I551" s="147"/>
      <c r="J551" s="132" t="s">
        <v>21</v>
      </c>
      <c r="K551" s="143"/>
      <c r="L551" s="132">
        <f t="shared" si="74"/>
        <v>0</v>
      </c>
      <c r="M551" s="128">
        <f t="shared" si="75"/>
        <v>0</v>
      </c>
      <c r="N551" s="30"/>
      <c r="O551" s="143"/>
      <c r="P551" s="82">
        <f t="shared" si="76"/>
        <v>0</v>
      </c>
      <c r="Q551" s="142"/>
      <c r="R551" s="123" t="str">
        <f t="shared" si="69"/>
        <v/>
      </c>
      <c r="S551" s="122" t="str">
        <f t="shared" si="70"/>
        <v/>
      </c>
      <c r="T551" s="122" t="str">
        <f t="shared" si="71"/>
        <v/>
      </c>
      <c r="U551">
        <f t="shared" si="72"/>
        <v>0</v>
      </c>
    </row>
    <row r="552" spans="1:21" ht="15" x14ac:dyDescent="0.2">
      <c r="A552" s="48">
        <v>529</v>
      </c>
      <c r="B552" s="49" t="str">
        <f>IF(G552="","",VLOOKUP(G552,'Account Codes'!$A$2:$C$803,3,FALSE))</f>
        <v/>
      </c>
      <c r="C552" s="131" t="str">
        <f t="shared" si="73"/>
        <v/>
      </c>
      <c r="D552" s="39"/>
      <c r="E552" s="85" t="str">
        <f>IF(AND(LEN(D552)&gt;0,LEN(C552)&gt;0),"ERROR - please do not enter internal order AND cost centre",IF(LEN(C552)&gt;0,VLOOKUP(C552,'Account Codes'!$H$2:$I$5001,2,FALSE),IF(LEN(D552)&gt;0,VLOOKUP(D552,'Account Codes'!$K$2:$L$12186,2,FALSE),"")))</f>
        <v/>
      </c>
      <c r="F552" s="39"/>
      <c r="G552" s="31"/>
      <c r="H552" s="88" t="str">
        <f>IF(LEN(G552)=0,"",VLOOKUP(VALUE(G552),'Account Codes'!$A$2:$B$803,2,FALSE))</f>
        <v/>
      </c>
      <c r="I552" s="147"/>
      <c r="J552" s="132" t="s">
        <v>21</v>
      </c>
      <c r="K552" s="143"/>
      <c r="L552" s="132">
        <f t="shared" si="74"/>
        <v>0</v>
      </c>
      <c r="M552" s="128">
        <f t="shared" si="75"/>
        <v>0</v>
      </c>
      <c r="N552" s="30"/>
      <c r="O552" s="143"/>
      <c r="P552" s="82">
        <f t="shared" si="76"/>
        <v>0</v>
      </c>
      <c r="Q552" s="142"/>
      <c r="R552" s="123" t="str">
        <f t="shared" si="69"/>
        <v/>
      </c>
      <c r="S552" s="122" t="str">
        <f t="shared" si="70"/>
        <v/>
      </c>
      <c r="T552" s="122" t="str">
        <f t="shared" si="71"/>
        <v/>
      </c>
      <c r="U552">
        <f t="shared" si="72"/>
        <v>0</v>
      </c>
    </row>
    <row r="553" spans="1:21" ht="15" x14ac:dyDescent="0.2">
      <c r="A553" s="48">
        <v>530</v>
      </c>
      <c r="B553" s="49" t="str">
        <f>IF(G553="","",VLOOKUP(G553,'Account Codes'!$A$2:$C$803,3,FALSE))</f>
        <v/>
      </c>
      <c r="C553" s="131" t="str">
        <f t="shared" si="73"/>
        <v/>
      </c>
      <c r="D553" s="39"/>
      <c r="E553" s="85" t="str">
        <f>IF(AND(LEN(D553)&gt;0,LEN(C553)&gt;0),"ERROR - please do not enter internal order AND cost centre",IF(LEN(C553)&gt;0,VLOOKUP(C553,'Account Codes'!$H$2:$I$5001,2,FALSE),IF(LEN(D553)&gt;0,VLOOKUP(D553,'Account Codes'!$K$2:$L$12186,2,FALSE),"")))</f>
        <v/>
      </c>
      <c r="F553" s="39"/>
      <c r="G553" s="31"/>
      <c r="H553" s="88" t="str">
        <f>IF(LEN(G553)=0,"",VLOOKUP(VALUE(G553),'Account Codes'!$A$2:$B$803,2,FALSE))</f>
        <v/>
      </c>
      <c r="I553" s="147"/>
      <c r="J553" s="132" t="s">
        <v>21</v>
      </c>
      <c r="K553" s="143"/>
      <c r="L553" s="132">
        <f t="shared" si="74"/>
        <v>0</v>
      </c>
      <c r="M553" s="128">
        <f t="shared" si="75"/>
        <v>0</v>
      </c>
      <c r="N553" s="30"/>
      <c r="O553" s="143"/>
      <c r="P553" s="82">
        <f t="shared" si="76"/>
        <v>0</v>
      </c>
      <c r="Q553" s="142"/>
      <c r="R553" s="123" t="str">
        <f t="shared" si="69"/>
        <v/>
      </c>
      <c r="S553" s="122" t="str">
        <f t="shared" si="70"/>
        <v/>
      </c>
      <c r="T553" s="122" t="str">
        <f t="shared" si="71"/>
        <v/>
      </c>
      <c r="U553">
        <f t="shared" si="72"/>
        <v>0</v>
      </c>
    </row>
    <row r="554" spans="1:21" ht="15" x14ac:dyDescent="0.2">
      <c r="A554" s="48">
        <v>531</v>
      </c>
      <c r="B554" s="49" t="str">
        <f>IF(G554="","",VLOOKUP(G554,'Account Codes'!$A$2:$C$803,3,FALSE))</f>
        <v/>
      </c>
      <c r="C554" s="131" t="str">
        <f t="shared" si="73"/>
        <v/>
      </c>
      <c r="D554" s="39"/>
      <c r="E554" s="85" t="str">
        <f>IF(AND(LEN(D554)&gt;0,LEN(C554)&gt;0),"ERROR - please do not enter internal order AND cost centre",IF(LEN(C554)&gt;0,VLOOKUP(C554,'Account Codes'!$H$2:$I$5001,2,FALSE),IF(LEN(D554)&gt;0,VLOOKUP(D554,'Account Codes'!$K$2:$L$12186,2,FALSE),"")))</f>
        <v/>
      </c>
      <c r="F554" s="39"/>
      <c r="G554" s="31"/>
      <c r="H554" s="88" t="str">
        <f>IF(LEN(G554)=0,"",VLOOKUP(VALUE(G554),'Account Codes'!$A$2:$B$803,2,FALSE))</f>
        <v/>
      </c>
      <c r="I554" s="147"/>
      <c r="J554" s="132" t="s">
        <v>21</v>
      </c>
      <c r="K554" s="143"/>
      <c r="L554" s="132">
        <f t="shared" si="74"/>
        <v>0</v>
      </c>
      <c r="M554" s="128">
        <f t="shared" si="75"/>
        <v>0</v>
      </c>
      <c r="N554" s="30"/>
      <c r="O554" s="143"/>
      <c r="P554" s="82">
        <f t="shared" si="76"/>
        <v>0</v>
      </c>
      <c r="Q554" s="142"/>
      <c r="R554" s="123" t="str">
        <f t="shared" si="69"/>
        <v/>
      </c>
      <c r="S554" s="122" t="str">
        <f t="shared" si="70"/>
        <v/>
      </c>
      <c r="T554" s="122" t="str">
        <f t="shared" si="71"/>
        <v/>
      </c>
      <c r="U554">
        <f t="shared" si="72"/>
        <v>0</v>
      </c>
    </row>
    <row r="555" spans="1:21" ht="15" x14ac:dyDescent="0.2">
      <c r="A555" s="48">
        <v>532</v>
      </c>
      <c r="B555" s="49" t="str">
        <f>IF(G555="","",VLOOKUP(G555,'Account Codes'!$A$2:$C$803,3,FALSE))</f>
        <v/>
      </c>
      <c r="C555" s="131" t="str">
        <f t="shared" si="73"/>
        <v/>
      </c>
      <c r="D555" s="39"/>
      <c r="E555" s="85" t="str">
        <f>IF(AND(LEN(D555)&gt;0,LEN(C555)&gt;0),"ERROR - please do not enter internal order AND cost centre",IF(LEN(C555)&gt;0,VLOOKUP(C555,'Account Codes'!$H$2:$I$5001,2,FALSE),IF(LEN(D555)&gt;0,VLOOKUP(D555,'Account Codes'!$K$2:$L$12186,2,FALSE),"")))</f>
        <v/>
      </c>
      <c r="F555" s="39"/>
      <c r="G555" s="31"/>
      <c r="H555" s="88" t="str">
        <f>IF(LEN(G555)=0,"",VLOOKUP(VALUE(G555),'Account Codes'!$A$2:$B$803,2,FALSE))</f>
        <v/>
      </c>
      <c r="I555" s="147"/>
      <c r="J555" s="132" t="s">
        <v>21</v>
      </c>
      <c r="K555" s="143"/>
      <c r="L555" s="132">
        <f t="shared" si="74"/>
        <v>0</v>
      </c>
      <c r="M555" s="128">
        <f t="shared" si="75"/>
        <v>0</v>
      </c>
      <c r="N555" s="30"/>
      <c r="O555" s="143"/>
      <c r="P555" s="82">
        <f t="shared" si="76"/>
        <v>0</v>
      </c>
      <c r="Q555" s="142"/>
      <c r="R555" s="123" t="str">
        <f t="shared" si="69"/>
        <v/>
      </c>
      <c r="S555" s="122" t="str">
        <f t="shared" si="70"/>
        <v/>
      </c>
      <c r="T555" s="122" t="str">
        <f t="shared" si="71"/>
        <v/>
      </c>
      <c r="U555">
        <f t="shared" si="72"/>
        <v>0</v>
      </c>
    </row>
    <row r="556" spans="1:21" ht="15" x14ac:dyDescent="0.2">
      <c r="A556" s="48">
        <v>533</v>
      </c>
      <c r="B556" s="49" t="str">
        <f>IF(G556="","",VLOOKUP(G556,'Account Codes'!$A$2:$C$803,3,FALSE))</f>
        <v/>
      </c>
      <c r="C556" s="131" t="str">
        <f t="shared" si="73"/>
        <v/>
      </c>
      <c r="D556" s="39"/>
      <c r="E556" s="85" t="str">
        <f>IF(AND(LEN(D556)&gt;0,LEN(C556)&gt;0),"ERROR - please do not enter internal order AND cost centre",IF(LEN(C556)&gt;0,VLOOKUP(C556,'Account Codes'!$H$2:$I$5001,2,FALSE),IF(LEN(D556)&gt;0,VLOOKUP(D556,'Account Codes'!$K$2:$L$12186,2,FALSE),"")))</f>
        <v/>
      </c>
      <c r="F556" s="39"/>
      <c r="G556" s="31"/>
      <c r="H556" s="88" t="str">
        <f>IF(LEN(G556)=0,"",VLOOKUP(VALUE(G556),'Account Codes'!$A$2:$B$803,2,FALSE))</f>
        <v/>
      </c>
      <c r="I556" s="147"/>
      <c r="J556" s="132" t="s">
        <v>21</v>
      </c>
      <c r="K556" s="143"/>
      <c r="L556" s="132">
        <f t="shared" si="74"/>
        <v>0</v>
      </c>
      <c r="M556" s="128">
        <f t="shared" si="75"/>
        <v>0</v>
      </c>
      <c r="N556" s="30"/>
      <c r="O556" s="143"/>
      <c r="P556" s="82">
        <f t="shared" si="76"/>
        <v>0</v>
      </c>
      <c r="Q556" s="142"/>
      <c r="R556" s="123" t="str">
        <f t="shared" si="69"/>
        <v/>
      </c>
      <c r="S556" s="122" t="str">
        <f t="shared" si="70"/>
        <v/>
      </c>
      <c r="T556" s="122" t="str">
        <f t="shared" si="71"/>
        <v/>
      </c>
      <c r="U556">
        <f t="shared" si="72"/>
        <v>0</v>
      </c>
    </row>
    <row r="557" spans="1:21" ht="15" x14ac:dyDescent="0.2">
      <c r="A557" s="48">
        <v>534</v>
      </c>
      <c r="B557" s="49" t="str">
        <f>IF(G557="","",VLOOKUP(G557,'Account Codes'!$A$2:$C$803,3,FALSE))</f>
        <v/>
      </c>
      <c r="C557" s="131" t="str">
        <f t="shared" si="73"/>
        <v/>
      </c>
      <c r="D557" s="39"/>
      <c r="E557" s="85" t="str">
        <f>IF(AND(LEN(D557)&gt;0,LEN(C557)&gt;0),"ERROR - please do not enter internal order AND cost centre",IF(LEN(C557)&gt;0,VLOOKUP(C557,'Account Codes'!$H$2:$I$5001,2,FALSE),IF(LEN(D557)&gt;0,VLOOKUP(D557,'Account Codes'!$K$2:$L$12186,2,FALSE),"")))</f>
        <v/>
      </c>
      <c r="F557" s="39"/>
      <c r="G557" s="31"/>
      <c r="H557" s="88" t="str">
        <f>IF(LEN(G557)=0,"",VLOOKUP(VALUE(G557),'Account Codes'!$A$2:$B$803,2,FALSE))</f>
        <v/>
      </c>
      <c r="I557" s="147"/>
      <c r="J557" s="132" t="s">
        <v>21</v>
      </c>
      <c r="K557" s="143"/>
      <c r="L557" s="132">
        <f t="shared" si="74"/>
        <v>0</v>
      </c>
      <c r="M557" s="128">
        <f t="shared" si="75"/>
        <v>0</v>
      </c>
      <c r="N557" s="30"/>
      <c r="O557" s="143"/>
      <c r="P557" s="82">
        <f t="shared" si="76"/>
        <v>0</v>
      </c>
      <c r="Q557" s="142"/>
      <c r="R557" s="123" t="str">
        <f t="shared" si="69"/>
        <v/>
      </c>
      <c r="S557" s="122" t="str">
        <f t="shared" si="70"/>
        <v/>
      </c>
      <c r="T557" s="122" t="str">
        <f t="shared" si="71"/>
        <v/>
      </c>
      <c r="U557">
        <f t="shared" si="72"/>
        <v>0</v>
      </c>
    </row>
    <row r="558" spans="1:21" ht="15" x14ac:dyDescent="0.2">
      <c r="A558" s="48">
        <v>535</v>
      </c>
      <c r="B558" s="49" t="str">
        <f>IF(G558="","",VLOOKUP(G558,'Account Codes'!$A$2:$C$803,3,FALSE))</f>
        <v/>
      </c>
      <c r="C558" s="131" t="str">
        <f t="shared" si="73"/>
        <v/>
      </c>
      <c r="D558" s="39"/>
      <c r="E558" s="85" t="str">
        <f>IF(AND(LEN(D558)&gt;0,LEN(C558)&gt;0),"ERROR - please do not enter internal order AND cost centre",IF(LEN(C558)&gt;0,VLOOKUP(C558,'Account Codes'!$H$2:$I$5001,2,FALSE),IF(LEN(D558)&gt;0,VLOOKUP(D558,'Account Codes'!$K$2:$L$12186,2,FALSE),"")))</f>
        <v/>
      </c>
      <c r="F558" s="39"/>
      <c r="G558" s="31"/>
      <c r="H558" s="88" t="str">
        <f>IF(LEN(G558)=0,"",VLOOKUP(VALUE(G558),'Account Codes'!$A$2:$B$803,2,FALSE))</f>
        <v/>
      </c>
      <c r="I558" s="147"/>
      <c r="J558" s="132" t="s">
        <v>21</v>
      </c>
      <c r="K558" s="143"/>
      <c r="L558" s="132">
        <f t="shared" si="74"/>
        <v>0</v>
      </c>
      <c r="M558" s="128">
        <f t="shared" si="75"/>
        <v>0</v>
      </c>
      <c r="N558" s="30"/>
      <c r="O558" s="143"/>
      <c r="P558" s="82">
        <f t="shared" si="76"/>
        <v>0</v>
      </c>
      <c r="Q558" s="142"/>
      <c r="R558" s="123" t="str">
        <f t="shared" si="69"/>
        <v/>
      </c>
      <c r="S558" s="122" t="str">
        <f t="shared" si="70"/>
        <v/>
      </c>
      <c r="T558" s="122" t="str">
        <f t="shared" si="71"/>
        <v/>
      </c>
      <c r="U558">
        <f t="shared" si="72"/>
        <v>0</v>
      </c>
    </row>
    <row r="559" spans="1:21" ht="15" x14ac:dyDescent="0.2">
      <c r="A559" s="48">
        <v>536</v>
      </c>
      <c r="B559" s="49" t="str">
        <f>IF(G559="","",VLOOKUP(G559,'Account Codes'!$A$2:$C$803,3,FALSE))</f>
        <v/>
      </c>
      <c r="C559" s="131" t="str">
        <f t="shared" si="73"/>
        <v/>
      </c>
      <c r="D559" s="39"/>
      <c r="E559" s="85" t="str">
        <f>IF(AND(LEN(D559)&gt;0,LEN(C559)&gt;0),"ERROR - please do not enter internal order AND cost centre",IF(LEN(C559)&gt;0,VLOOKUP(C559,'Account Codes'!$H$2:$I$5001,2,FALSE),IF(LEN(D559)&gt;0,VLOOKUP(D559,'Account Codes'!$K$2:$L$12186,2,FALSE),"")))</f>
        <v/>
      </c>
      <c r="F559" s="39"/>
      <c r="G559" s="31"/>
      <c r="H559" s="88" t="str">
        <f>IF(LEN(G559)=0,"",VLOOKUP(VALUE(G559),'Account Codes'!$A$2:$B$803,2,FALSE))</f>
        <v/>
      </c>
      <c r="I559" s="147"/>
      <c r="J559" s="132" t="s">
        <v>21</v>
      </c>
      <c r="K559" s="143"/>
      <c r="L559" s="132">
        <f t="shared" si="74"/>
        <v>0</v>
      </c>
      <c r="M559" s="128">
        <f t="shared" si="75"/>
        <v>0</v>
      </c>
      <c r="N559" s="30"/>
      <c r="O559" s="143"/>
      <c r="P559" s="82">
        <f t="shared" si="76"/>
        <v>0</v>
      </c>
      <c r="Q559" s="142"/>
      <c r="R559" s="123" t="str">
        <f t="shared" si="69"/>
        <v/>
      </c>
      <c r="S559" s="122" t="str">
        <f t="shared" si="70"/>
        <v/>
      </c>
      <c r="T559" s="122" t="str">
        <f t="shared" si="71"/>
        <v/>
      </c>
      <c r="U559">
        <f t="shared" si="72"/>
        <v>0</v>
      </c>
    </row>
    <row r="560" spans="1:21" ht="15" x14ac:dyDescent="0.2">
      <c r="A560" s="48">
        <v>537</v>
      </c>
      <c r="B560" s="49" t="str">
        <f>IF(G560="","",VLOOKUP(G560,'Account Codes'!$A$2:$C$803,3,FALSE))</f>
        <v/>
      </c>
      <c r="C560" s="131" t="str">
        <f t="shared" si="73"/>
        <v/>
      </c>
      <c r="D560" s="39"/>
      <c r="E560" s="85" t="str">
        <f>IF(AND(LEN(D560)&gt;0,LEN(C560)&gt;0),"ERROR - please do not enter internal order AND cost centre",IF(LEN(C560)&gt;0,VLOOKUP(C560,'Account Codes'!$H$2:$I$5001,2,FALSE),IF(LEN(D560)&gt;0,VLOOKUP(D560,'Account Codes'!$K$2:$L$12186,2,FALSE),"")))</f>
        <v/>
      </c>
      <c r="F560" s="39"/>
      <c r="G560" s="31"/>
      <c r="H560" s="88" t="str">
        <f>IF(LEN(G560)=0,"",VLOOKUP(VALUE(G560),'Account Codes'!$A$2:$B$803,2,FALSE))</f>
        <v/>
      </c>
      <c r="I560" s="147"/>
      <c r="J560" s="132" t="s">
        <v>21</v>
      </c>
      <c r="K560" s="143"/>
      <c r="L560" s="132">
        <f t="shared" si="74"/>
        <v>0</v>
      </c>
      <c r="M560" s="128">
        <f t="shared" si="75"/>
        <v>0</v>
      </c>
      <c r="N560" s="30"/>
      <c r="O560" s="143"/>
      <c r="P560" s="82">
        <f t="shared" si="76"/>
        <v>0</v>
      </c>
      <c r="Q560" s="142"/>
      <c r="R560" s="123" t="str">
        <f t="shared" si="69"/>
        <v/>
      </c>
      <c r="S560" s="122" t="str">
        <f t="shared" si="70"/>
        <v/>
      </c>
      <c r="T560" s="122" t="str">
        <f t="shared" si="71"/>
        <v/>
      </c>
      <c r="U560">
        <f t="shared" si="72"/>
        <v>0</v>
      </c>
    </row>
    <row r="561" spans="1:21" ht="15" x14ac:dyDescent="0.2">
      <c r="A561" s="48">
        <v>538</v>
      </c>
      <c r="B561" s="49" t="str">
        <f>IF(G561="","",VLOOKUP(G561,'Account Codes'!$A$2:$C$803,3,FALSE))</f>
        <v/>
      </c>
      <c r="C561" s="131" t="str">
        <f t="shared" si="73"/>
        <v/>
      </c>
      <c r="D561" s="39"/>
      <c r="E561" s="85" t="str">
        <f>IF(AND(LEN(D561)&gt;0,LEN(C561)&gt;0),"ERROR - please do not enter internal order AND cost centre",IF(LEN(C561)&gt;0,VLOOKUP(C561,'Account Codes'!$H$2:$I$5001,2,FALSE),IF(LEN(D561)&gt;0,VLOOKUP(D561,'Account Codes'!$K$2:$L$12186,2,FALSE),"")))</f>
        <v/>
      </c>
      <c r="F561" s="39"/>
      <c r="G561" s="31"/>
      <c r="H561" s="88" t="str">
        <f>IF(LEN(G561)=0,"",VLOOKUP(VALUE(G561),'Account Codes'!$A$2:$B$803,2,FALSE))</f>
        <v/>
      </c>
      <c r="I561" s="147"/>
      <c r="J561" s="132" t="s">
        <v>21</v>
      </c>
      <c r="K561" s="143"/>
      <c r="L561" s="132">
        <f t="shared" si="74"/>
        <v>0</v>
      </c>
      <c r="M561" s="128">
        <f t="shared" si="75"/>
        <v>0</v>
      </c>
      <c r="N561" s="30"/>
      <c r="O561" s="143"/>
      <c r="P561" s="82">
        <f t="shared" si="76"/>
        <v>0</v>
      </c>
      <c r="Q561" s="142"/>
      <c r="R561" s="123" t="str">
        <f t="shared" si="69"/>
        <v/>
      </c>
      <c r="S561" s="122" t="str">
        <f t="shared" si="70"/>
        <v/>
      </c>
      <c r="T561" s="122" t="str">
        <f t="shared" si="71"/>
        <v/>
      </c>
      <c r="U561">
        <f t="shared" si="72"/>
        <v>0</v>
      </c>
    </row>
    <row r="562" spans="1:21" ht="15" x14ac:dyDescent="0.2">
      <c r="A562" s="48">
        <v>539</v>
      </c>
      <c r="B562" s="49" t="str">
        <f>IF(G562="","",VLOOKUP(G562,'Account Codes'!$A$2:$C$803,3,FALSE))</f>
        <v/>
      </c>
      <c r="C562" s="131" t="str">
        <f t="shared" si="73"/>
        <v/>
      </c>
      <c r="D562" s="39"/>
      <c r="E562" s="85" t="str">
        <f>IF(AND(LEN(D562)&gt;0,LEN(C562)&gt;0),"ERROR - please do not enter internal order AND cost centre",IF(LEN(C562)&gt;0,VLOOKUP(C562,'Account Codes'!$H$2:$I$5001,2,FALSE),IF(LEN(D562)&gt;0,VLOOKUP(D562,'Account Codes'!$K$2:$L$12186,2,FALSE),"")))</f>
        <v/>
      </c>
      <c r="F562" s="39"/>
      <c r="G562" s="31"/>
      <c r="H562" s="88" t="str">
        <f>IF(LEN(G562)=0,"",VLOOKUP(VALUE(G562),'Account Codes'!$A$2:$B$803,2,FALSE))</f>
        <v/>
      </c>
      <c r="I562" s="147"/>
      <c r="J562" s="132" t="s">
        <v>21</v>
      </c>
      <c r="K562" s="143"/>
      <c r="L562" s="132">
        <f t="shared" si="74"/>
        <v>0</v>
      </c>
      <c r="M562" s="128">
        <f t="shared" si="75"/>
        <v>0</v>
      </c>
      <c r="N562" s="30"/>
      <c r="O562" s="143"/>
      <c r="P562" s="82">
        <f t="shared" si="76"/>
        <v>0</v>
      </c>
      <c r="Q562" s="142"/>
      <c r="R562" s="123" t="str">
        <f t="shared" si="69"/>
        <v/>
      </c>
      <c r="S562" s="122" t="str">
        <f t="shared" si="70"/>
        <v/>
      </c>
      <c r="T562" s="122" t="str">
        <f t="shared" si="71"/>
        <v/>
      </c>
      <c r="U562">
        <f t="shared" si="72"/>
        <v>0</v>
      </c>
    </row>
    <row r="563" spans="1:21" ht="15" x14ac:dyDescent="0.2">
      <c r="A563" s="48">
        <v>540</v>
      </c>
      <c r="B563" s="49" t="str">
        <f>IF(G563="","",VLOOKUP(G563,'Account Codes'!$A$2:$C$803,3,FALSE))</f>
        <v/>
      </c>
      <c r="C563" s="131" t="str">
        <f t="shared" si="73"/>
        <v/>
      </c>
      <c r="D563" s="39"/>
      <c r="E563" s="85" t="str">
        <f>IF(AND(LEN(D563)&gt;0,LEN(C563)&gt;0),"ERROR - please do not enter internal order AND cost centre",IF(LEN(C563)&gt;0,VLOOKUP(C563,'Account Codes'!$H$2:$I$5001,2,FALSE),IF(LEN(D563)&gt;0,VLOOKUP(D563,'Account Codes'!$K$2:$L$12186,2,FALSE),"")))</f>
        <v/>
      </c>
      <c r="F563" s="39"/>
      <c r="G563" s="31"/>
      <c r="H563" s="88" t="str">
        <f>IF(LEN(G563)=0,"",VLOOKUP(VALUE(G563),'Account Codes'!$A$2:$B$803,2,FALSE))</f>
        <v/>
      </c>
      <c r="I563" s="147"/>
      <c r="J563" s="132" t="s">
        <v>21</v>
      </c>
      <c r="K563" s="143"/>
      <c r="L563" s="132">
        <f t="shared" si="74"/>
        <v>0</v>
      </c>
      <c r="M563" s="128">
        <f t="shared" si="75"/>
        <v>0</v>
      </c>
      <c r="N563" s="30"/>
      <c r="O563" s="143"/>
      <c r="P563" s="82">
        <f t="shared" si="76"/>
        <v>0</v>
      </c>
      <c r="Q563" s="142"/>
      <c r="R563" s="123" t="str">
        <f t="shared" si="69"/>
        <v/>
      </c>
      <c r="S563" s="122" t="str">
        <f t="shared" si="70"/>
        <v/>
      </c>
      <c r="T563" s="122" t="str">
        <f t="shared" si="71"/>
        <v/>
      </c>
      <c r="U563">
        <f t="shared" si="72"/>
        <v>0</v>
      </c>
    </row>
    <row r="564" spans="1:21" ht="15" x14ac:dyDescent="0.2">
      <c r="A564" s="48">
        <v>541</v>
      </c>
      <c r="B564" s="49" t="str">
        <f>IF(G564="","",VLOOKUP(G564,'Account Codes'!$A$2:$C$803,3,FALSE))</f>
        <v/>
      </c>
      <c r="C564" s="131" t="str">
        <f t="shared" si="73"/>
        <v/>
      </c>
      <c r="D564" s="39"/>
      <c r="E564" s="85" t="str">
        <f>IF(AND(LEN(D564)&gt;0,LEN(C564)&gt;0),"ERROR - please do not enter internal order AND cost centre",IF(LEN(C564)&gt;0,VLOOKUP(C564,'Account Codes'!$H$2:$I$5001,2,FALSE),IF(LEN(D564)&gt;0,VLOOKUP(D564,'Account Codes'!$K$2:$L$12186,2,FALSE),"")))</f>
        <v/>
      </c>
      <c r="F564" s="39"/>
      <c r="G564" s="31"/>
      <c r="H564" s="88" t="str">
        <f>IF(LEN(G564)=0,"",VLOOKUP(VALUE(G564),'Account Codes'!$A$2:$B$803,2,FALSE))</f>
        <v/>
      </c>
      <c r="I564" s="147"/>
      <c r="J564" s="132" t="s">
        <v>21</v>
      </c>
      <c r="K564" s="143"/>
      <c r="L564" s="132">
        <f t="shared" si="74"/>
        <v>0</v>
      </c>
      <c r="M564" s="128">
        <f t="shared" si="75"/>
        <v>0</v>
      </c>
      <c r="N564" s="30"/>
      <c r="O564" s="143"/>
      <c r="P564" s="82">
        <f t="shared" si="76"/>
        <v>0</v>
      </c>
      <c r="Q564" s="142"/>
      <c r="R564" s="123" t="str">
        <f t="shared" si="69"/>
        <v/>
      </c>
      <c r="S564" s="122" t="str">
        <f t="shared" si="70"/>
        <v/>
      </c>
      <c r="T564" s="122" t="str">
        <f t="shared" si="71"/>
        <v/>
      </c>
      <c r="U564">
        <f t="shared" si="72"/>
        <v>0</v>
      </c>
    </row>
    <row r="565" spans="1:21" ht="15" x14ac:dyDescent="0.2">
      <c r="A565" s="48">
        <v>542</v>
      </c>
      <c r="B565" s="49" t="str">
        <f>IF(G565="","",VLOOKUP(G565,'Account Codes'!$A$2:$C$803,3,FALSE))</f>
        <v/>
      </c>
      <c r="C565" s="131" t="str">
        <f t="shared" si="73"/>
        <v/>
      </c>
      <c r="D565" s="39"/>
      <c r="E565" s="85" t="str">
        <f>IF(AND(LEN(D565)&gt;0,LEN(C565)&gt;0),"ERROR - please do not enter internal order AND cost centre",IF(LEN(C565)&gt;0,VLOOKUP(C565,'Account Codes'!$H$2:$I$5001,2,FALSE),IF(LEN(D565)&gt;0,VLOOKUP(D565,'Account Codes'!$K$2:$L$12186,2,FALSE),"")))</f>
        <v/>
      </c>
      <c r="F565" s="39"/>
      <c r="G565" s="31"/>
      <c r="H565" s="88" t="str">
        <f>IF(LEN(G565)=0,"",VLOOKUP(VALUE(G565),'Account Codes'!$A$2:$B$803,2,FALSE))</f>
        <v/>
      </c>
      <c r="I565" s="147"/>
      <c r="J565" s="132" t="s">
        <v>21</v>
      </c>
      <c r="K565" s="143"/>
      <c r="L565" s="132">
        <f t="shared" si="74"/>
        <v>0</v>
      </c>
      <c r="M565" s="128">
        <f t="shared" si="75"/>
        <v>0</v>
      </c>
      <c r="N565" s="30"/>
      <c r="O565" s="143"/>
      <c r="P565" s="82">
        <f t="shared" si="76"/>
        <v>0</v>
      </c>
      <c r="Q565" s="142"/>
      <c r="R565" s="123" t="str">
        <f t="shared" si="69"/>
        <v/>
      </c>
      <c r="S565" s="122" t="str">
        <f t="shared" si="70"/>
        <v/>
      </c>
      <c r="T565" s="122" t="str">
        <f t="shared" si="71"/>
        <v/>
      </c>
      <c r="U565">
        <f t="shared" si="72"/>
        <v>0</v>
      </c>
    </row>
    <row r="566" spans="1:21" ht="15" x14ac:dyDescent="0.2">
      <c r="A566" s="48">
        <v>543</v>
      </c>
      <c r="B566" s="49" t="str">
        <f>IF(G566="","",VLOOKUP(G566,'Account Codes'!$A$2:$C$803,3,FALSE))</f>
        <v/>
      </c>
      <c r="C566" s="131" t="str">
        <f t="shared" si="73"/>
        <v/>
      </c>
      <c r="D566" s="39"/>
      <c r="E566" s="85" t="str">
        <f>IF(AND(LEN(D566)&gt;0,LEN(C566)&gt;0),"ERROR - please do not enter internal order AND cost centre",IF(LEN(C566)&gt;0,VLOOKUP(C566,'Account Codes'!$H$2:$I$5001,2,FALSE),IF(LEN(D566)&gt;0,VLOOKUP(D566,'Account Codes'!$K$2:$L$12186,2,FALSE),"")))</f>
        <v/>
      </c>
      <c r="F566" s="39"/>
      <c r="G566" s="31"/>
      <c r="H566" s="88" t="str">
        <f>IF(LEN(G566)=0,"",VLOOKUP(VALUE(G566),'Account Codes'!$A$2:$B$803,2,FALSE))</f>
        <v/>
      </c>
      <c r="I566" s="147"/>
      <c r="J566" s="132" t="s">
        <v>21</v>
      </c>
      <c r="K566" s="143"/>
      <c r="L566" s="132">
        <f t="shared" si="74"/>
        <v>0</v>
      </c>
      <c r="M566" s="128">
        <f t="shared" si="75"/>
        <v>0</v>
      </c>
      <c r="N566" s="30"/>
      <c r="O566" s="143"/>
      <c r="P566" s="82">
        <f t="shared" si="76"/>
        <v>0</v>
      </c>
      <c r="Q566" s="142"/>
      <c r="R566" s="123" t="str">
        <f t="shared" si="69"/>
        <v/>
      </c>
      <c r="S566" s="122" t="str">
        <f t="shared" si="70"/>
        <v/>
      </c>
      <c r="T566" s="122" t="str">
        <f t="shared" si="71"/>
        <v/>
      </c>
      <c r="U566">
        <f t="shared" si="72"/>
        <v>0</v>
      </c>
    </row>
    <row r="567" spans="1:21" ht="15" x14ac:dyDescent="0.2">
      <c r="A567" s="48">
        <v>544</v>
      </c>
      <c r="B567" s="49" t="str">
        <f>IF(G567="","",VLOOKUP(G567,'Account Codes'!$A$2:$C$803,3,FALSE))</f>
        <v/>
      </c>
      <c r="C567" s="131" t="str">
        <f t="shared" si="73"/>
        <v/>
      </c>
      <c r="D567" s="39"/>
      <c r="E567" s="85" t="str">
        <f>IF(AND(LEN(D567)&gt;0,LEN(C567)&gt;0),"ERROR - please do not enter internal order AND cost centre",IF(LEN(C567)&gt;0,VLOOKUP(C567,'Account Codes'!$H$2:$I$5001,2,FALSE),IF(LEN(D567)&gt;0,VLOOKUP(D567,'Account Codes'!$K$2:$L$12186,2,FALSE),"")))</f>
        <v/>
      </c>
      <c r="F567" s="39"/>
      <c r="G567" s="31"/>
      <c r="H567" s="88" t="str">
        <f>IF(LEN(G567)=0,"",VLOOKUP(VALUE(G567),'Account Codes'!$A$2:$B$803,2,FALSE))</f>
        <v/>
      </c>
      <c r="I567" s="147"/>
      <c r="J567" s="132" t="s">
        <v>21</v>
      </c>
      <c r="K567" s="143"/>
      <c r="L567" s="132">
        <f t="shared" si="74"/>
        <v>0</v>
      </c>
      <c r="M567" s="128">
        <f t="shared" si="75"/>
        <v>0</v>
      </c>
      <c r="N567" s="30"/>
      <c r="O567" s="143"/>
      <c r="P567" s="82">
        <f t="shared" si="76"/>
        <v>0</v>
      </c>
      <c r="Q567" s="142"/>
      <c r="R567" s="123" t="str">
        <f t="shared" si="69"/>
        <v/>
      </c>
      <c r="S567" s="122" t="str">
        <f t="shared" si="70"/>
        <v/>
      </c>
      <c r="T567" s="122" t="str">
        <f t="shared" si="71"/>
        <v/>
      </c>
      <c r="U567">
        <f t="shared" si="72"/>
        <v>0</v>
      </c>
    </row>
    <row r="568" spans="1:21" ht="15" x14ac:dyDescent="0.2">
      <c r="A568" s="48">
        <v>545</v>
      </c>
      <c r="B568" s="49" t="str">
        <f>IF(G568="","",VLOOKUP(G568,'Account Codes'!$A$2:$C$803,3,FALSE))</f>
        <v/>
      </c>
      <c r="C568" s="131" t="str">
        <f t="shared" si="73"/>
        <v/>
      </c>
      <c r="D568" s="39"/>
      <c r="E568" s="85" t="str">
        <f>IF(AND(LEN(D568)&gt;0,LEN(C568)&gt;0),"ERROR - please do not enter internal order AND cost centre",IF(LEN(C568)&gt;0,VLOOKUP(C568,'Account Codes'!$H$2:$I$5001,2,FALSE),IF(LEN(D568)&gt;0,VLOOKUP(D568,'Account Codes'!$K$2:$L$12186,2,FALSE),"")))</f>
        <v/>
      </c>
      <c r="F568" s="39"/>
      <c r="G568" s="31"/>
      <c r="H568" s="88" t="str">
        <f>IF(LEN(G568)=0,"",VLOOKUP(VALUE(G568),'Account Codes'!$A$2:$B$803,2,FALSE))</f>
        <v/>
      </c>
      <c r="I568" s="147"/>
      <c r="J568" s="132" t="s">
        <v>21</v>
      </c>
      <c r="K568" s="143"/>
      <c r="L568" s="132">
        <f t="shared" si="74"/>
        <v>0</v>
      </c>
      <c r="M568" s="128">
        <f t="shared" si="75"/>
        <v>0</v>
      </c>
      <c r="N568" s="30"/>
      <c r="O568" s="143"/>
      <c r="P568" s="82">
        <f t="shared" si="76"/>
        <v>0</v>
      </c>
      <c r="Q568" s="142"/>
      <c r="R568" s="123" t="str">
        <f t="shared" si="69"/>
        <v/>
      </c>
      <c r="S568" s="122" t="str">
        <f t="shared" si="70"/>
        <v/>
      </c>
      <c r="T568" s="122" t="str">
        <f t="shared" si="71"/>
        <v/>
      </c>
      <c r="U568">
        <f t="shared" si="72"/>
        <v>0</v>
      </c>
    </row>
    <row r="569" spans="1:21" ht="15" x14ac:dyDescent="0.2">
      <c r="A569" s="48">
        <v>546</v>
      </c>
      <c r="B569" s="49" t="str">
        <f>IF(G569="","",VLOOKUP(G569,'Account Codes'!$A$2:$C$803,3,FALSE))</f>
        <v/>
      </c>
      <c r="C569" s="131" t="str">
        <f t="shared" si="73"/>
        <v/>
      </c>
      <c r="D569" s="39"/>
      <c r="E569" s="85" t="str">
        <f>IF(AND(LEN(D569)&gt;0,LEN(C569)&gt;0),"ERROR - please do not enter internal order AND cost centre",IF(LEN(C569)&gt;0,VLOOKUP(C569,'Account Codes'!$H$2:$I$5001,2,FALSE),IF(LEN(D569)&gt;0,VLOOKUP(D569,'Account Codes'!$K$2:$L$12186,2,FALSE),"")))</f>
        <v/>
      </c>
      <c r="F569" s="39"/>
      <c r="G569" s="31"/>
      <c r="H569" s="88" t="str">
        <f>IF(LEN(G569)=0,"",VLOOKUP(VALUE(G569),'Account Codes'!$A$2:$B$803,2,FALSE))</f>
        <v/>
      </c>
      <c r="I569" s="147"/>
      <c r="J569" s="132" t="s">
        <v>21</v>
      </c>
      <c r="K569" s="143"/>
      <c r="L569" s="132">
        <f t="shared" si="74"/>
        <v>0</v>
      </c>
      <c r="M569" s="128">
        <f t="shared" si="75"/>
        <v>0</v>
      </c>
      <c r="N569" s="30"/>
      <c r="O569" s="143"/>
      <c r="P569" s="82">
        <f t="shared" si="76"/>
        <v>0</v>
      </c>
      <c r="Q569" s="142"/>
      <c r="R569" s="123" t="str">
        <f t="shared" si="69"/>
        <v/>
      </c>
      <c r="S569" s="122" t="str">
        <f t="shared" si="70"/>
        <v/>
      </c>
      <c r="T569" s="122" t="str">
        <f t="shared" si="71"/>
        <v/>
      </c>
      <c r="U569">
        <f t="shared" si="72"/>
        <v>0</v>
      </c>
    </row>
    <row r="570" spans="1:21" ht="15" x14ac:dyDescent="0.2">
      <c r="A570" s="48">
        <v>547</v>
      </c>
      <c r="B570" s="49" t="str">
        <f>IF(G570="","",VLOOKUP(G570,'Account Codes'!$A$2:$C$803,3,FALSE))</f>
        <v/>
      </c>
      <c r="C570" s="131" t="str">
        <f t="shared" si="73"/>
        <v/>
      </c>
      <c r="D570" s="39"/>
      <c r="E570" s="85" t="str">
        <f>IF(AND(LEN(D570)&gt;0,LEN(C570)&gt;0),"ERROR - please do not enter internal order AND cost centre",IF(LEN(C570)&gt;0,VLOOKUP(C570,'Account Codes'!$H$2:$I$5001,2,FALSE),IF(LEN(D570)&gt;0,VLOOKUP(D570,'Account Codes'!$K$2:$L$12186,2,FALSE),"")))</f>
        <v/>
      </c>
      <c r="F570" s="39"/>
      <c r="G570" s="31"/>
      <c r="H570" s="88" t="str">
        <f>IF(LEN(G570)=0,"",VLOOKUP(VALUE(G570),'Account Codes'!$A$2:$B$803,2,FALSE))</f>
        <v/>
      </c>
      <c r="I570" s="147"/>
      <c r="J570" s="132" t="s">
        <v>21</v>
      </c>
      <c r="K570" s="143"/>
      <c r="L570" s="132">
        <f t="shared" si="74"/>
        <v>0</v>
      </c>
      <c r="M570" s="128">
        <f t="shared" si="75"/>
        <v>0</v>
      </c>
      <c r="N570" s="30"/>
      <c r="O570" s="143"/>
      <c r="P570" s="82">
        <f t="shared" si="76"/>
        <v>0</v>
      </c>
      <c r="Q570" s="142"/>
      <c r="R570" s="123" t="str">
        <f t="shared" si="69"/>
        <v/>
      </c>
      <c r="S570" s="122" t="str">
        <f t="shared" si="70"/>
        <v/>
      </c>
      <c r="T570" s="122" t="str">
        <f t="shared" si="71"/>
        <v/>
      </c>
      <c r="U570">
        <f t="shared" si="72"/>
        <v>0</v>
      </c>
    </row>
    <row r="571" spans="1:21" ht="15" x14ac:dyDescent="0.2">
      <c r="A571" s="48">
        <v>548</v>
      </c>
      <c r="B571" s="49" t="str">
        <f>IF(G571="","",VLOOKUP(G571,'Account Codes'!$A$2:$C$803,3,FALSE))</f>
        <v/>
      </c>
      <c r="C571" s="131" t="str">
        <f t="shared" si="73"/>
        <v/>
      </c>
      <c r="D571" s="39"/>
      <c r="E571" s="85" t="str">
        <f>IF(AND(LEN(D571)&gt;0,LEN(C571)&gt;0),"ERROR - please do not enter internal order AND cost centre",IF(LEN(C571)&gt;0,VLOOKUP(C571,'Account Codes'!$H$2:$I$5001,2,FALSE),IF(LEN(D571)&gt;0,VLOOKUP(D571,'Account Codes'!$K$2:$L$12186,2,FALSE),"")))</f>
        <v/>
      </c>
      <c r="F571" s="39"/>
      <c r="G571" s="31"/>
      <c r="H571" s="88" t="str">
        <f>IF(LEN(G571)=0,"",VLOOKUP(VALUE(G571),'Account Codes'!$A$2:$B$803,2,FALSE))</f>
        <v/>
      </c>
      <c r="I571" s="147"/>
      <c r="J571" s="132" t="s">
        <v>21</v>
      </c>
      <c r="K571" s="143"/>
      <c r="L571" s="132">
        <f t="shared" si="74"/>
        <v>0</v>
      </c>
      <c r="M571" s="128">
        <f t="shared" si="75"/>
        <v>0</v>
      </c>
      <c r="N571" s="30"/>
      <c r="O571" s="143"/>
      <c r="P571" s="82">
        <f t="shared" si="76"/>
        <v>0</v>
      </c>
      <c r="Q571" s="142"/>
      <c r="R571" s="123" t="str">
        <f t="shared" si="69"/>
        <v/>
      </c>
      <c r="S571" s="122" t="str">
        <f t="shared" si="70"/>
        <v/>
      </c>
      <c r="T571" s="122" t="str">
        <f t="shared" si="71"/>
        <v/>
      </c>
      <c r="U571">
        <f t="shared" si="72"/>
        <v>0</v>
      </c>
    </row>
    <row r="572" spans="1:21" ht="15" x14ac:dyDescent="0.2">
      <c r="A572" s="48">
        <v>549</v>
      </c>
      <c r="B572" s="49" t="str">
        <f>IF(G572="","",VLOOKUP(G572,'Account Codes'!$A$2:$C$803,3,FALSE))</f>
        <v/>
      </c>
      <c r="C572" s="131" t="str">
        <f t="shared" si="73"/>
        <v/>
      </c>
      <c r="D572" s="39"/>
      <c r="E572" s="85" t="str">
        <f>IF(AND(LEN(D572)&gt;0,LEN(C572)&gt;0),"ERROR - please do not enter internal order AND cost centre",IF(LEN(C572)&gt;0,VLOOKUP(C572,'Account Codes'!$H$2:$I$5001,2,FALSE),IF(LEN(D572)&gt;0,VLOOKUP(D572,'Account Codes'!$K$2:$L$12186,2,FALSE),"")))</f>
        <v/>
      </c>
      <c r="F572" s="39"/>
      <c r="G572" s="31"/>
      <c r="H572" s="88" t="str">
        <f>IF(LEN(G572)=0,"",VLOOKUP(VALUE(G572),'Account Codes'!$A$2:$B$803,2,FALSE))</f>
        <v/>
      </c>
      <c r="I572" s="147"/>
      <c r="J572" s="132" t="s">
        <v>21</v>
      </c>
      <c r="K572" s="143"/>
      <c r="L572" s="132">
        <f t="shared" si="74"/>
        <v>0</v>
      </c>
      <c r="M572" s="128">
        <f t="shared" si="75"/>
        <v>0</v>
      </c>
      <c r="N572" s="30"/>
      <c r="O572" s="143"/>
      <c r="P572" s="82">
        <f t="shared" si="76"/>
        <v>0</v>
      </c>
      <c r="Q572" s="142"/>
      <c r="R572" s="123" t="str">
        <f t="shared" si="69"/>
        <v/>
      </c>
      <c r="S572" s="122" t="str">
        <f t="shared" si="70"/>
        <v/>
      </c>
      <c r="T572" s="122" t="str">
        <f t="shared" si="71"/>
        <v/>
      </c>
      <c r="U572">
        <f t="shared" si="72"/>
        <v>0</v>
      </c>
    </row>
    <row r="573" spans="1:21" ht="15" x14ac:dyDescent="0.2">
      <c r="A573" s="48">
        <v>550</v>
      </c>
      <c r="B573" s="49" t="str">
        <f>IF(G573="","",VLOOKUP(G573,'Account Codes'!$A$2:$C$803,3,FALSE))</f>
        <v/>
      </c>
      <c r="C573" s="131" t="str">
        <f t="shared" si="73"/>
        <v/>
      </c>
      <c r="D573" s="39"/>
      <c r="E573" s="85" t="str">
        <f>IF(AND(LEN(D573)&gt;0,LEN(C573)&gt;0),"ERROR - please do not enter internal order AND cost centre",IF(LEN(C573)&gt;0,VLOOKUP(C573,'Account Codes'!$H$2:$I$5001,2,FALSE),IF(LEN(D573)&gt;0,VLOOKUP(D573,'Account Codes'!$K$2:$L$12186,2,FALSE),"")))</f>
        <v/>
      </c>
      <c r="F573" s="39"/>
      <c r="G573" s="31"/>
      <c r="H573" s="88" t="str">
        <f>IF(LEN(G573)=0,"",VLOOKUP(VALUE(G573),'Account Codes'!$A$2:$B$803,2,FALSE))</f>
        <v/>
      </c>
      <c r="I573" s="147"/>
      <c r="J573" s="132" t="s">
        <v>21</v>
      </c>
      <c r="K573" s="143"/>
      <c r="L573" s="132">
        <f t="shared" si="74"/>
        <v>0</v>
      </c>
      <c r="M573" s="128">
        <f t="shared" si="75"/>
        <v>0</v>
      </c>
      <c r="N573" s="30"/>
      <c r="O573" s="143"/>
      <c r="P573" s="82">
        <f t="shared" si="76"/>
        <v>0</v>
      </c>
      <c r="Q573" s="142"/>
      <c r="R573" s="123" t="str">
        <f t="shared" si="69"/>
        <v/>
      </c>
      <c r="S573" s="122" t="str">
        <f t="shared" si="70"/>
        <v/>
      </c>
      <c r="T573" s="122" t="str">
        <f t="shared" si="71"/>
        <v/>
      </c>
      <c r="U573">
        <f t="shared" si="72"/>
        <v>0</v>
      </c>
    </row>
    <row r="574" spans="1:21" ht="15" x14ac:dyDescent="0.2">
      <c r="A574" s="48">
        <v>551</v>
      </c>
      <c r="B574" s="49" t="str">
        <f>IF(G574="","",VLOOKUP(G574,'Account Codes'!$A$2:$C$803,3,FALSE))</f>
        <v/>
      </c>
      <c r="C574" s="131" t="str">
        <f t="shared" si="73"/>
        <v/>
      </c>
      <c r="D574" s="39"/>
      <c r="E574" s="85" t="str">
        <f>IF(AND(LEN(D574)&gt;0,LEN(C574)&gt;0),"ERROR - please do not enter internal order AND cost centre",IF(LEN(C574)&gt;0,VLOOKUP(C574,'Account Codes'!$H$2:$I$5001,2,FALSE),IF(LEN(D574)&gt;0,VLOOKUP(D574,'Account Codes'!$K$2:$L$12186,2,FALSE),"")))</f>
        <v/>
      </c>
      <c r="F574" s="39"/>
      <c r="G574" s="31"/>
      <c r="H574" s="88" t="str">
        <f>IF(LEN(G574)=0,"",VLOOKUP(VALUE(G574),'Account Codes'!$A$2:$B$803,2,FALSE))</f>
        <v/>
      </c>
      <c r="I574" s="147"/>
      <c r="J574" s="132" t="s">
        <v>21</v>
      </c>
      <c r="K574" s="143"/>
      <c r="L574" s="132">
        <f t="shared" si="74"/>
        <v>0</v>
      </c>
      <c r="M574" s="128">
        <f t="shared" si="75"/>
        <v>0</v>
      </c>
      <c r="N574" s="30"/>
      <c r="O574" s="143"/>
      <c r="P574" s="82">
        <f t="shared" si="76"/>
        <v>0</v>
      </c>
      <c r="Q574" s="142"/>
      <c r="R574" s="123" t="str">
        <f t="shared" si="69"/>
        <v/>
      </c>
      <c r="S574" s="122" t="str">
        <f t="shared" si="70"/>
        <v/>
      </c>
      <c r="T574" s="122" t="str">
        <f t="shared" si="71"/>
        <v/>
      </c>
      <c r="U574">
        <f t="shared" si="72"/>
        <v>0</v>
      </c>
    </row>
    <row r="575" spans="1:21" ht="15" x14ac:dyDescent="0.2">
      <c r="A575" s="48">
        <v>552</v>
      </c>
      <c r="B575" s="49" t="str">
        <f>IF(G575="","",VLOOKUP(G575,'Account Codes'!$A$2:$C$803,3,FALSE))</f>
        <v/>
      </c>
      <c r="C575" s="131" t="str">
        <f t="shared" si="73"/>
        <v/>
      </c>
      <c r="D575" s="39"/>
      <c r="E575" s="85" t="str">
        <f>IF(AND(LEN(D575)&gt;0,LEN(C575)&gt;0),"ERROR - please do not enter internal order AND cost centre",IF(LEN(C575)&gt;0,VLOOKUP(C575,'Account Codes'!$H$2:$I$5001,2,FALSE),IF(LEN(D575)&gt;0,VLOOKUP(D575,'Account Codes'!$K$2:$L$12186,2,FALSE),"")))</f>
        <v/>
      </c>
      <c r="F575" s="39"/>
      <c r="G575" s="31"/>
      <c r="H575" s="88" t="str">
        <f>IF(LEN(G575)=0,"",VLOOKUP(VALUE(G575),'Account Codes'!$A$2:$B$803,2,FALSE))</f>
        <v/>
      </c>
      <c r="I575" s="147"/>
      <c r="J575" s="132" t="s">
        <v>21</v>
      </c>
      <c r="K575" s="143"/>
      <c r="L575" s="132">
        <f t="shared" si="74"/>
        <v>0</v>
      </c>
      <c r="M575" s="128">
        <f t="shared" si="75"/>
        <v>0</v>
      </c>
      <c r="N575" s="30"/>
      <c r="O575" s="143"/>
      <c r="P575" s="82">
        <f t="shared" si="76"/>
        <v>0</v>
      </c>
      <c r="Q575" s="142"/>
      <c r="R575" s="123" t="str">
        <f t="shared" si="69"/>
        <v/>
      </c>
      <c r="S575" s="122" t="str">
        <f t="shared" si="70"/>
        <v/>
      </c>
      <c r="T575" s="122" t="str">
        <f t="shared" si="71"/>
        <v/>
      </c>
      <c r="U575">
        <f t="shared" si="72"/>
        <v>0</v>
      </c>
    </row>
    <row r="576" spans="1:21" ht="15" x14ac:dyDescent="0.2">
      <c r="A576" s="48">
        <v>553</v>
      </c>
      <c r="B576" s="49" t="str">
        <f>IF(G576="","",VLOOKUP(G576,'Account Codes'!$A$2:$C$803,3,FALSE))</f>
        <v/>
      </c>
      <c r="C576" s="131" t="str">
        <f t="shared" si="73"/>
        <v/>
      </c>
      <c r="D576" s="39"/>
      <c r="E576" s="85" t="str">
        <f>IF(AND(LEN(D576)&gt;0,LEN(C576)&gt;0),"ERROR - please do not enter internal order AND cost centre",IF(LEN(C576)&gt;0,VLOOKUP(C576,'Account Codes'!$H$2:$I$5001,2,FALSE),IF(LEN(D576)&gt;0,VLOOKUP(D576,'Account Codes'!$K$2:$L$12186,2,FALSE),"")))</f>
        <v/>
      </c>
      <c r="F576" s="39"/>
      <c r="G576" s="31"/>
      <c r="H576" s="88" t="str">
        <f>IF(LEN(G576)=0,"",VLOOKUP(VALUE(G576),'Account Codes'!$A$2:$B$803,2,FALSE))</f>
        <v/>
      </c>
      <c r="I576" s="147"/>
      <c r="J576" s="132" t="s">
        <v>21</v>
      </c>
      <c r="K576" s="143"/>
      <c r="L576" s="132">
        <f t="shared" si="74"/>
        <v>0</v>
      </c>
      <c r="M576" s="128">
        <f t="shared" si="75"/>
        <v>0</v>
      </c>
      <c r="N576" s="30"/>
      <c r="O576" s="143"/>
      <c r="P576" s="82">
        <f t="shared" si="76"/>
        <v>0</v>
      </c>
      <c r="Q576" s="142"/>
      <c r="R576" s="123" t="str">
        <f t="shared" si="69"/>
        <v/>
      </c>
      <c r="S576" s="122" t="str">
        <f t="shared" si="70"/>
        <v/>
      </c>
      <c r="T576" s="122" t="str">
        <f t="shared" si="71"/>
        <v/>
      </c>
      <c r="U576">
        <f t="shared" si="72"/>
        <v>0</v>
      </c>
    </row>
    <row r="577" spans="1:21" ht="15" x14ac:dyDescent="0.2">
      <c r="A577" s="48">
        <v>554</v>
      </c>
      <c r="B577" s="49" t="str">
        <f>IF(G577="","",VLOOKUP(G577,'Account Codes'!$A$2:$C$803,3,FALSE))</f>
        <v/>
      </c>
      <c r="C577" s="131" t="str">
        <f t="shared" si="73"/>
        <v/>
      </c>
      <c r="D577" s="39"/>
      <c r="E577" s="85" t="str">
        <f>IF(AND(LEN(D577)&gt;0,LEN(C577)&gt;0),"ERROR - please do not enter internal order AND cost centre",IF(LEN(C577)&gt;0,VLOOKUP(C577,'Account Codes'!$H$2:$I$5001,2,FALSE),IF(LEN(D577)&gt;0,VLOOKUP(D577,'Account Codes'!$K$2:$L$12186,2,FALSE),"")))</f>
        <v/>
      </c>
      <c r="F577" s="39"/>
      <c r="G577" s="31"/>
      <c r="H577" s="88" t="str">
        <f>IF(LEN(G577)=0,"",VLOOKUP(VALUE(G577),'Account Codes'!$A$2:$B$803,2,FALSE))</f>
        <v/>
      </c>
      <c r="I577" s="147"/>
      <c r="J577" s="132" t="s">
        <v>21</v>
      </c>
      <c r="K577" s="143"/>
      <c r="L577" s="132">
        <f t="shared" si="74"/>
        <v>0</v>
      </c>
      <c r="M577" s="128">
        <f t="shared" si="75"/>
        <v>0</v>
      </c>
      <c r="N577" s="30"/>
      <c r="O577" s="143"/>
      <c r="P577" s="82">
        <f t="shared" si="76"/>
        <v>0</v>
      </c>
      <c r="Q577" s="142"/>
      <c r="R577" s="123" t="str">
        <f t="shared" si="69"/>
        <v/>
      </c>
      <c r="S577" s="122" t="str">
        <f t="shared" si="70"/>
        <v/>
      </c>
      <c r="T577" s="122" t="str">
        <f t="shared" si="71"/>
        <v/>
      </c>
      <c r="U577">
        <f t="shared" si="72"/>
        <v>0</v>
      </c>
    </row>
    <row r="578" spans="1:21" ht="15" x14ac:dyDescent="0.2">
      <c r="A578" s="48">
        <v>555</v>
      </c>
      <c r="B578" s="49" t="str">
        <f>IF(G578="","",VLOOKUP(G578,'Account Codes'!$A$2:$C$803,3,FALSE))</f>
        <v/>
      </c>
      <c r="C578" s="131" t="str">
        <f t="shared" si="73"/>
        <v/>
      </c>
      <c r="D578" s="39"/>
      <c r="E578" s="85" t="str">
        <f>IF(AND(LEN(D578)&gt;0,LEN(C578)&gt;0),"ERROR - please do not enter internal order AND cost centre",IF(LEN(C578)&gt;0,VLOOKUP(C578,'Account Codes'!$H$2:$I$5001,2,FALSE),IF(LEN(D578)&gt;0,VLOOKUP(D578,'Account Codes'!$K$2:$L$12186,2,FALSE),"")))</f>
        <v/>
      </c>
      <c r="F578" s="39"/>
      <c r="G578" s="31"/>
      <c r="H578" s="88" t="str">
        <f>IF(LEN(G578)=0,"",VLOOKUP(VALUE(G578),'Account Codes'!$A$2:$B$803,2,FALSE))</f>
        <v/>
      </c>
      <c r="I578" s="147"/>
      <c r="J578" s="132" t="s">
        <v>21</v>
      </c>
      <c r="K578" s="143"/>
      <c r="L578" s="132">
        <f t="shared" si="74"/>
        <v>0</v>
      </c>
      <c r="M578" s="128">
        <f t="shared" si="75"/>
        <v>0</v>
      </c>
      <c r="N578" s="30"/>
      <c r="O578" s="143"/>
      <c r="P578" s="82">
        <f t="shared" si="76"/>
        <v>0</v>
      </c>
      <c r="Q578" s="142"/>
      <c r="R578" s="123" t="str">
        <f t="shared" si="69"/>
        <v/>
      </c>
      <c r="S578" s="122" t="str">
        <f t="shared" si="70"/>
        <v/>
      </c>
      <c r="T578" s="122" t="str">
        <f t="shared" si="71"/>
        <v/>
      </c>
      <c r="U578">
        <f t="shared" si="72"/>
        <v>0</v>
      </c>
    </row>
    <row r="579" spans="1:21" ht="15" x14ac:dyDescent="0.2">
      <c r="A579" s="48">
        <v>556</v>
      </c>
      <c r="B579" s="49" t="str">
        <f>IF(G579="","",VLOOKUP(G579,'Account Codes'!$A$2:$C$803,3,FALSE))</f>
        <v/>
      </c>
      <c r="C579" s="131" t="str">
        <f t="shared" si="73"/>
        <v/>
      </c>
      <c r="D579" s="39"/>
      <c r="E579" s="85" t="str">
        <f>IF(AND(LEN(D579)&gt;0,LEN(C579)&gt;0),"ERROR - please do not enter internal order AND cost centre",IF(LEN(C579)&gt;0,VLOOKUP(C579,'Account Codes'!$H$2:$I$5001,2,FALSE),IF(LEN(D579)&gt;0,VLOOKUP(D579,'Account Codes'!$K$2:$L$12186,2,FALSE),"")))</f>
        <v/>
      </c>
      <c r="F579" s="39"/>
      <c r="G579" s="31"/>
      <c r="H579" s="88" t="str">
        <f>IF(LEN(G579)=0,"",VLOOKUP(VALUE(G579),'Account Codes'!$A$2:$B$803,2,FALSE))</f>
        <v/>
      </c>
      <c r="I579" s="147"/>
      <c r="J579" s="132" t="s">
        <v>21</v>
      </c>
      <c r="K579" s="143"/>
      <c r="L579" s="132">
        <f t="shared" si="74"/>
        <v>0</v>
      </c>
      <c r="M579" s="128">
        <f t="shared" si="75"/>
        <v>0</v>
      </c>
      <c r="N579" s="30"/>
      <c r="O579" s="143"/>
      <c r="P579" s="82">
        <f t="shared" si="76"/>
        <v>0</v>
      </c>
      <c r="Q579" s="142"/>
      <c r="R579" s="123" t="str">
        <f t="shared" si="69"/>
        <v/>
      </c>
      <c r="S579" s="122" t="str">
        <f t="shared" si="70"/>
        <v/>
      </c>
      <c r="T579" s="122" t="str">
        <f t="shared" si="71"/>
        <v/>
      </c>
      <c r="U579">
        <f t="shared" si="72"/>
        <v>0</v>
      </c>
    </row>
    <row r="580" spans="1:21" ht="15" x14ac:dyDescent="0.2">
      <c r="A580" s="48">
        <v>557</v>
      </c>
      <c r="B580" s="49" t="str">
        <f>IF(G580="","",VLOOKUP(G580,'Account Codes'!$A$2:$C$803,3,FALSE))</f>
        <v/>
      </c>
      <c r="C580" s="131" t="str">
        <f t="shared" si="73"/>
        <v/>
      </c>
      <c r="D580" s="39"/>
      <c r="E580" s="85" t="str">
        <f>IF(AND(LEN(D580)&gt;0,LEN(C580)&gt;0),"ERROR - please do not enter internal order AND cost centre",IF(LEN(C580)&gt;0,VLOOKUP(C580,'Account Codes'!$H$2:$I$5001,2,FALSE),IF(LEN(D580)&gt;0,VLOOKUP(D580,'Account Codes'!$K$2:$L$12186,2,FALSE),"")))</f>
        <v/>
      </c>
      <c r="F580" s="39"/>
      <c r="G580" s="31"/>
      <c r="H580" s="88" t="str">
        <f>IF(LEN(G580)=0,"",VLOOKUP(VALUE(G580),'Account Codes'!$A$2:$B$803,2,FALSE))</f>
        <v/>
      </c>
      <c r="I580" s="147"/>
      <c r="J580" s="132" t="s">
        <v>21</v>
      </c>
      <c r="K580" s="143"/>
      <c r="L580" s="132">
        <f t="shared" si="74"/>
        <v>0</v>
      </c>
      <c r="M580" s="128">
        <f t="shared" si="75"/>
        <v>0</v>
      </c>
      <c r="N580" s="30"/>
      <c r="O580" s="143"/>
      <c r="P580" s="82">
        <f t="shared" si="76"/>
        <v>0</v>
      </c>
      <c r="Q580" s="142"/>
      <c r="R580" s="123" t="str">
        <f t="shared" si="69"/>
        <v/>
      </c>
      <c r="S580" s="122" t="str">
        <f t="shared" si="70"/>
        <v/>
      </c>
      <c r="T580" s="122" t="str">
        <f t="shared" si="71"/>
        <v/>
      </c>
      <c r="U580">
        <f t="shared" si="72"/>
        <v>0</v>
      </c>
    </row>
    <row r="581" spans="1:21" ht="15" x14ac:dyDescent="0.2">
      <c r="A581" s="48">
        <v>558</v>
      </c>
      <c r="B581" s="49" t="str">
        <f>IF(G581="","",VLOOKUP(G581,'Account Codes'!$A$2:$C$803,3,FALSE))</f>
        <v/>
      </c>
      <c r="C581" s="131" t="str">
        <f t="shared" si="73"/>
        <v/>
      </c>
      <c r="D581" s="39"/>
      <c r="E581" s="85" t="str">
        <f>IF(AND(LEN(D581)&gt;0,LEN(C581)&gt;0),"ERROR - please do not enter internal order AND cost centre",IF(LEN(C581)&gt;0,VLOOKUP(C581,'Account Codes'!$H$2:$I$5001,2,FALSE),IF(LEN(D581)&gt;0,VLOOKUP(D581,'Account Codes'!$K$2:$L$12186,2,FALSE),"")))</f>
        <v/>
      </c>
      <c r="F581" s="39"/>
      <c r="G581" s="31"/>
      <c r="H581" s="88" t="str">
        <f>IF(LEN(G581)=0,"",VLOOKUP(VALUE(G581),'Account Codes'!$A$2:$B$803,2,FALSE))</f>
        <v/>
      </c>
      <c r="I581" s="147"/>
      <c r="J581" s="132" t="s">
        <v>21</v>
      </c>
      <c r="K581" s="143"/>
      <c r="L581" s="132">
        <f t="shared" si="74"/>
        <v>0</v>
      </c>
      <c r="M581" s="128">
        <f t="shared" si="75"/>
        <v>0</v>
      </c>
      <c r="N581" s="30"/>
      <c r="O581" s="143"/>
      <c r="P581" s="82">
        <f t="shared" si="76"/>
        <v>0</v>
      </c>
      <c r="Q581" s="142"/>
      <c r="R581" s="123" t="str">
        <f t="shared" si="69"/>
        <v/>
      </c>
      <c r="S581" s="122" t="str">
        <f t="shared" si="70"/>
        <v/>
      </c>
      <c r="T581" s="122" t="str">
        <f t="shared" si="71"/>
        <v/>
      </c>
      <c r="U581">
        <f t="shared" si="72"/>
        <v>0</v>
      </c>
    </row>
    <row r="582" spans="1:21" ht="15" x14ac:dyDescent="0.2">
      <c r="A582" s="48">
        <v>559</v>
      </c>
      <c r="B582" s="49" t="str">
        <f>IF(G582="","",VLOOKUP(G582,'Account Codes'!$A$2:$C$803,3,FALSE))</f>
        <v/>
      </c>
      <c r="C582" s="131" t="str">
        <f t="shared" si="73"/>
        <v/>
      </c>
      <c r="D582" s="39"/>
      <c r="E582" s="85" t="str">
        <f>IF(AND(LEN(D582)&gt;0,LEN(C582)&gt;0),"ERROR - please do not enter internal order AND cost centre",IF(LEN(C582)&gt;0,VLOOKUP(C582,'Account Codes'!$H$2:$I$5001,2,FALSE),IF(LEN(D582)&gt;0,VLOOKUP(D582,'Account Codes'!$K$2:$L$12186,2,FALSE),"")))</f>
        <v/>
      </c>
      <c r="F582" s="39"/>
      <c r="G582" s="31"/>
      <c r="H582" s="88" t="str">
        <f>IF(LEN(G582)=0,"",VLOOKUP(VALUE(G582),'Account Codes'!$A$2:$B$803,2,FALSE))</f>
        <v/>
      </c>
      <c r="I582" s="147"/>
      <c r="J582" s="132" t="s">
        <v>21</v>
      </c>
      <c r="K582" s="143"/>
      <c r="L582" s="132">
        <f t="shared" si="74"/>
        <v>0</v>
      </c>
      <c r="M582" s="128">
        <f t="shared" si="75"/>
        <v>0</v>
      </c>
      <c r="N582" s="30"/>
      <c r="O582" s="143"/>
      <c r="P582" s="82">
        <f t="shared" si="76"/>
        <v>0</v>
      </c>
      <c r="Q582" s="142"/>
      <c r="R582" s="123" t="str">
        <f t="shared" si="69"/>
        <v/>
      </c>
      <c r="S582" s="122" t="str">
        <f t="shared" si="70"/>
        <v/>
      </c>
      <c r="T582" s="122" t="str">
        <f t="shared" si="71"/>
        <v/>
      </c>
      <c r="U582">
        <f t="shared" si="72"/>
        <v>0</v>
      </c>
    </row>
    <row r="583" spans="1:21" ht="15" x14ac:dyDescent="0.2">
      <c r="A583" s="48">
        <v>560</v>
      </c>
      <c r="B583" s="49" t="str">
        <f>IF(G583="","",VLOOKUP(G583,'Account Codes'!$A$2:$C$803,3,FALSE))</f>
        <v/>
      </c>
      <c r="C583" s="131" t="str">
        <f t="shared" si="73"/>
        <v/>
      </c>
      <c r="D583" s="39"/>
      <c r="E583" s="85" t="str">
        <f>IF(AND(LEN(D583)&gt;0,LEN(C583)&gt;0),"ERROR - please do not enter internal order AND cost centre",IF(LEN(C583)&gt;0,VLOOKUP(C583,'Account Codes'!$H$2:$I$5001,2,FALSE),IF(LEN(D583)&gt;0,VLOOKUP(D583,'Account Codes'!$K$2:$L$12186,2,FALSE),"")))</f>
        <v/>
      </c>
      <c r="F583" s="39"/>
      <c r="G583" s="31"/>
      <c r="H583" s="88" t="str">
        <f>IF(LEN(G583)=0,"",VLOOKUP(VALUE(G583),'Account Codes'!$A$2:$B$803,2,FALSE))</f>
        <v/>
      </c>
      <c r="I583" s="147"/>
      <c r="J583" s="132" t="s">
        <v>21</v>
      </c>
      <c r="K583" s="143"/>
      <c r="L583" s="132">
        <f t="shared" si="74"/>
        <v>0</v>
      </c>
      <c r="M583" s="128">
        <f t="shared" si="75"/>
        <v>0</v>
      </c>
      <c r="N583" s="30"/>
      <c r="O583" s="143"/>
      <c r="P583" s="82">
        <f t="shared" si="76"/>
        <v>0</v>
      </c>
      <c r="Q583" s="142"/>
      <c r="R583" s="123" t="str">
        <f t="shared" si="69"/>
        <v/>
      </c>
      <c r="S583" s="122" t="str">
        <f t="shared" si="70"/>
        <v/>
      </c>
      <c r="T583" s="122" t="str">
        <f t="shared" si="71"/>
        <v/>
      </c>
      <c r="U583">
        <f t="shared" si="72"/>
        <v>0</v>
      </c>
    </row>
    <row r="584" spans="1:21" ht="15" x14ac:dyDescent="0.2">
      <c r="A584" s="48">
        <v>561</v>
      </c>
      <c r="B584" s="49" t="str">
        <f>IF(G584="","",VLOOKUP(G584,'Account Codes'!$A$2:$C$803,3,FALSE))</f>
        <v/>
      </c>
      <c r="C584" s="131" t="str">
        <f t="shared" si="73"/>
        <v/>
      </c>
      <c r="D584" s="39"/>
      <c r="E584" s="85" t="str">
        <f>IF(AND(LEN(D584)&gt;0,LEN(C584)&gt;0),"ERROR - please do not enter internal order AND cost centre",IF(LEN(C584)&gt;0,VLOOKUP(C584,'Account Codes'!$H$2:$I$5001,2,FALSE),IF(LEN(D584)&gt;0,VLOOKUP(D584,'Account Codes'!$K$2:$L$12186,2,FALSE),"")))</f>
        <v/>
      </c>
      <c r="F584" s="39"/>
      <c r="G584" s="31"/>
      <c r="H584" s="88" t="str">
        <f>IF(LEN(G584)=0,"",VLOOKUP(VALUE(G584),'Account Codes'!$A$2:$B$803,2,FALSE))</f>
        <v/>
      </c>
      <c r="I584" s="147"/>
      <c r="J584" s="132" t="s">
        <v>21</v>
      </c>
      <c r="K584" s="143"/>
      <c r="L584" s="132">
        <f t="shared" si="74"/>
        <v>0</v>
      </c>
      <c r="M584" s="128">
        <f t="shared" si="75"/>
        <v>0</v>
      </c>
      <c r="N584" s="30"/>
      <c r="O584" s="143"/>
      <c r="P584" s="82">
        <f t="shared" si="76"/>
        <v>0</v>
      </c>
      <c r="Q584" s="142"/>
      <c r="R584" s="123" t="str">
        <f t="shared" si="69"/>
        <v/>
      </c>
      <c r="S584" s="122" t="str">
        <f t="shared" si="70"/>
        <v/>
      </c>
      <c r="T584" s="122" t="str">
        <f t="shared" si="71"/>
        <v/>
      </c>
      <c r="U584">
        <f t="shared" si="72"/>
        <v>0</v>
      </c>
    </row>
    <row r="585" spans="1:21" ht="15" x14ac:dyDescent="0.2">
      <c r="A585" s="48">
        <v>562</v>
      </c>
      <c r="B585" s="49" t="str">
        <f>IF(G585="","",VLOOKUP(G585,'Account Codes'!$A$2:$C$803,3,FALSE))</f>
        <v/>
      </c>
      <c r="C585" s="131" t="str">
        <f t="shared" si="73"/>
        <v/>
      </c>
      <c r="D585" s="39"/>
      <c r="E585" s="85" t="str">
        <f>IF(AND(LEN(D585)&gt;0,LEN(C585)&gt;0),"ERROR - please do not enter internal order AND cost centre",IF(LEN(C585)&gt;0,VLOOKUP(C585,'Account Codes'!$H$2:$I$5001,2,FALSE),IF(LEN(D585)&gt;0,VLOOKUP(D585,'Account Codes'!$K$2:$L$12186,2,FALSE),"")))</f>
        <v/>
      </c>
      <c r="F585" s="39"/>
      <c r="G585" s="31"/>
      <c r="H585" s="88" t="str">
        <f>IF(LEN(G585)=0,"",VLOOKUP(VALUE(G585),'Account Codes'!$A$2:$B$803,2,FALSE))</f>
        <v/>
      </c>
      <c r="I585" s="147"/>
      <c r="J585" s="132" t="s">
        <v>21</v>
      </c>
      <c r="K585" s="143"/>
      <c r="L585" s="132">
        <f t="shared" si="74"/>
        <v>0</v>
      </c>
      <c r="M585" s="128">
        <f t="shared" si="75"/>
        <v>0</v>
      </c>
      <c r="N585" s="30"/>
      <c r="O585" s="143"/>
      <c r="P585" s="82">
        <f t="shared" si="76"/>
        <v>0</v>
      </c>
      <c r="Q585" s="142"/>
      <c r="R585" s="123" t="str">
        <f t="shared" si="69"/>
        <v/>
      </c>
      <c r="S585" s="122" t="str">
        <f t="shared" si="70"/>
        <v/>
      </c>
      <c r="T585" s="122" t="str">
        <f t="shared" si="71"/>
        <v/>
      </c>
      <c r="U585">
        <f t="shared" si="72"/>
        <v>0</v>
      </c>
    </row>
    <row r="586" spans="1:21" ht="15" x14ac:dyDescent="0.2">
      <c r="A586" s="48">
        <v>563</v>
      </c>
      <c r="B586" s="49" t="str">
        <f>IF(G586="","",VLOOKUP(G586,'Account Codes'!$A$2:$C$803,3,FALSE))</f>
        <v/>
      </c>
      <c r="C586" s="131" t="str">
        <f t="shared" si="73"/>
        <v/>
      </c>
      <c r="D586" s="39"/>
      <c r="E586" s="85" t="str">
        <f>IF(AND(LEN(D586)&gt;0,LEN(C586)&gt;0),"ERROR - please do not enter internal order AND cost centre",IF(LEN(C586)&gt;0,VLOOKUP(C586,'Account Codes'!$H$2:$I$5001,2,FALSE),IF(LEN(D586)&gt;0,VLOOKUP(D586,'Account Codes'!$K$2:$L$12186,2,FALSE),"")))</f>
        <v/>
      </c>
      <c r="F586" s="39"/>
      <c r="G586" s="31"/>
      <c r="H586" s="88" t="str">
        <f>IF(LEN(G586)=0,"",VLOOKUP(VALUE(G586),'Account Codes'!$A$2:$B$803,2,FALSE))</f>
        <v/>
      </c>
      <c r="I586" s="147"/>
      <c r="J586" s="132" t="s">
        <v>21</v>
      </c>
      <c r="K586" s="143"/>
      <c r="L586" s="132">
        <f t="shared" si="74"/>
        <v>0</v>
      </c>
      <c r="M586" s="128">
        <f t="shared" si="75"/>
        <v>0</v>
      </c>
      <c r="N586" s="30"/>
      <c r="O586" s="143"/>
      <c r="P586" s="82">
        <f t="shared" si="76"/>
        <v>0</v>
      </c>
      <c r="Q586" s="142"/>
      <c r="R586" s="123" t="str">
        <f t="shared" si="69"/>
        <v/>
      </c>
      <c r="S586" s="122" t="str">
        <f t="shared" si="70"/>
        <v/>
      </c>
      <c r="T586" s="122" t="str">
        <f t="shared" si="71"/>
        <v/>
      </c>
      <c r="U586">
        <f t="shared" si="72"/>
        <v>0</v>
      </c>
    </row>
    <row r="587" spans="1:21" ht="15" x14ac:dyDescent="0.2">
      <c r="A587" s="48">
        <v>564</v>
      </c>
      <c r="B587" s="49" t="str">
        <f>IF(G587="","",VLOOKUP(G587,'Account Codes'!$A$2:$C$803,3,FALSE))</f>
        <v/>
      </c>
      <c r="C587" s="131" t="str">
        <f t="shared" si="73"/>
        <v/>
      </c>
      <c r="D587" s="39"/>
      <c r="E587" s="85" t="str">
        <f>IF(AND(LEN(D587)&gt;0,LEN(C587)&gt;0),"ERROR - please do not enter internal order AND cost centre",IF(LEN(C587)&gt;0,VLOOKUP(C587,'Account Codes'!$H$2:$I$5001,2,FALSE),IF(LEN(D587)&gt;0,VLOOKUP(D587,'Account Codes'!$K$2:$L$12186,2,FALSE),"")))</f>
        <v/>
      </c>
      <c r="F587" s="39"/>
      <c r="G587" s="31"/>
      <c r="H587" s="88" t="str">
        <f>IF(LEN(G587)=0,"",VLOOKUP(VALUE(G587),'Account Codes'!$A$2:$B$803,2,FALSE))</f>
        <v/>
      </c>
      <c r="I587" s="147"/>
      <c r="J587" s="132" t="s">
        <v>21</v>
      </c>
      <c r="K587" s="143"/>
      <c r="L587" s="132">
        <f t="shared" si="74"/>
        <v>0</v>
      </c>
      <c r="M587" s="128">
        <f t="shared" si="75"/>
        <v>0</v>
      </c>
      <c r="N587" s="30"/>
      <c r="O587" s="143"/>
      <c r="P587" s="82">
        <f t="shared" si="76"/>
        <v>0</v>
      </c>
      <c r="Q587" s="142"/>
      <c r="R587" s="123" t="str">
        <f t="shared" si="69"/>
        <v/>
      </c>
      <c r="S587" s="122" t="str">
        <f t="shared" si="70"/>
        <v/>
      </c>
      <c r="T587" s="122" t="str">
        <f t="shared" si="71"/>
        <v/>
      </c>
      <c r="U587">
        <f t="shared" si="72"/>
        <v>0</v>
      </c>
    </row>
    <row r="588" spans="1:21" ht="15" x14ac:dyDescent="0.2">
      <c r="A588" s="48">
        <v>565</v>
      </c>
      <c r="B588" s="49" t="str">
        <f>IF(G588="","",VLOOKUP(G588,'Account Codes'!$A$2:$C$803,3,FALSE))</f>
        <v/>
      </c>
      <c r="C588" s="131" t="str">
        <f t="shared" si="73"/>
        <v/>
      </c>
      <c r="D588" s="39"/>
      <c r="E588" s="85" t="str">
        <f>IF(AND(LEN(D588)&gt;0,LEN(C588)&gt;0),"ERROR - please do not enter internal order AND cost centre",IF(LEN(C588)&gt;0,VLOOKUP(C588,'Account Codes'!$H$2:$I$5001,2,FALSE),IF(LEN(D588)&gt;0,VLOOKUP(D588,'Account Codes'!$K$2:$L$12186,2,FALSE),"")))</f>
        <v/>
      </c>
      <c r="F588" s="39"/>
      <c r="G588" s="31"/>
      <c r="H588" s="88" t="str">
        <f>IF(LEN(G588)=0,"",VLOOKUP(VALUE(G588),'Account Codes'!$A$2:$B$803,2,FALSE))</f>
        <v/>
      </c>
      <c r="I588" s="147"/>
      <c r="J588" s="132" t="s">
        <v>21</v>
      </c>
      <c r="K588" s="143"/>
      <c r="L588" s="132">
        <f t="shared" si="74"/>
        <v>0</v>
      </c>
      <c r="M588" s="128">
        <f t="shared" si="75"/>
        <v>0</v>
      </c>
      <c r="N588" s="30"/>
      <c r="O588" s="143"/>
      <c r="P588" s="82">
        <f t="shared" si="76"/>
        <v>0</v>
      </c>
      <c r="Q588" s="142"/>
      <c r="R588" s="123" t="str">
        <f t="shared" si="69"/>
        <v/>
      </c>
      <c r="S588" s="122" t="str">
        <f t="shared" si="70"/>
        <v/>
      </c>
      <c r="T588" s="122" t="str">
        <f t="shared" si="71"/>
        <v/>
      </c>
      <c r="U588">
        <f t="shared" si="72"/>
        <v>0</v>
      </c>
    </row>
    <row r="589" spans="1:21" ht="15" x14ac:dyDescent="0.2">
      <c r="A589" s="48">
        <v>566</v>
      </c>
      <c r="B589" s="49" t="str">
        <f>IF(G589="","",VLOOKUP(G589,'Account Codes'!$A$2:$C$803,3,FALSE))</f>
        <v/>
      </c>
      <c r="C589" s="131" t="str">
        <f t="shared" si="73"/>
        <v/>
      </c>
      <c r="D589" s="39"/>
      <c r="E589" s="85" t="str">
        <f>IF(AND(LEN(D589)&gt;0,LEN(C589)&gt;0),"ERROR - please do not enter internal order AND cost centre",IF(LEN(C589)&gt;0,VLOOKUP(C589,'Account Codes'!$H$2:$I$5001,2,FALSE),IF(LEN(D589)&gt;0,VLOOKUP(D589,'Account Codes'!$K$2:$L$12186,2,FALSE),"")))</f>
        <v/>
      </c>
      <c r="F589" s="39"/>
      <c r="G589" s="31"/>
      <c r="H589" s="88" t="str">
        <f>IF(LEN(G589)=0,"",VLOOKUP(VALUE(G589),'Account Codes'!$A$2:$B$803,2,FALSE))</f>
        <v/>
      </c>
      <c r="I589" s="147"/>
      <c r="J589" s="132" t="s">
        <v>21</v>
      </c>
      <c r="K589" s="143"/>
      <c r="L589" s="132">
        <f t="shared" si="74"/>
        <v>0</v>
      </c>
      <c r="M589" s="128">
        <f t="shared" si="75"/>
        <v>0</v>
      </c>
      <c r="N589" s="30"/>
      <c r="O589" s="143"/>
      <c r="P589" s="82">
        <f t="shared" si="76"/>
        <v>0</v>
      </c>
      <c r="Q589" s="142"/>
      <c r="R589" s="123" t="str">
        <f t="shared" si="69"/>
        <v/>
      </c>
      <c r="S589" s="122" t="str">
        <f t="shared" si="70"/>
        <v/>
      </c>
      <c r="T589" s="122" t="str">
        <f t="shared" si="71"/>
        <v/>
      </c>
      <c r="U589">
        <f t="shared" si="72"/>
        <v>0</v>
      </c>
    </row>
    <row r="590" spans="1:21" ht="15" x14ac:dyDescent="0.2">
      <c r="A590" s="48">
        <v>567</v>
      </c>
      <c r="B590" s="49" t="str">
        <f>IF(G590="","",VLOOKUP(G590,'Account Codes'!$A$2:$C$803,3,FALSE))</f>
        <v/>
      </c>
      <c r="C590" s="131" t="str">
        <f t="shared" si="73"/>
        <v/>
      </c>
      <c r="D590" s="39"/>
      <c r="E590" s="85" t="str">
        <f>IF(AND(LEN(D590)&gt;0,LEN(C590)&gt;0),"ERROR - please do not enter internal order AND cost centre",IF(LEN(C590)&gt;0,VLOOKUP(C590,'Account Codes'!$H$2:$I$5001,2,FALSE),IF(LEN(D590)&gt;0,VLOOKUP(D590,'Account Codes'!$K$2:$L$12186,2,FALSE),"")))</f>
        <v/>
      </c>
      <c r="F590" s="39"/>
      <c r="G590" s="31"/>
      <c r="H590" s="88" t="str">
        <f>IF(LEN(G590)=0,"",VLOOKUP(VALUE(G590),'Account Codes'!$A$2:$B$803,2,FALSE))</f>
        <v/>
      </c>
      <c r="I590" s="147"/>
      <c r="J590" s="132" t="s">
        <v>21</v>
      </c>
      <c r="K590" s="143"/>
      <c r="L590" s="132">
        <f t="shared" si="74"/>
        <v>0</v>
      </c>
      <c r="M590" s="128">
        <f t="shared" si="75"/>
        <v>0</v>
      </c>
      <c r="N590" s="30"/>
      <c r="O590" s="143"/>
      <c r="P590" s="82">
        <f t="shared" si="76"/>
        <v>0</v>
      </c>
      <c r="Q590" s="142"/>
      <c r="R590" s="123" t="str">
        <f t="shared" si="69"/>
        <v/>
      </c>
      <c r="S590" s="122" t="str">
        <f t="shared" si="70"/>
        <v/>
      </c>
      <c r="T590" s="122" t="str">
        <f t="shared" si="71"/>
        <v/>
      </c>
      <c r="U590">
        <f t="shared" si="72"/>
        <v>0</v>
      </c>
    </row>
    <row r="591" spans="1:21" ht="15" x14ac:dyDescent="0.2">
      <c r="A591" s="48">
        <v>568</v>
      </c>
      <c r="B591" s="49" t="str">
        <f>IF(G591="","",VLOOKUP(G591,'Account Codes'!$A$2:$C$803,3,FALSE))</f>
        <v/>
      </c>
      <c r="C591" s="131" t="str">
        <f t="shared" si="73"/>
        <v/>
      </c>
      <c r="D591" s="39"/>
      <c r="E591" s="85" t="str">
        <f>IF(AND(LEN(D591)&gt;0,LEN(C591)&gt;0),"ERROR - please do not enter internal order AND cost centre",IF(LEN(C591)&gt;0,VLOOKUP(C591,'Account Codes'!$H$2:$I$5001,2,FALSE),IF(LEN(D591)&gt;0,VLOOKUP(D591,'Account Codes'!$K$2:$L$12186,2,FALSE),"")))</f>
        <v/>
      </c>
      <c r="F591" s="39"/>
      <c r="G591" s="31"/>
      <c r="H591" s="88" t="str">
        <f>IF(LEN(G591)=0,"",VLOOKUP(VALUE(G591),'Account Codes'!$A$2:$B$803,2,FALSE))</f>
        <v/>
      </c>
      <c r="I591" s="147"/>
      <c r="J591" s="132" t="s">
        <v>21</v>
      </c>
      <c r="K591" s="143"/>
      <c r="L591" s="132">
        <f t="shared" si="74"/>
        <v>0</v>
      </c>
      <c r="M591" s="128">
        <f t="shared" si="75"/>
        <v>0</v>
      </c>
      <c r="N591" s="30"/>
      <c r="O591" s="143"/>
      <c r="P591" s="82">
        <f t="shared" si="76"/>
        <v>0</v>
      </c>
      <c r="Q591" s="142"/>
      <c r="R591" s="123" t="str">
        <f t="shared" si="69"/>
        <v/>
      </c>
      <c r="S591" s="122" t="str">
        <f t="shared" si="70"/>
        <v/>
      </c>
      <c r="T591" s="122" t="str">
        <f t="shared" si="71"/>
        <v/>
      </c>
      <c r="U591">
        <f t="shared" si="72"/>
        <v>0</v>
      </c>
    </row>
    <row r="592" spans="1:21" ht="15" x14ac:dyDescent="0.2">
      <c r="A592" s="48">
        <v>569</v>
      </c>
      <c r="B592" s="49" t="str">
        <f>IF(G592="","",VLOOKUP(G592,'Account Codes'!$A$2:$C$803,3,FALSE))</f>
        <v/>
      </c>
      <c r="C592" s="131" t="str">
        <f t="shared" si="73"/>
        <v/>
      </c>
      <c r="D592" s="39"/>
      <c r="E592" s="85" t="str">
        <f>IF(AND(LEN(D592)&gt;0,LEN(C592)&gt;0),"ERROR - please do not enter internal order AND cost centre",IF(LEN(C592)&gt;0,VLOOKUP(C592,'Account Codes'!$H$2:$I$5001,2,FALSE),IF(LEN(D592)&gt;0,VLOOKUP(D592,'Account Codes'!$K$2:$L$12186,2,FALSE),"")))</f>
        <v/>
      </c>
      <c r="F592" s="39"/>
      <c r="G592" s="31"/>
      <c r="H592" s="88" t="str">
        <f>IF(LEN(G592)=0,"",VLOOKUP(VALUE(G592),'Account Codes'!$A$2:$B$803,2,FALSE))</f>
        <v/>
      </c>
      <c r="I592" s="147"/>
      <c r="J592" s="132" t="s">
        <v>21</v>
      </c>
      <c r="K592" s="143"/>
      <c r="L592" s="132">
        <f t="shared" si="74"/>
        <v>0</v>
      </c>
      <c r="M592" s="128">
        <f t="shared" si="75"/>
        <v>0</v>
      </c>
      <c r="N592" s="30"/>
      <c r="O592" s="143"/>
      <c r="P592" s="82">
        <f t="shared" si="76"/>
        <v>0</v>
      </c>
      <c r="Q592" s="142"/>
      <c r="R592" s="123" t="str">
        <f t="shared" si="69"/>
        <v/>
      </c>
      <c r="S592" s="122" t="str">
        <f t="shared" si="70"/>
        <v/>
      </c>
      <c r="T592" s="122" t="str">
        <f t="shared" si="71"/>
        <v/>
      </c>
      <c r="U592">
        <f t="shared" si="72"/>
        <v>0</v>
      </c>
    </row>
    <row r="593" spans="1:21" ht="15" x14ac:dyDescent="0.2">
      <c r="A593" s="48">
        <v>570</v>
      </c>
      <c r="B593" s="49" t="str">
        <f>IF(G593="","",VLOOKUP(G593,'Account Codes'!$A$2:$C$803,3,FALSE))</f>
        <v/>
      </c>
      <c r="C593" s="131" t="str">
        <f t="shared" si="73"/>
        <v/>
      </c>
      <c r="D593" s="39"/>
      <c r="E593" s="85" t="str">
        <f>IF(AND(LEN(D593)&gt;0,LEN(C593)&gt;0),"ERROR - please do not enter internal order AND cost centre",IF(LEN(C593)&gt;0,VLOOKUP(C593,'Account Codes'!$H$2:$I$5001,2,FALSE),IF(LEN(D593)&gt;0,VLOOKUP(D593,'Account Codes'!$K$2:$L$12186,2,FALSE),"")))</f>
        <v/>
      </c>
      <c r="F593" s="39"/>
      <c r="G593" s="31"/>
      <c r="H593" s="88" t="str">
        <f>IF(LEN(G593)=0,"",VLOOKUP(VALUE(G593),'Account Codes'!$A$2:$B$803,2,FALSE))</f>
        <v/>
      </c>
      <c r="I593" s="147"/>
      <c r="J593" s="132" t="s">
        <v>21</v>
      </c>
      <c r="K593" s="143"/>
      <c r="L593" s="132">
        <f t="shared" si="74"/>
        <v>0</v>
      </c>
      <c r="M593" s="128">
        <f t="shared" si="75"/>
        <v>0</v>
      </c>
      <c r="N593" s="30"/>
      <c r="O593" s="143"/>
      <c r="P593" s="82">
        <f t="shared" si="76"/>
        <v>0</v>
      </c>
      <c r="Q593" s="142"/>
      <c r="R593" s="123" t="str">
        <f t="shared" si="69"/>
        <v/>
      </c>
      <c r="S593" s="122" t="str">
        <f t="shared" si="70"/>
        <v/>
      </c>
      <c r="T593" s="122" t="str">
        <f t="shared" si="71"/>
        <v/>
      </c>
      <c r="U593">
        <f t="shared" si="72"/>
        <v>0</v>
      </c>
    </row>
    <row r="594" spans="1:21" ht="15" x14ac:dyDescent="0.2">
      <c r="A594" s="48">
        <v>571</v>
      </c>
      <c r="B594" s="49" t="str">
        <f>IF(G594="","",VLOOKUP(G594,'Account Codes'!$A$2:$C$803,3,FALSE))</f>
        <v/>
      </c>
      <c r="C594" s="131" t="str">
        <f t="shared" si="73"/>
        <v/>
      </c>
      <c r="D594" s="39"/>
      <c r="E594" s="85" t="str">
        <f>IF(AND(LEN(D594)&gt;0,LEN(C594)&gt;0),"ERROR - please do not enter internal order AND cost centre",IF(LEN(C594)&gt;0,VLOOKUP(C594,'Account Codes'!$H$2:$I$5001,2,FALSE),IF(LEN(D594)&gt;0,VLOOKUP(D594,'Account Codes'!$K$2:$L$12186,2,FALSE),"")))</f>
        <v/>
      </c>
      <c r="F594" s="39"/>
      <c r="G594" s="31"/>
      <c r="H594" s="88" t="str">
        <f>IF(LEN(G594)=0,"",VLOOKUP(VALUE(G594),'Account Codes'!$A$2:$B$803,2,FALSE))</f>
        <v/>
      </c>
      <c r="I594" s="147"/>
      <c r="J594" s="132" t="s">
        <v>21</v>
      </c>
      <c r="K594" s="143"/>
      <c r="L594" s="132">
        <f t="shared" si="74"/>
        <v>0</v>
      </c>
      <c r="M594" s="128">
        <f t="shared" si="75"/>
        <v>0</v>
      </c>
      <c r="N594" s="30"/>
      <c r="O594" s="143"/>
      <c r="P594" s="82">
        <f t="shared" si="76"/>
        <v>0</v>
      </c>
      <c r="Q594" s="142"/>
      <c r="R594" s="123" t="str">
        <f t="shared" si="69"/>
        <v/>
      </c>
      <c r="S594" s="122" t="str">
        <f t="shared" si="70"/>
        <v/>
      </c>
      <c r="T594" s="122" t="str">
        <f t="shared" si="71"/>
        <v/>
      </c>
      <c r="U594">
        <f t="shared" si="72"/>
        <v>0</v>
      </c>
    </row>
    <row r="595" spans="1:21" ht="15" x14ac:dyDescent="0.2">
      <c r="A595" s="48">
        <v>572</v>
      </c>
      <c r="B595" s="49" t="str">
        <f>IF(G595="","",VLOOKUP(G595,'Account Codes'!$A$2:$C$803,3,FALSE))</f>
        <v/>
      </c>
      <c r="C595" s="131" t="str">
        <f t="shared" si="73"/>
        <v/>
      </c>
      <c r="D595" s="39"/>
      <c r="E595" s="85" t="str">
        <f>IF(AND(LEN(D595)&gt;0,LEN(C595)&gt;0),"ERROR - please do not enter internal order AND cost centre",IF(LEN(C595)&gt;0,VLOOKUP(C595,'Account Codes'!$H$2:$I$5001,2,FALSE),IF(LEN(D595)&gt;0,VLOOKUP(D595,'Account Codes'!$K$2:$L$12186,2,FALSE),"")))</f>
        <v/>
      </c>
      <c r="F595" s="39"/>
      <c r="G595" s="31"/>
      <c r="H595" s="88" t="str">
        <f>IF(LEN(G595)=0,"",VLOOKUP(VALUE(G595),'Account Codes'!$A$2:$B$803,2,FALSE))</f>
        <v/>
      </c>
      <c r="I595" s="147"/>
      <c r="J595" s="132" t="s">
        <v>21</v>
      </c>
      <c r="K595" s="143"/>
      <c r="L595" s="132">
        <f t="shared" si="74"/>
        <v>0</v>
      </c>
      <c r="M595" s="128">
        <f t="shared" si="75"/>
        <v>0</v>
      </c>
      <c r="N595" s="30"/>
      <c r="O595" s="143"/>
      <c r="P595" s="82">
        <f t="shared" si="76"/>
        <v>0</v>
      </c>
      <c r="Q595" s="142"/>
      <c r="R595" s="123" t="str">
        <f t="shared" si="69"/>
        <v/>
      </c>
      <c r="S595" s="122" t="str">
        <f t="shared" si="70"/>
        <v/>
      </c>
      <c r="T595" s="122" t="str">
        <f t="shared" si="71"/>
        <v/>
      </c>
      <c r="U595">
        <f t="shared" si="72"/>
        <v>0</v>
      </c>
    </row>
    <row r="596" spans="1:21" ht="15" x14ac:dyDescent="0.2">
      <c r="A596" s="48">
        <v>573</v>
      </c>
      <c r="B596" s="49" t="str">
        <f>IF(G596="","",VLOOKUP(G596,'Account Codes'!$A$2:$C$803,3,FALSE))</f>
        <v/>
      </c>
      <c r="C596" s="131" t="str">
        <f t="shared" si="73"/>
        <v/>
      </c>
      <c r="D596" s="39"/>
      <c r="E596" s="85" t="str">
        <f>IF(AND(LEN(D596)&gt;0,LEN(C596)&gt;0),"ERROR - please do not enter internal order AND cost centre",IF(LEN(C596)&gt;0,VLOOKUP(C596,'Account Codes'!$H$2:$I$5001,2,FALSE),IF(LEN(D596)&gt;0,VLOOKUP(D596,'Account Codes'!$K$2:$L$12186,2,FALSE),"")))</f>
        <v/>
      </c>
      <c r="F596" s="39"/>
      <c r="G596" s="31"/>
      <c r="H596" s="88" t="str">
        <f>IF(LEN(G596)=0,"",VLOOKUP(VALUE(G596),'Account Codes'!$A$2:$B$803,2,FALSE))</f>
        <v/>
      </c>
      <c r="I596" s="147"/>
      <c r="J596" s="132" t="s">
        <v>21</v>
      </c>
      <c r="K596" s="143"/>
      <c r="L596" s="132">
        <f t="shared" si="74"/>
        <v>0</v>
      </c>
      <c r="M596" s="128">
        <f t="shared" si="75"/>
        <v>0</v>
      </c>
      <c r="N596" s="30"/>
      <c r="O596" s="143"/>
      <c r="P596" s="82">
        <f t="shared" si="76"/>
        <v>0</v>
      </c>
      <c r="Q596" s="142"/>
      <c r="R596" s="123" t="str">
        <f t="shared" si="69"/>
        <v/>
      </c>
      <c r="S596" s="122" t="str">
        <f t="shared" si="70"/>
        <v/>
      </c>
      <c r="T596" s="122" t="str">
        <f t="shared" si="71"/>
        <v/>
      </c>
      <c r="U596">
        <f t="shared" si="72"/>
        <v>0</v>
      </c>
    </row>
    <row r="597" spans="1:21" ht="15" x14ac:dyDescent="0.2">
      <c r="A597" s="48">
        <v>574</v>
      </c>
      <c r="B597" s="49" t="str">
        <f>IF(G597="","",VLOOKUP(G597,'Account Codes'!$A$2:$C$803,3,FALSE))</f>
        <v/>
      </c>
      <c r="C597" s="131" t="str">
        <f t="shared" si="73"/>
        <v/>
      </c>
      <c r="D597" s="39"/>
      <c r="E597" s="85" t="str">
        <f>IF(AND(LEN(D597)&gt;0,LEN(C597)&gt;0),"ERROR - please do not enter internal order AND cost centre",IF(LEN(C597)&gt;0,VLOOKUP(C597,'Account Codes'!$H$2:$I$5001,2,FALSE),IF(LEN(D597)&gt;0,VLOOKUP(D597,'Account Codes'!$K$2:$L$12186,2,FALSE),"")))</f>
        <v/>
      </c>
      <c r="F597" s="39"/>
      <c r="G597" s="31"/>
      <c r="H597" s="88" t="str">
        <f>IF(LEN(G597)=0,"",VLOOKUP(VALUE(G597),'Account Codes'!$A$2:$B$803,2,FALSE))</f>
        <v/>
      </c>
      <c r="I597" s="147"/>
      <c r="J597" s="132" t="s">
        <v>21</v>
      </c>
      <c r="K597" s="143"/>
      <c r="L597" s="132">
        <f t="shared" si="74"/>
        <v>0</v>
      </c>
      <c r="M597" s="128">
        <f t="shared" si="75"/>
        <v>0</v>
      </c>
      <c r="N597" s="30"/>
      <c r="O597" s="143"/>
      <c r="P597" s="82">
        <f t="shared" si="76"/>
        <v>0</v>
      </c>
      <c r="Q597" s="142"/>
      <c r="R597" s="123" t="str">
        <f t="shared" si="69"/>
        <v/>
      </c>
      <c r="S597" s="122" t="str">
        <f t="shared" si="70"/>
        <v/>
      </c>
      <c r="T597" s="122" t="str">
        <f t="shared" si="71"/>
        <v/>
      </c>
      <c r="U597">
        <f t="shared" si="72"/>
        <v>0</v>
      </c>
    </row>
    <row r="598" spans="1:21" ht="15" x14ac:dyDescent="0.2">
      <c r="A598" s="48">
        <v>575</v>
      </c>
      <c r="B598" s="49" t="str">
        <f>IF(G598="","",VLOOKUP(G598,'Account Codes'!$A$2:$C$803,3,FALSE))</f>
        <v/>
      </c>
      <c r="C598" s="131" t="str">
        <f t="shared" si="73"/>
        <v/>
      </c>
      <c r="D598" s="39"/>
      <c r="E598" s="85" t="str">
        <f>IF(AND(LEN(D598)&gt;0,LEN(C598)&gt;0),"ERROR - please do not enter internal order AND cost centre",IF(LEN(C598)&gt;0,VLOOKUP(C598,'Account Codes'!$H$2:$I$5001,2,FALSE),IF(LEN(D598)&gt;0,VLOOKUP(D598,'Account Codes'!$K$2:$L$12186,2,FALSE),"")))</f>
        <v/>
      </c>
      <c r="F598" s="39"/>
      <c r="G598" s="31"/>
      <c r="H598" s="88" t="str">
        <f>IF(LEN(G598)=0,"",VLOOKUP(VALUE(G598),'Account Codes'!$A$2:$B$803,2,FALSE))</f>
        <v/>
      </c>
      <c r="I598" s="147"/>
      <c r="J598" s="132" t="s">
        <v>21</v>
      </c>
      <c r="K598" s="143"/>
      <c r="L598" s="132">
        <f t="shared" si="74"/>
        <v>0</v>
      </c>
      <c r="M598" s="128">
        <f t="shared" si="75"/>
        <v>0</v>
      </c>
      <c r="N598" s="30"/>
      <c r="O598" s="143"/>
      <c r="P598" s="82">
        <f t="shared" si="76"/>
        <v>0</v>
      </c>
      <c r="Q598" s="142"/>
      <c r="R598" s="123" t="str">
        <f t="shared" si="69"/>
        <v/>
      </c>
      <c r="S598" s="122" t="str">
        <f t="shared" si="70"/>
        <v/>
      </c>
      <c r="T598" s="122" t="str">
        <f t="shared" si="71"/>
        <v/>
      </c>
      <c r="U598">
        <f t="shared" si="72"/>
        <v>0</v>
      </c>
    </row>
    <row r="599" spans="1:21" ht="15" x14ac:dyDescent="0.2">
      <c r="A599" s="48">
        <v>576</v>
      </c>
      <c r="B599" s="49" t="str">
        <f>IF(G599="","",VLOOKUP(G599,'Account Codes'!$A$2:$C$803,3,FALSE))</f>
        <v/>
      </c>
      <c r="C599" s="131" t="str">
        <f t="shared" si="73"/>
        <v/>
      </c>
      <c r="D599" s="39"/>
      <c r="E599" s="85" t="str">
        <f>IF(AND(LEN(D599)&gt;0,LEN(C599)&gt;0),"ERROR - please do not enter internal order AND cost centre",IF(LEN(C599)&gt;0,VLOOKUP(C599,'Account Codes'!$H$2:$I$5001,2,FALSE),IF(LEN(D599)&gt;0,VLOOKUP(D599,'Account Codes'!$K$2:$L$12186,2,FALSE),"")))</f>
        <v/>
      </c>
      <c r="F599" s="39"/>
      <c r="G599" s="31"/>
      <c r="H599" s="88" t="str">
        <f>IF(LEN(G599)=0,"",VLOOKUP(VALUE(G599),'Account Codes'!$A$2:$B$803,2,FALSE))</f>
        <v/>
      </c>
      <c r="I599" s="147"/>
      <c r="J599" s="132" t="s">
        <v>21</v>
      </c>
      <c r="K599" s="143"/>
      <c r="L599" s="132">
        <f t="shared" si="74"/>
        <v>0</v>
      </c>
      <c r="M599" s="128">
        <f t="shared" si="75"/>
        <v>0</v>
      </c>
      <c r="N599" s="30"/>
      <c r="O599" s="143"/>
      <c r="P599" s="82">
        <f t="shared" si="76"/>
        <v>0</v>
      </c>
      <c r="Q599" s="142"/>
      <c r="R599" s="123" t="str">
        <f t="shared" si="69"/>
        <v/>
      </c>
      <c r="S599" s="122" t="str">
        <f t="shared" si="70"/>
        <v/>
      </c>
      <c r="T599" s="122" t="str">
        <f t="shared" si="71"/>
        <v/>
      </c>
      <c r="U599">
        <f t="shared" si="72"/>
        <v>0</v>
      </c>
    </row>
    <row r="600" spans="1:21" ht="15" x14ac:dyDescent="0.2">
      <c r="A600" s="48">
        <v>577</v>
      </c>
      <c r="B600" s="49" t="str">
        <f>IF(G600="","",VLOOKUP(G600,'Account Codes'!$A$2:$C$803,3,FALSE))</f>
        <v/>
      </c>
      <c r="C600" s="131" t="str">
        <f t="shared" si="73"/>
        <v/>
      </c>
      <c r="D600" s="39"/>
      <c r="E600" s="85" t="str">
        <f>IF(AND(LEN(D600)&gt;0,LEN(C600)&gt;0),"ERROR - please do not enter internal order AND cost centre",IF(LEN(C600)&gt;0,VLOOKUP(C600,'Account Codes'!$H$2:$I$5001,2,FALSE),IF(LEN(D600)&gt;0,VLOOKUP(D600,'Account Codes'!$K$2:$L$12186,2,FALSE),"")))</f>
        <v/>
      </c>
      <c r="F600" s="39"/>
      <c r="G600" s="31"/>
      <c r="H600" s="88" t="str">
        <f>IF(LEN(G600)=0,"",VLOOKUP(VALUE(G600),'Account Codes'!$A$2:$B$803,2,FALSE))</f>
        <v/>
      </c>
      <c r="I600" s="147"/>
      <c r="J600" s="132" t="s">
        <v>21</v>
      </c>
      <c r="K600" s="143"/>
      <c r="L600" s="132">
        <f t="shared" si="74"/>
        <v>0</v>
      </c>
      <c r="M600" s="128">
        <f t="shared" si="75"/>
        <v>0</v>
      </c>
      <c r="N600" s="30"/>
      <c r="O600" s="143"/>
      <c r="P600" s="82">
        <f t="shared" si="76"/>
        <v>0</v>
      </c>
      <c r="Q600" s="142"/>
      <c r="R600" s="123" t="str">
        <f t="shared" si="69"/>
        <v/>
      </c>
      <c r="S600" s="122" t="str">
        <f t="shared" si="70"/>
        <v/>
      </c>
      <c r="T600" s="122" t="str">
        <f t="shared" si="71"/>
        <v/>
      </c>
      <c r="U600">
        <f t="shared" si="72"/>
        <v>0</v>
      </c>
    </row>
    <row r="601" spans="1:21" ht="15" x14ac:dyDescent="0.2">
      <c r="A601" s="48">
        <v>578</v>
      </c>
      <c r="B601" s="49" t="str">
        <f>IF(G601="","",VLOOKUP(G601,'Account Codes'!$A$2:$C$803,3,FALSE))</f>
        <v/>
      </c>
      <c r="C601" s="131" t="str">
        <f t="shared" si="73"/>
        <v/>
      </c>
      <c r="D601" s="39"/>
      <c r="E601" s="85" t="str">
        <f>IF(AND(LEN(D601)&gt;0,LEN(C601)&gt;0),"ERROR - please do not enter internal order AND cost centre",IF(LEN(C601)&gt;0,VLOOKUP(C601,'Account Codes'!$H$2:$I$5001,2,FALSE),IF(LEN(D601)&gt;0,VLOOKUP(D601,'Account Codes'!$K$2:$L$12186,2,FALSE),"")))</f>
        <v/>
      </c>
      <c r="F601" s="39"/>
      <c r="G601" s="31"/>
      <c r="H601" s="88" t="str">
        <f>IF(LEN(G601)=0,"",VLOOKUP(VALUE(G601),'Account Codes'!$A$2:$B$803,2,FALSE))</f>
        <v/>
      </c>
      <c r="I601" s="147"/>
      <c r="J601" s="132" t="s">
        <v>21</v>
      </c>
      <c r="K601" s="143"/>
      <c r="L601" s="132">
        <f t="shared" si="74"/>
        <v>0</v>
      </c>
      <c r="M601" s="128">
        <f t="shared" si="75"/>
        <v>0</v>
      </c>
      <c r="N601" s="30"/>
      <c r="O601" s="143"/>
      <c r="P601" s="82">
        <f t="shared" si="76"/>
        <v>0</v>
      </c>
      <c r="Q601" s="142"/>
      <c r="R601" s="123" t="str">
        <f t="shared" ref="R601:R664" si="77">IF(U601=0,"","Please enter a value for Counter Party Type and Name")</f>
        <v/>
      </c>
      <c r="S601" s="122" t="str">
        <f t="shared" ref="S601:S664" si="78">IF(G601="","",IF(N601="",1,""))</f>
        <v/>
      </c>
      <c r="T601" s="122" t="str">
        <f t="shared" ref="T601:T664" si="79">IF(G601="","",IF(O601="",1,""))</f>
        <v/>
      </c>
      <c r="U601">
        <f t="shared" ref="U601:U664" si="80">SUM(S601:T601)</f>
        <v>0</v>
      </c>
    </row>
    <row r="602" spans="1:21" ht="15" x14ac:dyDescent="0.2">
      <c r="A602" s="48">
        <v>579</v>
      </c>
      <c r="B602" s="49" t="str">
        <f>IF(G602="","",VLOOKUP(G602,'Account Codes'!$A$2:$C$803,3,FALSE))</f>
        <v/>
      </c>
      <c r="C602" s="131" t="str">
        <f t="shared" ref="C602:C665" si="81">IF(G601="","",$N$3)</f>
        <v/>
      </c>
      <c r="D602" s="39"/>
      <c r="E602" s="85" t="str">
        <f>IF(AND(LEN(D602)&gt;0,LEN(C602)&gt;0),"ERROR - please do not enter internal order AND cost centre",IF(LEN(C602)&gt;0,VLOOKUP(C602,'Account Codes'!$H$2:$I$5001,2,FALSE),IF(LEN(D602)&gt;0,VLOOKUP(D602,'Account Codes'!$K$2:$L$12186,2,FALSE),"")))</f>
        <v/>
      </c>
      <c r="F602" s="39"/>
      <c r="G602" s="31"/>
      <c r="H602" s="88" t="str">
        <f>IF(LEN(G602)=0,"",VLOOKUP(VALUE(G602),'Account Codes'!$A$2:$B$803,2,FALSE))</f>
        <v/>
      </c>
      <c r="I602" s="147"/>
      <c r="J602" s="132" t="s">
        <v>21</v>
      </c>
      <c r="K602" s="143"/>
      <c r="L602" s="132">
        <f t="shared" si="74"/>
        <v>0</v>
      </c>
      <c r="M602" s="128">
        <f t="shared" si="75"/>
        <v>0</v>
      </c>
      <c r="N602" s="30"/>
      <c r="O602" s="143"/>
      <c r="P602" s="82">
        <f t="shared" si="76"/>
        <v>0</v>
      </c>
      <c r="Q602" s="142"/>
      <c r="R602" s="123" t="str">
        <f t="shared" si="77"/>
        <v/>
      </c>
      <c r="S602" s="122" t="str">
        <f t="shared" si="78"/>
        <v/>
      </c>
      <c r="T602" s="122" t="str">
        <f t="shared" si="79"/>
        <v/>
      </c>
      <c r="U602">
        <f t="shared" si="80"/>
        <v>0</v>
      </c>
    </row>
    <row r="603" spans="1:21" ht="15" x14ac:dyDescent="0.2">
      <c r="A603" s="48">
        <v>580</v>
      </c>
      <c r="B603" s="49" t="str">
        <f>IF(G603="","",VLOOKUP(G603,'Account Codes'!$A$2:$C$803,3,FALSE))</f>
        <v/>
      </c>
      <c r="C603" s="131" t="str">
        <f t="shared" si="81"/>
        <v/>
      </c>
      <c r="D603" s="39"/>
      <c r="E603" s="85" t="str">
        <f>IF(AND(LEN(D603)&gt;0,LEN(C603)&gt;0),"ERROR - please do not enter internal order AND cost centre",IF(LEN(C603)&gt;0,VLOOKUP(C603,'Account Codes'!$H$2:$I$5001,2,FALSE),IF(LEN(D603)&gt;0,VLOOKUP(D603,'Account Codes'!$K$2:$L$12186,2,FALSE),"")))</f>
        <v/>
      </c>
      <c r="F603" s="39"/>
      <c r="G603" s="31"/>
      <c r="H603" s="88" t="str">
        <f>IF(LEN(G603)=0,"",VLOOKUP(VALUE(G603),'Account Codes'!$A$2:$B$803,2,FALSE))</f>
        <v/>
      </c>
      <c r="I603" s="147"/>
      <c r="J603" s="132" t="s">
        <v>21</v>
      </c>
      <c r="K603" s="143"/>
      <c r="L603" s="132">
        <f t="shared" si="74"/>
        <v>0</v>
      </c>
      <c r="M603" s="128">
        <f t="shared" si="75"/>
        <v>0</v>
      </c>
      <c r="N603" s="30"/>
      <c r="O603" s="143"/>
      <c r="P603" s="82">
        <f t="shared" si="76"/>
        <v>0</v>
      </c>
      <c r="Q603" s="142"/>
      <c r="R603" s="123" t="str">
        <f t="shared" si="77"/>
        <v/>
      </c>
      <c r="S603" s="122" t="str">
        <f t="shared" si="78"/>
        <v/>
      </c>
      <c r="T603" s="122" t="str">
        <f t="shared" si="79"/>
        <v/>
      </c>
      <c r="U603">
        <f t="shared" si="80"/>
        <v>0</v>
      </c>
    </row>
    <row r="604" spans="1:21" ht="15" x14ac:dyDescent="0.2">
      <c r="A604" s="48">
        <v>581</v>
      </c>
      <c r="B604" s="49" t="str">
        <f>IF(G604="","",VLOOKUP(G604,'Account Codes'!$A$2:$C$803,3,FALSE))</f>
        <v/>
      </c>
      <c r="C604" s="131" t="str">
        <f t="shared" si="81"/>
        <v/>
      </c>
      <c r="D604" s="39"/>
      <c r="E604" s="85" t="str">
        <f>IF(AND(LEN(D604)&gt;0,LEN(C604)&gt;0),"ERROR - please do not enter internal order AND cost centre",IF(LEN(C604)&gt;0,VLOOKUP(C604,'Account Codes'!$H$2:$I$5001,2,FALSE),IF(LEN(D604)&gt;0,VLOOKUP(D604,'Account Codes'!$K$2:$L$12186,2,FALSE),"")))</f>
        <v/>
      </c>
      <c r="F604" s="39"/>
      <c r="G604" s="31"/>
      <c r="H604" s="88" t="str">
        <f>IF(LEN(G604)=0,"",VLOOKUP(VALUE(G604),'Account Codes'!$A$2:$B$803,2,FALSE))</f>
        <v/>
      </c>
      <c r="I604" s="147"/>
      <c r="J604" s="132" t="s">
        <v>21</v>
      </c>
      <c r="K604" s="143"/>
      <c r="L604" s="132">
        <f t="shared" si="74"/>
        <v>0</v>
      </c>
      <c r="M604" s="128">
        <f t="shared" si="75"/>
        <v>0</v>
      </c>
      <c r="N604" s="30"/>
      <c r="O604" s="143"/>
      <c r="P604" s="82">
        <f t="shared" si="76"/>
        <v>0</v>
      </c>
      <c r="Q604" s="142"/>
      <c r="R604" s="123" t="str">
        <f t="shared" si="77"/>
        <v/>
      </c>
      <c r="S604" s="122" t="str">
        <f t="shared" si="78"/>
        <v/>
      </c>
      <c r="T604" s="122" t="str">
        <f t="shared" si="79"/>
        <v/>
      </c>
      <c r="U604">
        <f t="shared" si="80"/>
        <v>0</v>
      </c>
    </row>
    <row r="605" spans="1:21" ht="15" x14ac:dyDescent="0.2">
      <c r="A605" s="48">
        <v>582</v>
      </c>
      <c r="B605" s="49" t="str">
        <f>IF(G605="","",VLOOKUP(G605,'Account Codes'!$A$2:$C$803,3,FALSE))</f>
        <v/>
      </c>
      <c r="C605" s="131" t="str">
        <f t="shared" si="81"/>
        <v/>
      </c>
      <c r="D605" s="39"/>
      <c r="E605" s="85" t="str">
        <f>IF(AND(LEN(D605)&gt;0,LEN(C605)&gt;0),"ERROR - please do not enter internal order AND cost centre",IF(LEN(C605)&gt;0,VLOOKUP(C605,'Account Codes'!$H$2:$I$5001,2,FALSE),IF(LEN(D605)&gt;0,VLOOKUP(D605,'Account Codes'!$K$2:$L$12186,2,FALSE),"")))</f>
        <v/>
      </c>
      <c r="F605" s="39"/>
      <c r="G605" s="31"/>
      <c r="H605" s="88" t="str">
        <f>IF(LEN(G605)=0,"",VLOOKUP(VALUE(G605),'Account Codes'!$A$2:$B$803,2,FALSE))</f>
        <v/>
      </c>
      <c r="I605" s="147"/>
      <c r="J605" s="132" t="s">
        <v>21</v>
      </c>
      <c r="K605" s="143"/>
      <c r="L605" s="132">
        <f t="shared" si="74"/>
        <v>0</v>
      </c>
      <c r="M605" s="128">
        <f t="shared" si="75"/>
        <v>0</v>
      </c>
      <c r="N605" s="30"/>
      <c r="O605" s="143"/>
      <c r="P605" s="82">
        <f t="shared" si="76"/>
        <v>0</v>
      </c>
      <c r="Q605" s="142"/>
      <c r="R605" s="123" t="str">
        <f t="shared" si="77"/>
        <v/>
      </c>
      <c r="S605" s="122" t="str">
        <f t="shared" si="78"/>
        <v/>
      </c>
      <c r="T605" s="122" t="str">
        <f t="shared" si="79"/>
        <v/>
      </c>
      <c r="U605">
        <f t="shared" si="80"/>
        <v>0</v>
      </c>
    </row>
    <row r="606" spans="1:21" ht="15" x14ac:dyDescent="0.2">
      <c r="A606" s="48">
        <v>583</v>
      </c>
      <c r="B606" s="49" t="str">
        <f>IF(G606="","",VLOOKUP(G606,'Account Codes'!$A$2:$C$803,3,FALSE))</f>
        <v/>
      </c>
      <c r="C606" s="131" t="str">
        <f t="shared" si="81"/>
        <v/>
      </c>
      <c r="D606" s="39"/>
      <c r="E606" s="85" t="str">
        <f>IF(AND(LEN(D606)&gt;0,LEN(C606)&gt;0),"ERROR - please do not enter internal order AND cost centre",IF(LEN(C606)&gt;0,VLOOKUP(C606,'Account Codes'!$H$2:$I$5001,2,FALSE),IF(LEN(D606)&gt;0,VLOOKUP(D606,'Account Codes'!$K$2:$L$12186,2,FALSE),"")))</f>
        <v/>
      </c>
      <c r="F606" s="39"/>
      <c r="G606" s="31"/>
      <c r="H606" s="88" t="str">
        <f>IF(LEN(G606)=0,"",VLOOKUP(VALUE(G606),'Account Codes'!$A$2:$B$803,2,FALSE))</f>
        <v/>
      </c>
      <c r="I606" s="147"/>
      <c r="J606" s="132" t="s">
        <v>21</v>
      </c>
      <c r="K606" s="143"/>
      <c r="L606" s="132">
        <f t="shared" si="74"/>
        <v>0</v>
      </c>
      <c r="M606" s="128">
        <f t="shared" si="75"/>
        <v>0</v>
      </c>
      <c r="N606" s="30"/>
      <c r="O606" s="143"/>
      <c r="P606" s="82">
        <f t="shared" si="76"/>
        <v>0</v>
      </c>
      <c r="Q606" s="142"/>
      <c r="R606" s="123" t="str">
        <f t="shared" si="77"/>
        <v/>
      </c>
      <c r="S606" s="122" t="str">
        <f t="shared" si="78"/>
        <v/>
      </c>
      <c r="T606" s="122" t="str">
        <f t="shared" si="79"/>
        <v/>
      </c>
      <c r="U606">
        <f t="shared" si="80"/>
        <v>0</v>
      </c>
    </row>
    <row r="607" spans="1:21" ht="15" x14ac:dyDescent="0.2">
      <c r="A607" s="48">
        <v>584</v>
      </c>
      <c r="B607" s="49" t="str">
        <f>IF(G607="","",VLOOKUP(G607,'Account Codes'!$A$2:$C$803,3,FALSE))</f>
        <v/>
      </c>
      <c r="C607" s="131" t="str">
        <f t="shared" si="81"/>
        <v/>
      </c>
      <c r="D607" s="39"/>
      <c r="E607" s="85" t="str">
        <f>IF(AND(LEN(D607)&gt;0,LEN(C607)&gt;0),"ERROR - please do not enter internal order AND cost centre",IF(LEN(C607)&gt;0,VLOOKUP(C607,'Account Codes'!$H$2:$I$5001,2,FALSE),IF(LEN(D607)&gt;0,VLOOKUP(D607,'Account Codes'!$K$2:$L$12186,2,FALSE),"")))</f>
        <v/>
      </c>
      <c r="F607" s="39"/>
      <c r="G607" s="31"/>
      <c r="H607" s="88" t="str">
        <f>IF(LEN(G607)=0,"",VLOOKUP(VALUE(G607),'Account Codes'!$A$2:$B$803,2,FALSE))</f>
        <v/>
      </c>
      <c r="I607" s="147"/>
      <c r="J607" s="132" t="s">
        <v>21</v>
      </c>
      <c r="K607" s="143"/>
      <c r="L607" s="132">
        <f t="shared" si="74"/>
        <v>0</v>
      </c>
      <c r="M607" s="128">
        <f t="shared" si="75"/>
        <v>0</v>
      </c>
      <c r="N607" s="30"/>
      <c r="O607" s="143"/>
      <c r="P607" s="82">
        <f t="shared" si="76"/>
        <v>0</v>
      </c>
      <c r="Q607" s="142"/>
      <c r="R607" s="123" t="str">
        <f t="shared" si="77"/>
        <v/>
      </c>
      <c r="S607" s="122" t="str">
        <f t="shared" si="78"/>
        <v/>
      </c>
      <c r="T607" s="122" t="str">
        <f t="shared" si="79"/>
        <v/>
      </c>
      <c r="U607">
        <f t="shared" si="80"/>
        <v>0</v>
      </c>
    </row>
    <row r="608" spans="1:21" ht="15" x14ac:dyDescent="0.2">
      <c r="A608" s="48">
        <v>585</v>
      </c>
      <c r="B608" s="49" t="str">
        <f>IF(G608="","",VLOOKUP(G608,'Account Codes'!$A$2:$C$803,3,FALSE))</f>
        <v/>
      </c>
      <c r="C608" s="131" t="str">
        <f t="shared" si="81"/>
        <v/>
      </c>
      <c r="D608" s="39"/>
      <c r="E608" s="85" t="str">
        <f>IF(AND(LEN(D608)&gt;0,LEN(C608)&gt;0),"ERROR - please do not enter internal order AND cost centre",IF(LEN(C608)&gt;0,VLOOKUP(C608,'Account Codes'!$H$2:$I$5001,2,FALSE),IF(LEN(D608)&gt;0,VLOOKUP(D608,'Account Codes'!$K$2:$L$12186,2,FALSE),"")))</f>
        <v/>
      </c>
      <c r="F608" s="39"/>
      <c r="G608" s="31"/>
      <c r="H608" s="88" t="str">
        <f>IF(LEN(G608)=0,"",VLOOKUP(VALUE(G608),'Account Codes'!$A$2:$B$803,2,FALSE))</f>
        <v/>
      </c>
      <c r="I608" s="147"/>
      <c r="J608" s="132" t="s">
        <v>21</v>
      </c>
      <c r="K608" s="143"/>
      <c r="L608" s="132">
        <f t="shared" ref="L608:L671" si="82">IF((M608+P608)&gt;49,("ERROR!"),SUM(M608+P608))</f>
        <v>0</v>
      </c>
      <c r="M608" s="128">
        <f t="shared" ref="M608:M671" si="83">IF(LEN(K608)&gt;35,("ERROR"),LEN(K608))</f>
        <v>0</v>
      </c>
      <c r="N608" s="30"/>
      <c r="O608" s="143"/>
      <c r="P608" s="82">
        <f t="shared" ref="P608:P671" si="84">LEN(O608)</f>
        <v>0</v>
      </c>
      <c r="Q608" s="142"/>
      <c r="R608" s="123" t="str">
        <f t="shared" si="77"/>
        <v/>
      </c>
      <c r="S608" s="122" t="str">
        <f t="shared" si="78"/>
        <v/>
      </c>
      <c r="T608" s="122" t="str">
        <f t="shared" si="79"/>
        <v/>
      </c>
      <c r="U608">
        <f t="shared" si="80"/>
        <v>0</v>
      </c>
    </row>
    <row r="609" spans="1:21" ht="15" x14ac:dyDescent="0.2">
      <c r="A609" s="48">
        <v>586</v>
      </c>
      <c r="B609" s="49" t="str">
        <f>IF(G609="","",VLOOKUP(G609,'Account Codes'!$A$2:$C$803,3,FALSE))</f>
        <v/>
      </c>
      <c r="C609" s="131" t="str">
        <f t="shared" si="81"/>
        <v/>
      </c>
      <c r="D609" s="39"/>
      <c r="E609" s="85" t="str">
        <f>IF(AND(LEN(D609)&gt;0,LEN(C609)&gt;0),"ERROR - please do not enter internal order AND cost centre",IF(LEN(C609)&gt;0,VLOOKUP(C609,'Account Codes'!$H$2:$I$5001,2,FALSE),IF(LEN(D609)&gt;0,VLOOKUP(D609,'Account Codes'!$K$2:$L$12186,2,FALSE),"")))</f>
        <v/>
      </c>
      <c r="F609" s="39"/>
      <c r="G609" s="31"/>
      <c r="H609" s="88" t="str">
        <f>IF(LEN(G609)=0,"",VLOOKUP(VALUE(G609),'Account Codes'!$A$2:$B$803,2,FALSE))</f>
        <v/>
      </c>
      <c r="I609" s="147"/>
      <c r="J609" s="132" t="s">
        <v>21</v>
      </c>
      <c r="K609" s="143"/>
      <c r="L609" s="132">
        <f t="shared" si="82"/>
        <v>0</v>
      </c>
      <c r="M609" s="128">
        <f t="shared" si="83"/>
        <v>0</v>
      </c>
      <c r="N609" s="30"/>
      <c r="O609" s="143"/>
      <c r="P609" s="82">
        <f t="shared" si="84"/>
        <v>0</v>
      </c>
      <c r="Q609" s="142"/>
      <c r="R609" s="123" t="str">
        <f t="shared" si="77"/>
        <v/>
      </c>
      <c r="S609" s="122" t="str">
        <f t="shared" si="78"/>
        <v/>
      </c>
      <c r="T609" s="122" t="str">
        <f t="shared" si="79"/>
        <v/>
      </c>
      <c r="U609">
        <f t="shared" si="80"/>
        <v>0</v>
      </c>
    </row>
    <row r="610" spans="1:21" ht="15" x14ac:dyDescent="0.2">
      <c r="A610" s="48">
        <v>587</v>
      </c>
      <c r="B610" s="49" t="str">
        <f>IF(G610="","",VLOOKUP(G610,'Account Codes'!$A$2:$C$803,3,FALSE))</f>
        <v/>
      </c>
      <c r="C610" s="131" t="str">
        <f t="shared" si="81"/>
        <v/>
      </c>
      <c r="D610" s="39"/>
      <c r="E610" s="85" t="str">
        <f>IF(AND(LEN(D610)&gt;0,LEN(C610)&gt;0),"ERROR - please do not enter internal order AND cost centre",IF(LEN(C610)&gt;0,VLOOKUP(C610,'Account Codes'!$H$2:$I$5001,2,FALSE),IF(LEN(D610)&gt;0,VLOOKUP(D610,'Account Codes'!$K$2:$L$12186,2,FALSE),"")))</f>
        <v/>
      </c>
      <c r="F610" s="39"/>
      <c r="G610" s="31"/>
      <c r="H610" s="88" t="str">
        <f>IF(LEN(G610)=0,"",VLOOKUP(VALUE(G610),'Account Codes'!$A$2:$B$803,2,FALSE))</f>
        <v/>
      </c>
      <c r="I610" s="147"/>
      <c r="J610" s="132" t="s">
        <v>21</v>
      </c>
      <c r="K610" s="143"/>
      <c r="L610" s="132">
        <f t="shared" si="82"/>
        <v>0</v>
      </c>
      <c r="M610" s="128">
        <f t="shared" si="83"/>
        <v>0</v>
      </c>
      <c r="N610" s="30"/>
      <c r="O610" s="143"/>
      <c r="P610" s="82">
        <f t="shared" si="84"/>
        <v>0</v>
      </c>
      <c r="Q610" s="142"/>
      <c r="R610" s="123" t="str">
        <f t="shared" si="77"/>
        <v/>
      </c>
      <c r="S610" s="122" t="str">
        <f t="shared" si="78"/>
        <v/>
      </c>
      <c r="T610" s="122" t="str">
        <f t="shared" si="79"/>
        <v/>
      </c>
      <c r="U610">
        <f t="shared" si="80"/>
        <v>0</v>
      </c>
    </row>
    <row r="611" spans="1:21" ht="15" x14ac:dyDescent="0.2">
      <c r="A611" s="48">
        <v>588</v>
      </c>
      <c r="B611" s="49" t="str">
        <f>IF(G611="","",VLOOKUP(G611,'Account Codes'!$A$2:$C$803,3,FALSE))</f>
        <v/>
      </c>
      <c r="C611" s="131" t="str">
        <f t="shared" si="81"/>
        <v/>
      </c>
      <c r="D611" s="39"/>
      <c r="E611" s="85" t="str">
        <f>IF(AND(LEN(D611)&gt;0,LEN(C611)&gt;0),"ERROR - please do not enter internal order AND cost centre",IF(LEN(C611)&gt;0,VLOOKUP(C611,'Account Codes'!$H$2:$I$5001,2,FALSE),IF(LEN(D611)&gt;0,VLOOKUP(D611,'Account Codes'!$K$2:$L$12186,2,FALSE),"")))</f>
        <v/>
      </c>
      <c r="F611" s="39"/>
      <c r="G611" s="31"/>
      <c r="H611" s="88" t="str">
        <f>IF(LEN(G611)=0,"",VLOOKUP(VALUE(G611),'Account Codes'!$A$2:$B$803,2,FALSE))</f>
        <v/>
      </c>
      <c r="I611" s="147"/>
      <c r="J611" s="132" t="s">
        <v>21</v>
      </c>
      <c r="K611" s="143"/>
      <c r="L611" s="132">
        <f t="shared" si="82"/>
        <v>0</v>
      </c>
      <c r="M611" s="128">
        <f t="shared" si="83"/>
        <v>0</v>
      </c>
      <c r="N611" s="30"/>
      <c r="O611" s="143"/>
      <c r="P611" s="82">
        <f t="shared" si="84"/>
        <v>0</v>
      </c>
      <c r="Q611" s="142"/>
      <c r="R611" s="123" t="str">
        <f t="shared" si="77"/>
        <v/>
      </c>
      <c r="S611" s="122" t="str">
        <f t="shared" si="78"/>
        <v/>
      </c>
      <c r="T611" s="122" t="str">
        <f t="shared" si="79"/>
        <v/>
      </c>
      <c r="U611">
        <f t="shared" si="80"/>
        <v>0</v>
      </c>
    </row>
    <row r="612" spans="1:21" ht="15" x14ac:dyDescent="0.2">
      <c r="A612" s="48">
        <v>589</v>
      </c>
      <c r="B612" s="49" t="str">
        <f>IF(G612="","",VLOOKUP(G612,'Account Codes'!$A$2:$C$803,3,FALSE))</f>
        <v/>
      </c>
      <c r="C612" s="131" t="str">
        <f t="shared" si="81"/>
        <v/>
      </c>
      <c r="D612" s="39"/>
      <c r="E612" s="85" t="str">
        <f>IF(AND(LEN(D612)&gt;0,LEN(C612)&gt;0),"ERROR - please do not enter internal order AND cost centre",IF(LEN(C612)&gt;0,VLOOKUP(C612,'Account Codes'!$H$2:$I$5001,2,FALSE),IF(LEN(D612)&gt;0,VLOOKUP(D612,'Account Codes'!$K$2:$L$12186,2,FALSE),"")))</f>
        <v/>
      </c>
      <c r="F612" s="39"/>
      <c r="G612" s="31"/>
      <c r="H612" s="88" t="str">
        <f>IF(LEN(G612)=0,"",VLOOKUP(VALUE(G612),'Account Codes'!$A$2:$B$803,2,FALSE))</f>
        <v/>
      </c>
      <c r="I612" s="147"/>
      <c r="J612" s="132" t="s">
        <v>21</v>
      </c>
      <c r="K612" s="143"/>
      <c r="L612" s="132">
        <f t="shared" si="82"/>
        <v>0</v>
      </c>
      <c r="M612" s="128">
        <f t="shared" si="83"/>
        <v>0</v>
      </c>
      <c r="N612" s="30"/>
      <c r="O612" s="143"/>
      <c r="P612" s="82">
        <f t="shared" si="84"/>
        <v>0</v>
      </c>
      <c r="Q612" s="142"/>
      <c r="R612" s="123" t="str">
        <f t="shared" si="77"/>
        <v/>
      </c>
      <c r="S612" s="122" t="str">
        <f t="shared" si="78"/>
        <v/>
      </c>
      <c r="T612" s="122" t="str">
        <f t="shared" si="79"/>
        <v/>
      </c>
      <c r="U612">
        <f t="shared" si="80"/>
        <v>0</v>
      </c>
    </row>
    <row r="613" spans="1:21" ht="15" x14ac:dyDescent="0.2">
      <c r="A613" s="48">
        <v>590</v>
      </c>
      <c r="B613" s="49" t="str">
        <f>IF(G613="","",VLOOKUP(G613,'Account Codes'!$A$2:$C$803,3,FALSE))</f>
        <v/>
      </c>
      <c r="C613" s="131" t="str">
        <f t="shared" si="81"/>
        <v/>
      </c>
      <c r="D613" s="39"/>
      <c r="E613" s="85" t="str">
        <f>IF(AND(LEN(D613)&gt;0,LEN(C613)&gt;0),"ERROR - please do not enter internal order AND cost centre",IF(LEN(C613)&gt;0,VLOOKUP(C613,'Account Codes'!$H$2:$I$5001,2,FALSE),IF(LEN(D613)&gt;0,VLOOKUP(D613,'Account Codes'!$K$2:$L$12186,2,FALSE),"")))</f>
        <v/>
      </c>
      <c r="F613" s="39"/>
      <c r="G613" s="31"/>
      <c r="H613" s="88" t="str">
        <f>IF(LEN(G613)=0,"",VLOOKUP(VALUE(G613),'Account Codes'!$A$2:$B$803,2,FALSE))</f>
        <v/>
      </c>
      <c r="I613" s="147"/>
      <c r="J613" s="132" t="s">
        <v>21</v>
      </c>
      <c r="K613" s="143"/>
      <c r="L613" s="132">
        <f t="shared" si="82"/>
        <v>0</v>
      </c>
      <c r="M613" s="128">
        <f t="shared" si="83"/>
        <v>0</v>
      </c>
      <c r="N613" s="30"/>
      <c r="O613" s="143"/>
      <c r="P613" s="82">
        <f t="shared" si="84"/>
        <v>0</v>
      </c>
      <c r="Q613" s="142"/>
      <c r="R613" s="123" t="str">
        <f t="shared" si="77"/>
        <v/>
      </c>
      <c r="S613" s="122" t="str">
        <f t="shared" si="78"/>
        <v/>
      </c>
      <c r="T613" s="122" t="str">
        <f t="shared" si="79"/>
        <v/>
      </c>
      <c r="U613">
        <f t="shared" si="80"/>
        <v>0</v>
      </c>
    </row>
    <row r="614" spans="1:21" ht="15" x14ac:dyDescent="0.2">
      <c r="A614" s="48">
        <v>591</v>
      </c>
      <c r="B614" s="49" t="str">
        <f>IF(G614="","",VLOOKUP(G614,'Account Codes'!$A$2:$C$803,3,FALSE))</f>
        <v/>
      </c>
      <c r="C614" s="131" t="str">
        <f t="shared" si="81"/>
        <v/>
      </c>
      <c r="D614" s="39"/>
      <c r="E614" s="85" t="str">
        <f>IF(AND(LEN(D614)&gt;0,LEN(C614)&gt;0),"ERROR - please do not enter internal order AND cost centre",IF(LEN(C614)&gt;0,VLOOKUP(C614,'Account Codes'!$H$2:$I$5001,2,FALSE),IF(LEN(D614)&gt;0,VLOOKUP(D614,'Account Codes'!$K$2:$L$12186,2,FALSE),"")))</f>
        <v/>
      </c>
      <c r="F614" s="39"/>
      <c r="G614" s="31"/>
      <c r="H614" s="88" t="str">
        <f>IF(LEN(G614)=0,"",VLOOKUP(VALUE(G614),'Account Codes'!$A$2:$B$803,2,FALSE))</f>
        <v/>
      </c>
      <c r="I614" s="147"/>
      <c r="J614" s="132" t="s">
        <v>21</v>
      </c>
      <c r="K614" s="143"/>
      <c r="L614" s="132">
        <f t="shared" si="82"/>
        <v>0</v>
      </c>
      <c r="M614" s="128">
        <f t="shared" si="83"/>
        <v>0</v>
      </c>
      <c r="N614" s="30"/>
      <c r="O614" s="143"/>
      <c r="P614" s="82">
        <f t="shared" si="84"/>
        <v>0</v>
      </c>
      <c r="Q614" s="142"/>
      <c r="R614" s="123" t="str">
        <f t="shared" si="77"/>
        <v/>
      </c>
      <c r="S614" s="122" t="str">
        <f t="shared" si="78"/>
        <v/>
      </c>
      <c r="T614" s="122" t="str">
        <f t="shared" si="79"/>
        <v/>
      </c>
      <c r="U614">
        <f t="shared" si="80"/>
        <v>0</v>
      </c>
    </row>
    <row r="615" spans="1:21" ht="15" x14ac:dyDescent="0.2">
      <c r="A615" s="48">
        <v>592</v>
      </c>
      <c r="B615" s="49" t="str">
        <f>IF(G615="","",VLOOKUP(G615,'Account Codes'!$A$2:$C$803,3,FALSE))</f>
        <v/>
      </c>
      <c r="C615" s="131" t="str">
        <f t="shared" si="81"/>
        <v/>
      </c>
      <c r="D615" s="39"/>
      <c r="E615" s="85" t="str">
        <f>IF(AND(LEN(D615)&gt;0,LEN(C615)&gt;0),"ERROR - please do not enter internal order AND cost centre",IF(LEN(C615)&gt;0,VLOOKUP(C615,'Account Codes'!$H$2:$I$5001,2,FALSE),IF(LEN(D615)&gt;0,VLOOKUP(D615,'Account Codes'!$K$2:$L$12186,2,FALSE),"")))</f>
        <v/>
      </c>
      <c r="F615" s="39"/>
      <c r="G615" s="31"/>
      <c r="H615" s="88" t="str">
        <f>IF(LEN(G615)=0,"",VLOOKUP(VALUE(G615),'Account Codes'!$A$2:$B$803,2,FALSE))</f>
        <v/>
      </c>
      <c r="I615" s="147"/>
      <c r="J615" s="132" t="s">
        <v>21</v>
      </c>
      <c r="K615" s="143"/>
      <c r="L615" s="132">
        <f t="shared" si="82"/>
        <v>0</v>
      </c>
      <c r="M615" s="128">
        <f t="shared" si="83"/>
        <v>0</v>
      </c>
      <c r="N615" s="30"/>
      <c r="O615" s="143"/>
      <c r="P615" s="82">
        <f t="shared" si="84"/>
        <v>0</v>
      </c>
      <c r="Q615" s="142"/>
      <c r="R615" s="123" t="str">
        <f t="shared" si="77"/>
        <v/>
      </c>
      <c r="S615" s="122" t="str">
        <f t="shared" si="78"/>
        <v/>
      </c>
      <c r="T615" s="122" t="str">
        <f t="shared" si="79"/>
        <v/>
      </c>
      <c r="U615">
        <f t="shared" si="80"/>
        <v>0</v>
      </c>
    </row>
    <row r="616" spans="1:21" ht="15" x14ac:dyDescent="0.2">
      <c r="A616" s="48">
        <v>593</v>
      </c>
      <c r="B616" s="49" t="str">
        <f>IF(G616="","",VLOOKUP(G616,'Account Codes'!$A$2:$C$803,3,FALSE))</f>
        <v/>
      </c>
      <c r="C616" s="131" t="str">
        <f t="shared" si="81"/>
        <v/>
      </c>
      <c r="D616" s="39"/>
      <c r="E616" s="85" t="str">
        <f>IF(AND(LEN(D616)&gt;0,LEN(C616)&gt;0),"ERROR - please do not enter internal order AND cost centre",IF(LEN(C616)&gt;0,VLOOKUP(C616,'Account Codes'!$H$2:$I$5001,2,FALSE),IF(LEN(D616)&gt;0,VLOOKUP(D616,'Account Codes'!$K$2:$L$12186,2,FALSE),"")))</f>
        <v/>
      </c>
      <c r="F616" s="39"/>
      <c r="G616" s="31"/>
      <c r="H616" s="88" t="str">
        <f>IF(LEN(G616)=0,"",VLOOKUP(VALUE(G616),'Account Codes'!$A$2:$B$803,2,FALSE))</f>
        <v/>
      </c>
      <c r="I616" s="147"/>
      <c r="J616" s="132" t="s">
        <v>21</v>
      </c>
      <c r="K616" s="143"/>
      <c r="L616" s="132">
        <f t="shared" si="82"/>
        <v>0</v>
      </c>
      <c r="M616" s="128">
        <f t="shared" si="83"/>
        <v>0</v>
      </c>
      <c r="N616" s="30"/>
      <c r="O616" s="143"/>
      <c r="P616" s="82">
        <f t="shared" si="84"/>
        <v>0</v>
      </c>
      <c r="Q616" s="142"/>
      <c r="R616" s="123" t="str">
        <f t="shared" si="77"/>
        <v/>
      </c>
      <c r="S616" s="122" t="str">
        <f t="shared" si="78"/>
        <v/>
      </c>
      <c r="T616" s="122" t="str">
        <f t="shared" si="79"/>
        <v/>
      </c>
      <c r="U616">
        <f t="shared" si="80"/>
        <v>0</v>
      </c>
    </row>
    <row r="617" spans="1:21" ht="15" x14ac:dyDescent="0.2">
      <c r="A617" s="48">
        <v>594</v>
      </c>
      <c r="B617" s="49" t="str">
        <f>IF(G617="","",VLOOKUP(G617,'Account Codes'!$A$2:$C$803,3,FALSE))</f>
        <v/>
      </c>
      <c r="C617" s="131" t="str">
        <f t="shared" si="81"/>
        <v/>
      </c>
      <c r="D617" s="39"/>
      <c r="E617" s="85" t="str">
        <f>IF(AND(LEN(D617)&gt;0,LEN(C617)&gt;0),"ERROR - please do not enter internal order AND cost centre",IF(LEN(C617)&gt;0,VLOOKUP(C617,'Account Codes'!$H$2:$I$5001,2,FALSE),IF(LEN(D617)&gt;0,VLOOKUP(D617,'Account Codes'!$K$2:$L$12186,2,FALSE),"")))</f>
        <v/>
      </c>
      <c r="F617" s="39"/>
      <c r="G617" s="31"/>
      <c r="H617" s="88" t="str">
        <f>IF(LEN(G617)=0,"",VLOOKUP(VALUE(G617),'Account Codes'!$A$2:$B$803,2,FALSE))</f>
        <v/>
      </c>
      <c r="I617" s="147"/>
      <c r="J617" s="132" t="s">
        <v>21</v>
      </c>
      <c r="K617" s="143"/>
      <c r="L617" s="132">
        <f t="shared" si="82"/>
        <v>0</v>
      </c>
      <c r="M617" s="128">
        <f t="shared" si="83"/>
        <v>0</v>
      </c>
      <c r="N617" s="30"/>
      <c r="O617" s="143"/>
      <c r="P617" s="82">
        <f t="shared" si="84"/>
        <v>0</v>
      </c>
      <c r="Q617" s="142"/>
      <c r="R617" s="123" t="str">
        <f t="shared" si="77"/>
        <v/>
      </c>
      <c r="S617" s="122" t="str">
        <f t="shared" si="78"/>
        <v/>
      </c>
      <c r="T617" s="122" t="str">
        <f t="shared" si="79"/>
        <v/>
      </c>
      <c r="U617">
        <f t="shared" si="80"/>
        <v>0</v>
      </c>
    </row>
    <row r="618" spans="1:21" ht="15" x14ac:dyDescent="0.2">
      <c r="A618" s="48">
        <v>595</v>
      </c>
      <c r="B618" s="49" t="str">
        <f>IF(G618="","",VLOOKUP(G618,'Account Codes'!$A$2:$C$803,3,FALSE))</f>
        <v/>
      </c>
      <c r="C618" s="131" t="str">
        <f t="shared" si="81"/>
        <v/>
      </c>
      <c r="D618" s="39"/>
      <c r="E618" s="85" t="str">
        <f>IF(AND(LEN(D618)&gt;0,LEN(C618)&gt;0),"ERROR - please do not enter internal order AND cost centre",IF(LEN(C618)&gt;0,VLOOKUP(C618,'Account Codes'!$H$2:$I$5001,2,FALSE),IF(LEN(D618)&gt;0,VLOOKUP(D618,'Account Codes'!$K$2:$L$12186,2,FALSE),"")))</f>
        <v/>
      </c>
      <c r="F618" s="39"/>
      <c r="G618" s="31"/>
      <c r="H618" s="88" t="str">
        <f>IF(LEN(G618)=0,"",VLOOKUP(VALUE(G618),'Account Codes'!$A$2:$B$803,2,FALSE))</f>
        <v/>
      </c>
      <c r="I618" s="147"/>
      <c r="J618" s="132" t="s">
        <v>21</v>
      </c>
      <c r="K618" s="143"/>
      <c r="L618" s="132">
        <f t="shared" si="82"/>
        <v>0</v>
      </c>
      <c r="M618" s="128">
        <f t="shared" si="83"/>
        <v>0</v>
      </c>
      <c r="N618" s="30"/>
      <c r="O618" s="143"/>
      <c r="P618" s="82">
        <f t="shared" si="84"/>
        <v>0</v>
      </c>
      <c r="Q618" s="142"/>
      <c r="R618" s="123" t="str">
        <f t="shared" si="77"/>
        <v/>
      </c>
      <c r="S618" s="122" t="str">
        <f t="shared" si="78"/>
        <v/>
      </c>
      <c r="T618" s="122" t="str">
        <f t="shared" si="79"/>
        <v/>
      </c>
      <c r="U618">
        <f t="shared" si="80"/>
        <v>0</v>
      </c>
    </row>
    <row r="619" spans="1:21" ht="15" x14ac:dyDescent="0.2">
      <c r="A619" s="48">
        <v>596</v>
      </c>
      <c r="B619" s="49" t="str">
        <f>IF(G619="","",VLOOKUP(G619,'Account Codes'!$A$2:$C$803,3,FALSE))</f>
        <v/>
      </c>
      <c r="C619" s="131" t="str">
        <f t="shared" si="81"/>
        <v/>
      </c>
      <c r="D619" s="39"/>
      <c r="E619" s="85" t="str">
        <f>IF(AND(LEN(D619)&gt;0,LEN(C619)&gt;0),"ERROR - please do not enter internal order AND cost centre",IF(LEN(C619)&gt;0,VLOOKUP(C619,'Account Codes'!$H$2:$I$5001,2,FALSE),IF(LEN(D619)&gt;0,VLOOKUP(D619,'Account Codes'!$K$2:$L$12186,2,FALSE),"")))</f>
        <v/>
      </c>
      <c r="F619" s="39"/>
      <c r="G619" s="31"/>
      <c r="H619" s="88" t="str">
        <f>IF(LEN(G619)=0,"",VLOOKUP(VALUE(G619),'Account Codes'!$A$2:$B$803,2,FALSE))</f>
        <v/>
      </c>
      <c r="I619" s="147"/>
      <c r="J619" s="132" t="s">
        <v>21</v>
      </c>
      <c r="K619" s="143"/>
      <c r="L619" s="132">
        <f t="shared" si="82"/>
        <v>0</v>
      </c>
      <c r="M619" s="128">
        <f t="shared" si="83"/>
        <v>0</v>
      </c>
      <c r="N619" s="30"/>
      <c r="O619" s="143"/>
      <c r="P619" s="82">
        <f t="shared" si="84"/>
        <v>0</v>
      </c>
      <c r="Q619" s="142"/>
      <c r="R619" s="123" t="str">
        <f t="shared" si="77"/>
        <v/>
      </c>
      <c r="S619" s="122" t="str">
        <f t="shared" si="78"/>
        <v/>
      </c>
      <c r="T619" s="122" t="str">
        <f t="shared" si="79"/>
        <v/>
      </c>
      <c r="U619">
        <f t="shared" si="80"/>
        <v>0</v>
      </c>
    </row>
    <row r="620" spans="1:21" ht="15" x14ac:dyDescent="0.2">
      <c r="A620" s="48">
        <v>597</v>
      </c>
      <c r="B620" s="49" t="str">
        <f>IF(G620="","",VLOOKUP(G620,'Account Codes'!$A$2:$C$803,3,FALSE))</f>
        <v/>
      </c>
      <c r="C620" s="131" t="str">
        <f t="shared" si="81"/>
        <v/>
      </c>
      <c r="D620" s="39"/>
      <c r="E620" s="85" t="str">
        <f>IF(AND(LEN(D620)&gt;0,LEN(C620)&gt;0),"ERROR - please do not enter internal order AND cost centre",IF(LEN(C620)&gt;0,VLOOKUP(C620,'Account Codes'!$H$2:$I$5001,2,FALSE),IF(LEN(D620)&gt;0,VLOOKUP(D620,'Account Codes'!$K$2:$L$12186,2,FALSE),"")))</f>
        <v/>
      </c>
      <c r="F620" s="39"/>
      <c r="G620" s="31"/>
      <c r="H620" s="88" t="str">
        <f>IF(LEN(G620)=0,"",VLOOKUP(VALUE(G620),'Account Codes'!$A$2:$B$803,2,FALSE))</f>
        <v/>
      </c>
      <c r="I620" s="147"/>
      <c r="J620" s="132" t="s">
        <v>21</v>
      </c>
      <c r="K620" s="143"/>
      <c r="L620" s="132">
        <f t="shared" si="82"/>
        <v>0</v>
      </c>
      <c r="M620" s="128">
        <f t="shared" si="83"/>
        <v>0</v>
      </c>
      <c r="N620" s="30"/>
      <c r="O620" s="143"/>
      <c r="P620" s="82">
        <f t="shared" si="84"/>
        <v>0</v>
      </c>
      <c r="Q620" s="142"/>
      <c r="R620" s="123" t="str">
        <f t="shared" si="77"/>
        <v/>
      </c>
      <c r="S620" s="122" t="str">
        <f t="shared" si="78"/>
        <v/>
      </c>
      <c r="T620" s="122" t="str">
        <f t="shared" si="79"/>
        <v/>
      </c>
      <c r="U620">
        <f t="shared" si="80"/>
        <v>0</v>
      </c>
    </row>
    <row r="621" spans="1:21" ht="15" x14ac:dyDescent="0.2">
      <c r="A621" s="48">
        <v>598</v>
      </c>
      <c r="B621" s="49" t="str">
        <f>IF(G621="","",VLOOKUP(G621,'Account Codes'!$A$2:$C$803,3,FALSE))</f>
        <v/>
      </c>
      <c r="C621" s="131" t="str">
        <f t="shared" si="81"/>
        <v/>
      </c>
      <c r="D621" s="39"/>
      <c r="E621" s="85" t="str">
        <f>IF(AND(LEN(D621)&gt;0,LEN(C621)&gt;0),"ERROR - please do not enter internal order AND cost centre",IF(LEN(C621)&gt;0,VLOOKUP(C621,'Account Codes'!$H$2:$I$5001,2,FALSE),IF(LEN(D621)&gt;0,VLOOKUP(D621,'Account Codes'!$K$2:$L$12186,2,FALSE),"")))</f>
        <v/>
      </c>
      <c r="F621" s="39"/>
      <c r="G621" s="31"/>
      <c r="H621" s="88" t="str">
        <f>IF(LEN(G621)=0,"",VLOOKUP(VALUE(G621),'Account Codes'!$A$2:$B$803,2,FALSE))</f>
        <v/>
      </c>
      <c r="I621" s="147"/>
      <c r="J621" s="132" t="s">
        <v>21</v>
      </c>
      <c r="K621" s="143"/>
      <c r="L621" s="132">
        <f t="shared" si="82"/>
        <v>0</v>
      </c>
      <c r="M621" s="128">
        <f t="shared" si="83"/>
        <v>0</v>
      </c>
      <c r="N621" s="30"/>
      <c r="O621" s="143"/>
      <c r="P621" s="82">
        <f t="shared" si="84"/>
        <v>0</v>
      </c>
      <c r="Q621" s="142"/>
      <c r="R621" s="123" t="str">
        <f t="shared" si="77"/>
        <v/>
      </c>
      <c r="S621" s="122" t="str">
        <f t="shared" si="78"/>
        <v/>
      </c>
      <c r="T621" s="122" t="str">
        <f t="shared" si="79"/>
        <v/>
      </c>
      <c r="U621">
        <f t="shared" si="80"/>
        <v>0</v>
      </c>
    </row>
    <row r="622" spans="1:21" ht="15" x14ac:dyDescent="0.2">
      <c r="A622" s="48">
        <v>599</v>
      </c>
      <c r="B622" s="49" t="str">
        <f>IF(G622="","",VLOOKUP(G622,'Account Codes'!$A$2:$C$803,3,FALSE))</f>
        <v/>
      </c>
      <c r="C622" s="131" t="str">
        <f t="shared" si="81"/>
        <v/>
      </c>
      <c r="D622" s="39"/>
      <c r="E622" s="85" t="str">
        <f>IF(AND(LEN(D622)&gt;0,LEN(C622)&gt;0),"ERROR - please do not enter internal order AND cost centre",IF(LEN(C622)&gt;0,VLOOKUP(C622,'Account Codes'!$H$2:$I$5001,2,FALSE),IF(LEN(D622)&gt;0,VLOOKUP(D622,'Account Codes'!$K$2:$L$12186,2,FALSE),"")))</f>
        <v/>
      </c>
      <c r="F622" s="39"/>
      <c r="G622" s="31"/>
      <c r="H622" s="88" t="str">
        <f>IF(LEN(G622)=0,"",VLOOKUP(VALUE(G622),'Account Codes'!$A$2:$B$803,2,FALSE))</f>
        <v/>
      </c>
      <c r="I622" s="147"/>
      <c r="J622" s="132" t="s">
        <v>21</v>
      </c>
      <c r="K622" s="143"/>
      <c r="L622" s="132">
        <f t="shared" si="82"/>
        <v>0</v>
      </c>
      <c r="M622" s="128">
        <f t="shared" si="83"/>
        <v>0</v>
      </c>
      <c r="N622" s="30"/>
      <c r="O622" s="143"/>
      <c r="P622" s="82">
        <f t="shared" si="84"/>
        <v>0</v>
      </c>
      <c r="Q622" s="142"/>
      <c r="R622" s="123" t="str">
        <f t="shared" si="77"/>
        <v/>
      </c>
      <c r="S622" s="122" t="str">
        <f t="shared" si="78"/>
        <v/>
      </c>
      <c r="T622" s="122" t="str">
        <f t="shared" si="79"/>
        <v/>
      </c>
      <c r="U622">
        <f t="shared" si="80"/>
        <v>0</v>
      </c>
    </row>
    <row r="623" spans="1:21" ht="15" x14ac:dyDescent="0.2">
      <c r="A623" s="48">
        <v>600</v>
      </c>
      <c r="B623" s="49" t="str">
        <f>IF(G623="","",VLOOKUP(G623,'Account Codes'!$A$2:$C$803,3,FALSE))</f>
        <v/>
      </c>
      <c r="C623" s="131" t="str">
        <f t="shared" si="81"/>
        <v/>
      </c>
      <c r="D623" s="39"/>
      <c r="E623" s="85" t="str">
        <f>IF(AND(LEN(D623)&gt;0,LEN(C623)&gt;0),"ERROR - please do not enter internal order AND cost centre",IF(LEN(C623)&gt;0,VLOOKUP(C623,'Account Codes'!$H$2:$I$5001,2,FALSE),IF(LEN(D623)&gt;0,VLOOKUP(D623,'Account Codes'!$K$2:$L$12186,2,FALSE),"")))</f>
        <v/>
      </c>
      <c r="F623" s="39"/>
      <c r="G623" s="31"/>
      <c r="H623" s="88" t="str">
        <f>IF(LEN(G623)=0,"",VLOOKUP(VALUE(G623),'Account Codes'!$A$2:$B$803,2,FALSE))</f>
        <v/>
      </c>
      <c r="I623" s="147"/>
      <c r="J623" s="132" t="s">
        <v>21</v>
      </c>
      <c r="K623" s="143"/>
      <c r="L623" s="132">
        <f t="shared" si="82"/>
        <v>0</v>
      </c>
      <c r="M623" s="128">
        <f t="shared" si="83"/>
        <v>0</v>
      </c>
      <c r="N623" s="30"/>
      <c r="O623" s="143"/>
      <c r="P623" s="82">
        <f t="shared" si="84"/>
        <v>0</v>
      </c>
      <c r="Q623" s="142"/>
      <c r="R623" s="123" t="str">
        <f t="shared" si="77"/>
        <v/>
      </c>
      <c r="S623" s="122" t="str">
        <f t="shared" si="78"/>
        <v/>
      </c>
      <c r="T623" s="122" t="str">
        <f t="shared" si="79"/>
        <v/>
      </c>
      <c r="U623">
        <f t="shared" si="80"/>
        <v>0</v>
      </c>
    </row>
    <row r="624" spans="1:21" ht="15" x14ac:dyDescent="0.2">
      <c r="A624" s="48">
        <v>601</v>
      </c>
      <c r="B624" s="49" t="str">
        <f>IF(G624="","",VLOOKUP(G624,'Account Codes'!$A$2:$C$803,3,FALSE))</f>
        <v/>
      </c>
      <c r="C624" s="131" t="str">
        <f t="shared" si="81"/>
        <v/>
      </c>
      <c r="D624" s="39"/>
      <c r="E624" s="85" t="str">
        <f>IF(AND(LEN(D624)&gt;0,LEN(C624)&gt;0),"ERROR - please do not enter internal order AND cost centre",IF(LEN(C624)&gt;0,VLOOKUP(C624,'Account Codes'!$H$2:$I$5001,2,FALSE),IF(LEN(D624)&gt;0,VLOOKUP(D624,'Account Codes'!$K$2:$L$12186,2,FALSE),"")))</f>
        <v/>
      </c>
      <c r="F624" s="39"/>
      <c r="G624" s="31"/>
      <c r="H624" s="88" t="str">
        <f>IF(LEN(G624)=0,"",VLOOKUP(VALUE(G624),'Account Codes'!$A$2:$B$803,2,FALSE))</f>
        <v/>
      </c>
      <c r="I624" s="147"/>
      <c r="J624" s="132" t="s">
        <v>21</v>
      </c>
      <c r="K624" s="143"/>
      <c r="L624" s="132">
        <f t="shared" si="82"/>
        <v>0</v>
      </c>
      <c r="M624" s="128">
        <f t="shared" si="83"/>
        <v>0</v>
      </c>
      <c r="N624" s="30"/>
      <c r="O624" s="143"/>
      <c r="P624" s="82">
        <f t="shared" si="84"/>
        <v>0</v>
      </c>
      <c r="Q624" s="142"/>
      <c r="R624" s="123" t="str">
        <f t="shared" si="77"/>
        <v/>
      </c>
      <c r="S624" s="122" t="str">
        <f t="shared" si="78"/>
        <v/>
      </c>
      <c r="T624" s="122" t="str">
        <f t="shared" si="79"/>
        <v/>
      </c>
      <c r="U624">
        <f t="shared" si="80"/>
        <v>0</v>
      </c>
    </row>
    <row r="625" spans="1:21" ht="15" x14ac:dyDescent="0.2">
      <c r="A625" s="48">
        <v>602</v>
      </c>
      <c r="B625" s="49" t="str">
        <f>IF(G625="","",VLOOKUP(G625,'Account Codes'!$A$2:$C$803,3,FALSE))</f>
        <v/>
      </c>
      <c r="C625" s="131" t="str">
        <f t="shared" si="81"/>
        <v/>
      </c>
      <c r="D625" s="39"/>
      <c r="E625" s="85" t="str">
        <f>IF(AND(LEN(D625)&gt;0,LEN(C625)&gt;0),"ERROR - please do not enter internal order AND cost centre",IF(LEN(C625)&gt;0,VLOOKUP(C625,'Account Codes'!$H$2:$I$5001,2,FALSE),IF(LEN(D625)&gt;0,VLOOKUP(D625,'Account Codes'!$K$2:$L$12186,2,FALSE),"")))</f>
        <v/>
      </c>
      <c r="F625" s="39"/>
      <c r="G625" s="31"/>
      <c r="H625" s="88" t="str">
        <f>IF(LEN(G625)=0,"",VLOOKUP(VALUE(G625),'Account Codes'!$A$2:$B$803,2,FALSE))</f>
        <v/>
      </c>
      <c r="I625" s="147"/>
      <c r="J625" s="132" t="s">
        <v>21</v>
      </c>
      <c r="K625" s="143"/>
      <c r="L625" s="132">
        <f t="shared" si="82"/>
        <v>0</v>
      </c>
      <c r="M625" s="128">
        <f t="shared" si="83"/>
        <v>0</v>
      </c>
      <c r="N625" s="30"/>
      <c r="O625" s="143"/>
      <c r="P625" s="82">
        <f t="shared" si="84"/>
        <v>0</v>
      </c>
      <c r="Q625" s="142"/>
      <c r="R625" s="123" t="str">
        <f t="shared" si="77"/>
        <v/>
      </c>
      <c r="S625" s="122" t="str">
        <f t="shared" si="78"/>
        <v/>
      </c>
      <c r="T625" s="122" t="str">
        <f t="shared" si="79"/>
        <v/>
      </c>
      <c r="U625">
        <f t="shared" si="80"/>
        <v>0</v>
      </c>
    </row>
    <row r="626" spans="1:21" ht="15" x14ac:dyDescent="0.2">
      <c r="A626" s="48">
        <v>603</v>
      </c>
      <c r="B626" s="49" t="str">
        <f>IF(G626="","",VLOOKUP(G626,'Account Codes'!$A$2:$C$803,3,FALSE))</f>
        <v/>
      </c>
      <c r="C626" s="131" t="str">
        <f t="shared" si="81"/>
        <v/>
      </c>
      <c r="D626" s="39"/>
      <c r="E626" s="85" t="str">
        <f>IF(AND(LEN(D626)&gt;0,LEN(C626)&gt;0),"ERROR - please do not enter internal order AND cost centre",IF(LEN(C626)&gt;0,VLOOKUP(C626,'Account Codes'!$H$2:$I$5001,2,FALSE),IF(LEN(D626)&gt;0,VLOOKUP(D626,'Account Codes'!$K$2:$L$12186,2,FALSE),"")))</f>
        <v/>
      </c>
      <c r="F626" s="39"/>
      <c r="G626" s="31"/>
      <c r="H626" s="88" t="str">
        <f>IF(LEN(G626)=0,"",VLOOKUP(VALUE(G626),'Account Codes'!$A$2:$B$803,2,FALSE))</f>
        <v/>
      </c>
      <c r="I626" s="147"/>
      <c r="J626" s="132" t="s">
        <v>21</v>
      </c>
      <c r="K626" s="143"/>
      <c r="L626" s="132">
        <f t="shared" si="82"/>
        <v>0</v>
      </c>
      <c r="M626" s="128">
        <f t="shared" si="83"/>
        <v>0</v>
      </c>
      <c r="N626" s="30"/>
      <c r="O626" s="143"/>
      <c r="P626" s="82">
        <f t="shared" si="84"/>
        <v>0</v>
      </c>
      <c r="Q626" s="142"/>
      <c r="R626" s="123" t="str">
        <f t="shared" si="77"/>
        <v/>
      </c>
      <c r="S626" s="122" t="str">
        <f t="shared" si="78"/>
        <v/>
      </c>
      <c r="T626" s="122" t="str">
        <f t="shared" si="79"/>
        <v/>
      </c>
      <c r="U626">
        <f t="shared" si="80"/>
        <v>0</v>
      </c>
    </row>
    <row r="627" spans="1:21" ht="15" x14ac:dyDescent="0.2">
      <c r="A627" s="48">
        <v>604</v>
      </c>
      <c r="B627" s="49" t="str">
        <f>IF(G627="","",VLOOKUP(G627,'Account Codes'!$A$2:$C$803,3,FALSE))</f>
        <v/>
      </c>
      <c r="C627" s="131" t="str">
        <f t="shared" si="81"/>
        <v/>
      </c>
      <c r="D627" s="39"/>
      <c r="E627" s="85" t="str">
        <f>IF(AND(LEN(D627)&gt;0,LEN(C627)&gt;0),"ERROR - please do not enter internal order AND cost centre",IF(LEN(C627)&gt;0,VLOOKUP(C627,'Account Codes'!$H$2:$I$5001,2,FALSE),IF(LEN(D627)&gt;0,VLOOKUP(D627,'Account Codes'!$K$2:$L$12186,2,FALSE),"")))</f>
        <v/>
      </c>
      <c r="F627" s="39"/>
      <c r="G627" s="31"/>
      <c r="H627" s="88" t="str">
        <f>IF(LEN(G627)=0,"",VLOOKUP(VALUE(G627),'Account Codes'!$A$2:$B$803,2,FALSE))</f>
        <v/>
      </c>
      <c r="I627" s="147"/>
      <c r="J627" s="132" t="s">
        <v>21</v>
      </c>
      <c r="K627" s="143"/>
      <c r="L627" s="132">
        <f t="shared" si="82"/>
        <v>0</v>
      </c>
      <c r="M627" s="128">
        <f t="shared" si="83"/>
        <v>0</v>
      </c>
      <c r="N627" s="30"/>
      <c r="O627" s="143"/>
      <c r="P627" s="82">
        <f t="shared" si="84"/>
        <v>0</v>
      </c>
      <c r="Q627" s="142"/>
      <c r="R627" s="123" t="str">
        <f t="shared" si="77"/>
        <v/>
      </c>
      <c r="S627" s="122" t="str">
        <f t="shared" si="78"/>
        <v/>
      </c>
      <c r="T627" s="122" t="str">
        <f t="shared" si="79"/>
        <v/>
      </c>
      <c r="U627">
        <f t="shared" si="80"/>
        <v>0</v>
      </c>
    </row>
    <row r="628" spans="1:21" ht="15" x14ac:dyDescent="0.2">
      <c r="A628" s="48">
        <v>605</v>
      </c>
      <c r="B628" s="49" t="str">
        <f>IF(G628="","",VLOOKUP(G628,'Account Codes'!$A$2:$C$803,3,FALSE))</f>
        <v/>
      </c>
      <c r="C628" s="131" t="str">
        <f t="shared" si="81"/>
        <v/>
      </c>
      <c r="D628" s="39"/>
      <c r="E628" s="85" t="str">
        <f>IF(AND(LEN(D628)&gt;0,LEN(C628)&gt;0),"ERROR - please do not enter internal order AND cost centre",IF(LEN(C628)&gt;0,VLOOKUP(C628,'Account Codes'!$H$2:$I$5001,2,FALSE),IF(LEN(D628)&gt;0,VLOOKUP(D628,'Account Codes'!$K$2:$L$12186,2,FALSE),"")))</f>
        <v/>
      </c>
      <c r="F628" s="39"/>
      <c r="G628" s="31"/>
      <c r="H628" s="88" t="str">
        <f>IF(LEN(G628)=0,"",VLOOKUP(VALUE(G628),'Account Codes'!$A$2:$B$803,2,FALSE))</f>
        <v/>
      </c>
      <c r="I628" s="147"/>
      <c r="J628" s="132" t="s">
        <v>21</v>
      </c>
      <c r="K628" s="143"/>
      <c r="L628" s="132">
        <f t="shared" si="82"/>
        <v>0</v>
      </c>
      <c r="M628" s="128">
        <f t="shared" si="83"/>
        <v>0</v>
      </c>
      <c r="N628" s="30"/>
      <c r="O628" s="143"/>
      <c r="P628" s="82">
        <f t="shared" si="84"/>
        <v>0</v>
      </c>
      <c r="Q628" s="142"/>
      <c r="R628" s="123" t="str">
        <f t="shared" si="77"/>
        <v/>
      </c>
      <c r="S628" s="122" t="str">
        <f t="shared" si="78"/>
        <v/>
      </c>
      <c r="T628" s="122" t="str">
        <f t="shared" si="79"/>
        <v/>
      </c>
      <c r="U628">
        <f t="shared" si="80"/>
        <v>0</v>
      </c>
    </row>
    <row r="629" spans="1:21" ht="15" x14ac:dyDescent="0.2">
      <c r="A629" s="48">
        <v>606</v>
      </c>
      <c r="B629" s="49" t="str">
        <f>IF(G629="","",VLOOKUP(G629,'Account Codes'!$A$2:$C$803,3,FALSE))</f>
        <v/>
      </c>
      <c r="C629" s="131" t="str">
        <f t="shared" si="81"/>
        <v/>
      </c>
      <c r="D629" s="39"/>
      <c r="E629" s="85" t="str">
        <f>IF(AND(LEN(D629)&gt;0,LEN(C629)&gt;0),"ERROR - please do not enter internal order AND cost centre",IF(LEN(C629)&gt;0,VLOOKUP(C629,'Account Codes'!$H$2:$I$5001,2,FALSE),IF(LEN(D629)&gt;0,VLOOKUP(D629,'Account Codes'!$K$2:$L$12186,2,FALSE),"")))</f>
        <v/>
      </c>
      <c r="F629" s="39"/>
      <c r="G629" s="31"/>
      <c r="H629" s="88" t="str">
        <f>IF(LEN(G629)=0,"",VLOOKUP(VALUE(G629),'Account Codes'!$A$2:$B$803,2,FALSE))</f>
        <v/>
      </c>
      <c r="I629" s="147"/>
      <c r="J629" s="132" t="s">
        <v>21</v>
      </c>
      <c r="K629" s="143"/>
      <c r="L629" s="132">
        <f t="shared" si="82"/>
        <v>0</v>
      </c>
      <c r="M629" s="128">
        <f t="shared" si="83"/>
        <v>0</v>
      </c>
      <c r="N629" s="30"/>
      <c r="O629" s="143"/>
      <c r="P629" s="82">
        <f t="shared" si="84"/>
        <v>0</v>
      </c>
      <c r="Q629" s="142"/>
      <c r="R629" s="123" t="str">
        <f t="shared" si="77"/>
        <v/>
      </c>
      <c r="S629" s="122" t="str">
        <f t="shared" si="78"/>
        <v/>
      </c>
      <c r="T629" s="122" t="str">
        <f t="shared" si="79"/>
        <v/>
      </c>
      <c r="U629">
        <f t="shared" si="80"/>
        <v>0</v>
      </c>
    </row>
    <row r="630" spans="1:21" ht="15" x14ac:dyDescent="0.2">
      <c r="A630" s="48">
        <v>607</v>
      </c>
      <c r="B630" s="49" t="str">
        <f>IF(G630="","",VLOOKUP(G630,'Account Codes'!$A$2:$C$803,3,FALSE))</f>
        <v/>
      </c>
      <c r="C630" s="131" t="str">
        <f t="shared" si="81"/>
        <v/>
      </c>
      <c r="D630" s="39"/>
      <c r="E630" s="85" t="str">
        <f>IF(AND(LEN(D630)&gt;0,LEN(C630)&gt;0),"ERROR - please do not enter internal order AND cost centre",IF(LEN(C630)&gt;0,VLOOKUP(C630,'Account Codes'!$H$2:$I$5001,2,FALSE),IF(LEN(D630)&gt;0,VLOOKUP(D630,'Account Codes'!$K$2:$L$12186,2,FALSE),"")))</f>
        <v/>
      </c>
      <c r="F630" s="39"/>
      <c r="G630" s="31"/>
      <c r="H630" s="88" t="str">
        <f>IF(LEN(G630)=0,"",VLOOKUP(VALUE(G630),'Account Codes'!$A$2:$B$803,2,FALSE))</f>
        <v/>
      </c>
      <c r="I630" s="147"/>
      <c r="J630" s="132" t="s">
        <v>21</v>
      </c>
      <c r="K630" s="143"/>
      <c r="L630" s="132">
        <f t="shared" si="82"/>
        <v>0</v>
      </c>
      <c r="M630" s="128">
        <f t="shared" si="83"/>
        <v>0</v>
      </c>
      <c r="N630" s="30"/>
      <c r="O630" s="143"/>
      <c r="P630" s="82">
        <f t="shared" si="84"/>
        <v>0</v>
      </c>
      <c r="Q630" s="142"/>
      <c r="R630" s="123" t="str">
        <f t="shared" si="77"/>
        <v/>
      </c>
      <c r="S630" s="122" t="str">
        <f t="shared" si="78"/>
        <v/>
      </c>
      <c r="T630" s="122" t="str">
        <f t="shared" si="79"/>
        <v/>
      </c>
      <c r="U630">
        <f t="shared" si="80"/>
        <v>0</v>
      </c>
    </row>
    <row r="631" spans="1:21" ht="15" x14ac:dyDescent="0.2">
      <c r="A631" s="48">
        <v>608</v>
      </c>
      <c r="B631" s="49" t="str">
        <f>IF(G631="","",VLOOKUP(G631,'Account Codes'!$A$2:$C$803,3,FALSE))</f>
        <v/>
      </c>
      <c r="C631" s="131" t="str">
        <f t="shared" si="81"/>
        <v/>
      </c>
      <c r="D631" s="39"/>
      <c r="E631" s="85" t="str">
        <f>IF(AND(LEN(D631)&gt;0,LEN(C631)&gt;0),"ERROR - please do not enter internal order AND cost centre",IF(LEN(C631)&gt;0,VLOOKUP(C631,'Account Codes'!$H$2:$I$5001,2,FALSE),IF(LEN(D631)&gt;0,VLOOKUP(D631,'Account Codes'!$K$2:$L$12186,2,FALSE),"")))</f>
        <v/>
      </c>
      <c r="F631" s="39"/>
      <c r="G631" s="31"/>
      <c r="H631" s="88" t="str">
        <f>IF(LEN(G631)=0,"",VLOOKUP(VALUE(G631),'Account Codes'!$A$2:$B$803,2,FALSE))</f>
        <v/>
      </c>
      <c r="I631" s="147"/>
      <c r="J631" s="132" t="s">
        <v>21</v>
      </c>
      <c r="K631" s="143"/>
      <c r="L631" s="132">
        <f t="shared" si="82"/>
        <v>0</v>
      </c>
      <c r="M631" s="128">
        <f t="shared" si="83"/>
        <v>0</v>
      </c>
      <c r="N631" s="30"/>
      <c r="O631" s="143"/>
      <c r="P631" s="82">
        <f t="shared" si="84"/>
        <v>0</v>
      </c>
      <c r="Q631" s="142"/>
      <c r="R631" s="123" t="str">
        <f t="shared" si="77"/>
        <v/>
      </c>
      <c r="S631" s="122" t="str">
        <f t="shared" si="78"/>
        <v/>
      </c>
      <c r="T631" s="122" t="str">
        <f t="shared" si="79"/>
        <v/>
      </c>
      <c r="U631">
        <f t="shared" si="80"/>
        <v>0</v>
      </c>
    </row>
    <row r="632" spans="1:21" ht="15" x14ac:dyDescent="0.2">
      <c r="A632" s="48">
        <v>609</v>
      </c>
      <c r="B632" s="49" t="str">
        <f>IF(G632="","",VLOOKUP(G632,'Account Codes'!$A$2:$C$803,3,FALSE))</f>
        <v/>
      </c>
      <c r="C632" s="131" t="str">
        <f t="shared" si="81"/>
        <v/>
      </c>
      <c r="D632" s="39"/>
      <c r="E632" s="85" t="str">
        <f>IF(AND(LEN(D632)&gt;0,LEN(C632)&gt;0),"ERROR - please do not enter internal order AND cost centre",IF(LEN(C632)&gt;0,VLOOKUP(C632,'Account Codes'!$H$2:$I$5001,2,FALSE),IF(LEN(D632)&gt;0,VLOOKUP(D632,'Account Codes'!$K$2:$L$12186,2,FALSE),"")))</f>
        <v/>
      </c>
      <c r="F632" s="39"/>
      <c r="G632" s="31"/>
      <c r="H632" s="88" t="str">
        <f>IF(LEN(G632)=0,"",VLOOKUP(VALUE(G632),'Account Codes'!$A$2:$B$803,2,FALSE))</f>
        <v/>
      </c>
      <c r="I632" s="147"/>
      <c r="J632" s="132" t="s">
        <v>21</v>
      </c>
      <c r="K632" s="143"/>
      <c r="L632" s="132">
        <f t="shared" si="82"/>
        <v>0</v>
      </c>
      <c r="M632" s="128">
        <f t="shared" si="83"/>
        <v>0</v>
      </c>
      <c r="N632" s="30"/>
      <c r="O632" s="143"/>
      <c r="P632" s="82">
        <f t="shared" si="84"/>
        <v>0</v>
      </c>
      <c r="Q632" s="142"/>
      <c r="R632" s="123" t="str">
        <f t="shared" si="77"/>
        <v/>
      </c>
      <c r="S632" s="122" t="str">
        <f t="shared" si="78"/>
        <v/>
      </c>
      <c r="T632" s="122" t="str">
        <f t="shared" si="79"/>
        <v/>
      </c>
      <c r="U632">
        <f t="shared" si="80"/>
        <v>0</v>
      </c>
    </row>
    <row r="633" spans="1:21" ht="15" x14ac:dyDescent="0.2">
      <c r="A633" s="48">
        <v>610</v>
      </c>
      <c r="B633" s="49" t="str">
        <f>IF(G633="","",VLOOKUP(G633,'Account Codes'!$A$2:$C$803,3,FALSE))</f>
        <v/>
      </c>
      <c r="C633" s="131" t="str">
        <f t="shared" si="81"/>
        <v/>
      </c>
      <c r="D633" s="39"/>
      <c r="E633" s="85" t="str">
        <f>IF(AND(LEN(D633)&gt;0,LEN(C633)&gt;0),"ERROR - please do not enter internal order AND cost centre",IF(LEN(C633)&gt;0,VLOOKUP(C633,'Account Codes'!$H$2:$I$5001,2,FALSE),IF(LEN(D633)&gt;0,VLOOKUP(D633,'Account Codes'!$K$2:$L$12186,2,FALSE),"")))</f>
        <v/>
      </c>
      <c r="F633" s="39"/>
      <c r="G633" s="31"/>
      <c r="H633" s="88" t="str">
        <f>IF(LEN(G633)=0,"",VLOOKUP(VALUE(G633),'Account Codes'!$A$2:$B$803,2,FALSE))</f>
        <v/>
      </c>
      <c r="I633" s="147"/>
      <c r="J633" s="132" t="s">
        <v>21</v>
      </c>
      <c r="K633" s="143"/>
      <c r="L633" s="132">
        <f t="shared" si="82"/>
        <v>0</v>
      </c>
      <c r="M633" s="128">
        <f t="shared" si="83"/>
        <v>0</v>
      </c>
      <c r="N633" s="30"/>
      <c r="O633" s="143"/>
      <c r="P633" s="82">
        <f t="shared" si="84"/>
        <v>0</v>
      </c>
      <c r="Q633" s="142"/>
      <c r="R633" s="123" t="str">
        <f t="shared" si="77"/>
        <v/>
      </c>
      <c r="S633" s="122" t="str">
        <f t="shared" si="78"/>
        <v/>
      </c>
      <c r="T633" s="122" t="str">
        <f t="shared" si="79"/>
        <v/>
      </c>
      <c r="U633">
        <f t="shared" si="80"/>
        <v>0</v>
      </c>
    </row>
    <row r="634" spans="1:21" ht="15" x14ac:dyDescent="0.2">
      <c r="A634" s="48">
        <v>611</v>
      </c>
      <c r="B634" s="49" t="str">
        <f>IF(G634="","",VLOOKUP(G634,'Account Codes'!$A$2:$C$803,3,FALSE))</f>
        <v/>
      </c>
      <c r="C634" s="131" t="str">
        <f t="shared" si="81"/>
        <v/>
      </c>
      <c r="D634" s="39"/>
      <c r="E634" s="85" t="str">
        <f>IF(AND(LEN(D634)&gt;0,LEN(C634)&gt;0),"ERROR - please do not enter internal order AND cost centre",IF(LEN(C634)&gt;0,VLOOKUP(C634,'Account Codes'!$H$2:$I$5001,2,FALSE),IF(LEN(D634)&gt;0,VLOOKUP(D634,'Account Codes'!$K$2:$L$12186,2,FALSE),"")))</f>
        <v/>
      </c>
      <c r="F634" s="39"/>
      <c r="G634" s="31"/>
      <c r="H634" s="88" t="str">
        <f>IF(LEN(G634)=0,"",VLOOKUP(VALUE(G634),'Account Codes'!$A$2:$B$803,2,FALSE))</f>
        <v/>
      </c>
      <c r="I634" s="147"/>
      <c r="J634" s="132" t="s">
        <v>21</v>
      </c>
      <c r="K634" s="143"/>
      <c r="L634" s="132">
        <f t="shared" si="82"/>
        <v>0</v>
      </c>
      <c r="M634" s="128">
        <f t="shared" si="83"/>
        <v>0</v>
      </c>
      <c r="N634" s="30"/>
      <c r="O634" s="143"/>
      <c r="P634" s="82">
        <f t="shared" si="84"/>
        <v>0</v>
      </c>
      <c r="Q634" s="142"/>
      <c r="R634" s="123" t="str">
        <f t="shared" si="77"/>
        <v/>
      </c>
      <c r="S634" s="122" t="str">
        <f t="shared" si="78"/>
        <v/>
      </c>
      <c r="T634" s="122" t="str">
        <f t="shared" si="79"/>
        <v/>
      </c>
      <c r="U634">
        <f t="shared" si="80"/>
        <v>0</v>
      </c>
    </row>
    <row r="635" spans="1:21" ht="15" x14ac:dyDescent="0.2">
      <c r="A635" s="48">
        <v>612</v>
      </c>
      <c r="B635" s="49" t="str">
        <f>IF(G635="","",VLOOKUP(G635,'Account Codes'!$A$2:$C$803,3,FALSE))</f>
        <v/>
      </c>
      <c r="C635" s="131" t="str">
        <f t="shared" si="81"/>
        <v/>
      </c>
      <c r="D635" s="39"/>
      <c r="E635" s="85" t="str">
        <f>IF(AND(LEN(D635)&gt;0,LEN(C635)&gt;0),"ERROR - please do not enter internal order AND cost centre",IF(LEN(C635)&gt;0,VLOOKUP(C635,'Account Codes'!$H$2:$I$5001,2,FALSE),IF(LEN(D635)&gt;0,VLOOKUP(D635,'Account Codes'!$K$2:$L$12186,2,FALSE),"")))</f>
        <v/>
      </c>
      <c r="F635" s="39"/>
      <c r="G635" s="31"/>
      <c r="H635" s="88" t="str">
        <f>IF(LEN(G635)=0,"",VLOOKUP(VALUE(G635),'Account Codes'!$A$2:$B$803,2,FALSE))</f>
        <v/>
      </c>
      <c r="I635" s="147"/>
      <c r="J635" s="132" t="s">
        <v>21</v>
      </c>
      <c r="K635" s="143"/>
      <c r="L635" s="132">
        <f t="shared" si="82"/>
        <v>0</v>
      </c>
      <c r="M635" s="128">
        <f t="shared" si="83"/>
        <v>0</v>
      </c>
      <c r="N635" s="30"/>
      <c r="O635" s="143"/>
      <c r="P635" s="82">
        <f t="shared" si="84"/>
        <v>0</v>
      </c>
      <c r="Q635" s="142"/>
      <c r="R635" s="123" t="str">
        <f t="shared" si="77"/>
        <v/>
      </c>
      <c r="S635" s="122" t="str">
        <f t="shared" si="78"/>
        <v/>
      </c>
      <c r="T635" s="122" t="str">
        <f t="shared" si="79"/>
        <v/>
      </c>
      <c r="U635">
        <f t="shared" si="80"/>
        <v>0</v>
      </c>
    </row>
    <row r="636" spans="1:21" ht="15" x14ac:dyDescent="0.2">
      <c r="A636" s="48">
        <v>613</v>
      </c>
      <c r="B636" s="49" t="str">
        <f>IF(G636="","",VLOOKUP(G636,'Account Codes'!$A$2:$C$803,3,FALSE))</f>
        <v/>
      </c>
      <c r="C636" s="131" t="str">
        <f t="shared" si="81"/>
        <v/>
      </c>
      <c r="D636" s="39"/>
      <c r="E636" s="85" t="str">
        <f>IF(AND(LEN(D636)&gt;0,LEN(C636)&gt;0),"ERROR - please do not enter internal order AND cost centre",IF(LEN(C636)&gt;0,VLOOKUP(C636,'Account Codes'!$H$2:$I$5001,2,FALSE),IF(LEN(D636)&gt;0,VLOOKUP(D636,'Account Codes'!$K$2:$L$12186,2,FALSE),"")))</f>
        <v/>
      </c>
      <c r="F636" s="39"/>
      <c r="G636" s="31"/>
      <c r="H636" s="88" t="str">
        <f>IF(LEN(G636)=0,"",VLOOKUP(VALUE(G636),'Account Codes'!$A$2:$B$803,2,FALSE))</f>
        <v/>
      </c>
      <c r="I636" s="147"/>
      <c r="J636" s="132" t="s">
        <v>21</v>
      </c>
      <c r="K636" s="143"/>
      <c r="L636" s="132">
        <f t="shared" si="82"/>
        <v>0</v>
      </c>
      <c r="M636" s="128">
        <f t="shared" si="83"/>
        <v>0</v>
      </c>
      <c r="N636" s="30"/>
      <c r="O636" s="143"/>
      <c r="P636" s="82">
        <f t="shared" si="84"/>
        <v>0</v>
      </c>
      <c r="Q636" s="142"/>
      <c r="R636" s="123" t="str">
        <f t="shared" si="77"/>
        <v/>
      </c>
      <c r="S636" s="122" t="str">
        <f t="shared" si="78"/>
        <v/>
      </c>
      <c r="T636" s="122" t="str">
        <f t="shared" si="79"/>
        <v/>
      </c>
      <c r="U636">
        <f t="shared" si="80"/>
        <v>0</v>
      </c>
    </row>
    <row r="637" spans="1:21" ht="15" x14ac:dyDescent="0.2">
      <c r="A637" s="48">
        <v>614</v>
      </c>
      <c r="B637" s="49" t="str">
        <f>IF(G637="","",VLOOKUP(G637,'Account Codes'!$A$2:$C$803,3,FALSE))</f>
        <v/>
      </c>
      <c r="C637" s="131" t="str">
        <f t="shared" si="81"/>
        <v/>
      </c>
      <c r="D637" s="39"/>
      <c r="E637" s="85" t="str">
        <f>IF(AND(LEN(D637)&gt;0,LEN(C637)&gt;0),"ERROR - please do not enter internal order AND cost centre",IF(LEN(C637)&gt;0,VLOOKUP(C637,'Account Codes'!$H$2:$I$5001,2,FALSE),IF(LEN(D637)&gt;0,VLOOKUP(D637,'Account Codes'!$K$2:$L$12186,2,FALSE),"")))</f>
        <v/>
      </c>
      <c r="F637" s="39"/>
      <c r="G637" s="31"/>
      <c r="H637" s="88" t="str">
        <f>IF(LEN(G637)=0,"",VLOOKUP(VALUE(G637),'Account Codes'!$A$2:$B$803,2,FALSE))</f>
        <v/>
      </c>
      <c r="I637" s="147"/>
      <c r="J637" s="132" t="s">
        <v>21</v>
      </c>
      <c r="K637" s="143"/>
      <c r="L637" s="132">
        <f t="shared" si="82"/>
        <v>0</v>
      </c>
      <c r="M637" s="128">
        <f t="shared" si="83"/>
        <v>0</v>
      </c>
      <c r="N637" s="30"/>
      <c r="O637" s="143"/>
      <c r="P637" s="82">
        <f t="shared" si="84"/>
        <v>0</v>
      </c>
      <c r="Q637" s="142"/>
      <c r="R637" s="123" t="str">
        <f t="shared" si="77"/>
        <v/>
      </c>
      <c r="S637" s="122" t="str">
        <f t="shared" si="78"/>
        <v/>
      </c>
      <c r="T637" s="122" t="str">
        <f t="shared" si="79"/>
        <v/>
      </c>
      <c r="U637">
        <f t="shared" si="80"/>
        <v>0</v>
      </c>
    </row>
    <row r="638" spans="1:21" ht="15" x14ac:dyDescent="0.2">
      <c r="A638" s="48">
        <v>615</v>
      </c>
      <c r="B638" s="49" t="str">
        <f>IF(G638="","",VLOOKUP(G638,'Account Codes'!$A$2:$C$803,3,FALSE))</f>
        <v/>
      </c>
      <c r="C638" s="131" t="str">
        <f t="shared" si="81"/>
        <v/>
      </c>
      <c r="D638" s="39"/>
      <c r="E638" s="85" t="str">
        <f>IF(AND(LEN(D638)&gt;0,LEN(C638)&gt;0),"ERROR - please do not enter internal order AND cost centre",IF(LEN(C638)&gt;0,VLOOKUP(C638,'Account Codes'!$H$2:$I$5001,2,FALSE),IF(LEN(D638)&gt;0,VLOOKUP(D638,'Account Codes'!$K$2:$L$12186,2,FALSE),"")))</f>
        <v/>
      </c>
      <c r="F638" s="39"/>
      <c r="G638" s="31"/>
      <c r="H638" s="88" t="str">
        <f>IF(LEN(G638)=0,"",VLOOKUP(VALUE(G638),'Account Codes'!$A$2:$B$803,2,FALSE))</f>
        <v/>
      </c>
      <c r="I638" s="147"/>
      <c r="J638" s="132" t="s">
        <v>21</v>
      </c>
      <c r="K638" s="143"/>
      <c r="L638" s="132">
        <f t="shared" si="82"/>
        <v>0</v>
      </c>
      <c r="M638" s="128">
        <f t="shared" si="83"/>
        <v>0</v>
      </c>
      <c r="N638" s="30"/>
      <c r="O638" s="143"/>
      <c r="P638" s="82">
        <f t="shared" si="84"/>
        <v>0</v>
      </c>
      <c r="Q638" s="142"/>
      <c r="R638" s="123" t="str">
        <f t="shared" si="77"/>
        <v/>
      </c>
      <c r="S638" s="122" t="str">
        <f t="shared" si="78"/>
        <v/>
      </c>
      <c r="T638" s="122" t="str">
        <f t="shared" si="79"/>
        <v/>
      </c>
      <c r="U638">
        <f t="shared" si="80"/>
        <v>0</v>
      </c>
    </row>
    <row r="639" spans="1:21" ht="15" x14ac:dyDescent="0.2">
      <c r="A639" s="48">
        <v>616</v>
      </c>
      <c r="B639" s="49" t="str">
        <f>IF(G639="","",VLOOKUP(G639,'Account Codes'!$A$2:$C$803,3,FALSE))</f>
        <v/>
      </c>
      <c r="C639" s="131" t="str">
        <f t="shared" si="81"/>
        <v/>
      </c>
      <c r="D639" s="39"/>
      <c r="E639" s="85" t="str">
        <f>IF(AND(LEN(D639)&gt;0,LEN(C639)&gt;0),"ERROR - please do not enter internal order AND cost centre",IF(LEN(C639)&gt;0,VLOOKUP(C639,'Account Codes'!$H$2:$I$5001,2,FALSE),IF(LEN(D639)&gt;0,VLOOKUP(D639,'Account Codes'!$K$2:$L$12186,2,FALSE),"")))</f>
        <v/>
      </c>
      <c r="F639" s="39"/>
      <c r="G639" s="31"/>
      <c r="H639" s="88" t="str">
        <f>IF(LEN(G639)=0,"",VLOOKUP(VALUE(G639),'Account Codes'!$A$2:$B$803,2,FALSE))</f>
        <v/>
      </c>
      <c r="I639" s="147"/>
      <c r="J639" s="132" t="s">
        <v>21</v>
      </c>
      <c r="K639" s="143"/>
      <c r="L639" s="132">
        <f t="shared" si="82"/>
        <v>0</v>
      </c>
      <c r="M639" s="128">
        <f t="shared" si="83"/>
        <v>0</v>
      </c>
      <c r="N639" s="30"/>
      <c r="O639" s="143"/>
      <c r="P639" s="82">
        <f t="shared" si="84"/>
        <v>0</v>
      </c>
      <c r="Q639" s="142"/>
      <c r="R639" s="123" t="str">
        <f t="shared" si="77"/>
        <v/>
      </c>
      <c r="S639" s="122" t="str">
        <f t="shared" si="78"/>
        <v/>
      </c>
      <c r="T639" s="122" t="str">
        <f t="shared" si="79"/>
        <v/>
      </c>
      <c r="U639">
        <f t="shared" si="80"/>
        <v>0</v>
      </c>
    </row>
    <row r="640" spans="1:21" ht="15" x14ac:dyDescent="0.2">
      <c r="A640" s="48">
        <v>617</v>
      </c>
      <c r="B640" s="49" t="str">
        <f>IF(G640="","",VLOOKUP(G640,'Account Codes'!$A$2:$C$803,3,FALSE))</f>
        <v/>
      </c>
      <c r="C640" s="131" t="str">
        <f t="shared" si="81"/>
        <v/>
      </c>
      <c r="D640" s="39"/>
      <c r="E640" s="85" t="str">
        <f>IF(AND(LEN(D640)&gt;0,LEN(C640)&gt;0),"ERROR - please do not enter internal order AND cost centre",IF(LEN(C640)&gt;0,VLOOKUP(C640,'Account Codes'!$H$2:$I$5001,2,FALSE),IF(LEN(D640)&gt;0,VLOOKUP(D640,'Account Codes'!$K$2:$L$12186,2,FALSE),"")))</f>
        <v/>
      </c>
      <c r="F640" s="39"/>
      <c r="G640" s="31"/>
      <c r="H640" s="88" t="str">
        <f>IF(LEN(G640)=0,"",VLOOKUP(VALUE(G640),'Account Codes'!$A$2:$B$803,2,FALSE))</f>
        <v/>
      </c>
      <c r="I640" s="147"/>
      <c r="J640" s="132" t="s">
        <v>21</v>
      </c>
      <c r="K640" s="143"/>
      <c r="L640" s="132">
        <f t="shared" si="82"/>
        <v>0</v>
      </c>
      <c r="M640" s="128">
        <f t="shared" si="83"/>
        <v>0</v>
      </c>
      <c r="N640" s="30"/>
      <c r="O640" s="143"/>
      <c r="P640" s="82">
        <f t="shared" si="84"/>
        <v>0</v>
      </c>
      <c r="Q640" s="142"/>
      <c r="R640" s="123" t="str">
        <f t="shared" si="77"/>
        <v/>
      </c>
      <c r="S640" s="122" t="str">
        <f t="shared" si="78"/>
        <v/>
      </c>
      <c r="T640" s="122" t="str">
        <f t="shared" si="79"/>
        <v/>
      </c>
      <c r="U640">
        <f t="shared" si="80"/>
        <v>0</v>
      </c>
    </row>
    <row r="641" spans="1:21" ht="15" x14ac:dyDescent="0.2">
      <c r="A641" s="48">
        <v>618</v>
      </c>
      <c r="B641" s="49" t="str">
        <f>IF(G641="","",VLOOKUP(G641,'Account Codes'!$A$2:$C$803,3,FALSE))</f>
        <v/>
      </c>
      <c r="C641" s="131" t="str">
        <f t="shared" si="81"/>
        <v/>
      </c>
      <c r="D641" s="39"/>
      <c r="E641" s="85" t="str">
        <f>IF(AND(LEN(D641)&gt;0,LEN(C641)&gt;0),"ERROR - please do not enter internal order AND cost centre",IF(LEN(C641)&gt;0,VLOOKUP(C641,'Account Codes'!$H$2:$I$5001,2,FALSE),IF(LEN(D641)&gt;0,VLOOKUP(D641,'Account Codes'!$K$2:$L$12186,2,FALSE),"")))</f>
        <v/>
      </c>
      <c r="F641" s="39"/>
      <c r="G641" s="31"/>
      <c r="H641" s="88" t="str">
        <f>IF(LEN(G641)=0,"",VLOOKUP(VALUE(G641),'Account Codes'!$A$2:$B$803,2,FALSE))</f>
        <v/>
      </c>
      <c r="I641" s="147"/>
      <c r="J641" s="132" t="s">
        <v>21</v>
      </c>
      <c r="K641" s="143"/>
      <c r="L641" s="132">
        <f t="shared" si="82"/>
        <v>0</v>
      </c>
      <c r="M641" s="128">
        <f t="shared" si="83"/>
        <v>0</v>
      </c>
      <c r="N641" s="30"/>
      <c r="O641" s="143"/>
      <c r="P641" s="82">
        <f t="shared" si="84"/>
        <v>0</v>
      </c>
      <c r="Q641" s="142"/>
      <c r="R641" s="123" t="str">
        <f t="shared" si="77"/>
        <v/>
      </c>
      <c r="S641" s="122" t="str">
        <f t="shared" si="78"/>
        <v/>
      </c>
      <c r="T641" s="122" t="str">
        <f t="shared" si="79"/>
        <v/>
      </c>
      <c r="U641">
        <f t="shared" si="80"/>
        <v>0</v>
      </c>
    </row>
    <row r="642" spans="1:21" ht="15" x14ac:dyDescent="0.2">
      <c r="A642" s="48">
        <v>619</v>
      </c>
      <c r="B642" s="49" t="str">
        <f>IF(G642="","",VLOOKUP(G642,'Account Codes'!$A$2:$C$803,3,FALSE))</f>
        <v/>
      </c>
      <c r="C642" s="131" t="str">
        <f t="shared" si="81"/>
        <v/>
      </c>
      <c r="D642" s="39"/>
      <c r="E642" s="85" t="str">
        <f>IF(AND(LEN(D642)&gt;0,LEN(C642)&gt;0),"ERROR - please do not enter internal order AND cost centre",IF(LEN(C642)&gt;0,VLOOKUP(C642,'Account Codes'!$H$2:$I$5001,2,FALSE),IF(LEN(D642)&gt;0,VLOOKUP(D642,'Account Codes'!$K$2:$L$12186,2,FALSE),"")))</f>
        <v/>
      </c>
      <c r="F642" s="39"/>
      <c r="G642" s="31"/>
      <c r="H642" s="88" t="str">
        <f>IF(LEN(G642)=0,"",VLOOKUP(VALUE(G642),'Account Codes'!$A$2:$B$803,2,FALSE))</f>
        <v/>
      </c>
      <c r="I642" s="147"/>
      <c r="J642" s="132" t="s">
        <v>21</v>
      </c>
      <c r="K642" s="143"/>
      <c r="L642" s="132">
        <f t="shared" si="82"/>
        <v>0</v>
      </c>
      <c r="M642" s="128">
        <f t="shared" si="83"/>
        <v>0</v>
      </c>
      <c r="N642" s="30"/>
      <c r="O642" s="143"/>
      <c r="P642" s="82">
        <f t="shared" si="84"/>
        <v>0</v>
      </c>
      <c r="Q642" s="142"/>
      <c r="R642" s="123" t="str">
        <f t="shared" si="77"/>
        <v/>
      </c>
      <c r="S642" s="122" t="str">
        <f t="shared" si="78"/>
        <v/>
      </c>
      <c r="T642" s="122" t="str">
        <f t="shared" si="79"/>
        <v/>
      </c>
      <c r="U642">
        <f t="shared" si="80"/>
        <v>0</v>
      </c>
    </row>
    <row r="643" spans="1:21" ht="15" x14ac:dyDescent="0.2">
      <c r="A643" s="48">
        <v>620</v>
      </c>
      <c r="B643" s="49" t="str">
        <f>IF(G643="","",VLOOKUP(G643,'Account Codes'!$A$2:$C$803,3,FALSE))</f>
        <v/>
      </c>
      <c r="C643" s="131" t="str">
        <f t="shared" si="81"/>
        <v/>
      </c>
      <c r="D643" s="39"/>
      <c r="E643" s="85" t="str">
        <f>IF(AND(LEN(D643)&gt;0,LEN(C643)&gt;0),"ERROR - please do not enter internal order AND cost centre",IF(LEN(C643)&gt;0,VLOOKUP(C643,'Account Codes'!$H$2:$I$5001,2,FALSE),IF(LEN(D643)&gt;0,VLOOKUP(D643,'Account Codes'!$K$2:$L$12186,2,FALSE),"")))</f>
        <v/>
      </c>
      <c r="F643" s="39"/>
      <c r="G643" s="31"/>
      <c r="H643" s="88" t="str">
        <f>IF(LEN(G643)=0,"",VLOOKUP(VALUE(G643),'Account Codes'!$A$2:$B$803,2,FALSE))</f>
        <v/>
      </c>
      <c r="I643" s="147"/>
      <c r="J643" s="132" t="s">
        <v>21</v>
      </c>
      <c r="K643" s="143"/>
      <c r="L643" s="132">
        <f t="shared" si="82"/>
        <v>0</v>
      </c>
      <c r="M643" s="128">
        <f t="shared" si="83"/>
        <v>0</v>
      </c>
      <c r="N643" s="30"/>
      <c r="O643" s="143"/>
      <c r="P643" s="82">
        <f t="shared" si="84"/>
        <v>0</v>
      </c>
      <c r="Q643" s="142"/>
      <c r="R643" s="123" t="str">
        <f t="shared" si="77"/>
        <v/>
      </c>
      <c r="S643" s="122" t="str">
        <f t="shared" si="78"/>
        <v/>
      </c>
      <c r="T643" s="122" t="str">
        <f t="shared" si="79"/>
        <v/>
      </c>
      <c r="U643">
        <f t="shared" si="80"/>
        <v>0</v>
      </c>
    </row>
    <row r="644" spans="1:21" ht="15" x14ac:dyDescent="0.2">
      <c r="A644" s="48">
        <v>621</v>
      </c>
      <c r="B644" s="49" t="str">
        <f>IF(G644="","",VLOOKUP(G644,'Account Codes'!$A$2:$C$803,3,FALSE))</f>
        <v/>
      </c>
      <c r="C644" s="131" t="str">
        <f t="shared" si="81"/>
        <v/>
      </c>
      <c r="D644" s="39"/>
      <c r="E644" s="85" t="str">
        <f>IF(AND(LEN(D644)&gt;0,LEN(C644)&gt;0),"ERROR - please do not enter internal order AND cost centre",IF(LEN(C644)&gt;0,VLOOKUP(C644,'Account Codes'!$H$2:$I$5001,2,FALSE),IF(LEN(D644)&gt;0,VLOOKUP(D644,'Account Codes'!$K$2:$L$12186,2,FALSE),"")))</f>
        <v/>
      </c>
      <c r="F644" s="39"/>
      <c r="G644" s="31"/>
      <c r="H644" s="88" t="str">
        <f>IF(LEN(G644)=0,"",VLOOKUP(VALUE(G644),'Account Codes'!$A$2:$B$803,2,FALSE))</f>
        <v/>
      </c>
      <c r="I644" s="147"/>
      <c r="J644" s="132" t="s">
        <v>21</v>
      </c>
      <c r="K644" s="143"/>
      <c r="L644" s="132">
        <f t="shared" si="82"/>
        <v>0</v>
      </c>
      <c r="M644" s="128">
        <f t="shared" si="83"/>
        <v>0</v>
      </c>
      <c r="N644" s="30"/>
      <c r="O644" s="143"/>
      <c r="P644" s="82">
        <f t="shared" si="84"/>
        <v>0</v>
      </c>
      <c r="Q644" s="142"/>
      <c r="R644" s="123" t="str">
        <f t="shared" si="77"/>
        <v/>
      </c>
      <c r="S644" s="122" t="str">
        <f t="shared" si="78"/>
        <v/>
      </c>
      <c r="T644" s="122" t="str">
        <f t="shared" si="79"/>
        <v/>
      </c>
      <c r="U644">
        <f t="shared" si="80"/>
        <v>0</v>
      </c>
    </row>
    <row r="645" spans="1:21" ht="15" x14ac:dyDescent="0.2">
      <c r="A645" s="48">
        <v>622</v>
      </c>
      <c r="B645" s="49" t="str">
        <f>IF(G645="","",VLOOKUP(G645,'Account Codes'!$A$2:$C$803,3,FALSE))</f>
        <v/>
      </c>
      <c r="C645" s="131" t="str">
        <f t="shared" si="81"/>
        <v/>
      </c>
      <c r="D645" s="39"/>
      <c r="E645" s="85" t="str">
        <f>IF(AND(LEN(D645)&gt;0,LEN(C645)&gt;0),"ERROR - please do not enter internal order AND cost centre",IF(LEN(C645)&gt;0,VLOOKUP(C645,'Account Codes'!$H$2:$I$5001,2,FALSE),IF(LEN(D645)&gt;0,VLOOKUP(D645,'Account Codes'!$K$2:$L$12186,2,FALSE),"")))</f>
        <v/>
      </c>
      <c r="F645" s="39"/>
      <c r="G645" s="31"/>
      <c r="H645" s="88" t="str">
        <f>IF(LEN(G645)=0,"",VLOOKUP(VALUE(G645),'Account Codes'!$A$2:$B$803,2,FALSE))</f>
        <v/>
      </c>
      <c r="I645" s="147"/>
      <c r="J645" s="132" t="s">
        <v>21</v>
      </c>
      <c r="K645" s="143"/>
      <c r="L645" s="132">
        <f t="shared" si="82"/>
        <v>0</v>
      </c>
      <c r="M645" s="128">
        <f t="shared" si="83"/>
        <v>0</v>
      </c>
      <c r="N645" s="30"/>
      <c r="O645" s="143"/>
      <c r="P645" s="82">
        <f t="shared" si="84"/>
        <v>0</v>
      </c>
      <c r="Q645" s="142"/>
      <c r="R645" s="123" t="str">
        <f t="shared" si="77"/>
        <v/>
      </c>
      <c r="S645" s="122" t="str">
        <f t="shared" si="78"/>
        <v/>
      </c>
      <c r="T645" s="122" t="str">
        <f t="shared" si="79"/>
        <v/>
      </c>
      <c r="U645">
        <f t="shared" si="80"/>
        <v>0</v>
      </c>
    </row>
    <row r="646" spans="1:21" ht="15" x14ac:dyDescent="0.2">
      <c r="A646" s="48">
        <v>623</v>
      </c>
      <c r="B646" s="49" t="str">
        <f>IF(G646="","",VLOOKUP(G646,'Account Codes'!$A$2:$C$803,3,FALSE))</f>
        <v/>
      </c>
      <c r="C646" s="131" t="str">
        <f t="shared" si="81"/>
        <v/>
      </c>
      <c r="D646" s="39"/>
      <c r="E646" s="85" t="str">
        <f>IF(AND(LEN(D646)&gt;0,LEN(C646)&gt;0),"ERROR - please do not enter internal order AND cost centre",IF(LEN(C646)&gt;0,VLOOKUP(C646,'Account Codes'!$H$2:$I$5001,2,FALSE),IF(LEN(D646)&gt;0,VLOOKUP(D646,'Account Codes'!$K$2:$L$12186,2,FALSE),"")))</f>
        <v/>
      </c>
      <c r="F646" s="39"/>
      <c r="G646" s="31"/>
      <c r="H646" s="88" t="str">
        <f>IF(LEN(G646)=0,"",VLOOKUP(VALUE(G646),'Account Codes'!$A$2:$B$803,2,FALSE))</f>
        <v/>
      </c>
      <c r="I646" s="147"/>
      <c r="J646" s="132" t="s">
        <v>21</v>
      </c>
      <c r="K646" s="143"/>
      <c r="L646" s="132">
        <f t="shared" si="82"/>
        <v>0</v>
      </c>
      <c r="M646" s="128">
        <f t="shared" si="83"/>
        <v>0</v>
      </c>
      <c r="N646" s="30"/>
      <c r="O646" s="143"/>
      <c r="P646" s="82">
        <f t="shared" si="84"/>
        <v>0</v>
      </c>
      <c r="Q646" s="142"/>
      <c r="R646" s="123" t="str">
        <f t="shared" si="77"/>
        <v/>
      </c>
      <c r="S646" s="122" t="str">
        <f t="shared" si="78"/>
        <v/>
      </c>
      <c r="T646" s="122" t="str">
        <f t="shared" si="79"/>
        <v/>
      </c>
      <c r="U646">
        <f t="shared" si="80"/>
        <v>0</v>
      </c>
    </row>
    <row r="647" spans="1:21" ht="15" x14ac:dyDescent="0.2">
      <c r="A647" s="48">
        <v>624</v>
      </c>
      <c r="B647" s="49" t="str">
        <f>IF(G647="","",VLOOKUP(G647,'Account Codes'!$A$2:$C$803,3,FALSE))</f>
        <v/>
      </c>
      <c r="C647" s="131" t="str">
        <f t="shared" si="81"/>
        <v/>
      </c>
      <c r="D647" s="39"/>
      <c r="E647" s="85" t="str">
        <f>IF(AND(LEN(D647)&gt;0,LEN(C647)&gt;0),"ERROR - please do not enter internal order AND cost centre",IF(LEN(C647)&gt;0,VLOOKUP(C647,'Account Codes'!$H$2:$I$5001,2,FALSE),IF(LEN(D647)&gt;0,VLOOKUP(D647,'Account Codes'!$K$2:$L$12186,2,FALSE),"")))</f>
        <v/>
      </c>
      <c r="F647" s="39"/>
      <c r="G647" s="31"/>
      <c r="H647" s="88" t="str">
        <f>IF(LEN(G647)=0,"",VLOOKUP(VALUE(G647),'Account Codes'!$A$2:$B$803,2,FALSE))</f>
        <v/>
      </c>
      <c r="I647" s="147"/>
      <c r="J647" s="132" t="s">
        <v>21</v>
      </c>
      <c r="K647" s="143"/>
      <c r="L647" s="132">
        <f t="shared" si="82"/>
        <v>0</v>
      </c>
      <c r="M647" s="128">
        <f t="shared" si="83"/>
        <v>0</v>
      </c>
      <c r="N647" s="30"/>
      <c r="O647" s="143"/>
      <c r="P647" s="82">
        <f t="shared" si="84"/>
        <v>0</v>
      </c>
      <c r="Q647" s="142"/>
      <c r="R647" s="123" t="str">
        <f t="shared" si="77"/>
        <v/>
      </c>
      <c r="S647" s="122" t="str">
        <f t="shared" si="78"/>
        <v/>
      </c>
      <c r="T647" s="122" t="str">
        <f t="shared" si="79"/>
        <v/>
      </c>
      <c r="U647">
        <f t="shared" si="80"/>
        <v>0</v>
      </c>
    </row>
    <row r="648" spans="1:21" ht="15" x14ac:dyDescent="0.2">
      <c r="A648" s="48">
        <v>625</v>
      </c>
      <c r="B648" s="49" t="str">
        <f>IF(G648="","",VLOOKUP(G648,'Account Codes'!$A$2:$C$803,3,FALSE))</f>
        <v/>
      </c>
      <c r="C648" s="131" t="str">
        <f t="shared" si="81"/>
        <v/>
      </c>
      <c r="D648" s="39"/>
      <c r="E648" s="85" t="str">
        <f>IF(AND(LEN(D648)&gt;0,LEN(C648)&gt;0),"ERROR - please do not enter internal order AND cost centre",IF(LEN(C648)&gt;0,VLOOKUP(C648,'Account Codes'!$H$2:$I$5001,2,FALSE),IF(LEN(D648)&gt;0,VLOOKUP(D648,'Account Codes'!$K$2:$L$12186,2,FALSE),"")))</f>
        <v/>
      </c>
      <c r="F648" s="39"/>
      <c r="G648" s="31"/>
      <c r="H648" s="88" t="str">
        <f>IF(LEN(G648)=0,"",VLOOKUP(VALUE(G648),'Account Codes'!$A$2:$B$803,2,FALSE))</f>
        <v/>
      </c>
      <c r="I648" s="147"/>
      <c r="J648" s="132" t="s">
        <v>21</v>
      </c>
      <c r="K648" s="143"/>
      <c r="L648" s="132">
        <f t="shared" si="82"/>
        <v>0</v>
      </c>
      <c r="M648" s="128">
        <f t="shared" si="83"/>
        <v>0</v>
      </c>
      <c r="N648" s="30"/>
      <c r="O648" s="143"/>
      <c r="P648" s="82">
        <f t="shared" si="84"/>
        <v>0</v>
      </c>
      <c r="Q648" s="142"/>
      <c r="R648" s="123" t="str">
        <f t="shared" si="77"/>
        <v/>
      </c>
      <c r="S648" s="122" t="str">
        <f t="shared" si="78"/>
        <v/>
      </c>
      <c r="T648" s="122" t="str">
        <f t="shared" si="79"/>
        <v/>
      </c>
      <c r="U648">
        <f t="shared" si="80"/>
        <v>0</v>
      </c>
    </row>
    <row r="649" spans="1:21" ht="15" x14ac:dyDescent="0.2">
      <c r="A649" s="48">
        <v>626</v>
      </c>
      <c r="B649" s="49" t="str">
        <f>IF(G649="","",VLOOKUP(G649,'Account Codes'!$A$2:$C$803,3,FALSE))</f>
        <v/>
      </c>
      <c r="C649" s="131" t="str">
        <f t="shared" si="81"/>
        <v/>
      </c>
      <c r="D649" s="39"/>
      <c r="E649" s="85" t="str">
        <f>IF(AND(LEN(D649)&gt;0,LEN(C649)&gt;0),"ERROR - please do not enter internal order AND cost centre",IF(LEN(C649)&gt;0,VLOOKUP(C649,'Account Codes'!$H$2:$I$5001,2,FALSE),IF(LEN(D649)&gt;0,VLOOKUP(D649,'Account Codes'!$K$2:$L$12186,2,FALSE),"")))</f>
        <v/>
      </c>
      <c r="F649" s="39"/>
      <c r="G649" s="31"/>
      <c r="H649" s="88" t="str">
        <f>IF(LEN(G649)=0,"",VLOOKUP(VALUE(G649),'Account Codes'!$A$2:$B$803,2,FALSE))</f>
        <v/>
      </c>
      <c r="I649" s="147"/>
      <c r="J649" s="132" t="s">
        <v>21</v>
      </c>
      <c r="K649" s="143"/>
      <c r="L649" s="132">
        <f t="shared" si="82"/>
        <v>0</v>
      </c>
      <c r="M649" s="128">
        <f t="shared" si="83"/>
        <v>0</v>
      </c>
      <c r="N649" s="30"/>
      <c r="O649" s="143"/>
      <c r="P649" s="82">
        <f t="shared" si="84"/>
        <v>0</v>
      </c>
      <c r="Q649" s="142"/>
      <c r="R649" s="123" t="str">
        <f t="shared" si="77"/>
        <v/>
      </c>
      <c r="S649" s="122" t="str">
        <f t="shared" si="78"/>
        <v/>
      </c>
      <c r="T649" s="122" t="str">
        <f t="shared" si="79"/>
        <v/>
      </c>
      <c r="U649">
        <f t="shared" si="80"/>
        <v>0</v>
      </c>
    </row>
    <row r="650" spans="1:21" ht="15" x14ac:dyDescent="0.2">
      <c r="A650" s="48">
        <v>627</v>
      </c>
      <c r="B650" s="49" t="str">
        <f>IF(G650="","",VLOOKUP(G650,'Account Codes'!$A$2:$C$803,3,FALSE))</f>
        <v/>
      </c>
      <c r="C650" s="131" t="str">
        <f t="shared" si="81"/>
        <v/>
      </c>
      <c r="D650" s="39"/>
      <c r="E650" s="85" t="str">
        <f>IF(AND(LEN(D650)&gt;0,LEN(C650)&gt;0),"ERROR - please do not enter internal order AND cost centre",IF(LEN(C650)&gt;0,VLOOKUP(C650,'Account Codes'!$H$2:$I$5001,2,FALSE),IF(LEN(D650)&gt;0,VLOOKUP(D650,'Account Codes'!$K$2:$L$12186,2,FALSE),"")))</f>
        <v/>
      </c>
      <c r="F650" s="39"/>
      <c r="G650" s="31"/>
      <c r="H650" s="88" t="str">
        <f>IF(LEN(G650)=0,"",VLOOKUP(VALUE(G650),'Account Codes'!$A$2:$B$803,2,FALSE))</f>
        <v/>
      </c>
      <c r="I650" s="147"/>
      <c r="J650" s="132" t="s">
        <v>21</v>
      </c>
      <c r="K650" s="143"/>
      <c r="L650" s="132">
        <f t="shared" si="82"/>
        <v>0</v>
      </c>
      <c r="M650" s="128">
        <f t="shared" si="83"/>
        <v>0</v>
      </c>
      <c r="N650" s="30"/>
      <c r="O650" s="143"/>
      <c r="P650" s="82">
        <f t="shared" si="84"/>
        <v>0</v>
      </c>
      <c r="Q650" s="142"/>
      <c r="R650" s="123" t="str">
        <f t="shared" si="77"/>
        <v/>
      </c>
      <c r="S650" s="122" t="str">
        <f t="shared" si="78"/>
        <v/>
      </c>
      <c r="T650" s="122" t="str">
        <f t="shared" si="79"/>
        <v/>
      </c>
      <c r="U650">
        <f t="shared" si="80"/>
        <v>0</v>
      </c>
    </row>
    <row r="651" spans="1:21" ht="15" x14ac:dyDescent="0.2">
      <c r="A651" s="48">
        <v>628</v>
      </c>
      <c r="B651" s="49" t="str">
        <f>IF(G651="","",VLOOKUP(G651,'Account Codes'!$A$2:$C$803,3,FALSE))</f>
        <v/>
      </c>
      <c r="C651" s="131" t="str">
        <f t="shared" si="81"/>
        <v/>
      </c>
      <c r="D651" s="39"/>
      <c r="E651" s="85" t="str">
        <f>IF(AND(LEN(D651)&gt;0,LEN(C651)&gt;0),"ERROR - please do not enter internal order AND cost centre",IF(LEN(C651)&gt;0,VLOOKUP(C651,'Account Codes'!$H$2:$I$5001,2,FALSE),IF(LEN(D651)&gt;0,VLOOKUP(D651,'Account Codes'!$K$2:$L$12186,2,FALSE),"")))</f>
        <v/>
      </c>
      <c r="F651" s="39"/>
      <c r="G651" s="31"/>
      <c r="H651" s="88" t="str">
        <f>IF(LEN(G651)=0,"",VLOOKUP(VALUE(G651),'Account Codes'!$A$2:$B$803,2,FALSE))</f>
        <v/>
      </c>
      <c r="I651" s="147"/>
      <c r="J651" s="132" t="s">
        <v>21</v>
      </c>
      <c r="K651" s="143"/>
      <c r="L651" s="132">
        <f t="shared" si="82"/>
        <v>0</v>
      </c>
      <c r="M651" s="128">
        <f t="shared" si="83"/>
        <v>0</v>
      </c>
      <c r="N651" s="30"/>
      <c r="O651" s="143"/>
      <c r="P651" s="82">
        <f t="shared" si="84"/>
        <v>0</v>
      </c>
      <c r="Q651" s="142"/>
      <c r="R651" s="123" t="str">
        <f t="shared" si="77"/>
        <v/>
      </c>
      <c r="S651" s="122" t="str">
        <f t="shared" si="78"/>
        <v/>
      </c>
      <c r="T651" s="122" t="str">
        <f t="shared" si="79"/>
        <v/>
      </c>
      <c r="U651">
        <f t="shared" si="80"/>
        <v>0</v>
      </c>
    </row>
    <row r="652" spans="1:21" ht="15" x14ac:dyDescent="0.2">
      <c r="A652" s="48">
        <v>629</v>
      </c>
      <c r="B652" s="49" t="str">
        <f>IF(G652="","",VLOOKUP(G652,'Account Codes'!$A$2:$C$803,3,FALSE))</f>
        <v/>
      </c>
      <c r="C652" s="131" t="str">
        <f t="shared" si="81"/>
        <v/>
      </c>
      <c r="D652" s="39"/>
      <c r="E652" s="85" t="str">
        <f>IF(AND(LEN(D652)&gt;0,LEN(C652)&gt;0),"ERROR - please do not enter internal order AND cost centre",IF(LEN(C652)&gt;0,VLOOKUP(C652,'Account Codes'!$H$2:$I$5001,2,FALSE),IF(LEN(D652)&gt;0,VLOOKUP(D652,'Account Codes'!$K$2:$L$12186,2,FALSE),"")))</f>
        <v/>
      </c>
      <c r="F652" s="39"/>
      <c r="G652" s="31"/>
      <c r="H652" s="88" t="str">
        <f>IF(LEN(G652)=0,"",VLOOKUP(VALUE(G652),'Account Codes'!$A$2:$B$803,2,FALSE))</f>
        <v/>
      </c>
      <c r="I652" s="147"/>
      <c r="J652" s="132" t="s">
        <v>21</v>
      </c>
      <c r="K652" s="143"/>
      <c r="L652" s="132">
        <f t="shared" si="82"/>
        <v>0</v>
      </c>
      <c r="M652" s="128">
        <f t="shared" si="83"/>
        <v>0</v>
      </c>
      <c r="N652" s="30"/>
      <c r="O652" s="143"/>
      <c r="P652" s="82">
        <f t="shared" si="84"/>
        <v>0</v>
      </c>
      <c r="Q652" s="142"/>
      <c r="R652" s="123" t="str">
        <f t="shared" si="77"/>
        <v/>
      </c>
      <c r="S652" s="122" t="str">
        <f t="shared" si="78"/>
        <v/>
      </c>
      <c r="T652" s="122" t="str">
        <f t="shared" si="79"/>
        <v/>
      </c>
      <c r="U652">
        <f t="shared" si="80"/>
        <v>0</v>
      </c>
    </row>
    <row r="653" spans="1:21" ht="15" x14ac:dyDescent="0.2">
      <c r="A653" s="48">
        <v>630</v>
      </c>
      <c r="B653" s="49" t="str">
        <f>IF(G653="","",VLOOKUP(G653,'Account Codes'!$A$2:$C$803,3,FALSE))</f>
        <v/>
      </c>
      <c r="C653" s="131" t="str">
        <f t="shared" si="81"/>
        <v/>
      </c>
      <c r="D653" s="39"/>
      <c r="E653" s="85" t="str">
        <f>IF(AND(LEN(D653)&gt;0,LEN(C653)&gt;0),"ERROR - please do not enter internal order AND cost centre",IF(LEN(C653)&gt;0,VLOOKUP(C653,'Account Codes'!$H$2:$I$5001,2,FALSE),IF(LEN(D653)&gt;0,VLOOKUP(D653,'Account Codes'!$K$2:$L$12186,2,FALSE),"")))</f>
        <v/>
      </c>
      <c r="F653" s="39"/>
      <c r="G653" s="31"/>
      <c r="H653" s="88" t="str">
        <f>IF(LEN(G653)=0,"",VLOOKUP(VALUE(G653),'Account Codes'!$A$2:$B$803,2,FALSE))</f>
        <v/>
      </c>
      <c r="I653" s="147"/>
      <c r="J653" s="132" t="s">
        <v>21</v>
      </c>
      <c r="K653" s="143"/>
      <c r="L653" s="132">
        <f t="shared" si="82"/>
        <v>0</v>
      </c>
      <c r="M653" s="128">
        <f t="shared" si="83"/>
        <v>0</v>
      </c>
      <c r="N653" s="30"/>
      <c r="O653" s="143"/>
      <c r="P653" s="82">
        <f t="shared" si="84"/>
        <v>0</v>
      </c>
      <c r="Q653" s="142"/>
      <c r="R653" s="123" t="str">
        <f t="shared" si="77"/>
        <v/>
      </c>
      <c r="S653" s="122" t="str">
        <f t="shared" si="78"/>
        <v/>
      </c>
      <c r="T653" s="122" t="str">
        <f t="shared" si="79"/>
        <v/>
      </c>
      <c r="U653">
        <f t="shared" si="80"/>
        <v>0</v>
      </c>
    </row>
    <row r="654" spans="1:21" ht="15" x14ac:dyDescent="0.2">
      <c r="A654" s="48">
        <v>631</v>
      </c>
      <c r="B654" s="49" t="str">
        <f>IF(G654="","",VLOOKUP(G654,'Account Codes'!$A$2:$C$803,3,FALSE))</f>
        <v/>
      </c>
      <c r="C654" s="131" t="str">
        <f t="shared" si="81"/>
        <v/>
      </c>
      <c r="D654" s="39"/>
      <c r="E654" s="85" t="str">
        <f>IF(AND(LEN(D654)&gt;0,LEN(C654)&gt;0),"ERROR - please do not enter internal order AND cost centre",IF(LEN(C654)&gt;0,VLOOKUP(C654,'Account Codes'!$H$2:$I$5001,2,FALSE),IF(LEN(D654)&gt;0,VLOOKUP(D654,'Account Codes'!$K$2:$L$12186,2,FALSE),"")))</f>
        <v/>
      </c>
      <c r="F654" s="39"/>
      <c r="G654" s="31"/>
      <c r="H654" s="88" t="str">
        <f>IF(LEN(G654)=0,"",VLOOKUP(VALUE(G654),'Account Codes'!$A$2:$B$803,2,FALSE))</f>
        <v/>
      </c>
      <c r="I654" s="147"/>
      <c r="J654" s="132" t="s">
        <v>21</v>
      </c>
      <c r="K654" s="143"/>
      <c r="L654" s="132">
        <f t="shared" si="82"/>
        <v>0</v>
      </c>
      <c r="M654" s="128">
        <f t="shared" si="83"/>
        <v>0</v>
      </c>
      <c r="N654" s="30"/>
      <c r="O654" s="143"/>
      <c r="P654" s="82">
        <f t="shared" si="84"/>
        <v>0</v>
      </c>
      <c r="Q654" s="142"/>
      <c r="R654" s="123" t="str">
        <f t="shared" si="77"/>
        <v/>
      </c>
      <c r="S654" s="122" t="str">
        <f t="shared" si="78"/>
        <v/>
      </c>
      <c r="T654" s="122" t="str">
        <f t="shared" si="79"/>
        <v/>
      </c>
      <c r="U654">
        <f t="shared" si="80"/>
        <v>0</v>
      </c>
    </row>
    <row r="655" spans="1:21" ht="15" x14ac:dyDescent="0.2">
      <c r="A655" s="48">
        <v>632</v>
      </c>
      <c r="B655" s="49" t="str">
        <f>IF(G655="","",VLOOKUP(G655,'Account Codes'!$A$2:$C$803,3,FALSE))</f>
        <v/>
      </c>
      <c r="C655" s="131" t="str">
        <f t="shared" si="81"/>
        <v/>
      </c>
      <c r="D655" s="39"/>
      <c r="E655" s="85" t="str">
        <f>IF(AND(LEN(D655)&gt;0,LEN(C655)&gt;0),"ERROR - please do not enter internal order AND cost centre",IF(LEN(C655)&gt;0,VLOOKUP(C655,'Account Codes'!$H$2:$I$5001,2,FALSE),IF(LEN(D655)&gt;0,VLOOKUP(D655,'Account Codes'!$K$2:$L$12186,2,FALSE),"")))</f>
        <v/>
      </c>
      <c r="F655" s="39"/>
      <c r="G655" s="31"/>
      <c r="H655" s="88" t="str">
        <f>IF(LEN(G655)=0,"",VLOOKUP(VALUE(G655),'Account Codes'!$A$2:$B$803,2,FALSE))</f>
        <v/>
      </c>
      <c r="I655" s="147"/>
      <c r="J655" s="132" t="s">
        <v>21</v>
      </c>
      <c r="K655" s="143"/>
      <c r="L655" s="132">
        <f t="shared" si="82"/>
        <v>0</v>
      </c>
      <c r="M655" s="128">
        <f t="shared" si="83"/>
        <v>0</v>
      </c>
      <c r="N655" s="30"/>
      <c r="O655" s="143"/>
      <c r="P655" s="82">
        <f t="shared" si="84"/>
        <v>0</v>
      </c>
      <c r="Q655" s="142"/>
      <c r="R655" s="123" t="str">
        <f t="shared" si="77"/>
        <v/>
      </c>
      <c r="S655" s="122" t="str">
        <f t="shared" si="78"/>
        <v/>
      </c>
      <c r="T655" s="122" t="str">
        <f t="shared" si="79"/>
        <v/>
      </c>
      <c r="U655">
        <f t="shared" si="80"/>
        <v>0</v>
      </c>
    </row>
    <row r="656" spans="1:21" ht="15" x14ac:dyDescent="0.2">
      <c r="A656" s="48">
        <v>633</v>
      </c>
      <c r="B656" s="49" t="str">
        <f>IF(G656="","",VLOOKUP(G656,'Account Codes'!$A$2:$C$803,3,FALSE))</f>
        <v/>
      </c>
      <c r="C656" s="131" t="str">
        <f t="shared" si="81"/>
        <v/>
      </c>
      <c r="D656" s="39"/>
      <c r="E656" s="85" t="str">
        <f>IF(AND(LEN(D656)&gt;0,LEN(C656)&gt;0),"ERROR - please do not enter internal order AND cost centre",IF(LEN(C656)&gt;0,VLOOKUP(C656,'Account Codes'!$H$2:$I$5001,2,FALSE),IF(LEN(D656)&gt;0,VLOOKUP(D656,'Account Codes'!$K$2:$L$12186,2,FALSE),"")))</f>
        <v/>
      </c>
      <c r="F656" s="39"/>
      <c r="G656" s="31"/>
      <c r="H656" s="88" t="str">
        <f>IF(LEN(G656)=0,"",VLOOKUP(VALUE(G656),'Account Codes'!$A$2:$B$803,2,FALSE))</f>
        <v/>
      </c>
      <c r="I656" s="147"/>
      <c r="J656" s="132" t="s">
        <v>21</v>
      </c>
      <c r="K656" s="143"/>
      <c r="L656" s="132">
        <f t="shared" si="82"/>
        <v>0</v>
      </c>
      <c r="M656" s="128">
        <f t="shared" si="83"/>
        <v>0</v>
      </c>
      <c r="N656" s="30"/>
      <c r="O656" s="143"/>
      <c r="P656" s="82">
        <f t="shared" si="84"/>
        <v>0</v>
      </c>
      <c r="Q656" s="142"/>
      <c r="R656" s="123" t="str">
        <f t="shared" si="77"/>
        <v/>
      </c>
      <c r="S656" s="122" t="str">
        <f t="shared" si="78"/>
        <v/>
      </c>
      <c r="T656" s="122" t="str">
        <f t="shared" si="79"/>
        <v/>
      </c>
      <c r="U656">
        <f t="shared" si="80"/>
        <v>0</v>
      </c>
    </row>
    <row r="657" spans="1:21" ht="15" x14ac:dyDescent="0.2">
      <c r="A657" s="48">
        <v>634</v>
      </c>
      <c r="B657" s="49" t="str">
        <f>IF(G657="","",VLOOKUP(G657,'Account Codes'!$A$2:$C$803,3,FALSE))</f>
        <v/>
      </c>
      <c r="C657" s="131" t="str">
        <f t="shared" si="81"/>
        <v/>
      </c>
      <c r="D657" s="39"/>
      <c r="E657" s="85" t="str">
        <f>IF(AND(LEN(D657)&gt;0,LEN(C657)&gt;0),"ERROR - please do not enter internal order AND cost centre",IF(LEN(C657)&gt;0,VLOOKUP(C657,'Account Codes'!$H$2:$I$5001,2,FALSE),IF(LEN(D657)&gt;0,VLOOKUP(D657,'Account Codes'!$K$2:$L$12186,2,FALSE),"")))</f>
        <v/>
      </c>
      <c r="F657" s="39"/>
      <c r="G657" s="31"/>
      <c r="H657" s="88" t="str">
        <f>IF(LEN(G657)=0,"",VLOOKUP(VALUE(G657),'Account Codes'!$A$2:$B$803,2,FALSE))</f>
        <v/>
      </c>
      <c r="I657" s="147"/>
      <c r="J657" s="132" t="s">
        <v>21</v>
      </c>
      <c r="K657" s="143"/>
      <c r="L657" s="132">
        <f t="shared" si="82"/>
        <v>0</v>
      </c>
      <c r="M657" s="128">
        <f t="shared" si="83"/>
        <v>0</v>
      </c>
      <c r="N657" s="30"/>
      <c r="O657" s="143"/>
      <c r="P657" s="82">
        <f t="shared" si="84"/>
        <v>0</v>
      </c>
      <c r="Q657" s="142"/>
      <c r="R657" s="123" t="str">
        <f t="shared" si="77"/>
        <v/>
      </c>
      <c r="S657" s="122" t="str">
        <f t="shared" si="78"/>
        <v/>
      </c>
      <c r="T657" s="122" t="str">
        <f t="shared" si="79"/>
        <v/>
      </c>
      <c r="U657">
        <f t="shared" si="80"/>
        <v>0</v>
      </c>
    </row>
    <row r="658" spans="1:21" ht="15" x14ac:dyDescent="0.2">
      <c r="A658" s="48">
        <v>635</v>
      </c>
      <c r="B658" s="49" t="str">
        <f>IF(G658="","",VLOOKUP(G658,'Account Codes'!$A$2:$C$803,3,FALSE))</f>
        <v/>
      </c>
      <c r="C658" s="131" t="str">
        <f t="shared" si="81"/>
        <v/>
      </c>
      <c r="D658" s="39"/>
      <c r="E658" s="85" t="str">
        <f>IF(AND(LEN(D658)&gt;0,LEN(C658)&gt;0),"ERROR - please do not enter internal order AND cost centre",IF(LEN(C658)&gt;0,VLOOKUP(C658,'Account Codes'!$H$2:$I$5001,2,FALSE),IF(LEN(D658)&gt;0,VLOOKUP(D658,'Account Codes'!$K$2:$L$12186,2,FALSE),"")))</f>
        <v/>
      </c>
      <c r="F658" s="39"/>
      <c r="G658" s="31"/>
      <c r="H658" s="88" t="str">
        <f>IF(LEN(G658)=0,"",VLOOKUP(VALUE(G658),'Account Codes'!$A$2:$B$803,2,FALSE))</f>
        <v/>
      </c>
      <c r="I658" s="147"/>
      <c r="J658" s="132" t="s">
        <v>21</v>
      </c>
      <c r="K658" s="143"/>
      <c r="L658" s="132">
        <f t="shared" si="82"/>
        <v>0</v>
      </c>
      <c r="M658" s="128">
        <f t="shared" si="83"/>
        <v>0</v>
      </c>
      <c r="N658" s="30"/>
      <c r="O658" s="143"/>
      <c r="P658" s="82">
        <f t="shared" si="84"/>
        <v>0</v>
      </c>
      <c r="Q658" s="142"/>
      <c r="R658" s="123" t="str">
        <f t="shared" si="77"/>
        <v/>
      </c>
      <c r="S658" s="122" t="str">
        <f t="shared" si="78"/>
        <v/>
      </c>
      <c r="T658" s="122" t="str">
        <f t="shared" si="79"/>
        <v/>
      </c>
      <c r="U658">
        <f t="shared" si="80"/>
        <v>0</v>
      </c>
    </row>
    <row r="659" spans="1:21" ht="15" x14ac:dyDescent="0.2">
      <c r="A659" s="48">
        <v>636</v>
      </c>
      <c r="B659" s="49" t="str">
        <f>IF(G659="","",VLOOKUP(G659,'Account Codes'!$A$2:$C$803,3,FALSE))</f>
        <v/>
      </c>
      <c r="C659" s="131" t="str">
        <f t="shared" si="81"/>
        <v/>
      </c>
      <c r="D659" s="39"/>
      <c r="E659" s="85" t="str">
        <f>IF(AND(LEN(D659)&gt;0,LEN(C659)&gt;0),"ERROR - please do not enter internal order AND cost centre",IF(LEN(C659)&gt;0,VLOOKUP(C659,'Account Codes'!$H$2:$I$5001,2,FALSE),IF(LEN(D659)&gt;0,VLOOKUP(D659,'Account Codes'!$K$2:$L$12186,2,FALSE),"")))</f>
        <v/>
      </c>
      <c r="F659" s="39"/>
      <c r="G659" s="31"/>
      <c r="H659" s="88" t="str">
        <f>IF(LEN(G659)=0,"",VLOOKUP(VALUE(G659),'Account Codes'!$A$2:$B$803,2,FALSE))</f>
        <v/>
      </c>
      <c r="I659" s="147"/>
      <c r="J659" s="132" t="s">
        <v>21</v>
      </c>
      <c r="K659" s="143"/>
      <c r="L659" s="132">
        <f t="shared" si="82"/>
        <v>0</v>
      </c>
      <c r="M659" s="128">
        <f t="shared" si="83"/>
        <v>0</v>
      </c>
      <c r="N659" s="30"/>
      <c r="O659" s="143"/>
      <c r="P659" s="82">
        <f t="shared" si="84"/>
        <v>0</v>
      </c>
      <c r="Q659" s="142"/>
      <c r="R659" s="123" t="str">
        <f t="shared" si="77"/>
        <v/>
      </c>
      <c r="S659" s="122" t="str">
        <f t="shared" si="78"/>
        <v/>
      </c>
      <c r="T659" s="122" t="str">
        <f t="shared" si="79"/>
        <v/>
      </c>
      <c r="U659">
        <f t="shared" si="80"/>
        <v>0</v>
      </c>
    </row>
    <row r="660" spans="1:21" ht="15" x14ac:dyDescent="0.2">
      <c r="A660" s="48">
        <v>637</v>
      </c>
      <c r="B660" s="49" t="str">
        <f>IF(G660="","",VLOOKUP(G660,'Account Codes'!$A$2:$C$803,3,FALSE))</f>
        <v/>
      </c>
      <c r="C660" s="131" t="str">
        <f t="shared" si="81"/>
        <v/>
      </c>
      <c r="D660" s="39"/>
      <c r="E660" s="85" t="str">
        <f>IF(AND(LEN(D660)&gt;0,LEN(C660)&gt;0),"ERROR - please do not enter internal order AND cost centre",IF(LEN(C660)&gt;0,VLOOKUP(C660,'Account Codes'!$H$2:$I$5001,2,FALSE),IF(LEN(D660)&gt;0,VLOOKUP(D660,'Account Codes'!$K$2:$L$12186,2,FALSE),"")))</f>
        <v/>
      </c>
      <c r="F660" s="39"/>
      <c r="G660" s="31"/>
      <c r="H660" s="88" t="str">
        <f>IF(LEN(G660)=0,"",VLOOKUP(VALUE(G660),'Account Codes'!$A$2:$B$803,2,FALSE))</f>
        <v/>
      </c>
      <c r="I660" s="147"/>
      <c r="J660" s="132" t="s">
        <v>21</v>
      </c>
      <c r="K660" s="143"/>
      <c r="L660" s="132">
        <f t="shared" si="82"/>
        <v>0</v>
      </c>
      <c r="M660" s="128">
        <f t="shared" si="83"/>
        <v>0</v>
      </c>
      <c r="N660" s="30"/>
      <c r="O660" s="143"/>
      <c r="P660" s="82">
        <f t="shared" si="84"/>
        <v>0</v>
      </c>
      <c r="Q660" s="142"/>
      <c r="R660" s="123" t="str">
        <f t="shared" si="77"/>
        <v/>
      </c>
      <c r="S660" s="122" t="str">
        <f t="shared" si="78"/>
        <v/>
      </c>
      <c r="T660" s="122" t="str">
        <f t="shared" si="79"/>
        <v/>
      </c>
      <c r="U660">
        <f t="shared" si="80"/>
        <v>0</v>
      </c>
    </row>
    <row r="661" spans="1:21" ht="15" x14ac:dyDescent="0.2">
      <c r="A661" s="48">
        <v>638</v>
      </c>
      <c r="B661" s="49" t="str">
        <f>IF(G661="","",VLOOKUP(G661,'Account Codes'!$A$2:$C$803,3,FALSE))</f>
        <v/>
      </c>
      <c r="C661" s="131" t="str">
        <f t="shared" si="81"/>
        <v/>
      </c>
      <c r="D661" s="39"/>
      <c r="E661" s="85" t="str">
        <f>IF(AND(LEN(D661)&gt;0,LEN(C661)&gt;0),"ERROR - please do not enter internal order AND cost centre",IF(LEN(C661)&gt;0,VLOOKUP(C661,'Account Codes'!$H$2:$I$5001,2,FALSE),IF(LEN(D661)&gt;0,VLOOKUP(D661,'Account Codes'!$K$2:$L$12186,2,FALSE),"")))</f>
        <v/>
      </c>
      <c r="F661" s="39"/>
      <c r="G661" s="31"/>
      <c r="H661" s="88" t="str">
        <f>IF(LEN(G661)=0,"",VLOOKUP(VALUE(G661),'Account Codes'!$A$2:$B$803,2,FALSE))</f>
        <v/>
      </c>
      <c r="I661" s="147"/>
      <c r="J661" s="132" t="s">
        <v>21</v>
      </c>
      <c r="K661" s="143"/>
      <c r="L661" s="132">
        <f t="shared" si="82"/>
        <v>0</v>
      </c>
      <c r="M661" s="128">
        <f t="shared" si="83"/>
        <v>0</v>
      </c>
      <c r="N661" s="30"/>
      <c r="O661" s="143"/>
      <c r="P661" s="82">
        <f t="shared" si="84"/>
        <v>0</v>
      </c>
      <c r="Q661" s="142"/>
      <c r="R661" s="123" t="str">
        <f t="shared" si="77"/>
        <v/>
      </c>
      <c r="S661" s="122" t="str">
        <f t="shared" si="78"/>
        <v/>
      </c>
      <c r="T661" s="122" t="str">
        <f t="shared" si="79"/>
        <v/>
      </c>
      <c r="U661">
        <f t="shared" si="80"/>
        <v>0</v>
      </c>
    </row>
    <row r="662" spans="1:21" ht="15" x14ac:dyDescent="0.2">
      <c r="A662" s="48">
        <v>639</v>
      </c>
      <c r="B662" s="49" t="str">
        <f>IF(G662="","",VLOOKUP(G662,'Account Codes'!$A$2:$C$803,3,FALSE))</f>
        <v/>
      </c>
      <c r="C662" s="131" t="str">
        <f t="shared" si="81"/>
        <v/>
      </c>
      <c r="D662" s="39"/>
      <c r="E662" s="85" t="str">
        <f>IF(AND(LEN(D662)&gt;0,LEN(C662)&gt;0),"ERROR - please do not enter internal order AND cost centre",IF(LEN(C662)&gt;0,VLOOKUP(C662,'Account Codes'!$H$2:$I$5001,2,FALSE),IF(LEN(D662)&gt;0,VLOOKUP(D662,'Account Codes'!$K$2:$L$12186,2,FALSE),"")))</f>
        <v/>
      </c>
      <c r="F662" s="39"/>
      <c r="G662" s="31"/>
      <c r="H662" s="88" t="str">
        <f>IF(LEN(G662)=0,"",VLOOKUP(VALUE(G662),'Account Codes'!$A$2:$B$803,2,FALSE))</f>
        <v/>
      </c>
      <c r="I662" s="147"/>
      <c r="J662" s="132" t="s">
        <v>21</v>
      </c>
      <c r="K662" s="143"/>
      <c r="L662" s="132">
        <f t="shared" si="82"/>
        <v>0</v>
      </c>
      <c r="M662" s="128">
        <f t="shared" si="83"/>
        <v>0</v>
      </c>
      <c r="N662" s="30"/>
      <c r="O662" s="143"/>
      <c r="P662" s="82">
        <f t="shared" si="84"/>
        <v>0</v>
      </c>
      <c r="Q662" s="142"/>
      <c r="R662" s="123" t="str">
        <f t="shared" si="77"/>
        <v/>
      </c>
      <c r="S662" s="122" t="str">
        <f t="shared" si="78"/>
        <v/>
      </c>
      <c r="T662" s="122" t="str">
        <f t="shared" si="79"/>
        <v/>
      </c>
      <c r="U662">
        <f t="shared" si="80"/>
        <v>0</v>
      </c>
    </row>
    <row r="663" spans="1:21" ht="15" x14ac:dyDescent="0.2">
      <c r="A663" s="48">
        <v>640</v>
      </c>
      <c r="B663" s="49" t="str">
        <f>IF(G663="","",VLOOKUP(G663,'Account Codes'!$A$2:$C$803,3,FALSE))</f>
        <v/>
      </c>
      <c r="C663" s="131" t="str">
        <f t="shared" si="81"/>
        <v/>
      </c>
      <c r="D663" s="39"/>
      <c r="E663" s="85" t="str">
        <f>IF(AND(LEN(D663)&gt;0,LEN(C663)&gt;0),"ERROR - please do not enter internal order AND cost centre",IF(LEN(C663)&gt;0,VLOOKUP(C663,'Account Codes'!$H$2:$I$5001,2,FALSE),IF(LEN(D663)&gt;0,VLOOKUP(D663,'Account Codes'!$K$2:$L$12186,2,FALSE),"")))</f>
        <v/>
      </c>
      <c r="F663" s="39"/>
      <c r="G663" s="31"/>
      <c r="H663" s="88" t="str">
        <f>IF(LEN(G663)=0,"",VLOOKUP(VALUE(G663),'Account Codes'!$A$2:$B$803,2,FALSE))</f>
        <v/>
      </c>
      <c r="I663" s="147"/>
      <c r="J663" s="132" t="s">
        <v>21</v>
      </c>
      <c r="K663" s="143"/>
      <c r="L663" s="132">
        <f t="shared" si="82"/>
        <v>0</v>
      </c>
      <c r="M663" s="128">
        <f t="shared" si="83"/>
        <v>0</v>
      </c>
      <c r="N663" s="30"/>
      <c r="O663" s="143"/>
      <c r="P663" s="82">
        <f t="shared" si="84"/>
        <v>0</v>
      </c>
      <c r="Q663" s="142"/>
      <c r="R663" s="123" t="str">
        <f t="shared" si="77"/>
        <v/>
      </c>
      <c r="S663" s="122" t="str">
        <f t="shared" si="78"/>
        <v/>
      </c>
      <c r="T663" s="122" t="str">
        <f t="shared" si="79"/>
        <v/>
      </c>
      <c r="U663">
        <f t="shared" si="80"/>
        <v>0</v>
      </c>
    </row>
    <row r="664" spans="1:21" ht="15" x14ac:dyDescent="0.2">
      <c r="A664" s="48">
        <v>641</v>
      </c>
      <c r="B664" s="49" t="str">
        <f>IF(G664="","",VLOOKUP(G664,'Account Codes'!$A$2:$C$803,3,FALSE))</f>
        <v/>
      </c>
      <c r="C664" s="131" t="str">
        <f t="shared" si="81"/>
        <v/>
      </c>
      <c r="D664" s="39"/>
      <c r="E664" s="85" t="str">
        <f>IF(AND(LEN(D664)&gt;0,LEN(C664)&gt;0),"ERROR - please do not enter internal order AND cost centre",IF(LEN(C664)&gt;0,VLOOKUP(C664,'Account Codes'!$H$2:$I$5001,2,FALSE),IF(LEN(D664)&gt;0,VLOOKUP(D664,'Account Codes'!$K$2:$L$12186,2,FALSE),"")))</f>
        <v/>
      </c>
      <c r="F664" s="39"/>
      <c r="G664" s="31"/>
      <c r="H664" s="88" t="str">
        <f>IF(LEN(G664)=0,"",VLOOKUP(VALUE(G664),'Account Codes'!$A$2:$B$803,2,FALSE))</f>
        <v/>
      </c>
      <c r="I664" s="147"/>
      <c r="J664" s="132" t="s">
        <v>21</v>
      </c>
      <c r="K664" s="143"/>
      <c r="L664" s="132">
        <f t="shared" si="82"/>
        <v>0</v>
      </c>
      <c r="M664" s="128">
        <f t="shared" si="83"/>
        <v>0</v>
      </c>
      <c r="N664" s="30"/>
      <c r="O664" s="143"/>
      <c r="P664" s="82">
        <f t="shared" si="84"/>
        <v>0</v>
      </c>
      <c r="Q664" s="142"/>
      <c r="R664" s="123" t="str">
        <f t="shared" si="77"/>
        <v/>
      </c>
      <c r="S664" s="122" t="str">
        <f t="shared" si="78"/>
        <v/>
      </c>
      <c r="T664" s="122" t="str">
        <f t="shared" si="79"/>
        <v/>
      </c>
      <c r="U664">
        <f t="shared" si="80"/>
        <v>0</v>
      </c>
    </row>
    <row r="665" spans="1:21" ht="15" x14ac:dyDescent="0.2">
      <c r="A665" s="48">
        <v>642</v>
      </c>
      <c r="B665" s="49" t="str">
        <f>IF(G665="","",VLOOKUP(G665,'Account Codes'!$A$2:$C$803,3,FALSE))</f>
        <v/>
      </c>
      <c r="C665" s="131" t="str">
        <f t="shared" si="81"/>
        <v/>
      </c>
      <c r="D665" s="39"/>
      <c r="E665" s="85" t="str">
        <f>IF(AND(LEN(D665)&gt;0,LEN(C665)&gt;0),"ERROR - please do not enter internal order AND cost centre",IF(LEN(C665)&gt;0,VLOOKUP(C665,'Account Codes'!$H$2:$I$5001,2,FALSE),IF(LEN(D665)&gt;0,VLOOKUP(D665,'Account Codes'!$K$2:$L$12186,2,FALSE),"")))</f>
        <v/>
      </c>
      <c r="F665" s="39"/>
      <c r="G665" s="31"/>
      <c r="H665" s="88" t="str">
        <f>IF(LEN(G665)=0,"",VLOOKUP(VALUE(G665),'Account Codes'!$A$2:$B$803,2,FALSE))</f>
        <v/>
      </c>
      <c r="I665" s="147"/>
      <c r="J665" s="132" t="s">
        <v>21</v>
      </c>
      <c r="K665" s="143"/>
      <c r="L665" s="132">
        <f t="shared" si="82"/>
        <v>0</v>
      </c>
      <c r="M665" s="128">
        <f t="shared" si="83"/>
        <v>0</v>
      </c>
      <c r="N665" s="30"/>
      <c r="O665" s="143"/>
      <c r="P665" s="82">
        <f t="shared" si="84"/>
        <v>0</v>
      </c>
      <c r="Q665" s="142"/>
      <c r="R665" s="123" t="str">
        <f t="shared" ref="R665:R728" si="85">IF(U665=0,"","Please enter a value for Counter Party Type and Name")</f>
        <v/>
      </c>
      <c r="S665" s="122" t="str">
        <f t="shared" ref="S665:S728" si="86">IF(G665="","",IF(N665="",1,""))</f>
        <v/>
      </c>
      <c r="T665" s="122" t="str">
        <f t="shared" ref="T665:T728" si="87">IF(G665="","",IF(O665="",1,""))</f>
        <v/>
      </c>
      <c r="U665">
        <f t="shared" ref="U665:U728" si="88">SUM(S665:T665)</f>
        <v>0</v>
      </c>
    </row>
    <row r="666" spans="1:21" ht="15" x14ac:dyDescent="0.2">
      <c r="A666" s="48">
        <v>643</v>
      </c>
      <c r="B666" s="49" t="str">
        <f>IF(G666="","",VLOOKUP(G666,'Account Codes'!$A$2:$C$803,3,FALSE))</f>
        <v/>
      </c>
      <c r="C666" s="131" t="str">
        <f t="shared" ref="C666:C729" si="89">IF(G665="","",$N$3)</f>
        <v/>
      </c>
      <c r="D666" s="39"/>
      <c r="E666" s="85" t="str">
        <f>IF(AND(LEN(D666)&gt;0,LEN(C666)&gt;0),"ERROR - please do not enter internal order AND cost centre",IF(LEN(C666)&gt;0,VLOOKUP(C666,'Account Codes'!$H$2:$I$5001,2,FALSE),IF(LEN(D666)&gt;0,VLOOKUP(D666,'Account Codes'!$K$2:$L$12186,2,FALSE),"")))</f>
        <v/>
      </c>
      <c r="F666" s="39"/>
      <c r="G666" s="31"/>
      <c r="H666" s="88" t="str">
        <f>IF(LEN(G666)=0,"",VLOOKUP(VALUE(G666),'Account Codes'!$A$2:$B$803,2,FALSE))</f>
        <v/>
      </c>
      <c r="I666" s="147"/>
      <c r="J666" s="132" t="s">
        <v>21</v>
      </c>
      <c r="K666" s="143"/>
      <c r="L666" s="132">
        <f t="shared" si="82"/>
        <v>0</v>
      </c>
      <c r="M666" s="128">
        <f t="shared" si="83"/>
        <v>0</v>
      </c>
      <c r="N666" s="30"/>
      <c r="O666" s="143"/>
      <c r="P666" s="82">
        <f t="shared" si="84"/>
        <v>0</v>
      </c>
      <c r="Q666" s="142"/>
      <c r="R666" s="123" t="str">
        <f t="shared" si="85"/>
        <v/>
      </c>
      <c r="S666" s="122" t="str">
        <f t="shared" si="86"/>
        <v/>
      </c>
      <c r="T666" s="122" t="str">
        <f t="shared" si="87"/>
        <v/>
      </c>
      <c r="U666">
        <f t="shared" si="88"/>
        <v>0</v>
      </c>
    </row>
    <row r="667" spans="1:21" ht="15" x14ac:dyDescent="0.2">
      <c r="A667" s="48">
        <v>644</v>
      </c>
      <c r="B667" s="49" t="str">
        <f>IF(G667="","",VLOOKUP(G667,'Account Codes'!$A$2:$C$803,3,FALSE))</f>
        <v/>
      </c>
      <c r="C667" s="131" t="str">
        <f t="shared" si="89"/>
        <v/>
      </c>
      <c r="D667" s="39"/>
      <c r="E667" s="85" t="str">
        <f>IF(AND(LEN(D667)&gt;0,LEN(C667)&gt;0),"ERROR - please do not enter internal order AND cost centre",IF(LEN(C667)&gt;0,VLOOKUP(C667,'Account Codes'!$H$2:$I$5001,2,FALSE),IF(LEN(D667)&gt;0,VLOOKUP(D667,'Account Codes'!$K$2:$L$12186,2,FALSE),"")))</f>
        <v/>
      </c>
      <c r="F667" s="39"/>
      <c r="G667" s="31"/>
      <c r="H667" s="88" t="str">
        <f>IF(LEN(G667)=0,"",VLOOKUP(VALUE(G667),'Account Codes'!$A$2:$B$803,2,FALSE))</f>
        <v/>
      </c>
      <c r="I667" s="147"/>
      <c r="J667" s="132" t="s">
        <v>21</v>
      </c>
      <c r="K667" s="143"/>
      <c r="L667" s="132">
        <f t="shared" si="82"/>
        <v>0</v>
      </c>
      <c r="M667" s="128">
        <f t="shared" si="83"/>
        <v>0</v>
      </c>
      <c r="N667" s="30"/>
      <c r="O667" s="143"/>
      <c r="P667" s="82">
        <f t="shared" si="84"/>
        <v>0</v>
      </c>
      <c r="Q667" s="142"/>
      <c r="R667" s="123" t="str">
        <f t="shared" si="85"/>
        <v/>
      </c>
      <c r="S667" s="122" t="str">
        <f t="shared" si="86"/>
        <v/>
      </c>
      <c r="T667" s="122" t="str">
        <f t="shared" si="87"/>
        <v/>
      </c>
      <c r="U667">
        <f t="shared" si="88"/>
        <v>0</v>
      </c>
    </row>
    <row r="668" spans="1:21" ht="15" x14ac:dyDescent="0.2">
      <c r="A668" s="48">
        <v>645</v>
      </c>
      <c r="B668" s="49" t="str">
        <f>IF(G668="","",VLOOKUP(G668,'Account Codes'!$A$2:$C$803,3,FALSE))</f>
        <v/>
      </c>
      <c r="C668" s="131" t="str">
        <f t="shared" si="89"/>
        <v/>
      </c>
      <c r="D668" s="39"/>
      <c r="E668" s="85" t="str">
        <f>IF(AND(LEN(D668)&gt;0,LEN(C668)&gt;0),"ERROR - please do not enter internal order AND cost centre",IF(LEN(C668)&gt;0,VLOOKUP(C668,'Account Codes'!$H$2:$I$5001,2,FALSE),IF(LEN(D668)&gt;0,VLOOKUP(D668,'Account Codes'!$K$2:$L$12186,2,FALSE),"")))</f>
        <v/>
      </c>
      <c r="F668" s="39"/>
      <c r="G668" s="31"/>
      <c r="H668" s="88" t="str">
        <f>IF(LEN(G668)=0,"",VLOOKUP(VALUE(G668),'Account Codes'!$A$2:$B$803,2,FALSE))</f>
        <v/>
      </c>
      <c r="I668" s="147"/>
      <c r="J668" s="132" t="s">
        <v>21</v>
      </c>
      <c r="K668" s="143"/>
      <c r="L668" s="132">
        <f t="shared" si="82"/>
        <v>0</v>
      </c>
      <c r="M668" s="128">
        <f t="shared" si="83"/>
        <v>0</v>
      </c>
      <c r="N668" s="30"/>
      <c r="O668" s="143"/>
      <c r="P668" s="82">
        <f t="shared" si="84"/>
        <v>0</v>
      </c>
      <c r="Q668" s="142"/>
      <c r="R668" s="123" t="str">
        <f t="shared" si="85"/>
        <v/>
      </c>
      <c r="S668" s="122" t="str">
        <f t="shared" si="86"/>
        <v/>
      </c>
      <c r="T668" s="122" t="str">
        <f t="shared" si="87"/>
        <v/>
      </c>
      <c r="U668">
        <f t="shared" si="88"/>
        <v>0</v>
      </c>
    </row>
    <row r="669" spans="1:21" ht="15" x14ac:dyDescent="0.2">
      <c r="A669" s="48">
        <v>646</v>
      </c>
      <c r="B669" s="49" t="str">
        <f>IF(G669="","",VLOOKUP(G669,'Account Codes'!$A$2:$C$803,3,FALSE))</f>
        <v/>
      </c>
      <c r="C669" s="131" t="str">
        <f t="shared" si="89"/>
        <v/>
      </c>
      <c r="D669" s="39"/>
      <c r="E669" s="85" t="str">
        <f>IF(AND(LEN(D669)&gt;0,LEN(C669)&gt;0),"ERROR - please do not enter internal order AND cost centre",IF(LEN(C669)&gt;0,VLOOKUP(C669,'Account Codes'!$H$2:$I$5001,2,FALSE),IF(LEN(D669)&gt;0,VLOOKUP(D669,'Account Codes'!$K$2:$L$12186,2,FALSE),"")))</f>
        <v/>
      </c>
      <c r="F669" s="39"/>
      <c r="G669" s="31"/>
      <c r="H669" s="88" t="str">
        <f>IF(LEN(G669)=0,"",VLOOKUP(VALUE(G669),'Account Codes'!$A$2:$B$803,2,FALSE))</f>
        <v/>
      </c>
      <c r="I669" s="147"/>
      <c r="J669" s="132" t="s">
        <v>21</v>
      </c>
      <c r="K669" s="143"/>
      <c r="L669" s="132">
        <f t="shared" si="82"/>
        <v>0</v>
      </c>
      <c r="M669" s="128">
        <f t="shared" si="83"/>
        <v>0</v>
      </c>
      <c r="N669" s="30"/>
      <c r="O669" s="143"/>
      <c r="P669" s="82">
        <f t="shared" si="84"/>
        <v>0</v>
      </c>
      <c r="Q669" s="142"/>
      <c r="R669" s="123" t="str">
        <f t="shared" si="85"/>
        <v/>
      </c>
      <c r="S669" s="122" t="str">
        <f t="shared" si="86"/>
        <v/>
      </c>
      <c r="T669" s="122" t="str">
        <f t="shared" si="87"/>
        <v/>
      </c>
      <c r="U669">
        <f t="shared" si="88"/>
        <v>0</v>
      </c>
    </row>
    <row r="670" spans="1:21" ht="15" x14ac:dyDescent="0.2">
      <c r="A670" s="48">
        <v>647</v>
      </c>
      <c r="B670" s="49" t="str">
        <f>IF(G670="","",VLOOKUP(G670,'Account Codes'!$A$2:$C$803,3,FALSE))</f>
        <v/>
      </c>
      <c r="C670" s="131" t="str">
        <f t="shared" si="89"/>
        <v/>
      </c>
      <c r="D670" s="39"/>
      <c r="E670" s="85" t="str">
        <f>IF(AND(LEN(D670)&gt;0,LEN(C670)&gt;0),"ERROR - please do not enter internal order AND cost centre",IF(LEN(C670)&gt;0,VLOOKUP(C670,'Account Codes'!$H$2:$I$5001,2,FALSE),IF(LEN(D670)&gt;0,VLOOKUP(D670,'Account Codes'!$K$2:$L$12186,2,FALSE),"")))</f>
        <v/>
      </c>
      <c r="F670" s="39"/>
      <c r="G670" s="31"/>
      <c r="H670" s="88" t="str">
        <f>IF(LEN(G670)=0,"",VLOOKUP(VALUE(G670),'Account Codes'!$A$2:$B$803,2,FALSE))</f>
        <v/>
      </c>
      <c r="I670" s="147"/>
      <c r="J670" s="132" t="s">
        <v>21</v>
      </c>
      <c r="K670" s="143"/>
      <c r="L670" s="132">
        <f t="shared" si="82"/>
        <v>0</v>
      </c>
      <c r="M670" s="128">
        <f t="shared" si="83"/>
        <v>0</v>
      </c>
      <c r="N670" s="30"/>
      <c r="O670" s="143"/>
      <c r="P670" s="82">
        <f t="shared" si="84"/>
        <v>0</v>
      </c>
      <c r="Q670" s="142"/>
      <c r="R670" s="123" t="str">
        <f t="shared" si="85"/>
        <v/>
      </c>
      <c r="S670" s="122" t="str">
        <f t="shared" si="86"/>
        <v/>
      </c>
      <c r="T670" s="122" t="str">
        <f t="shared" si="87"/>
        <v/>
      </c>
      <c r="U670">
        <f t="shared" si="88"/>
        <v>0</v>
      </c>
    </row>
    <row r="671" spans="1:21" ht="15" x14ac:dyDescent="0.2">
      <c r="A671" s="48">
        <v>648</v>
      </c>
      <c r="B671" s="49" t="str">
        <f>IF(G671="","",VLOOKUP(G671,'Account Codes'!$A$2:$C$803,3,FALSE))</f>
        <v/>
      </c>
      <c r="C671" s="131" t="str">
        <f t="shared" si="89"/>
        <v/>
      </c>
      <c r="D671" s="39"/>
      <c r="E671" s="85" t="str">
        <f>IF(AND(LEN(D671)&gt;0,LEN(C671)&gt;0),"ERROR - please do not enter internal order AND cost centre",IF(LEN(C671)&gt;0,VLOOKUP(C671,'Account Codes'!$H$2:$I$5001,2,FALSE),IF(LEN(D671)&gt;0,VLOOKUP(D671,'Account Codes'!$K$2:$L$12186,2,FALSE),"")))</f>
        <v/>
      </c>
      <c r="F671" s="39"/>
      <c r="G671" s="31"/>
      <c r="H671" s="88" t="str">
        <f>IF(LEN(G671)=0,"",VLOOKUP(VALUE(G671),'Account Codes'!$A$2:$B$803,2,FALSE))</f>
        <v/>
      </c>
      <c r="I671" s="147"/>
      <c r="J671" s="132" t="s">
        <v>21</v>
      </c>
      <c r="K671" s="143"/>
      <c r="L671" s="132">
        <f t="shared" si="82"/>
        <v>0</v>
      </c>
      <c r="M671" s="128">
        <f t="shared" si="83"/>
        <v>0</v>
      </c>
      <c r="N671" s="30"/>
      <c r="O671" s="143"/>
      <c r="P671" s="82">
        <f t="shared" si="84"/>
        <v>0</v>
      </c>
      <c r="Q671" s="142"/>
      <c r="R671" s="123" t="str">
        <f t="shared" si="85"/>
        <v/>
      </c>
      <c r="S671" s="122" t="str">
        <f t="shared" si="86"/>
        <v/>
      </c>
      <c r="T671" s="122" t="str">
        <f t="shared" si="87"/>
        <v/>
      </c>
      <c r="U671">
        <f t="shared" si="88"/>
        <v>0</v>
      </c>
    </row>
    <row r="672" spans="1:21" ht="15" x14ac:dyDescent="0.2">
      <c r="A672" s="48">
        <v>649</v>
      </c>
      <c r="B672" s="49" t="str">
        <f>IF(G672="","",VLOOKUP(G672,'Account Codes'!$A$2:$C$803,3,FALSE))</f>
        <v/>
      </c>
      <c r="C672" s="131" t="str">
        <f t="shared" si="89"/>
        <v/>
      </c>
      <c r="D672" s="39"/>
      <c r="E672" s="85" t="str">
        <f>IF(AND(LEN(D672)&gt;0,LEN(C672)&gt;0),"ERROR - please do not enter internal order AND cost centre",IF(LEN(C672)&gt;0,VLOOKUP(C672,'Account Codes'!$H$2:$I$5001,2,FALSE),IF(LEN(D672)&gt;0,VLOOKUP(D672,'Account Codes'!$K$2:$L$12186,2,FALSE),"")))</f>
        <v/>
      </c>
      <c r="F672" s="39"/>
      <c r="G672" s="31"/>
      <c r="H672" s="88" t="str">
        <f>IF(LEN(G672)=0,"",VLOOKUP(VALUE(G672),'Account Codes'!$A$2:$B$803,2,FALSE))</f>
        <v/>
      </c>
      <c r="I672" s="147"/>
      <c r="J672" s="132" t="s">
        <v>21</v>
      </c>
      <c r="K672" s="143"/>
      <c r="L672" s="132">
        <f t="shared" ref="L672:L735" si="90">IF((M672+P672)&gt;49,("ERROR!"),SUM(M672+P672))</f>
        <v>0</v>
      </c>
      <c r="M672" s="128">
        <f t="shared" ref="M672:M735" si="91">IF(LEN(K672)&gt;35,("ERROR"),LEN(K672))</f>
        <v>0</v>
      </c>
      <c r="N672" s="30"/>
      <c r="O672" s="143"/>
      <c r="P672" s="82">
        <f t="shared" ref="P672:P735" si="92">LEN(O672)</f>
        <v>0</v>
      </c>
      <c r="Q672" s="142"/>
      <c r="R672" s="123" t="str">
        <f t="shared" si="85"/>
        <v/>
      </c>
      <c r="S672" s="122" t="str">
        <f t="shared" si="86"/>
        <v/>
      </c>
      <c r="T672" s="122" t="str">
        <f t="shared" si="87"/>
        <v/>
      </c>
      <c r="U672">
        <f t="shared" si="88"/>
        <v>0</v>
      </c>
    </row>
    <row r="673" spans="1:21" ht="15" x14ac:dyDescent="0.2">
      <c r="A673" s="48">
        <v>650</v>
      </c>
      <c r="B673" s="49" t="str">
        <f>IF(G673="","",VLOOKUP(G673,'Account Codes'!$A$2:$C$803,3,FALSE))</f>
        <v/>
      </c>
      <c r="C673" s="131" t="str">
        <f t="shared" si="89"/>
        <v/>
      </c>
      <c r="D673" s="39"/>
      <c r="E673" s="85" t="str">
        <f>IF(AND(LEN(D673)&gt;0,LEN(C673)&gt;0),"ERROR - please do not enter internal order AND cost centre",IF(LEN(C673)&gt;0,VLOOKUP(C673,'Account Codes'!$H$2:$I$5001,2,FALSE),IF(LEN(D673)&gt;0,VLOOKUP(D673,'Account Codes'!$K$2:$L$12186,2,FALSE),"")))</f>
        <v/>
      </c>
      <c r="F673" s="39"/>
      <c r="G673" s="31"/>
      <c r="H673" s="88" t="str">
        <f>IF(LEN(G673)=0,"",VLOOKUP(VALUE(G673),'Account Codes'!$A$2:$B$803,2,FALSE))</f>
        <v/>
      </c>
      <c r="I673" s="147"/>
      <c r="J673" s="132" t="s">
        <v>21</v>
      </c>
      <c r="K673" s="143"/>
      <c r="L673" s="132">
        <f t="shared" si="90"/>
        <v>0</v>
      </c>
      <c r="M673" s="128">
        <f t="shared" si="91"/>
        <v>0</v>
      </c>
      <c r="N673" s="30"/>
      <c r="O673" s="143"/>
      <c r="P673" s="82">
        <f t="shared" si="92"/>
        <v>0</v>
      </c>
      <c r="Q673" s="142"/>
      <c r="R673" s="123" t="str">
        <f t="shared" si="85"/>
        <v/>
      </c>
      <c r="S673" s="122" t="str">
        <f t="shared" si="86"/>
        <v/>
      </c>
      <c r="T673" s="122" t="str">
        <f t="shared" si="87"/>
        <v/>
      </c>
      <c r="U673">
        <f t="shared" si="88"/>
        <v>0</v>
      </c>
    </row>
    <row r="674" spans="1:21" ht="15" x14ac:dyDescent="0.2">
      <c r="A674" s="48">
        <v>651</v>
      </c>
      <c r="B674" s="49" t="str">
        <f>IF(G674="","",VLOOKUP(G674,'Account Codes'!$A$2:$C$803,3,FALSE))</f>
        <v/>
      </c>
      <c r="C674" s="131" t="str">
        <f t="shared" si="89"/>
        <v/>
      </c>
      <c r="D674" s="39"/>
      <c r="E674" s="85" t="str">
        <f>IF(AND(LEN(D674)&gt;0,LEN(C674)&gt;0),"ERROR - please do not enter internal order AND cost centre",IF(LEN(C674)&gt;0,VLOOKUP(C674,'Account Codes'!$H$2:$I$5001,2,FALSE),IF(LEN(D674)&gt;0,VLOOKUP(D674,'Account Codes'!$K$2:$L$12186,2,FALSE),"")))</f>
        <v/>
      </c>
      <c r="F674" s="39"/>
      <c r="G674" s="31"/>
      <c r="H674" s="88" t="str">
        <f>IF(LEN(G674)=0,"",VLOOKUP(VALUE(G674),'Account Codes'!$A$2:$B$803,2,FALSE))</f>
        <v/>
      </c>
      <c r="I674" s="147"/>
      <c r="J674" s="132" t="s">
        <v>21</v>
      </c>
      <c r="K674" s="143"/>
      <c r="L674" s="132">
        <f t="shared" si="90"/>
        <v>0</v>
      </c>
      <c r="M674" s="128">
        <f t="shared" si="91"/>
        <v>0</v>
      </c>
      <c r="N674" s="30"/>
      <c r="O674" s="143"/>
      <c r="P674" s="82">
        <f t="shared" si="92"/>
        <v>0</v>
      </c>
      <c r="Q674" s="142"/>
      <c r="R674" s="123" t="str">
        <f t="shared" si="85"/>
        <v/>
      </c>
      <c r="S674" s="122" t="str">
        <f t="shared" si="86"/>
        <v/>
      </c>
      <c r="T674" s="122" t="str">
        <f t="shared" si="87"/>
        <v/>
      </c>
      <c r="U674">
        <f t="shared" si="88"/>
        <v>0</v>
      </c>
    </row>
    <row r="675" spans="1:21" ht="15" x14ac:dyDescent="0.2">
      <c r="A675" s="48">
        <v>652</v>
      </c>
      <c r="B675" s="49" t="str">
        <f>IF(G675="","",VLOOKUP(G675,'Account Codes'!$A$2:$C$803,3,FALSE))</f>
        <v/>
      </c>
      <c r="C675" s="131" t="str">
        <f t="shared" si="89"/>
        <v/>
      </c>
      <c r="D675" s="39"/>
      <c r="E675" s="85" t="str">
        <f>IF(AND(LEN(D675)&gt;0,LEN(C675)&gt;0),"ERROR - please do not enter internal order AND cost centre",IF(LEN(C675)&gt;0,VLOOKUP(C675,'Account Codes'!$H$2:$I$5001,2,FALSE),IF(LEN(D675)&gt;0,VLOOKUP(D675,'Account Codes'!$K$2:$L$12186,2,FALSE),"")))</f>
        <v/>
      </c>
      <c r="F675" s="39"/>
      <c r="G675" s="31"/>
      <c r="H675" s="88" t="str">
        <f>IF(LEN(G675)=0,"",VLOOKUP(VALUE(G675),'Account Codes'!$A$2:$B$803,2,FALSE))</f>
        <v/>
      </c>
      <c r="I675" s="147"/>
      <c r="J675" s="132" t="s">
        <v>21</v>
      </c>
      <c r="K675" s="143"/>
      <c r="L675" s="132">
        <f t="shared" si="90"/>
        <v>0</v>
      </c>
      <c r="M675" s="128">
        <f t="shared" si="91"/>
        <v>0</v>
      </c>
      <c r="N675" s="30"/>
      <c r="O675" s="143"/>
      <c r="P675" s="82">
        <f t="shared" si="92"/>
        <v>0</v>
      </c>
      <c r="Q675" s="142"/>
      <c r="R675" s="123" t="str">
        <f t="shared" si="85"/>
        <v/>
      </c>
      <c r="S675" s="122" t="str">
        <f t="shared" si="86"/>
        <v/>
      </c>
      <c r="T675" s="122" t="str">
        <f t="shared" si="87"/>
        <v/>
      </c>
      <c r="U675">
        <f t="shared" si="88"/>
        <v>0</v>
      </c>
    </row>
    <row r="676" spans="1:21" ht="15" x14ac:dyDescent="0.2">
      <c r="A676" s="48">
        <v>653</v>
      </c>
      <c r="B676" s="49" t="str">
        <f>IF(G676="","",VLOOKUP(G676,'Account Codes'!$A$2:$C$803,3,FALSE))</f>
        <v/>
      </c>
      <c r="C676" s="131" t="str">
        <f t="shared" si="89"/>
        <v/>
      </c>
      <c r="D676" s="39"/>
      <c r="E676" s="85" t="str">
        <f>IF(AND(LEN(D676)&gt;0,LEN(C676)&gt;0),"ERROR - please do not enter internal order AND cost centre",IF(LEN(C676)&gt;0,VLOOKUP(C676,'Account Codes'!$H$2:$I$5001,2,FALSE),IF(LEN(D676)&gt;0,VLOOKUP(D676,'Account Codes'!$K$2:$L$12186,2,FALSE),"")))</f>
        <v/>
      </c>
      <c r="F676" s="39"/>
      <c r="G676" s="31"/>
      <c r="H676" s="88" t="str">
        <f>IF(LEN(G676)=0,"",VLOOKUP(VALUE(G676),'Account Codes'!$A$2:$B$803,2,FALSE))</f>
        <v/>
      </c>
      <c r="I676" s="147"/>
      <c r="J676" s="132" t="s">
        <v>21</v>
      </c>
      <c r="K676" s="143"/>
      <c r="L676" s="132">
        <f t="shared" si="90"/>
        <v>0</v>
      </c>
      <c r="M676" s="128">
        <f t="shared" si="91"/>
        <v>0</v>
      </c>
      <c r="N676" s="30"/>
      <c r="O676" s="143"/>
      <c r="P676" s="82">
        <f t="shared" si="92"/>
        <v>0</v>
      </c>
      <c r="Q676" s="142"/>
      <c r="R676" s="123" t="str">
        <f t="shared" si="85"/>
        <v/>
      </c>
      <c r="S676" s="122" t="str">
        <f t="shared" si="86"/>
        <v/>
      </c>
      <c r="T676" s="122" t="str">
        <f t="shared" si="87"/>
        <v/>
      </c>
      <c r="U676">
        <f t="shared" si="88"/>
        <v>0</v>
      </c>
    </row>
    <row r="677" spans="1:21" ht="15" x14ac:dyDescent="0.2">
      <c r="A677" s="48">
        <v>654</v>
      </c>
      <c r="B677" s="49" t="str">
        <f>IF(G677="","",VLOOKUP(G677,'Account Codes'!$A$2:$C$803,3,FALSE))</f>
        <v/>
      </c>
      <c r="C677" s="131" t="str">
        <f t="shared" si="89"/>
        <v/>
      </c>
      <c r="D677" s="39"/>
      <c r="E677" s="85" t="str">
        <f>IF(AND(LEN(D677)&gt;0,LEN(C677)&gt;0),"ERROR - please do not enter internal order AND cost centre",IF(LEN(C677)&gt;0,VLOOKUP(C677,'Account Codes'!$H$2:$I$5001,2,FALSE),IF(LEN(D677)&gt;0,VLOOKUP(D677,'Account Codes'!$K$2:$L$12186,2,FALSE),"")))</f>
        <v/>
      </c>
      <c r="F677" s="39"/>
      <c r="G677" s="31"/>
      <c r="H677" s="88" t="str">
        <f>IF(LEN(G677)=0,"",VLOOKUP(VALUE(G677),'Account Codes'!$A$2:$B$803,2,FALSE))</f>
        <v/>
      </c>
      <c r="I677" s="147"/>
      <c r="J677" s="132" t="s">
        <v>21</v>
      </c>
      <c r="K677" s="143"/>
      <c r="L677" s="132">
        <f t="shared" si="90"/>
        <v>0</v>
      </c>
      <c r="M677" s="128">
        <f t="shared" si="91"/>
        <v>0</v>
      </c>
      <c r="N677" s="30"/>
      <c r="O677" s="143"/>
      <c r="P677" s="82">
        <f t="shared" si="92"/>
        <v>0</v>
      </c>
      <c r="Q677" s="142"/>
      <c r="R677" s="123" t="str">
        <f t="shared" si="85"/>
        <v/>
      </c>
      <c r="S677" s="122" t="str">
        <f t="shared" si="86"/>
        <v/>
      </c>
      <c r="T677" s="122" t="str">
        <f t="shared" si="87"/>
        <v/>
      </c>
      <c r="U677">
        <f t="shared" si="88"/>
        <v>0</v>
      </c>
    </row>
    <row r="678" spans="1:21" ht="15" x14ac:dyDescent="0.2">
      <c r="A678" s="48">
        <v>655</v>
      </c>
      <c r="B678" s="49" t="str">
        <f>IF(G678="","",VLOOKUP(G678,'Account Codes'!$A$2:$C$803,3,FALSE))</f>
        <v/>
      </c>
      <c r="C678" s="131" t="str">
        <f t="shared" si="89"/>
        <v/>
      </c>
      <c r="D678" s="39"/>
      <c r="E678" s="85" t="str">
        <f>IF(AND(LEN(D678)&gt;0,LEN(C678)&gt;0),"ERROR - please do not enter internal order AND cost centre",IF(LEN(C678)&gt;0,VLOOKUP(C678,'Account Codes'!$H$2:$I$5001,2,FALSE),IF(LEN(D678)&gt;0,VLOOKUP(D678,'Account Codes'!$K$2:$L$12186,2,FALSE),"")))</f>
        <v/>
      </c>
      <c r="F678" s="39"/>
      <c r="G678" s="31"/>
      <c r="H678" s="88" t="str">
        <f>IF(LEN(G678)=0,"",VLOOKUP(VALUE(G678),'Account Codes'!$A$2:$B$803,2,FALSE))</f>
        <v/>
      </c>
      <c r="I678" s="147"/>
      <c r="J678" s="132" t="s">
        <v>21</v>
      </c>
      <c r="K678" s="143"/>
      <c r="L678" s="132">
        <f t="shared" si="90"/>
        <v>0</v>
      </c>
      <c r="M678" s="128">
        <f t="shared" si="91"/>
        <v>0</v>
      </c>
      <c r="N678" s="30"/>
      <c r="O678" s="143"/>
      <c r="P678" s="82">
        <f t="shared" si="92"/>
        <v>0</v>
      </c>
      <c r="Q678" s="142"/>
      <c r="R678" s="123" t="str">
        <f t="shared" si="85"/>
        <v/>
      </c>
      <c r="S678" s="122" t="str">
        <f t="shared" si="86"/>
        <v/>
      </c>
      <c r="T678" s="122" t="str">
        <f t="shared" si="87"/>
        <v/>
      </c>
      <c r="U678">
        <f t="shared" si="88"/>
        <v>0</v>
      </c>
    </row>
    <row r="679" spans="1:21" ht="15" x14ac:dyDescent="0.2">
      <c r="A679" s="48">
        <v>656</v>
      </c>
      <c r="B679" s="49" t="str">
        <f>IF(G679="","",VLOOKUP(G679,'Account Codes'!$A$2:$C$803,3,FALSE))</f>
        <v/>
      </c>
      <c r="C679" s="131" t="str">
        <f t="shared" si="89"/>
        <v/>
      </c>
      <c r="D679" s="39"/>
      <c r="E679" s="85" t="str">
        <f>IF(AND(LEN(D679)&gt;0,LEN(C679)&gt;0),"ERROR - please do not enter internal order AND cost centre",IF(LEN(C679)&gt;0,VLOOKUP(C679,'Account Codes'!$H$2:$I$5001,2,FALSE),IF(LEN(D679)&gt;0,VLOOKUP(D679,'Account Codes'!$K$2:$L$12186,2,FALSE),"")))</f>
        <v/>
      </c>
      <c r="F679" s="39"/>
      <c r="G679" s="31"/>
      <c r="H679" s="88" t="str">
        <f>IF(LEN(G679)=0,"",VLOOKUP(VALUE(G679),'Account Codes'!$A$2:$B$803,2,FALSE))</f>
        <v/>
      </c>
      <c r="I679" s="147"/>
      <c r="J679" s="132" t="s">
        <v>21</v>
      </c>
      <c r="K679" s="143"/>
      <c r="L679" s="132">
        <f t="shared" si="90"/>
        <v>0</v>
      </c>
      <c r="M679" s="128">
        <f t="shared" si="91"/>
        <v>0</v>
      </c>
      <c r="N679" s="30"/>
      <c r="O679" s="143"/>
      <c r="P679" s="82">
        <f t="shared" si="92"/>
        <v>0</v>
      </c>
      <c r="Q679" s="142"/>
      <c r="R679" s="123" t="str">
        <f t="shared" si="85"/>
        <v/>
      </c>
      <c r="S679" s="122" t="str">
        <f t="shared" si="86"/>
        <v/>
      </c>
      <c r="T679" s="122" t="str">
        <f t="shared" si="87"/>
        <v/>
      </c>
      <c r="U679">
        <f t="shared" si="88"/>
        <v>0</v>
      </c>
    </row>
    <row r="680" spans="1:21" ht="15" x14ac:dyDescent="0.2">
      <c r="A680" s="48">
        <v>657</v>
      </c>
      <c r="B680" s="49" t="str">
        <f>IF(G680="","",VLOOKUP(G680,'Account Codes'!$A$2:$C$803,3,FALSE))</f>
        <v/>
      </c>
      <c r="C680" s="131" t="str">
        <f t="shared" si="89"/>
        <v/>
      </c>
      <c r="D680" s="39"/>
      <c r="E680" s="85" t="str">
        <f>IF(AND(LEN(D680)&gt;0,LEN(C680)&gt;0),"ERROR - please do not enter internal order AND cost centre",IF(LEN(C680)&gt;0,VLOOKUP(C680,'Account Codes'!$H$2:$I$5001,2,FALSE),IF(LEN(D680)&gt;0,VLOOKUP(D680,'Account Codes'!$K$2:$L$12186,2,FALSE),"")))</f>
        <v/>
      </c>
      <c r="F680" s="39"/>
      <c r="G680" s="31"/>
      <c r="H680" s="88" t="str">
        <f>IF(LEN(G680)=0,"",VLOOKUP(VALUE(G680),'Account Codes'!$A$2:$B$803,2,FALSE))</f>
        <v/>
      </c>
      <c r="I680" s="147"/>
      <c r="J680" s="132" t="s">
        <v>21</v>
      </c>
      <c r="K680" s="143"/>
      <c r="L680" s="132">
        <f t="shared" si="90"/>
        <v>0</v>
      </c>
      <c r="M680" s="128">
        <f t="shared" si="91"/>
        <v>0</v>
      </c>
      <c r="N680" s="30"/>
      <c r="O680" s="143"/>
      <c r="P680" s="82">
        <f t="shared" si="92"/>
        <v>0</v>
      </c>
      <c r="Q680" s="142"/>
      <c r="R680" s="123" t="str">
        <f t="shared" si="85"/>
        <v/>
      </c>
      <c r="S680" s="122" t="str">
        <f t="shared" si="86"/>
        <v/>
      </c>
      <c r="T680" s="122" t="str">
        <f t="shared" si="87"/>
        <v/>
      </c>
      <c r="U680">
        <f t="shared" si="88"/>
        <v>0</v>
      </c>
    </row>
    <row r="681" spans="1:21" ht="15" x14ac:dyDescent="0.2">
      <c r="A681" s="48">
        <v>658</v>
      </c>
      <c r="B681" s="49" t="str">
        <f>IF(G681="","",VLOOKUP(G681,'Account Codes'!$A$2:$C$803,3,FALSE))</f>
        <v/>
      </c>
      <c r="C681" s="131" t="str">
        <f t="shared" si="89"/>
        <v/>
      </c>
      <c r="D681" s="39"/>
      <c r="E681" s="85" t="str">
        <f>IF(AND(LEN(D681)&gt;0,LEN(C681)&gt;0),"ERROR - please do not enter internal order AND cost centre",IF(LEN(C681)&gt;0,VLOOKUP(C681,'Account Codes'!$H$2:$I$5001,2,FALSE),IF(LEN(D681)&gt;0,VLOOKUP(D681,'Account Codes'!$K$2:$L$12186,2,FALSE),"")))</f>
        <v/>
      </c>
      <c r="F681" s="39"/>
      <c r="G681" s="31"/>
      <c r="H681" s="88" t="str">
        <f>IF(LEN(G681)=0,"",VLOOKUP(VALUE(G681),'Account Codes'!$A$2:$B$803,2,FALSE))</f>
        <v/>
      </c>
      <c r="I681" s="147"/>
      <c r="J681" s="132" t="s">
        <v>21</v>
      </c>
      <c r="K681" s="143"/>
      <c r="L681" s="132">
        <f t="shared" si="90"/>
        <v>0</v>
      </c>
      <c r="M681" s="128">
        <f t="shared" si="91"/>
        <v>0</v>
      </c>
      <c r="N681" s="30"/>
      <c r="O681" s="143"/>
      <c r="P681" s="82">
        <f t="shared" si="92"/>
        <v>0</v>
      </c>
      <c r="Q681" s="142"/>
      <c r="R681" s="123" t="str">
        <f t="shared" si="85"/>
        <v/>
      </c>
      <c r="S681" s="122" t="str">
        <f t="shared" si="86"/>
        <v/>
      </c>
      <c r="T681" s="122" t="str">
        <f t="shared" si="87"/>
        <v/>
      </c>
      <c r="U681">
        <f t="shared" si="88"/>
        <v>0</v>
      </c>
    </row>
    <row r="682" spans="1:21" ht="15" x14ac:dyDescent="0.2">
      <c r="A682" s="48">
        <v>659</v>
      </c>
      <c r="B682" s="49" t="str">
        <f>IF(G682="","",VLOOKUP(G682,'Account Codes'!$A$2:$C$803,3,FALSE))</f>
        <v/>
      </c>
      <c r="C682" s="131" t="str">
        <f t="shared" si="89"/>
        <v/>
      </c>
      <c r="D682" s="39"/>
      <c r="E682" s="85" t="str">
        <f>IF(AND(LEN(D682)&gt;0,LEN(C682)&gt;0),"ERROR - please do not enter internal order AND cost centre",IF(LEN(C682)&gt;0,VLOOKUP(C682,'Account Codes'!$H$2:$I$5001,2,FALSE),IF(LEN(D682)&gt;0,VLOOKUP(D682,'Account Codes'!$K$2:$L$12186,2,FALSE),"")))</f>
        <v/>
      </c>
      <c r="F682" s="39"/>
      <c r="G682" s="31"/>
      <c r="H682" s="88" t="str">
        <f>IF(LEN(G682)=0,"",VLOOKUP(VALUE(G682),'Account Codes'!$A$2:$B$803,2,FALSE))</f>
        <v/>
      </c>
      <c r="I682" s="147"/>
      <c r="J682" s="132" t="s">
        <v>21</v>
      </c>
      <c r="K682" s="143"/>
      <c r="L682" s="132">
        <f t="shared" si="90"/>
        <v>0</v>
      </c>
      <c r="M682" s="128">
        <f t="shared" si="91"/>
        <v>0</v>
      </c>
      <c r="N682" s="30"/>
      <c r="O682" s="143"/>
      <c r="P682" s="82">
        <f t="shared" si="92"/>
        <v>0</v>
      </c>
      <c r="Q682" s="142"/>
      <c r="R682" s="123" t="str">
        <f t="shared" si="85"/>
        <v/>
      </c>
      <c r="S682" s="122" t="str">
        <f t="shared" si="86"/>
        <v/>
      </c>
      <c r="T682" s="122" t="str">
        <f t="shared" si="87"/>
        <v/>
      </c>
      <c r="U682">
        <f t="shared" si="88"/>
        <v>0</v>
      </c>
    </row>
    <row r="683" spans="1:21" ht="15" x14ac:dyDescent="0.2">
      <c r="A683" s="48">
        <v>660</v>
      </c>
      <c r="B683" s="49" t="str">
        <f>IF(G683="","",VLOOKUP(G683,'Account Codes'!$A$2:$C$803,3,FALSE))</f>
        <v/>
      </c>
      <c r="C683" s="131" t="str">
        <f t="shared" si="89"/>
        <v/>
      </c>
      <c r="D683" s="39"/>
      <c r="E683" s="85" t="str">
        <f>IF(AND(LEN(D683)&gt;0,LEN(C683)&gt;0),"ERROR - please do not enter internal order AND cost centre",IF(LEN(C683)&gt;0,VLOOKUP(C683,'Account Codes'!$H$2:$I$5001,2,FALSE),IF(LEN(D683)&gt;0,VLOOKUP(D683,'Account Codes'!$K$2:$L$12186,2,FALSE),"")))</f>
        <v/>
      </c>
      <c r="F683" s="39"/>
      <c r="G683" s="31"/>
      <c r="H683" s="88" t="str">
        <f>IF(LEN(G683)=0,"",VLOOKUP(VALUE(G683),'Account Codes'!$A$2:$B$803,2,FALSE))</f>
        <v/>
      </c>
      <c r="I683" s="147"/>
      <c r="J683" s="132" t="s">
        <v>21</v>
      </c>
      <c r="K683" s="143"/>
      <c r="L683" s="132">
        <f t="shared" si="90"/>
        <v>0</v>
      </c>
      <c r="M683" s="128">
        <f t="shared" si="91"/>
        <v>0</v>
      </c>
      <c r="N683" s="30"/>
      <c r="O683" s="143"/>
      <c r="P683" s="82">
        <f t="shared" si="92"/>
        <v>0</v>
      </c>
      <c r="Q683" s="142"/>
      <c r="R683" s="123" t="str">
        <f t="shared" si="85"/>
        <v/>
      </c>
      <c r="S683" s="122" t="str">
        <f t="shared" si="86"/>
        <v/>
      </c>
      <c r="T683" s="122" t="str">
        <f t="shared" si="87"/>
        <v/>
      </c>
      <c r="U683">
        <f t="shared" si="88"/>
        <v>0</v>
      </c>
    </row>
    <row r="684" spans="1:21" ht="15" x14ac:dyDescent="0.2">
      <c r="A684" s="48">
        <v>661</v>
      </c>
      <c r="B684" s="49" t="str">
        <f>IF(G684="","",VLOOKUP(G684,'Account Codes'!$A$2:$C$803,3,FALSE))</f>
        <v/>
      </c>
      <c r="C684" s="131" t="str">
        <f t="shared" si="89"/>
        <v/>
      </c>
      <c r="D684" s="39"/>
      <c r="E684" s="85" t="str">
        <f>IF(AND(LEN(D684)&gt;0,LEN(C684)&gt;0),"ERROR - please do not enter internal order AND cost centre",IF(LEN(C684)&gt;0,VLOOKUP(C684,'Account Codes'!$H$2:$I$5001,2,FALSE),IF(LEN(D684)&gt;0,VLOOKUP(D684,'Account Codes'!$K$2:$L$12186,2,FALSE),"")))</f>
        <v/>
      </c>
      <c r="F684" s="39"/>
      <c r="G684" s="31"/>
      <c r="H684" s="88" t="str">
        <f>IF(LEN(G684)=0,"",VLOOKUP(VALUE(G684),'Account Codes'!$A$2:$B$803,2,FALSE))</f>
        <v/>
      </c>
      <c r="I684" s="147"/>
      <c r="J684" s="132" t="s">
        <v>21</v>
      </c>
      <c r="K684" s="143"/>
      <c r="L684" s="132">
        <f t="shared" si="90"/>
        <v>0</v>
      </c>
      <c r="M684" s="128">
        <f t="shared" si="91"/>
        <v>0</v>
      </c>
      <c r="N684" s="30"/>
      <c r="O684" s="143"/>
      <c r="P684" s="82">
        <f t="shared" si="92"/>
        <v>0</v>
      </c>
      <c r="Q684" s="142"/>
      <c r="R684" s="123" t="str">
        <f t="shared" si="85"/>
        <v/>
      </c>
      <c r="S684" s="122" t="str">
        <f t="shared" si="86"/>
        <v/>
      </c>
      <c r="T684" s="122" t="str">
        <f t="shared" si="87"/>
        <v/>
      </c>
      <c r="U684">
        <f t="shared" si="88"/>
        <v>0</v>
      </c>
    </row>
    <row r="685" spans="1:21" ht="15" x14ac:dyDescent="0.2">
      <c r="A685" s="48">
        <v>662</v>
      </c>
      <c r="B685" s="49" t="str">
        <f>IF(G685="","",VLOOKUP(G685,'Account Codes'!$A$2:$C$803,3,FALSE))</f>
        <v/>
      </c>
      <c r="C685" s="131" t="str">
        <f t="shared" si="89"/>
        <v/>
      </c>
      <c r="D685" s="39"/>
      <c r="E685" s="85" t="str">
        <f>IF(AND(LEN(D685)&gt;0,LEN(C685)&gt;0),"ERROR - please do not enter internal order AND cost centre",IF(LEN(C685)&gt;0,VLOOKUP(C685,'Account Codes'!$H$2:$I$5001,2,FALSE),IF(LEN(D685)&gt;0,VLOOKUP(D685,'Account Codes'!$K$2:$L$12186,2,FALSE),"")))</f>
        <v/>
      </c>
      <c r="F685" s="39"/>
      <c r="G685" s="31"/>
      <c r="H685" s="88" t="str">
        <f>IF(LEN(G685)=0,"",VLOOKUP(VALUE(G685),'Account Codes'!$A$2:$B$803,2,FALSE))</f>
        <v/>
      </c>
      <c r="I685" s="147"/>
      <c r="J685" s="132" t="s">
        <v>21</v>
      </c>
      <c r="K685" s="143"/>
      <c r="L685" s="132">
        <f t="shared" si="90"/>
        <v>0</v>
      </c>
      <c r="M685" s="128">
        <f t="shared" si="91"/>
        <v>0</v>
      </c>
      <c r="N685" s="30"/>
      <c r="O685" s="143"/>
      <c r="P685" s="82">
        <f t="shared" si="92"/>
        <v>0</v>
      </c>
      <c r="Q685" s="142"/>
      <c r="R685" s="123" t="str">
        <f t="shared" si="85"/>
        <v/>
      </c>
      <c r="S685" s="122" t="str">
        <f t="shared" si="86"/>
        <v/>
      </c>
      <c r="T685" s="122" t="str">
        <f t="shared" si="87"/>
        <v/>
      </c>
      <c r="U685">
        <f t="shared" si="88"/>
        <v>0</v>
      </c>
    </row>
    <row r="686" spans="1:21" ht="15" x14ac:dyDescent="0.2">
      <c r="A686" s="48">
        <v>663</v>
      </c>
      <c r="B686" s="49" t="str">
        <f>IF(G686="","",VLOOKUP(G686,'Account Codes'!$A$2:$C$803,3,FALSE))</f>
        <v/>
      </c>
      <c r="C686" s="131" t="str">
        <f t="shared" si="89"/>
        <v/>
      </c>
      <c r="D686" s="39"/>
      <c r="E686" s="85" t="str">
        <f>IF(AND(LEN(D686)&gt;0,LEN(C686)&gt;0),"ERROR - please do not enter internal order AND cost centre",IF(LEN(C686)&gt;0,VLOOKUP(C686,'Account Codes'!$H$2:$I$5001,2,FALSE),IF(LEN(D686)&gt;0,VLOOKUP(D686,'Account Codes'!$K$2:$L$12186,2,FALSE),"")))</f>
        <v/>
      </c>
      <c r="F686" s="39"/>
      <c r="G686" s="31"/>
      <c r="H686" s="88" t="str">
        <f>IF(LEN(G686)=0,"",VLOOKUP(VALUE(G686),'Account Codes'!$A$2:$B$803,2,FALSE))</f>
        <v/>
      </c>
      <c r="I686" s="147"/>
      <c r="J686" s="132" t="s">
        <v>21</v>
      </c>
      <c r="K686" s="143"/>
      <c r="L686" s="132">
        <f t="shared" si="90"/>
        <v>0</v>
      </c>
      <c r="M686" s="128">
        <f t="shared" si="91"/>
        <v>0</v>
      </c>
      <c r="N686" s="30"/>
      <c r="O686" s="143"/>
      <c r="P686" s="82">
        <f t="shared" si="92"/>
        <v>0</v>
      </c>
      <c r="Q686" s="142"/>
      <c r="R686" s="123" t="str">
        <f t="shared" si="85"/>
        <v/>
      </c>
      <c r="S686" s="122" t="str">
        <f t="shared" si="86"/>
        <v/>
      </c>
      <c r="T686" s="122" t="str">
        <f t="shared" si="87"/>
        <v/>
      </c>
      <c r="U686">
        <f t="shared" si="88"/>
        <v>0</v>
      </c>
    </row>
    <row r="687" spans="1:21" ht="15" x14ac:dyDescent="0.2">
      <c r="A687" s="48">
        <v>664</v>
      </c>
      <c r="B687" s="49" t="str">
        <f>IF(G687="","",VLOOKUP(G687,'Account Codes'!$A$2:$C$803,3,FALSE))</f>
        <v/>
      </c>
      <c r="C687" s="131" t="str">
        <f t="shared" si="89"/>
        <v/>
      </c>
      <c r="D687" s="39"/>
      <c r="E687" s="85" t="str">
        <f>IF(AND(LEN(D687)&gt;0,LEN(C687)&gt;0),"ERROR - please do not enter internal order AND cost centre",IF(LEN(C687)&gt;0,VLOOKUP(C687,'Account Codes'!$H$2:$I$5001,2,FALSE),IF(LEN(D687)&gt;0,VLOOKUP(D687,'Account Codes'!$K$2:$L$12186,2,FALSE),"")))</f>
        <v/>
      </c>
      <c r="F687" s="39"/>
      <c r="G687" s="31"/>
      <c r="H687" s="88" t="str">
        <f>IF(LEN(G687)=0,"",VLOOKUP(VALUE(G687),'Account Codes'!$A$2:$B$803,2,FALSE))</f>
        <v/>
      </c>
      <c r="I687" s="147"/>
      <c r="J687" s="132" t="s">
        <v>21</v>
      </c>
      <c r="K687" s="143"/>
      <c r="L687" s="132">
        <f t="shared" si="90"/>
        <v>0</v>
      </c>
      <c r="M687" s="128">
        <f t="shared" si="91"/>
        <v>0</v>
      </c>
      <c r="N687" s="30"/>
      <c r="O687" s="143"/>
      <c r="P687" s="82">
        <f t="shared" si="92"/>
        <v>0</v>
      </c>
      <c r="Q687" s="142"/>
      <c r="R687" s="123" t="str">
        <f t="shared" si="85"/>
        <v/>
      </c>
      <c r="S687" s="122" t="str">
        <f t="shared" si="86"/>
        <v/>
      </c>
      <c r="T687" s="122" t="str">
        <f t="shared" si="87"/>
        <v/>
      </c>
      <c r="U687">
        <f t="shared" si="88"/>
        <v>0</v>
      </c>
    </row>
    <row r="688" spans="1:21" ht="15" x14ac:dyDescent="0.2">
      <c r="A688" s="48">
        <v>665</v>
      </c>
      <c r="B688" s="49" t="str">
        <f>IF(G688="","",VLOOKUP(G688,'Account Codes'!$A$2:$C$803,3,FALSE))</f>
        <v/>
      </c>
      <c r="C688" s="131" t="str">
        <f t="shared" si="89"/>
        <v/>
      </c>
      <c r="D688" s="39"/>
      <c r="E688" s="85" t="str">
        <f>IF(AND(LEN(D688)&gt;0,LEN(C688)&gt;0),"ERROR - please do not enter internal order AND cost centre",IF(LEN(C688)&gt;0,VLOOKUP(C688,'Account Codes'!$H$2:$I$5001,2,FALSE),IF(LEN(D688)&gt;0,VLOOKUP(D688,'Account Codes'!$K$2:$L$12186,2,FALSE),"")))</f>
        <v/>
      </c>
      <c r="F688" s="39"/>
      <c r="G688" s="31"/>
      <c r="H688" s="88" t="str">
        <f>IF(LEN(G688)=0,"",VLOOKUP(VALUE(G688),'Account Codes'!$A$2:$B$803,2,FALSE))</f>
        <v/>
      </c>
      <c r="I688" s="147"/>
      <c r="J688" s="132" t="s">
        <v>21</v>
      </c>
      <c r="K688" s="143"/>
      <c r="L688" s="132">
        <f t="shared" si="90"/>
        <v>0</v>
      </c>
      <c r="M688" s="128">
        <f t="shared" si="91"/>
        <v>0</v>
      </c>
      <c r="N688" s="30"/>
      <c r="O688" s="143"/>
      <c r="P688" s="82">
        <f t="shared" si="92"/>
        <v>0</v>
      </c>
      <c r="Q688" s="142"/>
      <c r="R688" s="123" t="str">
        <f t="shared" si="85"/>
        <v/>
      </c>
      <c r="S688" s="122" t="str">
        <f t="shared" si="86"/>
        <v/>
      </c>
      <c r="T688" s="122" t="str">
        <f t="shared" si="87"/>
        <v/>
      </c>
      <c r="U688">
        <f t="shared" si="88"/>
        <v>0</v>
      </c>
    </row>
    <row r="689" spans="1:21" ht="15" x14ac:dyDescent="0.2">
      <c r="A689" s="48">
        <v>666</v>
      </c>
      <c r="B689" s="49" t="str">
        <f>IF(G689="","",VLOOKUP(G689,'Account Codes'!$A$2:$C$803,3,FALSE))</f>
        <v/>
      </c>
      <c r="C689" s="131" t="str">
        <f t="shared" si="89"/>
        <v/>
      </c>
      <c r="D689" s="39"/>
      <c r="E689" s="85" t="str">
        <f>IF(AND(LEN(D689)&gt;0,LEN(C689)&gt;0),"ERROR - please do not enter internal order AND cost centre",IF(LEN(C689)&gt;0,VLOOKUP(C689,'Account Codes'!$H$2:$I$5001,2,FALSE),IF(LEN(D689)&gt;0,VLOOKUP(D689,'Account Codes'!$K$2:$L$12186,2,FALSE),"")))</f>
        <v/>
      </c>
      <c r="F689" s="39"/>
      <c r="G689" s="31"/>
      <c r="H689" s="88" t="str">
        <f>IF(LEN(G689)=0,"",VLOOKUP(VALUE(G689),'Account Codes'!$A$2:$B$803,2,FALSE))</f>
        <v/>
      </c>
      <c r="I689" s="147"/>
      <c r="J689" s="132" t="s">
        <v>21</v>
      </c>
      <c r="K689" s="143"/>
      <c r="L689" s="132">
        <f t="shared" si="90"/>
        <v>0</v>
      </c>
      <c r="M689" s="128">
        <f t="shared" si="91"/>
        <v>0</v>
      </c>
      <c r="N689" s="30"/>
      <c r="O689" s="143"/>
      <c r="P689" s="82">
        <f t="shared" si="92"/>
        <v>0</v>
      </c>
      <c r="Q689" s="142"/>
      <c r="R689" s="123" t="str">
        <f t="shared" si="85"/>
        <v/>
      </c>
      <c r="S689" s="122" t="str">
        <f t="shared" si="86"/>
        <v/>
      </c>
      <c r="T689" s="122" t="str">
        <f t="shared" si="87"/>
        <v/>
      </c>
      <c r="U689">
        <f t="shared" si="88"/>
        <v>0</v>
      </c>
    </row>
    <row r="690" spans="1:21" ht="15" x14ac:dyDescent="0.2">
      <c r="A690" s="48">
        <v>667</v>
      </c>
      <c r="B690" s="49" t="str">
        <f>IF(G690="","",VLOOKUP(G690,'Account Codes'!$A$2:$C$803,3,FALSE))</f>
        <v/>
      </c>
      <c r="C690" s="131" t="str">
        <f t="shared" si="89"/>
        <v/>
      </c>
      <c r="D690" s="39"/>
      <c r="E690" s="85" t="str">
        <f>IF(AND(LEN(D690)&gt;0,LEN(C690)&gt;0),"ERROR - please do not enter internal order AND cost centre",IF(LEN(C690)&gt;0,VLOOKUP(C690,'Account Codes'!$H$2:$I$5001,2,FALSE),IF(LEN(D690)&gt;0,VLOOKUP(D690,'Account Codes'!$K$2:$L$12186,2,FALSE),"")))</f>
        <v/>
      </c>
      <c r="F690" s="39"/>
      <c r="G690" s="31"/>
      <c r="H690" s="88" t="str">
        <f>IF(LEN(G690)=0,"",VLOOKUP(VALUE(G690),'Account Codes'!$A$2:$B$803,2,FALSE))</f>
        <v/>
      </c>
      <c r="I690" s="147"/>
      <c r="J690" s="132" t="s">
        <v>21</v>
      </c>
      <c r="K690" s="143"/>
      <c r="L690" s="132">
        <f t="shared" si="90"/>
        <v>0</v>
      </c>
      <c r="M690" s="128">
        <f t="shared" si="91"/>
        <v>0</v>
      </c>
      <c r="N690" s="30"/>
      <c r="O690" s="143"/>
      <c r="P690" s="82">
        <f t="shared" si="92"/>
        <v>0</v>
      </c>
      <c r="Q690" s="142"/>
      <c r="R690" s="123" t="str">
        <f t="shared" si="85"/>
        <v/>
      </c>
      <c r="S690" s="122" t="str">
        <f t="shared" si="86"/>
        <v/>
      </c>
      <c r="T690" s="122" t="str">
        <f t="shared" si="87"/>
        <v/>
      </c>
      <c r="U690">
        <f t="shared" si="88"/>
        <v>0</v>
      </c>
    </row>
    <row r="691" spans="1:21" ht="15" x14ac:dyDescent="0.2">
      <c r="A691" s="48">
        <v>668</v>
      </c>
      <c r="B691" s="49" t="str">
        <f>IF(G691="","",VLOOKUP(G691,'Account Codes'!$A$2:$C$803,3,FALSE))</f>
        <v/>
      </c>
      <c r="C691" s="131" t="str">
        <f t="shared" si="89"/>
        <v/>
      </c>
      <c r="D691" s="39"/>
      <c r="E691" s="85" t="str">
        <f>IF(AND(LEN(D691)&gt;0,LEN(C691)&gt;0),"ERROR - please do not enter internal order AND cost centre",IF(LEN(C691)&gt;0,VLOOKUP(C691,'Account Codes'!$H$2:$I$5001,2,FALSE),IF(LEN(D691)&gt;0,VLOOKUP(D691,'Account Codes'!$K$2:$L$12186,2,FALSE),"")))</f>
        <v/>
      </c>
      <c r="F691" s="39"/>
      <c r="G691" s="31"/>
      <c r="H691" s="88" t="str">
        <f>IF(LEN(G691)=0,"",VLOOKUP(VALUE(G691),'Account Codes'!$A$2:$B$803,2,FALSE))</f>
        <v/>
      </c>
      <c r="I691" s="147"/>
      <c r="J691" s="132" t="s">
        <v>21</v>
      </c>
      <c r="K691" s="143"/>
      <c r="L691" s="132">
        <f t="shared" si="90"/>
        <v>0</v>
      </c>
      <c r="M691" s="128">
        <f t="shared" si="91"/>
        <v>0</v>
      </c>
      <c r="N691" s="30"/>
      <c r="O691" s="143"/>
      <c r="P691" s="82">
        <f t="shared" si="92"/>
        <v>0</v>
      </c>
      <c r="Q691" s="142"/>
      <c r="R691" s="123" t="str">
        <f t="shared" si="85"/>
        <v/>
      </c>
      <c r="S691" s="122" t="str">
        <f t="shared" si="86"/>
        <v/>
      </c>
      <c r="T691" s="122" t="str">
        <f t="shared" si="87"/>
        <v/>
      </c>
      <c r="U691">
        <f t="shared" si="88"/>
        <v>0</v>
      </c>
    </row>
    <row r="692" spans="1:21" ht="15" x14ac:dyDescent="0.2">
      <c r="A692" s="48">
        <v>669</v>
      </c>
      <c r="B692" s="49" t="str">
        <f>IF(G692="","",VLOOKUP(G692,'Account Codes'!$A$2:$C$803,3,FALSE))</f>
        <v/>
      </c>
      <c r="C692" s="131" t="str">
        <f t="shared" si="89"/>
        <v/>
      </c>
      <c r="D692" s="39"/>
      <c r="E692" s="85" t="str">
        <f>IF(AND(LEN(D692)&gt;0,LEN(C692)&gt;0),"ERROR - please do not enter internal order AND cost centre",IF(LEN(C692)&gt;0,VLOOKUP(C692,'Account Codes'!$H$2:$I$5001,2,FALSE),IF(LEN(D692)&gt;0,VLOOKUP(D692,'Account Codes'!$K$2:$L$12186,2,FALSE),"")))</f>
        <v/>
      </c>
      <c r="F692" s="39"/>
      <c r="G692" s="31"/>
      <c r="H692" s="88" t="str">
        <f>IF(LEN(G692)=0,"",VLOOKUP(VALUE(G692),'Account Codes'!$A$2:$B$803,2,FALSE))</f>
        <v/>
      </c>
      <c r="I692" s="147"/>
      <c r="J692" s="132" t="s">
        <v>21</v>
      </c>
      <c r="K692" s="143"/>
      <c r="L692" s="132">
        <f t="shared" si="90"/>
        <v>0</v>
      </c>
      <c r="M692" s="128">
        <f t="shared" si="91"/>
        <v>0</v>
      </c>
      <c r="N692" s="30"/>
      <c r="O692" s="143"/>
      <c r="P692" s="82">
        <f t="shared" si="92"/>
        <v>0</v>
      </c>
      <c r="Q692" s="142"/>
      <c r="R692" s="123" t="str">
        <f t="shared" si="85"/>
        <v/>
      </c>
      <c r="S692" s="122" t="str">
        <f t="shared" si="86"/>
        <v/>
      </c>
      <c r="T692" s="122" t="str">
        <f t="shared" si="87"/>
        <v/>
      </c>
      <c r="U692">
        <f t="shared" si="88"/>
        <v>0</v>
      </c>
    </row>
    <row r="693" spans="1:21" ht="15" x14ac:dyDescent="0.2">
      <c r="A693" s="48">
        <v>670</v>
      </c>
      <c r="B693" s="49" t="str">
        <f>IF(G693="","",VLOOKUP(G693,'Account Codes'!$A$2:$C$803,3,FALSE))</f>
        <v/>
      </c>
      <c r="C693" s="131" t="str">
        <f t="shared" si="89"/>
        <v/>
      </c>
      <c r="D693" s="39"/>
      <c r="E693" s="85" t="str">
        <f>IF(AND(LEN(D693)&gt;0,LEN(C693)&gt;0),"ERROR - please do not enter internal order AND cost centre",IF(LEN(C693)&gt;0,VLOOKUP(C693,'Account Codes'!$H$2:$I$5001,2,FALSE),IF(LEN(D693)&gt;0,VLOOKUP(D693,'Account Codes'!$K$2:$L$12186,2,FALSE),"")))</f>
        <v/>
      </c>
      <c r="F693" s="39"/>
      <c r="G693" s="31"/>
      <c r="H693" s="88" t="str">
        <f>IF(LEN(G693)=0,"",VLOOKUP(VALUE(G693),'Account Codes'!$A$2:$B$803,2,FALSE))</f>
        <v/>
      </c>
      <c r="I693" s="147"/>
      <c r="J693" s="132" t="s">
        <v>21</v>
      </c>
      <c r="K693" s="143"/>
      <c r="L693" s="132">
        <f t="shared" si="90"/>
        <v>0</v>
      </c>
      <c r="M693" s="128">
        <f t="shared" si="91"/>
        <v>0</v>
      </c>
      <c r="N693" s="30"/>
      <c r="O693" s="143"/>
      <c r="P693" s="82">
        <f t="shared" si="92"/>
        <v>0</v>
      </c>
      <c r="Q693" s="142"/>
      <c r="R693" s="123" t="str">
        <f t="shared" si="85"/>
        <v/>
      </c>
      <c r="S693" s="122" t="str">
        <f t="shared" si="86"/>
        <v/>
      </c>
      <c r="T693" s="122" t="str">
        <f t="shared" si="87"/>
        <v/>
      </c>
      <c r="U693">
        <f t="shared" si="88"/>
        <v>0</v>
      </c>
    </row>
    <row r="694" spans="1:21" ht="15" x14ac:dyDescent="0.2">
      <c r="A694" s="48">
        <v>671</v>
      </c>
      <c r="B694" s="49" t="str">
        <f>IF(G694="","",VLOOKUP(G694,'Account Codes'!$A$2:$C$803,3,FALSE))</f>
        <v/>
      </c>
      <c r="C694" s="131" t="str">
        <f t="shared" si="89"/>
        <v/>
      </c>
      <c r="D694" s="39"/>
      <c r="E694" s="85" t="str">
        <f>IF(AND(LEN(D694)&gt;0,LEN(C694)&gt;0),"ERROR - please do not enter internal order AND cost centre",IF(LEN(C694)&gt;0,VLOOKUP(C694,'Account Codes'!$H$2:$I$5001,2,FALSE),IF(LEN(D694)&gt;0,VLOOKUP(D694,'Account Codes'!$K$2:$L$12186,2,FALSE),"")))</f>
        <v/>
      </c>
      <c r="F694" s="39"/>
      <c r="G694" s="31"/>
      <c r="H694" s="88" t="str">
        <f>IF(LEN(G694)=0,"",VLOOKUP(VALUE(G694),'Account Codes'!$A$2:$B$803,2,FALSE))</f>
        <v/>
      </c>
      <c r="I694" s="147"/>
      <c r="J694" s="132" t="s">
        <v>21</v>
      </c>
      <c r="K694" s="143"/>
      <c r="L694" s="132">
        <f t="shared" si="90"/>
        <v>0</v>
      </c>
      <c r="M694" s="128">
        <f t="shared" si="91"/>
        <v>0</v>
      </c>
      <c r="N694" s="30"/>
      <c r="O694" s="143"/>
      <c r="P694" s="82">
        <f t="shared" si="92"/>
        <v>0</v>
      </c>
      <c r="Q694" s="142"/>
      <c r="R694" s="123" t="str">
        <f t="shared" si="85"/>
        <v/>
      </c>
      <c r="S694" s="122" t="str">
        <f t="shared" si="86"/>
        <v/>
      </c>
      <c r="T694" s="122" t="str">
        <f t="shared" si="87"/>
        <v/>
      </c>
      <c r="U694">
        <f t="shared" si="88"/>
        <v>0</v>
      </c>
    </row>
    <row r="695" spans="1:21" ht="15" x14ac:dyDescent="0.2">
      <c r="A695" s="48">
        <v>672</v>
      </c>
      <c r="B695" s="49" t="str">
        <f>IF(G695="","",VLOOKUP(G695,'Account Codes'!$A$2:$C$803,3,FALSE))</f>
        <v/>
      </c>
      <c r="C695" s="131" t="str">
        <f t="shared" si="89"/>
        <v/>
      </c>
      <c r="D695" s="39"/>
      <c r="E695" s="85" t="str">
        <f>IF(AND(LEN(D695)&gt;0,LEN(C695)&gt;0),"ERROR - please do not enter internal order AND cost centre",IF(LEN(C695)&gt;0,VLOOKUP(C695,'Account Codes'!$H$2:$I$5001,2,FALSE),IF(LEN(D695)&gt;0,VLOOKUP(D695,'Account Codes'!$K$2:$L$12186,2,FALSE),"")))</f>
        <v/>
      </c>
      <c r="F695" s="39"/>
      <c r="G695" s="31"/>
      <c r="H695" s="88" t="str">
        <f>IF(LEN(G695)=0,"",VLOOKUP(VALUE(G695),'Account Codes'!$A$2:$B$803,2,FALSE))</f>
        <v/>
      </c>
      <c r="I695" s="147"/>
      <c r="J695" s="132" t="s">
        <v>21</v>
      </c>
      <c r="K695" s="143"/>
      <c r="L695" s="132">
        <f t="shared" si="90"/>
        <v>0</v>
      </c>
      <c r="M695" s="128">
        <f t="shared" si="91"/>
        <v>0</v>
      </c>
      <c r="N695" s="30"/>
      <c r="O695" s="143"/>
      <c r="P695" s="82">
        <f t="shared" si="92"/>
        <v>0</v>
      </c>
      <c r="Q695" s="142"/>
      <c r="R695" s="123" t="str">
        <f t="shared" si="85"/>
        <v/>
      </c>
      <c r="S695" s="122" t="str">
        <f t="shared" si="86"/>
        <v/>
      </c>
      <c r="T695" s="122" t="str">
        <f t="shared" si="87"/>
        <v/>
      </c>
      <c r="U695">
        <f t="shared" si="88"/>
        <v>0</v>
      </c>
    </row>
    <row r="696" spans="1:21" ht="15" x14ac:dyDescent="0.2">
      <c r="A696" s="48">
        <v>673</v>
      </c>
      <c r="B696" s="49" t="str">
        <f>IF(G696="","",VLOOKUP(G696,'Account Codes'!$A$2:$C$803,3,FALSE))</f>
        <v/>
      </c>
      <c r="C696" s="131" t="str">
        <f t="shared" si="89"/>
        <v/>
      </c>
      <c r="D696" s="39"/>
      <c r="E696" s="85" t="str">
        <f>IF(AND(LEN(D696)&gt;0,LEN(C696)&gt;0),"ERROR - please do not enter internal order AND cost centre",IF(LEN(C696)&gt;0,VLOOKUP(C696,'Account Codes'!$H$2:$I$5001,2,FALSE),IF(LEN(D696)&gt;0,VLOOKUP(D696,'Account Codes'!$K$2:$L$12186,2,FALSE),"")))</f>
        <v/>
      </c>
      <c r="F696" s="39"/>
      <c r="G696" s="31"/>
      <c r="H696" s="88" t="str">
        <f>IF(LEN(G696)=0,"",VLOOKUP(VALUE(G696),'Account Codes'!$A$2:$B$803,2,FALSE))</f>
        <v/>
      </c>
      <c r="I696" s="147"/>
      <c r="J696" s="132" t="s">
        <v>21</v>
      </c>
      <c r="K696" s="143"/>
      <c r="L696" s="132">
        <f t="shared" si="90"/>
        <v>0</v>
      </c>
      <c r="M696" s="128">
        <f t="shared" si="91"/>
        <v>0</v>
      </c>
      <c r="N696" s="30"/>
      <c r="O696" s="143"/>
      <c r="P696" s="82">
        <f t="shared" si="92"/>
        <v>0</v>
      </c>
      <c r="Q696" s="142"/>
      <c r="R696" s="123" t="str">
        <f t="shared" si="85"/>
        <v/>
      </c>
      <c r="S696" s="122" t="str">
        <f t="shared" si="86"/>
        <v/>
      </c>
      <c r="T696" s="122" t="str">
        <f t="shared" si="87"/>
        <v/>
      </c>
      <c r="U696">
        <f t="shared" si="88"/>
        <v>0</v>
      </c>
    </row>
    <row r="697" spans="1:21" ht="15" x14ac:dyDescent="0.2">
      <c r="A697" s="48">
        <v>674</v>
      </c>
      <c r="B697" s="49" t="str">
        <f>IF(G697="","",VLOOKUP(G697,'Account Codes'!$A$2:$C$803,3,FALSE))</f>
        <v/>
      </c>
      <c r="C697" s="131" t="str">
        <f t="shared" si="89"/>
        <v/>
      </c>
      <c r="D697" s="39"/>
      <c r="E697" s="85" t="str">
        <f>IF(AND(LEN(D697)&gt;0,LEN(C697)&gt;0),"ERROR - please do not enter internal order AND cost centre",IF(LEN(C697)&gt;0,VLOOKUP(C697,'Account Codes'!$H$2:$I$5001,2,FALSE),IF(LEN(D697)&gt;0,VLOOKUP(D697,'Account Codes'!$K$2:$L$12186,2,FALSE),"")))</f>
        <v/>
      </c>
      <c r="F697" s="39"/>
      <c r="G697" s="31"/>
      <c r="H697" s="88" t="str">
        <f>IF(LEN(G697)=0,"",VLOOKUP(VALUE(G697),'Account Codes'!$A$2:$B$803,2,FALSE))</f>
        <v/>
      </c>
      <c r="I697" s="147"/>
      <c r="J697" s="132" t="s">
        <v>21</v>
      </c>
      <c r="K697" s="143"/>
      <c r="L697" s="132">
        <f t="shared" si="90"/>
        <v>0</v>
      </c>
      <c r="M697" s="128">
        <f t="shared" si="91"/>
        <v>0</v>
      </c>
      <c r="N697" s="30"/>
      <c r="O697" s="143"/>
      <c r="P697" s="82">
        <f t="shared" si="92"/>
        <v>0</v>
      </c>
      <c r="Q697" s="142"/>
      <c r="R697" s="123" t="str">
        <f t="shared" si="85"/>
        <v/>
      </c>
      <c r="S697" s="122" t="str">
        <f t="shared" si="86"/>
        <v/>
      </c>
      <c r="T697" s="122" t="str">
        <f t="shared" si="87"/>
        <v/>
      </c>
      <c r="U697">
        <f t="shared" si="88"/>
        <v>0</v>
      </c>
    </row>
    <row r="698" spans="1:21" ht="15" x14ac:dyDescent="0.2">
      <c r="A698" s="48">
        <v>675</v>
      </c>
      <c r="B698" s="49" t="str">
        <f>IF(G698="","",VLOOKUP(G698,'Account Codes'!$A$2:$C$803,3,FALSE))</f>
        <v/>
      </c>
      <c r="C698" s="131" t="str">
        <f t="shared" si="89"/>
        <v/>
      </c>
      <c r="D698" s="39"/>
      <c r="E698" s="85" t="str">
        <f>IF(AND(LEN(D698)&gt;0,LEN(C698)&gt;0),"ERROR - please do not enter internal order AND cost centre",IF(LEN(C698)&gt;0,VLOOKUP(C698,'Account Codes'!$H$2:$I$5001,2,FALSE),IF(LEN(D698)&gt;0,VLOOKUP(D698,'Account Codes'!$K$2:$L$12186,2,FALSE),"")))</f>
        <v/>
      </c>
      <c r="F698" s="39"/>
      <c r="G698" s="31"/>
      <c r="H698" s="88" t="str">
        <f>IF(LEN(G698)=0,"",VLOOKUP(VALUE(G698),'Account Codes'!$A$2:$B$803,2,FALSE))</f>
        <v/>
      </c>
      <c r="I698" s="147"/>
      <c r="J698" s="132" t="s">
        <v>21</v>
      </c>
      <c r="K698" s="143"/>
      <c r="L698" s="132">
        <f t="shared" si="90"/>
        <v>0</v>
      </c>
      <c r="M698" s="128">
        <f t="shared" si="91"/>
        <v>0</v>
      </c>
      <c r="N698" s="30"/>
      <c r="O698" s="143"/>
      <c r="P698" s="82">
        <f t="shared" si="92"/>
        <v>0</v>
      </c>
      <c r="Q698" s="142"/>
      <c r="R698" s="123" t="str">
        <f t="shared" si="85"/>
        <v/>
      </c>
      <c r="S698" s="122" t="str">
        <f t="shared" si="86"/>
        <v/>
      </c>
      <c r="T698" s="122" t="str">
        <f t="shared" si="87"/>
        <v/>
      </c>
      <c r="U698">
        <f t="shared" si="88"/>
        <v>0</v>
      </c>
    </row>
    <row r="699" spans="1:21" ht="15" x14ac:dyDescent="0.2">
      <c r="A699" s="48">
        <v>676</v>
      </c>
      <c r="B699" s="49" t="str">
        <f>IF(G699="","",VLOOKUP(G699,'Account Codes'!$A$2:$C$803,3,FALSE))</f>
        <v/>
      </c>
      <c r="C699" s="131" t="str">
        <f t="shared" si="89"/>
        <v/>
      </c>
      <c r="D699" s="39"/>
      <c r="E699" s="85" t="str">
        <f>IF(AND(LEN(D699)&gt;0,LEN(C699)&gt;0),"ERROR - please do not enter internal order AND cost centre",IF(LEN(C699)&gt;0,VLOOKUP(C699,'Account Codes'!$H$2:$I$5001,2,FALSE),IF(LEN(D699)&gt;0,VLOOKUP(D699,'Account Codes'!$K$2:$L$12186,2,FALSE),"")))</f>
        <v/>
      </c>
      <c r="F699" s="39"/>
      <c r="G699" s="31"/>
      <c r="H699" s="88" t="str">
        <f>IF(LEN(G699)=0,"",VLOOKUP(VALUE(G699),'Account Codes'!$A$2:$B$803,2,FALSE))</f>
        <v/>
      </c>
      <c r="I699" s="147"/>
      <c r="J699" s="132" t="s">
        <v>21</v>
      </c>
      <c r="K699" s="143"/>
      <c r="L699" s="132">
        <f t="shared" si="90"/>
        <v>0</v>
      </c>
      <c r="M699" s="128">
        <f t="shared" si="91"/>
        <v>0</v>
      </c>
      <c r="N699" s="30"/>
      <c r="O699" s="143"/>
      <c r="P699" s="82">
        <f t="shared" si="92"/>
        <v>0</v>
      </c>
      <c r="Q699" s="142"/>
      <c r="R699" s="123" t="str">
        <f t="shared" si="85"/>
        <v/>
      </c>
      <c r="S699" s="122" t="str">
        <f t="shared" si="86"/>
        <v/>
      </c>
      <c r="T699" s="122" t="str">
        <f t="shared" si="87"/>
        <v/>
      </c>
      <c r="U699">
        <f t="shared" si="88"/>
        <v>0</v>
      </c>
    </row>
    <row r="700" spans="1:21" ht="15" x14ac:dyDescent="0.2">
      <c r="A700" s="48">
        <v>677</v>
      </c>
      <c r="B700" s="49" t="str">
        <f>IF(G700="","",VLOOKUP(G700,'Account Codes'!$A$2:$C$803,3,FALSE))</f>
        <v/>
      </c>
      <c r="C700" s="131" t="str">
        <f t="shared" si="89"/>
        <v/>
      </c>
      <c r="D700" s="39"/>
      <c r="E700" s="85" t="str">
        <f>IF(AND(LEN(D700)&gt;0,LEN(C700)&gt;0),"ERROR - please do not enter internal order AND cost centre",IF(LEN(C700)&gt;0,VLOOKUP(C700,'Account Codes'!$H$2:$I$5001,2,FALSE),IF(LEN(D700)&gt;0,VLOOKUP(D700,'Account Codes'!$K$2:$L$12186,2,FALSE),"")))</f>
        <v/>
      </c>
      <c r="F700" s="39"/>
      <c r="G700" s="31"/>
      <c r="H700" s="88" t="str">
        <f>IF(LEN(G700)=0,"",VLOOKUP(VALUE(G700),'Account Codes'!$A$2:$B$803,2,FALSE))</f>
        <v/>
      </c>
      <c r="I700" s="147"/>
      <c r="J700" s="132" t="s">
        <v>21</v>
      </c>
      <c r="K700" s="143"/>
      <c r="L700" s="132">
        <f t="shared" si="90"/>
        <v>0</v>
      </c>
      <c r="M700" s="128">
        <f t="shared" si="91"/>
        <v>0</v>
      </c>
      <c r="N700" s="30"/>
      <c r="O700" s="143"/>
      <c r="P700" s="82">
        <f t="shared" si="92"/>
        <v>0</v>
      </c>
      <c r="Q700" s="142"/>
      <c r="R700" s="123" t="str">
        <f t="shared" si="85"/>
        <v/>
      </c>
      <c r="S700" s="122" t="str">
        <f t="shared" si="86"/>
        <v/>
      </c>
      <c r="T700" s="122" t="str">
        <f t="shared" si="87"/>
        <v/>
      </c>
      <c r="U700">
        <f t="shared" si="88"/>
        <v>0</v>
      </c>
    </row>
    <row r="701" spans="1:21" ht="15" x14ac:dyDescent="0.2">
      <c r="A701" s="48">
        <v>678</v>
      </c>
      <c r="B701" s="49" t="str">
        <f>IF(G701="","",VLOOKUP(G701,'Account Codes'!$A$2:$C$803,3,FALSE))</f>
        <v/>
      </c>
      <c r="C701" s="131" t="str">
        <f t="shared" si="89"/>
        <v/>
      </c>
      <c r="D701" s="39"/>
      <c r="E701" s="85" t="str">
        <f>IF(AND(LEN(D701)&gt;0,LEN(C701)&gt;0),"ERROR - please do not enter internal order AND cost centre",IF(LEN(C701)&gt;0,VLOOKUP(C701,'Account Codes'!$H$2:$I$5001,2,FALSE),IF(LEN(D701)&gt;0,VLOOKUP(D701,'Account Codes'!$K$2:$L$12186,2,FALSE),"")))</f>
        <v/>
      </c>
      <c r="F701" s="39"/>
      <c r="G701" s="31"/>
      <c r="H701" s="88" t="str">
        <f>IF(LEN(G701)=0,"",VLOOKUP(VALUE(G701),'Account Codes'!$A$2:$B$803,2,FALSE))</f>
        <v/>
      </c>
      <c r="I701" s="147"/>
      <c r="J701" s="132" t="s">
        <v>21</v>
      </c>
      <c r="K701" s="143"/>
      <c r="L701" s="132">
        <f t="shared" si="90"/>
        <v>0</v>
      </c>
      <c r="M701" s="128">
        <f t="shared" si="91"/>
        <v>0</v>
      </c>
      <c r="N701" s="30"/>
      <c r="O701" s="143"/>
      <c r="P701" s="82">
        <f t="shared" si="92"/>
        <v>0</v>
      </c>
      <c r="Q701" s="142"/>
      <c r="R701" s="123" t="str">
        <f t="shared" si="85"/>
        <v/>
      </c>
      <c r="S701" s="122" t="str">
        <f t="shared" si="86"/>
        <v/>
      </c>
      <c r="T701" s="122" t="str">
        <f t="shared" si="87"/>
        <v/>
      </c>
      <c r="U701">
        <f t="shared" si="88"/>
        <v>0</v>
      </c>
    </row>
    <row r="702" spans="1:21" ht="15" x14ac:dyDescent="0.2">
      <c r="A702" s="48">
        <v>679</v>
      </c>
      <c r="B702" s="49" t="str">
        <f>IF(G702="","",VLOOKUP(G702,'Account Codes'!$A$2:$C$803,3,FALSE))</f>
        <v/>
      </c>
      <c r="C702" s="131" t="str">
        <f t="shared" si="89"/>
        <v/>
      </c>
      <c r="D702" s="39"/>
      <c r="E702" s="85" t="str">
        <f>IF(AND(LEN(D702)&gt;0,LEN(C702)&gt;0),"ERROR - please do not enter internal order AND cost centre",IF(LEN(C702)&gt;0,VLOOKUP(C702,'Account Codes'!$H$2:$I$5001,2,FALSE),IF(LEN(D702)&gt;0,VLOOKUP(D702,'Account Codes'!$K$2:$L$12186,2,FALSE),"")))</f>
        <v/>
      </c>
      <c r="F702" s="39"/>
      <c r="G702" s="31"/>
      <c r="H702" s="88" t="str">
        <f>IF(LEN(G702)=0,"",VLOOKUP(VALUE(G702),'Account Codes'!$A$2:$B$803,2,FALSE))</f>
        <v/>
      </c>
      <c r="I702" s="147"/>
      <c r="J702" s="132" t="s">
        <v>21</v>
      </c>
      <c r="K702" s="143"/>
      <c r="L702" s="132">
        <f t="shared" si="90"/>
        <v>0</v>
      </c>
      <c r="M702" s="128">
        <f t="shared" si="91"/>
        <v>0</v>
      </c>
      <c r="N702" s="30"/>
      <c r="O702" s="143"/>
      <c r="P702" s="82">
        <f t="shared" si="92"/>
        <v>0</v>
      </c>
      <c r="Q702" s="142"/>
      <c r="R702" s="123" t="str">
        <f t="shared" si="85"/>
        <v/>
      </c>
      <c r="S702" s="122" t="str">
        <f t="shared" si="86"/>
        <v/>
      </c>
      <c r="T702" s="122" t="str">
        <f t="shared" si="87"/>
        <v/>
      </c>
      <c r="U702">
        <f t="shared" si="88"/>
        <v>0</v>
      </c>
    </row>
    <row r="703" spans="1:21" ht="15" x14ac:dyDescent="0.2">
      <c r="A703" s="48">
        <v>680</v>
      </c>
      <c r="B703" s="49" t="str">
        <f>IF(G703="","",VLOOKUP(G703,'Account Codes'!$A$2:$C$803,3,FALSE))</f>
        <v/>
      </c>
      <c r="C703" s="131" t="str">
        <f t="shared" si="89"/>
        <v/>
      </c>
      <c r="D703" s="39"/>
      <c r="E703" s="85" t="str">
        <f>IF(AND(LEN(D703)&gt;0,LEN(C703)&gt;0),"ERROR - please do not enter internal order AND cost centre",IF(LEN(C703)&gt;0,VLOOKUP(C703,'Account Codes'!$H$2:$I$5001,2,FALSE),IF(LEN(D703)&gt;0,VLOOKUP(D703,'Account Codes'!$K$2:$L$12186,2,FALSE),"")))</f>
        <v/>
      </c>
      <c r="F703" s="39"/>
      <c r="G703" s="31"/>
      <c r="H703" s="88" t="str">
        <f>IF(LEN(G703)=0,"",VLOOKUP(VALUE(G703),'Account Codes'!$A$2:$B$803,2,FALSE))</f>
        <v/>
      </c>
      <c r="I703" s="147"/>
      <c r="J703" s="132" t="s">
        <v>21</v>
      </c>
      <c r="K703" s="143"/>
      <c r="L703" s="132">
        <f t="shared" si="90"/>
        <v>0</v>
      </c>
      <c r="M703" s="128">
        <f t="shared" si="91"/>
        <v>0</v>
      </c>
      <c r="N703" s="30"/>
      <c r="O703" s="143"/>
      <c r="P703" s="82">
        <f t="shared" si="92"/>
        <v>0</v>
      </c>
      <c r="Q703" s="142"/>
      <c r="R703" s="123" t="str">
        <f t="shared" si="85"/>
        <v/>
      </c>
      <c r="S703" s="122" t="str">
        <f t="shared" si="86"/>
        <v/>
      </c>
      <c r="T703" s="122" t="str">
        <f t="shared" si="87"/>
        <v/>
      </c>
      <c r="U703">
        <f t="shared" si="88"/>
        <v>0</v>
      </c>
    </row>
    <row r="704" spans="1:21" ht="15" x14ac:dyDescent="0.2">
      <c r="A704" s="48">
        <v>681</v>
      </c>
      <c r="B704" s="49" t="str">
        <f>IF(G704="","",VLOOKUP(G704,'Account Codes'!$A$2:$C$803,3,FALSE))</f>
        <v/>
      </c>
      <c r="C704" s="131" t="str">
        <f t="shared" si="89"/>
        <v/>
      </c>
      <c r="D704" s="39"/>
      <c r="E704" s="85" t="str">
        <f>IF(AND(LEN(D704)&gt;0,LEN(C704)&gt;0),"ERROR - please do not enter internal order AND cost centre",IF(LEN(C704)&gt;0,VLOOKUP(C704,'Account Codes'!$H$2:$I$5001,2,FALSE),IF(LEN(D704)&gt;0,VLOOKUP(D704,'Account Codes'!$K$2:$L$12186,2,FALSE),"")))</f>
        <v/>
      </c>
      <c r="F704" s="39"/>
      <c r="G704" s="31"/>
      <c r="H704" s="88" t="str">
        <f>IF(LEN(G704)=0,"",VLOOKUP(VALUE(G704),'Account Codes'!$A$2:$B$803,2,FALSE))</f>
        <v/>
      </c>
      <c r="I704" s="147"/>
      <c r="J704" s="132" t="s">
        <v>21</v>
      </c>
      <c r="K704" s="143"/>
      <c r="L704" s="132">
        <f t="shared" si="90"/>
        <v>0</v>
      </c>
      <c r="M704" s="128">
        <f t="shared" si="91"/>
        <v>0</v>
      </c>
      <c r="N704" s="30"/>
      <c r="O704" s="143"/>
      <c r="P704" s="82">
        <f t="shared" si="92"/>
        <v>0</v>
      </c>
      <c r="Q704" s="142"/>
      <c r="R704" s="123" t="str">
        <f t="shared" si="85"/>
        <v/>
      </c>
      <c r="S704" s="122" t="str">
        <f t="shared" si="86"/>
        <v/>
      </c>
      <c r="T704" s="122" t="str">
        <f t="shared" si="87"/>
        <v/>
      </c>
      <c r="U704">
        <f t="shared" si="88"/>
        <v>0</v>
      </c>
    </row>
    <row r="705" spans="1:21" ht="15" x14ac:dyDescent="0.2">
      <c r="A705" s="48">
        <v>682</v>
      </c>
      <c r="B705" s="49" t="str">
        <f>IF(G705="","",VLOOKUP(G705,'Account Codes'!$A$2:$C$803,3,FALSE))</f>
        <v/>
      </c>
      <c r="C705" s="131" t="str">
        <f t="shared" si="89"/>
        <v/>
      </c>
      <c r="D705" s="39"/>
      <c r="E705" s="85" t="str">
        <f>IF(AND(LEN(D705)&gt;0,LEN(C705)&gt;0),"ERROR - please do not enter internal order AND cost centre",IF(LEN(C705)&gt;0,VLOOKUP(C705,'Account Codes'!$H$2:$I$5001,2,FALSE),IF(LEN(D705)&gt;0,VLOOKUP(D705,'Account Codes'!$K$2:$L$12186,2,FALSE),"")))</f>
        <v/>
      </c>
      <c r="F705" s="39"/>
      <c r="G705" s="31"/>
      <c r="H705" s="88" t="str">
        <f>IF(LEN(G705)=0,"",VLOOKUP(VALUE(G705),'Account Codes'!$A$2:$B$803,2,FALSE))</f>
        <v/>
      </c>
      <c r="I705" s="147"/>
      <c r="J705" s="132" t="s">
        <v>21</v>
      </c>
      <c r="K705" s="143"/>
      <c r="L705" s="132">
        <f t="shared" si="90"/>
        <v>0</v>
      </c>
      <c r="M705" s="128">
        <f t="shared" si="91"/>
        <v>0</v>
      </c>
      <c r="N705" s="30"/>
      <c r="O705" s="143"/>
      <c r="P705" s="82">
        <f t="shared" si="92"/>
        <v>0</v>
      </c>
      <c r="Q705" s="142"/>
      <c r="R705" s="123" t="str">
        <f t="shared" si="85"/>
        <v/>
      </c>
      <c r="S705" s="122" t="str">
        <f t="shared" si="86"/>
        <v/>
      </c>
      <c r="T705" s="122" t="str">
        <f t="shared" si="87"/>
        <v/>
      </c>
      <c r="U705">
        <f t="shared" si="88"/>
        <v>0</v>
      </c>
    </row>
    <row r="706" spans="1:21" ht="15" x14ac:dyDescent="0.2">
      <c r="A706" s="48">
        <v>683</v>
      </c>
      <c r="B706" s="49" t="str">
        <f>IF(G706="","",VLOOKUP(G706,'Account Codes'!$A$2:$C$803,3,FALSE))</f>
        <v/>
      </c>
      <c r="C706" s="131" t="str">
        <f t="shared" si="89"/>
        <v/>
      </c>
      <c r="D706" s="39"/>
      <c r="E706" s="85" t="str">
        <f>IF(AND(LEN(D706)&gt;0,LEN(C706)&gt;0),"ERROR - please do not enter internal order AND cost centre",IF(LEN(C706)&gt;0,VLOOKUP(C706,'Account Codes'!$H$2:$I$5001,2,FALSE),IF(LEN(D706)&gt;0,VLOOKUP(D706,'Account Codes'!$K$2:$L$12186,2,FALSE),"")))</f>
        <v/>
      </c>
      <c r="F706" s="39"/>
      <c r="G706" s="31"/>
      <c r="H706" s="88" t="str">
        <f>IF(LEN(G706)=0,"",VLOOKUP(VALUE(G706),'Account Codes'!$A$2:$B$803,2,FALSE))</f>
        <v/>
      </c>
      <c r="I706" s="147"/>
      <c r="J706" s="132" t="s">
        <v>21</v>
      </c>
      <c r="K706" s="143"/>
      <c r="L706" s="132">
        <f t="shared" si="90"/>
        <v>0</v>
      </c>
      <c r="M706" s="128">
        <f t="shared" si="91"/>
        <v>0</v>
      </c>
      <c r="N706" s="30"/>
      <c r="O706" s="143"/>
      <c r="P706" s="82">
        <f t="shared" si="92"/>
        <v>0</v>
      </c>
      <c r="Q706" s="142"/>
      <c r="R706" s="123" t="str">
        <f t="shared" si="85"/>
        <v/>
      </c>
      <c r="S706" s="122" t="str">
        <f t="shared" si="86"/>
        <v/>
      </c>
      <c r="T706" s="122" t="str">
        <f t="shared" si="87"/>
        <v/>
      </c>
      <c r="U706">
        <f t="shared" si="88"/>
        <v>0</v>
      </c>
    </row>
    <row r="707" spans="1:21" ht="15" x14ac:dyDescent="0.2">
      <c r="A707" s="48">
        <v>684</v>
      </c>
      <c r="B707" s="49" t="str">
        <f>IF(G707="","",VLOOKUP(G707,'Account Codes'!$A$2:$C$803,3,FALSE))</f>
        <v/>
      </c>
      <c r="C707" s="131" t="str">
        <f t="shared" si="89"/>
        <v/>
      </c>
      <c r="D707" s="39"/>
      <c r="E707" s="85" t="str">
        <f>IF(AND(LEN(D707)&gt;0,LEN(C707)&gt;0),"ERROR - please do not enter internal order AND cost centre",IF(LEN(C707)&gt;0,VLOOKUP(C707,'Account Codes'!$H$2:$I$5001,2,FALSE),IF(LEN(D707)&gt;0,VLOOKUP(D707,'Account Codes'!$K$2:$L$12186,2,FALSE),"")))</f>
        <v/>
      </c>
      <c r="F707" s="39"/>
      <c r="G707" s="31"/>
      <c r="H707" s="88" t="str">
        <f>IF(LEN(G707)=0,"",VLOOKUP(VALUE(G707),'Account Codes'!$A$2:$B$803,2,FALSE))</f>
        <v/>
      </c>
      <c r="I707" s="147"/>
      <c r="J707" s="132" t="s">
        <v>21</v>
      </c>
      <c r="K707" s="143"/>
      <c r="L707" s="132">
        <f t="shared" si="90"/>
        <v>0</v>
      </c>
      <c r="M707" s="128">
        <f t="shared" si="91"/>
        <v>0</v>
      </c>
      <c r="N707" s="30"/>
      <c r="O707" s="143"/>
      <c r="P707" s="82">
        <f t="shared" si="92"/>
        <v>0</v>
      </c>
      <c r="Q707" s="142"/>
      <c r="R707" s="123" t="str">
        <f t="shared" si="85"/>
        <v/>
      </c>
      <c r="S707" s="122" t="str">
        <f t="shared" si="86"/>
        <v/>
      </c>
      <c r="T707" s="122" t="str">
        <f t="shared" si="87"/>
        <v/>
      </c>
      <c r="U707">
        <f t="shared" si="88"/>
        <v>0</v>
      </c>
    </row>
    <row r="708" spans="1:21" ht="15" x14ac:dyDescent="0.2">
      <c r="A708" s="48">
        <v>685</v>
      </c>
      <c r="B708" s="49" t="str">
        <f>IF(G708="","",VLOOKUP(G708,'Account Codes'!$A$2:$C$803,3,FALSE))</f>
        <v/>
      </c>
      <c r="C708" s="131" t="str">
        <f t="shared" si="89"/>
        <v/>
      </c>
      <c r="D708" s="39"/>
      <c r="E708" s="85" t="str">
        <f>IF(AND(LEN(D708)&gt;0,LEN(C708)&gt;0),"ERROR - please do not enter internal order AND cost centre",IF(LEN(C708)&gt;0,VLOOKUP(C708,'Account Codes'!$H$2:$I$5001,2,FALSE),IF(LEN(D708)&gt;0,VLOOKUP(D708,'Account Codes'!$K$2:$L$12186,2,FALSE),"")))</f>
        <v/>
      </c>
      <c r="F708" s="39"/>
      <c r="G708" s="31"/>
      <c r="H708" s="88" t="str">
        <f>IF(LEN(G708)=0,"",VLOOKUP(VALUE(G708),'Account Codes'!$A$2:$B$803,2,FALSE))</f>
        <v/>
      </c>
      <c r="I708" s="147"/>
      <c r="J708" s="132" t="s">
        <v>21</v>
      </c>
      <c r="K708" s="143"/>
      <c r="L708" s="132">
        <f t="shared" si="90"/>
        <v>0</v>
      </c>
      <c r="M708" s="128">
        <f t="shared" si="91"/>
        <v>0</v>
      </c>
      <c r="N708" s="30"/>
      <c r="O708" s="143"/>
      <c r="P708" s="82">
        <f t="shared" si="92"/>
        <v>0</v>
      </c>
      <c r="Q708" s="142"/>
      <c r="R708" s="123" t="str">
        <f t="shared" si="85"/>
        <v/>
      </c>
      <c r="S708" s="122" t="str">
        <f t="shared" si="86"/>
        <v/>
      </c>
      <c r="T708" s="122" t="str">
        <f t="shared" si="87"/>
        <v/>
      </c>
      <c r="U708">
        <f t="shared" si="88"/>
        <v>0</v>
      </c>
    </row>
    <row r="709" spans="1:21" ht="15" x14ac:dyDescent="0.2">
      <c r="A709" s="48">
        <v>686</v>
      </c>
      <c r="B709" s="49" t="str">
        <f>IF(G709="","",VLOOKUP(G709,'Account Codes'!$A$2:$C$803,3,FALSE))</f>
        <v/>
      </c>
      <c r="C709" s="131" t="str">
        <f t="shared" si="89"/>
        <v/>
      </c>
      <c r="D709" s="39"/>
      <c r="E709" s="85" t="str">
        <f>IF(AND(LEN(D709)&gt;0,LEN(C709)&gt;0),"ERROR - please do not enter internal order AND cost centre",IF(LEN(C709)&gt;0,VLOOKUP(C709,'Account Codes'!$H$2:$I$5001,2,FALSE),IF(LEN(D709)&gt;0,VLOOKUP(D709,'Account Codes'!$K$2:$L$12186,2,FALSE),"")))</f>
        <v/>
      </c>
      <c r="F709" s="39"/>
      <c r="G709" s="31"/>
      <c r="H709" s="88" t="str">
        <f>IF(LEN(G709)=0,"",VLOOKUP(VALUE(G709),'Account Codes'!$A$2:$B$803,2,FALSE))</f>
        <v/>
      </c>
      <c r="I709" s="147"/>
      <c r="J709" s="132" t="s">
        <v>21</v>
      </c>
      <c r="K709" s="143"/>
      <c r="L709" s="132">
        <f t="shared" si="90"/>
        <v>0</v>
      </c>
      <c r="M709" s="128">
        <f t="shared" si="91"/>
        <v>0</v>
      </c>
      <c r="N709" s="30"/>
      <c r="O709" s="143"/>
      <c r="P709" s="82">
        <f t="shared" si="92"/>
        <v>0</v>
      </c>
      <c r="Q709" s="142"/>
      <c r="R709" s="123" t="str">
        <f t="shared" si="85"/>
        <v/>
      </c>
      <c r="S709" s="122" t="str">
        <f t="shared" si="86"/>
        <v/>
      </c>
      <c r="T709" s="122" t="str">
        <f t="shared" si="87"/>
        <v/>
      </c>
      <c r="U709">
        <f t="shared" si="88"/>
        <v>0</v>
      </c>
    </row>
    <row r="710" spans="1:21" ht="15" x14ac:dyDescent="0.2">
      <c r="A710" s="48">
        <v>687</v>
      </c>
      <c r="B710" s="49" t="str">
        <f>IF(G710="","",VLOOKUP(G710,'Account Codes'!$A$2:$C$803,3,FALSE))</f>
        <v/>
      </c>
      <c r="C710" s="131" t="str">
        <f t="shared" si="89"/>
        <v/>
      </c>
      <c r="D710" s="39"/>
      <c r="E710" s="85" t="str">
        <f>IF(AND(LEN(D710)&gt;0,LEN(C710)&gt;0),"ERROR - please do not enter internal order AND cost centre",IF(LEN(C710)&gt;0,VLOOKUP(C710,'Account Codes'!$H$2:$I$5001,2,FALSE),IF(LEN(D710)&gt;0,VLOOKUP(D710,'Account Codes'!$K$2:$L$12186,2,FALSE),"")))</f>
        <v/>
      </c>
      <c r="F710" s="39"/>
      <c r="G710" s="31"/>
      <c r="H710" s="88" t="str">
        <f>IF(LEN(G710)=0,"",VLOOKUP(VALUE(G710),'Account Codes'!$A$2:$B$803,2,FALSE))</f>
        <v/>
      </c>
      <c r="I710" s="147"/>
      <c r="J710" s="132" t="s">
        <v>21</v>
      </c>
      <c r="K710" s="143"/>
      <c r="L710" s="132">
        <f t="shared" si="90"/>
        <v>0</v>
      </c>
      <c r="M710" s="128">
        <f t="shared" si="91"/>
        <v>0</v>
      </c>
      <c r="N710" s="30"/>
      <c r="O710" s="143"/>
      <c r="P710" s="82">
        <f t="shared" si="92"/>
        <v>0</v>
      </c>
      <c r="Q710" s="142"/>
      <c r="R710" s="123" t="str">
        <f t="shared" si="85"/>
        <v/>
      </c>
      <c r="S710" s="122" t="str">
        <f t="shared" si="86"/>
        <v/>
      </c>
      <c r="T710" s="122" t="str">
        <f t="shared" si="87"/>
        <v/>
      </c>
      <c r="U710">
        <f t="shared" si="88"/>
        <v>0</v>
      </c>
    </row>
    <row r="711" spans="1:21" ht="15" x14ac:dyDescent="0.2">
      <c r="A711" s="48">
        <v>688</v>
      </c>
      <c r="B711" s="49" t="str">
        <f>IF(G711="","",VLOOKUP(G711,'Account Codes'!$A$2:$C$803,3,FALSE))</f>
        <v/>
      </c>
      <c r="C711" s="131" t="str">
        <f t="shared" si="89"/>
        <v/>
      </c>
      <c r="D711" s="39"/>
      <c r="E711" s="85" t="str">
        <f>IF(AND(LEN(D711)&gt;0,LEN(C711)&gt;0),"ERROR - please do not enter internal order AND cost centre",IF(LEN(C711)&gt;0,VLOOKUP(C711,'Account Codes'!$H$2:$I$5001,2,FALSE),IF(LEN(D711)&gt;0,VLOOKUP(D711,'Account Codes'!$K$2:$L$12186,2,FALSE),"")))</f>
        <v/>
      </c>
      <c r="F711" s="39"/>
      <c r="G711" s="31"/>
      <c r="H711" s="88" t="str">
        <f>IF(LEN(G711)=0,"",VLOOKUP(VALUE(G711),'Account Codes'!$A$2:$B$803,2,FALSE))</f>
        <v/>
      </c>
      <c r="I711" s="147"/>
      <c r="J711" s="132" t="s">
        <v>21</v>
      </c>
      <c r="K711" s="143"/>
      <c r="L711" s="132">
        <f t="shared" si="90"/>
        <v>0</v>
      </c>
      <c r="M711" s="128">
        <f t="shared" si="91"/>
        <v>0</v>
      </c>
      <c r="N711" s="30"/>
      <c r="O711" s="143"/>
      <c r="P711" s="82">
        <f t="shared" si="92"/>
        <v>0</v>
      </c>
      <c r="Q711" s="142"/>
      <c r="R711" s="123" t="str">
        <f t="shared" si="85"/>
        <v/>
      </c>
      <c r="S711" s="122" t="str">
        <f t="shared" si="86"/>
        <v/>
      </c>
      <c r="T711" s="122" t="str">
        <f t="shared" si="87"/>
        <v/>
      </c>
      <c r="U711">
        <f t="shared" si="88"/>
        <v>0</v>
      </c>
    </row>
    <row r="712" spans="1:21" ht="15" x14ac:dyDescent="0.2">
      <c r="A712" s="48">
        <v>689</v>
      </c>
      <c r="B712" s="49" t="str">
        <f>IF(G712="","",VLOOKUP(G712,'Account Codes'!$A$2:$C$803,3,FALSE))</f>
        <v/>
      </c>
      <c r="C712" s="131" t="str">
        <f t="shared" si="89"/>
        <v/>
      </c>
      <c r="D712" s="39"/>
      <c r="E712" s="85" t="str">
        <f>IF(AND(LEN(D712)&gt;0,LEN(C712)&gt;0),"ERROR - please do not enter internal order AND cost centre",IF(LEN(C712)&gt;0,VLOOKUP(C712,'Account Codes'!$H$2:$I$5001,2,FALSE),IF(LEN(D712)&gt;0,VLOOKUP(D712,'Account Codes'!$K$2:$L$12186,2,FALSE),"")))</f>
        <v/>
      </c>
      <c r="F712" s="39"/>
      <c r="G712" s="31"/>
      <c r="H712" s="88" t="str">
        <f>IF(LEN(G712)=0,"",VLOOKUP(VALUE(G712),'Account Codes'!$A$2:$B$803,2,FALSE))</f>
        <v/>
      </c>
      <c r="I712" s="147"/>
      <c r="J712" s="132" t="s">
        <v>21</v>
      </c>
      <c r="K712" s="143"/>
      <c r="L712" s="132">
        <f t="shared" si="90"/>
        <v>0</v>
      </c>
      <c r="M712" s="128">
        <f t="shared" si="91"/>
        <v>0</v>
      </c>
      <c r="N712" s="30"/>
      <c r="O712" s="143"/>
      <c r="P712" s="82">
        <f t="shared" si="92"/>
        <v>0</v>
      </c>
      <c r="Q712" s="142"/>
      <c r="R712" s="123" t="str">
        <f t="shared" si="85"/>
        <v/>
      </c>
      <c r="S712" s="122" t="str">
        <f t="shared" si="86"/>
        <v/>
      </c>
      <c r="T712" s="122" t="str">
        <f t="shared" si="87"/>
        <v/>
      </c>
      <c r="U712">
        <f t="shared" si="88"/>
        <v>0</v>
      </c>
    </row>
    <row r="713" spans="1:21" ht="15" x14ac:dyDescent="0.2">
      <c r="A713" s="48">
        <v>690</v>
      </c>
      <c r="B713" s="49" t="str">
        <f>IF(G713="","",VLOOKUP(G713,'Account Codes'!$A$2:$C$803,3,FALSE))</f>
        <v/>
      </c>
      <c r="C713" s="131" t="str">
        <f t="shared" si="89"/>
        <v/>
      </c>
      <c r="D713" s="39"/>
      <c r="E713" s="85" t="str">
        <f>IF(AND(LEN(D713)&gt;0,LEN(C713)&gt;0),"ERROR - please do not enter internal order AND cost centre",IF(LEN(C713)&gt;0,VLOOKUP(C713,'Account Codes'!$H$2:$I$5001,2,FALSE),IF(LEN(D713)&gt;0,VLOOKUP(D713,'Account Codes'!$K$2:$L$12186,2,FALSE),"")))</f>
        <v/>
      </c>
      <c r="F713" s="39"/>
      <c r="G713" s="31"/>
      <c r="H713" s="88" t="str">
        <f>IF(LEN(G713)=0,"",VLOOKUP(VALUE(G713),'Account Codes'!$A$2:$B$803,2,FALSE))</f>
        <v/>
      </c>
      <c r="I713" s="147"/>
      <c r="J713" s="132" t="s">
        <v>21</v>
      </c>
      <c r="K713" s="143"/>
      <c r="L713" s="132">
        <f t="shared" si="90"/>
        <v>0</v>
      </c>
      <c r="M713" s="128">
        <f t="shared" si="91"/>
        <v>0</v>
      </c>
      <c r="N713" s="30"/>
      <c r="O713" s="143"/>
      <c r="P713" s="82">
        <f t="shared" si="92"/>
        <v>0</v>
      </c>
      <c r="Q713" s="142"/>
      <c r="R713" s="123" t="str">
        <f t="shared" si="85"/>
        <v/>
      </c>
      <c r="S713" s="122" t="str">
        <f t="shared" si="86"/>
        <v/>
      </c>
      <c r="T713" s="122" t="str">
        <f t="shared" si="87"/>
        <v/>
      </c>
      <c r="U713">
        <f t="shared" si="88"/>
        <v>0</v>
      </c>
    </row>
    <row r="714" spans="1:21" ht="15" x14ac:dyDescent="0.2">
      <c r="A714" s="48">
        <v>691</v>
      </c>
      <c r="B714" s="49" t="str">
        <f>IF(G714="","",VLOOKUP(G714,'Account Codes'!$A$2:$C$803,3,FALSE))</f>
        <v/>
      </c>
      <c r="C714" s="131" t="str">
        <f t="shared" si="89"/>
        <v/>
      </c>
      <c r="D714" s="39"/>
      <c r="E714" s="85" t="str">
        <f>IF(AND(LEN(D714)&gt;0,LEN(C714)&gt;0),"ERROR - please do not enter internal order AND cost centre",IF(LEN(C714)&gt;0,VLOOKUP(C714,'Account Codes'!$H$2:$I$5001,2,FALSE),IF(LEN(D714)&gt;0,VLOOKUP(D714,'Account Codes'!$K$2:$L$12186,2,FALSE),"")))</f>
        <v/>
      </c>
      <c r="F714" s="39"/>
      <c r="G714" s="31"/>
      <c r="H714" s="88" t="str">
        <f>IF(LEN(G714)=0,"",VLOOKUP(VALUE(G714),'Account Codes'!$A$2:$B$803,2,FALSE))</f>
        <v/>
      </c>
      <c r="I714" s="147"/>
      <c r="J714" s="132" t="s">
        <v>21</v>
      </c>
      <c r="K714" s="143"/>
      <c r="L714" s="132">
        <f t="shared" si="90"/>
        <v>0</v>
      </c>
      <c r="M714" s="128">
        <f t="shared" si="91"/>
        <v>0</v>
      </c>
      <c r="N714" s="30"/>
      <c r="O714" s="143"/>
      <c r="P714" s="82">
        <f t="shared" si="92"/>
        <v>0</v>
      </c>
      <c r="Q714" s="142"/>
      <c r="R714" s="123" t="str">
        <f t="shared" si="85"/>
        <v/>
      </c>
      <c r="S714" s="122" t="str">
        <f t="shared" si="86"/>
        <v/>
      </c>
      <c r="T714" s="122" t="str">
        <f t="shared" si="87"/>
        <v/>
      </c>
      <c r="U714">
        <f t="shared" si="88"/>
        <v>0</v>
      </c>
    </row>
    <row r="715" spans="1:21" ht="15" x14ac:dyDescent="0.2">
      <c r="A715" s="48">
        <v>692</v>
      </c>
      <c r="B715" s="49" t="str">
        <f>IF(G715="","",VLOOKUP(G715,'Account Codes'!$A$2:$C$803,3,FALSE))</f>
        <v/>
      </c>
      <c r="C715" s="131" t="str">
        <f t="shared" si="89"/>
        <v/>
      </c>
      <c r="D715" s="39"/>
      <c r="E715" s="85" t="str">
        <f>IF(AND(LEN(D715)&gt;0,LEN(C715)&gt;0),"ERROR - please do not enter internal order AND cost centre",IF(LEN(C715)&gt;0,VLOOKUP(C715,'Account Codes'!$H$2:$I$5001,2,FALSE),IF(LEN(D715)&gt;0,VLOOKUP(D715,'Account Codes'!$K$2:$L$12186,2,FALSE),"")))</f>
        <v/>
      </c>
      <c r="F715" s="39"/>
      <c r="G715" s="31"/>
      <c r="H715" s="88" t="str">
        <f>IF(LEN(G715)=0,"",VLOOKUP(VALUE(G715),'Account Codes'!$A$2:$B$803,2,FALSE))</f>
        <v/>
      </c>
      <c r="I715" s="147"/>
      <c r="J715" s="132" t="s">
        <v>21</v>
      </c>
      <c r="K715" s="143"/>
      <c r="L715" s="132">
        <f t="shared" si="90"/>
        <v>0</v>
      </c>
      <c r="M715" s="128">
        <f t="shared" si="91"/>
        <v>0</v>
      </c>
      <c r="N715" s="30"/>
      <c r="O715" s="143"/>
      <c r="P715" s="82">
        <f t="shared" si="92"/>
        <v>0</v>
      </c>
      <c r="Q715" s="142"/>
      <c r="R715" s="123" t="str">
        <f t="shared" si="85"/>
        <v/>
      </c>
      <c r="S715" s="122" t="str">
        <f t="shared" si="86"/>
        <v/>
      </c>
      <c r="T715" s="122" t="str">
        <f t="shared" si="87"/>
        <v/>
      </c>
      <c r="U715">
        <f t="shared" si="88"/>
        <v>0</v>
      </c>
    </row>
    <row r="716" spans="1:21" ht="15" x14ac:dyDescent="0.2">
      <c r="A716" s="48">
        <v>693</v>
      </c>
      <c r="B716" s="49" t="str">
        <f>IF(G716="","",VLOOKUP(G716,'Account Codes'!$A$2:$C$803,3,FALSE))</f>
        <v/>
      </c>
      <c r="C716" s="131" t="str">
        <f t="shared" si="89"/>
        <v/>
      </c>
      <c r="D716" s="39"/>
      <c r="E716" s="85" t="str">
        <f>IF(AND(LEN(D716)&gt;0,LEN(C716)&gt;0),"ERROR - please do not enter internal order AND cost centre",IF(LEN(C716)&gt;0,VLOOKUP(C716,'Account Codes'!$H$2:$I$5001,2,FALSE),IF(LEN(D716)&gt;0,VLOOKUP(D716,'Account Codes'!$K$2:$L$12186,2,FALSE),"")))</f>
        <v/>
      </c>
      <c r="F716" s="39"/>
      <c r="G716" s="31"/>
      <c r="H716" s="88" t="str">
        <f>IF(LEN(G716)=0,"",VLOOKUP(VALUE(G716),'Account Codes'!$A$2:$B$803,2,FALSE))</f>
        <v/>
      </c>
      <c r="I716" s="147"/>
      <c r="J716" s="132" t="s">
        <v>21</v>
      </c>
      <c r="K716" s="143"/>
      <c r="L716" s="132">
        <f t="shared" si="90"/>
        <v>0</v>
      </c>
      <c r="M716" s="128">
        <f t="shared" si="91"/>
        <v>0</v>
      </c>
      <c r="N716" s="30"/>
      <c r="O716" s="143"/>
      <c r="P716" s="82">
        <f t="shared" si="92"/>
        <v>0</v>
      </c>
      <c r="Q716" s="142"/>
      <c r="R716" s="123" t="str">
        <f t="shared" si="85"/>
        <v/>
      </c>
      <c r="S716" s="122" t="str">
        <f t="shared" si="86"/>
        <v/>
      </c>
      <c r="T716" s="122" t="str">
        <f t="shared" si="87"/>
        <v/>
      </c>
      <c r="U716">
        <f t="shared" si="88"/>
        <v>0</v>
      </c>
    </row>
    <row r="717" spans="1:21" ht="15" x14ac:dyDescent="0.2">
      <c r="A717" s="48">
        <v>694</v>
      </c>
      <c r="B717" s="49" t="str">
        <f>IF(G717="","",VLOOKUP(G717,'Account Codes'!$A$2:$C$803,3,FALSE))</f>
        <v/>
      </c>
      <c r="C717" s="131" t="str">
        <f t="shared" si="89"/>
        <v/>
      </c>
      <c r="D717" s="39"/>
      <c r="E717" s="85" t="str">
        <f>IF(AND(LEN(D717)&gt;0,LEN(C717)&gt;0),"ERROR - please do not enter internal order AND cost centre",IF(LEN(C717)&gt;0,VLOOKUP(C717,'Account Codes'!$H$2:$I$5001,2,FALSE),IF(LEN(D717)&gt;0,VLOOKUP(D717,'Account Codes'!$K$2:$L$12186,2,FALSE),"")))</f>
        <v/>
      </c>
      <c r="F717" s="39"/>
      <c r="G717" s="31"/>
      <c r="H717" s="88" t="str">
        <f>IF(LEN(G717)=0,"",VLOOKUP(VALUE(G717),'Account Codes'!$A$2:$B$803,2,FALSE))</f>
        <v/>
      </c>
      <c r="I717" s="147"/>
      <c r="J717" s="132" t="s">
        <v>21</v>
      </c>
      <c r="K717" s="143"/>
      <c r="L717" s="132">
        <f t="shared" si="90"/>
        <v>0</v>
      </c>
      <c r="M717" s="128">
        <f t="shared" si="91"/>
        <v>0</v>
      </c>
      <c r="N717" s="30"/>
      <c r="O717" s="143"/>
      <c r="P717" s="82">
        <f t="shared" si="92"/>
        <v>0</v>
      </c>
      <c r="Q717" s="142"/>
      <c r="R717" s="123" t="str">
        <f t="shared" si="85"/>
        <v/>
      </c>
      <c r="S717" s="122" t="str">
        <f t="shared" si="86"/>
        <v/>
      </c>
      <c r="T717" s="122" t="str">
        <f t="shared" si="87"/>
        <v/>
      </c>
      <c r="U717">
        <f t="shared" si="88"/>
        <v>0</v>
      </c>
    </row>
    <row r="718" spans="1:21" ht="15" x14ac:dyDescent="0.2">
      <c r="A718" s="48">
        <v>695</v>
      </c>
      <c r="B718" s="49" t="str">
        <f>IF(G718="","",VLOOKUP(G718,'Account Codes'!$A$2:$C$803,3,FALSE))</f>
        <v/>
      </c>
      <c r="C718" s="131" t="str">
        <f t="shared" si="89"/>
        <v/>
      </c>
      <c r="D718" s="39"/>
      <c r="E718" s="85" t="str">
        <f>IF(AND(LEN(D718)&gt;0,LEN(C718)&gt;0),"ERROR - please do not enter internal order AND cost centre",IF(LEN(C718)&gt;0,VLOOKUP(C718,'Account Codes'!$H$2:$I$5001,2,FALSE),IF(LEN(D718)&gt;0,VLOOKUP(D718,'Account Codes'!$K$2:$L$12186,2,FALSE),"")))</f>
        <v/>
      </c>
      <c r="F718" s="39"/>
      <c r="G718" s="31"/>
      <c r="H718" s="88" t="str">
        <f>IF(LEN(G718)=0,"",VLOOKUP(VALUE(G718),'Account Codes'!$A$2:$B$803,2,FALSE))</f>
        <v/>
      </c>
      <c r="I718" s="147"/>
      <c r="J718" s="132" t="s">
        <v>21</v>
      </c>
      <c r="K718" s="143"/>
      <c r="L718" s="132">
        <f t="shared" si="90"/>
        <v>0</v>
      </c>
      <c r="M718" s="128">
        <f t="shared" si="91"/>
        <v>0</v>
      </c>
      <c r="N718" s="30"/>
      <c r="O718" s="143"/>
      <c r="P718" s="82">
        <f t="shared" si="92"/>
        <v>0</v>
      </c>
      <c r="Q718" s="142"/>
      <c r="R718" s="123" t="str">
        <f t="shared" si="85"/>
        <v/>
      </c>
      <c r="S718" s="122" t="str">
        <f t="shared" si="86"/>
        <v/>
      </c>
      <c r="T718" s="122" t="str">
        <f t="shared" si="87"/>
        <v/>
      </c>
      <c r="U718">
        <f t="shared" si="88"/>
        <v>0</v>
      </c>
    </row>
    <row r="719" spans="1:21" ht="15" x14ac:dyDescent="0.2">
      <c r="A719" s="48">
        <v>696</v>
      </c>
      <c r="B719" s="49" t="str">
        <f>IF(G719="","",VLOOKUP(G719,'Account Codes'!$A$2:$C$803,3,FALSE))</f>
        <v/>
      </c>
      <c r="C719" s="131" t="str">
        <f t="shared" si="89"/>
        <v/>
      </c>
      <c r="D719" s="39"/>
      <c r="E719" s="85" t="str">
        <f>IF(AND(LEN(D719)&gt;0,LEN(C719)&gt;0),"ERROR - please do not enter internal order AND cost centre",IF(LEN(C719)&gt;0,VLOOKUP(C719,'Account Codes'!$H$2:$I$5001,2,FALSE),IF(LEN(D719)&gt;0,VLOOKUP(D719,'Account Codes'!$K$2:$L$12186,2,FALSE),"")))</f>
        <v/>
      </c>
      <c r="F719" s="39"/>
      <c r="G719" s="31"/>
      <c r="H719" s="88" t="str">
        <f>IF(LEN(G719)=0,"",VLOOKUP(VALUE(G719),'Account Codes'!$A$2:$B$803,2,FALSE))</f>
        <v/>
      </c>
      <c r="I719" s="147"/>
      <c r="J719" s="132" t="s">
        <v>21</v>
      </c>
      <c r="K719" s="143"/>
      <c r="L719" s="132">
        <f t="shared" si="90"/>
        <v>0</v>
      </c>
      <c r="M719" s="128">
        <f t="shared" si="91"/>
        <v>0</v>
      </c>
      <c r="N719" s="30"/>
      <c r="O719" s="143"/>
      <c r="P719" s="82">
        <f t="shared" si="92"/>
        <v>0</v>
      </c>
      <c r="Q719" s="142"/>
      <c r="R719" s="123" t="str">
        <f t="shared" si="85"/>
        <v/>
      </c>
      <c r="S719" s="122" t="str">
        <f t="shared" si="86"/>
        <v/>
      </c>
      <c r="T719" s="122" t="str">
        <f t="shared" si="87"/>
        <v/>
      </c>
      <c r="U719">
        <f t="shared" si="88"/>
        <v>0</v>
      </c>
    </row>
    <row r="720" spans="1:21" ht="15" x14ac:dyDescent="0.2">
      <c r="A720" s="48">
        <v>697</v>
      </c>
      <c r="B720" s="49" t="str">
        <f>IF(G720="","",VLOOKUP(G720,'Account Codes'!$A$2:$C$803,3,FALSE))</f>
        <v/>
      </c>
      <c r="C720" s="131" t="str">
        <f t="shared" si="89"/>
        <v/>
      </c>
      <c r="D720" s="39"/>
      <c r="E720" s="85" t="str">
        <f>IF(AND(LEN(D720)&gt;0,LEN(C720)&gt;0),"ERROR - please do not enter internal order AND cost centre",IF(LEN(C720)&gt;0,VLOOKUP(C720,'Account Codes'!$H$2:$I$5001,2,FALSE),IF(LEN(D720)&gt;0,VLOOKUP(D720,'Account Codes'!$K$2:$L$12186,2,FALSE),"")))</f>
        <v/>
      </c>
      <c r="F720" s="39"/>
      <c r="G720" s="31"/>
      <c r="H720" s="88" t="str">
        <f>IF(LEN(G720)=0,"",VLOOKUP(VALUE(G720),'Account Codes'!$A$2:$B$803,2,FALSE))</f>
        <v/>
      </c>
      <c r="I720" s="147"/>
      <c r="J720" s="132" t="s">
        <v>21</v>
      </c>
      <c r="K720" s="143"/>
      <c r="L720" s="132">
        <f t="shared" si="90"/>
        <v>0</v>
      </c>
      <c r="M720" s="128">
        <f t="shared" si="91"/>
        <v>0</v>
      </c>
      <c r="N720" s="30"/>
      <c r="O720" s="143"/>
      <c r="P720" s="82">
        <f t="shared" si="92"/>
        <v>0</v>
      </c>
      <c r="Q720" s="142"/>
      <c r="R720" s="123" t="str">
        <f t="shared" si="85"/>
        <v/>
      </c>
      <c r="S720" s="122" t="str">
        <f t="shared" si="86"/>
        <v/>
      </c>
      <c r="T720" s="122" t="str">
        <f t="shared" si="87"/>
        <v/>
      </c>
      <c r="U720">
        <f t="shared" si="88"/>
        <v>0</v>
      </c>
    </row>
    <row r="721" spans="1:21" ht="15" x14ac:dyDescent="0.2">
      <c r="A721" s="48">
        <v>698</v>
      </c>
      <c r="B721" s="49" t="str">
        <f>IF(G721="","",VLOOKUP(G721,'Account Codes'!$A$2:$C$803,3,FALSE))</f>
        <v/>
      </c>
      <c r="C721" s="131" t="str">
        <f t="shared" si="89"/>
        <v/>
      </c>
      <c r="D721" s="39"/>
      <c r="E721" s="85" t="str">
        <f>IF(AND(LEN(D721)&gt;0,LEN(C721)&gt;0),"ERROR - please do not enter internal order AND cost centre",IF(LEN(C721)&gt;0,VLOOKUP(C721,'Account Codes'!$H$2:$I$5001,2,FALSE),IF(LEN(D721)&gt;0,VLOOKUP(D721,'Account Codes'!$K$2:$L$12186,2,FALSE),"")))</f>
        <v/>
      </c>
      <c r="F721" s="39"/>
      <c r="G721" s="31"/>
      <c r="H721" s="88" t="str">
        <f>IF(LEN(G721)=0,"",VLOOKUP(VALUE(G721),'Account Codes'!$A$2:$B$803,2,FALSE))</f>
        <v/>
      </c>
      <c r="I721" s="147"/>
      <c r="J721" s="132" t="s">
        <v>21</v>
      </c>
      <c r="K721" s="143"/>
      <c r="L721" s="132">
        <f t="shared" si="90"/>
        <v>0</v>
      </c>
      <c r="M721" s="128">
        <f t="shared" si="91"/>
        <v>0</v>
      </c>
      <c r="N721" s="30"/>
      <c r="O721" s="143"/>
      <c r="P721" s="82">
        <f t="shared" si="92"/>
        <v>0</v>
      </c>
      <c r="Q721" s="142"/>
      <c r="R721" s="123" t="str">
        <f t="shared" si="85"/>
        <v/>
      </c>
      <c r="S721" s="122" t="str">
        <f t="shared" si="86"/>
        <v/>
      </c>
      <c r="T721" s="122" t="str">
        <f t="shared" si="87"/>
        <v/>
      </c>
      <c r="U721">
        <f t="shared" si="88"/>
        <v>0</v>
      </c>
    </row>
    <row r="722" spans="1:21" ht="15" x14ac:dyDescent="0.2">
      <c r="A722" s="48">
        <v>699</v>
      </c>
      <c r="B722" s="49" t="str">
        <f>IF(G722="","",VLOOKUP(G722,'Account Codes'!$A$2:$C$803,3,FALSE))</f>
        <v/>
      </c>
      <c r="C722" s="131" t="str">
        <f t="shared" si="89"/>
        <v/>
      </c>
      <c r="D722" s="39"/>
      <c r="E722" s="85" t="str">
        <f>IF(AND(LEN(D722)&gt;0,LEN(C722)&gt;0),"ERROR - please do not enter internal order AND cost centre",IF(LEN(C722)&gt;0,VLOOKUP(C722,'Account Codes'!$H$2:$I$5001,2,FALSE),IF(LEN(D722)&gt;0,VLOOKUP(D722,'Account Codes'!$K$2:$L$12186,2,FALSE),"")))</f>
        <v/>
      </c>
      <c r="F722" s="39"/>
      <c r="G722" s="31"/>
      <c r="H722" s="88" t="str">
        <f>IF(LEN(G722)=0,"",VLOOKUP(VALUE(G722),'Account Codes'!$A$2:$B$803,2,FALSE))</f>
        <v/>
      </c>
      <c r="I722" s="147"/>
      <c r="J722" s="132" t="s">
        <v>21</v>
      </c>
      <c r="K722" s="143"/>
      <c r="L722" s="132">
        <f t="shared" si="90"/>
        <v>0</v>
      </c>
      <c r="M722" s="128">
        <f t="shared" si="91"/>
        <v>0</v>
      </c>
      <c r="N722" s="30"/>
      <c r="O722" s="143"/>
      <c r="P722" s="82">
        <f t="shared" si="92"/>
        <v>0</v>
      </c>
      <c r="Q722" s="142"/>
      <c r="R722" s="123" t="str">
        <f t="shared" si="85"/>
        <v/>
      </c>
      <c r="S722" s="122" t="str">
        <f t="shared" si="86"/>
        <v/>
      </c>
      <c r="T722" s="122" t="str">
        <f t="shared" si="87"/>
        <v/>
      </c>
      <c r="U722">
        <f t="shared" si="88"/>
        <v>0</v>
      </c>
    </row>
    <row r="723" spans="1:21" ht="15" x14ac:dyDescent="0.2">
      <c r="A723" s="48">
        <v>700</v>
      </c>
      <c r="B723" s="49" t="str">
        <f>IF(G723="","",VLOOKUP(G723,'Account Codes'!$A$2:$C$803,3,FALSE))</f>
        <v/>
      </c>
      <c r="C723" s="131" t="str">
        <f t="shared" si="89"/>
        <v/>
      </c>
      <c r="D723" s="39"/>
      <c r="E723" s="85" t="str">
        <f>IF(AND(LEN(D723)&gt;0,LEN(C723)&gt;0),"ERROR - please do not enter internal order AND cost centre",IF(LEN(C723)&gt;0,VLOOKUP(C723,'Account Codes'!$H$2:$I$5001,2,FALSE),IF(LEN(D723)&gt;0,VLOOKUP(D723,'Account Codes'!$K$2:$L$12186,2,FALSE),"")))</f>
        <v/>
      </c>
      <c r="F723" s="39"/>
      <c r="G723" s="31"/>
      <c r="H723" s="88" t="str">
        <f>IF(LEN(G723)=0,"",VLOOKUP(VALUE(G723),'Account Codes'!$A$2:$B$803,2,FALSE))</f>
        <v/>
      </c>
      <c r="I723" s="147"/>
      <c r="J723" s="132" t="s">
        <v>21</v>
      </c>
      <c r="K723" s="143"/>
      <c r="L723" s="132">
        <f t="shared" si="90"/>
        <v>0</v>
      </c>
      <c r="M723" s="128">
        <f t="shared" si="91"/>
        <v>0</v>
      </c>
      <c r="N723" s="30"/>
      <c r="O723" s="143"/>
      <c r="P723" s="82">
        <f t="shared" si="92"/>
        <v>0</v>
      </c>
      <c r="Q723" s="142"/>
      <c r="R723" s="123" t="str">
        <f t="shared" si="85"/>
        <v/>
      </c>
      <c r="S723" s="122" t="str">
        <f t="shared" si="86"/>
        <v/>
      </c>
      <c r="T723" s="122" t="str">
        <f t="shared" si="87"/>
        <v/>
      </c>
      <c r="U723">
        <f t="shared" si="88"/>
        <v>0</v>
      </c>
    </row>
    <row r="724" spans="1:21" ht="15" x14ac:dyDescent="0.2">
      <c r="A724" s="48">
        <v>701</v>
      </c>
      <c r="B724" s="49" t="str">
        <f>IF(G724="","",VLOOKUP(G724,'Account Codes'!$A$2:$C$803,3,FALSE))</f>
        <v/>
      </c>
      <c r="C724" s="131" t="str">
        <f t="shared" si="89"/>
        <v/>
      </c>
      <c r="D724" s="39"/>
      <c r="E724" s="85" t="str">
        <f>IF(AND(LEN(D724)&gt;0,LEN(C724)&gt;0),"ERROR - please do not enter internal order AND cost centre",IF(LEN(C724)&gt;0,VLOOKUP(C724,'Account Codes'!$H$2:$I$5001,2,FALSE),IF(LEN(D724)&gt;0,VLOOKUP(D724,'Account Codes'!$K$2:$L$12186,2,FALSE),"")))</f>
        <v/>
      </c>
      <c r="F724" s="39"/>
      <c r="G724" s="31"/>
      <c r="H724" s="88" t="str">
        <f>IF(LEN(G724)=0,"",VLOOKUP(VALUE(G724),'Account Codes'!$A$2:$B$803,2,FALSE))</f>
        <v/>
      </c>
      <c r="I724" s="147"/>
      <c r="J724" s="132" t="s">
        <v>21</v>
      </c>
      <c r="K724" s="143"/>
      <c r="L724" s="132">
        <f t="shared" si="90"/>
        <v>0</v>
      </c>
      <c r="M724" s="128">
        <f t="shared" si="91"/>
        <v>0</v>
      </c>
      <c r="N724" s="30"/>
      <c r="O724" s="143"/>
      <c r="P724" s="82">
        <f t="shared" si="92"/>
        <v>0</v>
      </c>
      <c r="Q724" s="142"/>
      <c r="R724" s="123" t="str">
        <f t="shared" si="85"/>
        <v/>
      </c>
      <c r="S724" s="122" t="str">
        <f t="shared" si="86"/>
        <v/>
      </c>
      <c r="T724" s="122" t="str">
        <f t="shared" si="87"/>
        <v/>
      </c>
      <c r="U724">
        <f t="shared" si="88"/>
        <v>0</v>
      </c>
    </row>
    <row r="725" spans="1:21" ht="15" x14ac:dyDescent="0.2">
      <c r="A725" s="48">
        <v>702</v>
      </c>
      <c r="B725" s="49" t="str">
        <f>IF(G725="","",VLOOKUP(G725,'Account Codes'!$A$2:$C$803,3,FALSE))</f>
        <v/>
      </c>
      <c r="C725" s="131" t="str">
        <f t="shared" si="89"/>
        <v/>
      </c>
      <c r="D725" s="39"/>
      <c r="E725" s="85" t="str">
        <f>IF(AND(LEN(D725)&gt;0,LEN(C725)&gt;0),"ERROR - please do not enter internal order AND cost centre",IF(LEN(C725)&gt;0,VLOOKUP(C725,'Account Codes'!$H$2:$I$5001,2,FALSE),IF(LEN(D725)&gt;0,VLOOKUP(D725,'Account Codes'!$K$2:$L$12186,2,FALSE),"")))</f>
        <v/>
      </c>
      <c r="F725" s="39"/>
      <c r="G725" s="31"/>
      <c r="H725" s="88" t="str">
        <f>IF(LEN(G725)=0,"",VLOOKUP(VALUE(G725),'Account Codes'!$A$2:$B$803,2,FALSE))</f>
        <v/>
      </c>
      <c r="I725" s="147"/>
      <c r="J725" s="132" t="s">
        <v>21</v>
      </c>
      <c r="K725" s="143"/>
      <c r="L725" s="132">
        <f t="shared" si="90"/>
        <v>0</v>
      </c>
      <c r="M725" s="128">
        <f t="shared" si="91"/>
        <v>0</v>
      </c>
      <c r="N725" s="30"/>
      <c r="O725" s="143"/>
      <c r="P725" s="82">
        <f t="shared" si="92"/>
        <v>0</v>
      </c>
      <c r="Q725" s="142"/>
      <c r="R725" s="123" t="str">
        <f t="shared" si="85"/>
        <v/>
      </c>
      <c r="S725" s="122" t="str">
        <f t="shared" si="86"/>
        <v/>
      </c>
      <c r="T725" s="122" t="str">
        <f t="shared" si="87"/>
        <v/>
      </c>
      <c r="U725">
        <f t="shared" si="88"/>
        <v>0</v>
      </c>
    </row>
    <row r="726" spans="1:21" ht="15" x14ac:dyDescent="0.2">
      <c r="A726" s="48">
        <v>703</v>
      </c>
      <c r="B726" s="49" t="str">
        <f>IF(G726="","",VLOOKUP(G726,'Account Codes'!$A$2:$C$803,3,FALSE))</f>
        <v/>
      </c>
      <c r="C726" s="131" t="str">
        <f t="shared" si="89"/>
        <v/>
      </c>
      <c r="D726" s="39"/>
      <c r="E726" s="85" t="str">
        <f>IF(AND(LEN(D726)&gt;0,LEN(C726)&gt;0),"ERROR - please do not enter internal order AND cost centre",IF(LEN(C726)&gt;0,VLOOKUP(C726,'Account Codes'!$H$2:$I$5001,2,FALSE),IF(LEN(D726)&gt;0,VLOOKUP(D726,'Account Codes'!$K$2:$L$12186,2,FALSE),"")))</f>
        <v/>
      </c>
      <c r="F726" s="39"/>
      <c r="G726" s="31"/>
      <c r="H726" s="88" t="str">
        <f>IF(LEN(G726)=0,"",VLOOKUP(VALUE(G726),'Account Codes'!$A$2:$B$803,2,FALSE))</f>
        <v/>
      </c>
      <c r="I726" s="147"/>
      <c r="J726" s="132" t="s">
        <v>21</v>
      </c>
      <c r="K726" s="143"/>
      <c r="L726" s="132">
        <f t="shared" si="90"/>
        <v>0</v>
      </c>
      <c r="M726" s="128">
        <f t="shared" si="91"/>
        <v>0</v>
      </c>
      <c r="N726" s="30"/>
      <c r="O726" s="143"/>
      <c r="P726" s="82">
        <f t="shared" si="92"/>
        <v>0</v>
      </c>
      <c r="Q726" s="142"/>
      <c r="R726" s="123" t="str">
        <f t="shared" si="85"/>
        <v/>
      </c>
      <c r="S726" s="122" t="str">
        <f t="shared" si="86"/>
        <v/>
      </c>
      <c r="T726" s="122" t="str">
        <f t="shared" si="87"/>
        <v/>
      </c>
      <c r="U726">
        <f t="shared" si="88"/>
        <v>0</v>
      </c>
    </row>
    <row r="727" spans="1:21" ht="15" x14ac:dyDescent="0.2">
      <c r="A727" s="48">
        <v>704</v>
      </c>
      <c r="B727" s="49" t="str">
        <f>IF(G727="","",VLOOKUP(G727,'Account Codes'!$A$2:$C$803,3,FALSE))</f>
        <v/>
      </c>
      <c r="C727" s="131" t="str">
        <f t="shared" si="89"/>
        <v/>
      </c>
      <c r="D727" s="39"/>
      <c r="E727" s="85" t="str">
        <f>IF(AND(LEN(D727)&gt;0,LEN(C727)&gt;0),"ERROR - please do not enter internal order AND cost centre",IF(LEN(C727)&gt;0,VLOOKUP(C727,'Account Codes'!$H$2:$I$5001,2,FALSE),IF(LEN(D727)&gt;0,VLOOKUP(D727,'Account Codes'!$K$2:$L$12186,2,FALSE),"")))</f>
        <v/>
      </c>
      <c r="F727" s="39"/>
      <c r="G727" s="31"/>
      <c r="H727" s="88" t="str">
        <f>IF(LEN(G727)=0,"",VLOOKUP(VALUE(G727),'Account Codes'!$A$2:$B$803,2,FALSE))</f>
        <v/>
      </c>
      <c r="I727" s="147"/>
      <c r="J727" s="132" t="s">
        <v>21</v>
      </c>
      <c r="K727" s="143"/>
      <c r="L727" s="132">
        <f t="shared" si="90"/>
        <v>0</v>
      </c>
      <c r="M727" s="128">
        <f t="shared" si="91"/>
        <v>0</v>
      </c>
      <c r="N727" s="30"/>
      <c r="O727" s="143"/>
      <c r="P727" s="82">
        <f t="shared" si="92"/>
        <v>0</v>
      </c>
      <c r="Q727" s="142"/>
      <c r="R727" s="123" t="str">
        <f t="shared" si="85"/>
        <v/>
      </c>
      <c r="S727" s="122" t="str">
        <f t="shared" si="86"/>
        <v/>
      </c>
      <c r="T727" s="122" t="str">
        <f t="shared" si="87"/>
        <v/>
      </c>
      <c r="U727">
        <f t="shared" si="88"/>
        <v>0</v>
      </c>
    </row>
    <row r="728" spans="1:21" ht="15" x14ac:dyDescent="0.2">
      <c r="A728" s="48">
        <v>705</v>
      </c>
      <c r="B728" s="49" t="str">
        <f>IF(G728="","",VLOOKUP(G728,'Account Codes'!$A$2:$C$803,3,FALSE))</f>
        <v/>
      </c>
      <c r="C728" s="131" t="str">
        <f t="shared" si="89"/>
        <v/>
      </c>
      <c r="D728" s="39"/>
      <c r="E728" s="85" t="str">
        <f>IF(AND(LEN(D728)&gt;0,LEN(C728)&gt;0),"ERROR - please do not enter internal order AND cost centre",IF(LEN(C728)&gt;0,VLOOKUP(C728,'Account Codes'!$H$2:$I$5001,2,FALSE),IF(LEN(D728)&gt;0,VLOOKUP(D728,'Account Codes'!$K$2:$L$12186,2,FALSE),"")))</f>
        <v/>
      </c>
      <c r="F728" s="39"/>
      <c r="G728" s="31"/>
      <c r="H728" s="88" t="str">
        <f>IF(LEN(G728)=0,"",VLOOKUP(VALUE(G728),'Account Codes'!$A$2:$B$803,2,FALSE))</f>
        <v/>
      </c>
      <c r="I728" s="147"/>
      <c r="J728" s="132" t="s">
        <v>21</v>
      </c>
      <c r="K728" s="143"/>
      <c r="L728" s="132">
        <f t="shared" si="90"/>
        <v>0</v>
      </c>
      <c r="M728" s="128">
        <f t="shared" si="91"/>
        <v>0</v>
      </c>
      <c r="N728" s="30"/>
      <c r="O728" s="143"/>
      <c r="P728" s="82">
        <f t="shared" si="92"/>
        <v>0</v>
      </c>
      <c r="Q728" s="142"/>
      <c r="R728" s="123" t="str">
        <f t="shared" si="85"/>
        <v/>
      </c>
      <c r="S728" s="122" t="str">
        <f t="shared" si="86"/>
        <v/>
      </c>
      <c r="T728" s="122" t="str">
        <f t="shared" si="87"/>
        <v/>
      </c>
      <c r="U728">
        <f t="shared" si="88"/>
        <v>0</v>
      </c>
    </row>
    <row r="729" spans="1:21" ht="15" x14ac:dyDescent="0.2">
      <c r="A729" s="48">
        <v>706</v>
      </c>
      <c r="B729" s="49" t="str">
        <f>IF(G729="","",VLOOKUP(G729,'Account Codes'!$A$2:$C$803,3,FALSE))</f>
        <v/>
      </c>
      <c r="C729" s="131" t="str">
        <f t="shared" si="89"/>
        <v/>
      </c>
      <c r="D729" s="39"/>
      <c r="E729" s="85" t="str">
        <f>IF(AND(LEN(D729)&gt;0,LEN(C729)&gt;0),"ERROR - please do not enter internal order AND cost centre",IF(LEN(C729)&gt;0,VLOOKUP(C729,'Account Codes'!$H$2:$I$5001,2,FALSE),IF(LEN(D729)&gt;0,VLOOKUP(D729,'Account Codes'!$K$2:$L$12186,2,FALSE),"")))</f>
        <v/>
      </c>
      <c r="F729" s="39"/>
      <c r="G729" s="31"/>
      <c r="H729" s="88" t="str">
        <f>IF(LEN(G729)=0,"",VLOOKUP(VALUE(G729),'Account Codes'!$A$2:$B$803,2,FALSE))</f>
        <v/>
      </c>
      <c r="I729" s="147"/>
      <c r="J729" s="132" t="s">
        <v>21</v>
      </c>
      <c r="K729" s="143"/>
      <c r="L729" s="132">
        <f t="shared" si="90"/>
        <v>0</v>
      </c>
      <c r="M729" s="128">
        <f t="shared" si="91"/>
        <v>0</v>
      </c>
      <c r="N729" s="30"/>
      <c r="O729" s="143"/>
      <c r="P729" s="82">
        <f t="shared" si="92"/>
        <v>0</v>
      </c>
      <c r="Q729" s="142"/>
      <c r="R729" s="123" t="str">
        <f t="shared" ref="R729:R792" si="93">IF(U729=0,"","Please enter a value for Counter Party Type and Name")</f>
        <v/>
      </c>
      <c r="S729" s="122" t="str">
        <f t="shared" ref="S729:S792" si="94">IF(G729="","",IF(N729="",1,""))</f>
        <v/>
      </c>
      <c r="T729" s="122" t="str">
        <f t="shared" ref="T729:T792" si="95">IF(G729="","",IF(O729="",1,""))</f>
        <v/>
      </c>
      <c r="U729">
        <f t="shared" ref="U729:U792" si="96">SUM(S729:T729)</f>
        <v>0</v>
      </c>
    </row>
    <row r="730" spans="1:21" ht="15" x14ac:dyDescent="0.2">
      <c r="A730" s="48">
        <v>707</v>
      </c>
      <c r="B730" s="49" t="str">
        <f>IF(G730="","",VLOOKUP(G730,'Account Codes'!$A$2:$C$803,3,FALSE))</f>
        <v/>
      </c>
      <c r="C730" s="131" t="str">
        <f t="shared" ref="C730:C793" si="97">IF(G729="","",$N$3)</f>
        <v/>
      </c>
      <c r="D730" s="39"/>
      <c r="E730" s="85" t="str">
        <f>IF(AND(LEN(D730)&gt;0,LEN(C730)&gt;0),"ERROR - please do not enter internal order AND cost centre",IF(LEN(C730)&gt;0,VLOOKUP(C730,'Account Codes'!$H$2:$I$5001,2,FALSE),IF(LEN(D730)&gt;0,VLOOKUP(D730,'Account Codes'!$K$2:$L$12186,2,FALSE),"")))</f>
        <v/>
      </c>
      <c r="F730" s="39"/>
      <c r="G730" s="31"/>
      <c r="H730" s="88" t="str">
        <f>IF(LEN(G730)=0,"",VLOOKUP(VALUE(G730),'Account Codes'!$A$2:$B$803,2,FALSE))</f>
        <v/>
      </c>
      <c r="I730" s="147"/>
      <c r="J730" s="132" t="s">
        <v>21</v>
      </c>
      <c r="K730" s="143"/>
      <c r="L730" s="132">
        <f t="shared" si="90"/>
        <v>0</v>
      </c>
      <c r="M730" s="128">
        <f t="shared" si="91"/>
        <v>0</v>
      </c>
      <c r="N730" s="30"/>
      <c r="O730" s="143"/>
      <c r="P730" s="82">
        <f t="shared" si="92"/>
        <v>0</v>
      </c>
      <c r="Q730" s="142"/>
      <c r="R730" s="123" t="str">
        <f t="shared" si="93"/>
        <v/>
      </c>
      <c r="S730" s="122" t="str">
        <f t="shared" si="94"/>
        <v/>
      </c>
      <c r="T730" s="122" t="str">
        <f t="shared" si="95"/>
        <v/>
      </c>
      <c r="U730">
        <f t="shared" si="96"/>
        <v>0</v>
      </c>
    </row>
    <row r="731" spans="1:21" ht="15" x14ac:dyDescent="0.2">
      <c r="A731" s="48">
        <v>708</v>
      </c>
      <c r="B731" s="49" t="str">
        <f>IF(G731="","",VLOOKUP(G731,'Account Codes'!$A$2:$C$803,3,FALSE))</f>
        <v/>
      </c>
      <c r="C731" s="131" t="str">
        <f t="shared" si="97"/>
        <v/>
      </c>
      <c r="D731" s="39"/>
      <c r="E731" s="85" t="str">
        <f>IF(AND(LEN(D731)&gt;0,LEN(C731)&gt;0),"ERROR - please do not enter internal order AND cost centre",IF(LEN(C731)&gt;0,VLOOKUP(C731,'Account Codes'!$H$2:$I$5001,2,FALSE),IF(LEN(D731)&gt;0,VLOOKUP(D731,'Account Codes'!$K$2:$L$12186,2,FALSE),"")))</f>
        <v/>
      </c>
      <c r="F731" s="39"/>
      <c r="G731" s="31"/>
      <c r="H731" s="88" t="str">
        <f>IF(LEN(G731)=0,"",VLOOKUP(VALUE(G731),'Account Codes'!$A$2:$B$803,2,FALSE))</f>
        <v/>
      </c>
      <c r="I731" s="147"/>
      <c r="J731" s="132" t="s">
        <v>21</v>
      </c>
      <c r="K731" s="143"/>
      <c r="L731" s="132">
        <f t="shared" si="90"/>
        <v>0</v>
      </c>
      <c r="M731" s="128">
        <f t="shared" si="91"/>
        <v>0</v>
      </c>
      <c r="N731" s="30"/>
      <c r="O731" s="143"/>
      <c r="P731" s="82">
        <f t="shared" si="92"/>
        <v>0</v>
      </c>
      <c r="Q731" s="142"/>
      <c r="R731" s="123" t="str">
        <f t="shared" si="93"/>
        <v/>
      </c>
      <c r="S731" s="122" t="str">
        <f t="shared" si="94"/>
        <v/>
      </c>
      <c r="T731" s="122" t="str">
        <f t="shared" si="95"/>
        <v/>
      </c>
      <c r="U731">
        <f t="shared" si="96"/>
        <v>0</v>
      </c>
    </row>
    <row r="732" spans="1:21" ht="15" x14ac:dyDescent="0.2">
      <c r="A732" s="48">
        <v>709</v>
      </c>
      <c r="B732" s="49" t="str">
        <f>IF(G732="","",VLOOKUP(G732,'Account Codes'!$A$2:$C$803,3,FALSE))</f>
        <v/>
      </c>
      <c r="C732" s="131" t="str">
        <f t="shared" si="97"/>
        <v/>
      </c>
      <c r="D732" s="39"/>
      <c r="E732" s="85" t="str">
        <f>IF(AND(LEN(D732)&gt;0,LEN(C732)&gt;0),"ERROR - please do not enter internal order AND cost centre",IF(LEN(C732)&gt;0,VLOOKUP(C732,'Account Codes'!$H$2:$I$5001,2,FALSE),IF(LEN(D732)&gt;0,VLOOKUP(D732,'Account Codes'!$K$2:$L$12186,2,FALSE),"")))</f>
        <v/>
      </c>
      <c r="F732" s="39"/>
      <c r="G732" s="31"/>
      <c r="H732" s="88" t="str">
        <f>IF(LEN(G732)=0,"",VLOOKUP(VALUE(G732),'Account Codes'!$A$2:$B$803,2,FALSE))</f>
        <v/>
      </c>
      <c r="I732" s="147"/>
      <c r="J732" s="132" t="s">
        <v>21</v>
      </c>
      <c r="K732" s="143"/>
      <c r="L732" s="132">
        <f t="shared" si="90"/>
        <v>0</v>
      </c>
      <c r="M732" s="128">
        <f t="shared" si="91"/>
        <v>0</v>
      </c>
      <c r="N732" s="30"/>
      <c r="O732" s="143"/>
      <c r="P732" s="82">
        <f t="shared" si="92"/>
        <v>0</v>
      </c>
      <c r="Q732" s="142"/>
      <c r="R732" s="123" t="str">
        <f t="shared" si="93"/>
        <v/>
      </c>
      <c r="S732" s="122" t="str">
        <f t="shared" si="94"/>
        <v/>
      </c>
      <c r="T732" s="122" t="str">
        <f t="shared" si="95"/>
        <v/>
      </c>
      <c r="U732">
        <f t="shared" si="96"/>
        <v>0</v>
      </c>
    </row>
    <row r="733" spans="1:21" ht="15" x14ac:dyDescent="0.2">
      <c r="A733" s="48">
        <v>710</v>
      </c>
      <c r="B733" s="49" t="str">
        <f>IF(G733="","",VLOOKUP(G733,'Account Codes'!$A$2:$C$803,3,FALSE))</f>
        <v/>
      </c>
      <c r="C733" s="131" t="str">
        <f t="shared" si="97"/>
        <v/>
      </c>
      <c r="D733" s="39"/>
      <c r="E733" s="85" t="str">
        <f>IF(AND(LEN(D733)&gt;0,LEN(C733)&gt;0),"ERROR - please do not enter internal order AND cost centre",IF(LEN(C733)&gt;0,VLOOKUP(C733,'Account Codes'!$H$2:$I$5001,2,FALSE),IF(LEN(D733)&gt;0,VLOOKUP(D733,'Account Codes'!$K$2:$L$12186,2,FALSE),"")))</f>
        <v/>
      </c>
      <c r="F733" s="39"/>
      <c r="G733" s="31"/>
      <c r="H733" s="88" t="str">
        <f>IF(LEN(G733)=0,"",VLOOKUP(VALUE(G733),'Account Codes'!$A$2:$B$803,2,FALSE))</f>
        <v/>
      </c>
      <c r="I733" s="147"/>
      <c r="J733" s="132" t="s">
        <v>21</v>
      </c>
      <c r="K733" s="143"/>
      <c r="L733" s="132">
        <f t="shared" si="90"/>
        <v>0</v>
      </c>
      <c r="M733" s="128">
        <f t="shared" si="91"/>
        <v>0</v>
      </c>
      <c r="N733" s="30"/>
      <c r="O733" s="143"/>
      <c r="P733" s="82">
        <f t="shared" si="92"/>
        <v>0</v>
      </c>
      <c r="Q733" s="142"/>
      <c r="R733" s="123" t="str">
        <f t="shared" si="93"/>
        <v/>
      </c>
      <c r="S733" s="122" t="str">
        <f t="shared" si="94"/>
        <v/>
      </c>
      <c r="T733" s="122" t="str">
        <f t="shared" si="95"/>
        <v/>
      </c>
      <c r="U733">
        <f t="shared" si="96"/>
        <v>0</v>
      </c>
    </row>
    <row r="734" spans="1:21" ht="15" x14ac:dyDescent="0.2">
      <c r="A734" s="48">
        <v>711</v>
      </c>
      <c r="B734" s="49" t="str">
        <f>IF(G734="","",VLOOKUP(G734,'Account Codes'!$A$2:$C$803,3,FALSE))</f>
        <v/>
      </c>
      <c r="C734" s="131" t="str">
        <f t="shared" si="97"/>
        <v/>
      </c>
      <c r="D734" s="39"/>
      <c r="E734" s="85" t="str">
        <f>IF(AND(LEN(D734)&gt;0,LEN(C734)&gt;0),"ERROR - please do not enter internal order AND cost centre",IF(LEN(C734)&gt;0,VLOOKUP(C734,'Account Codes'!$H$2:$I$5001,2,FALSE),IF(LEN(D734)&gt;0,VLOOKUP(D734,'Account Codes'!$K$2:$L$12186,2,FALSE),"")))</f>
        <v/>
      </c>
      <c r="F734" s="39"/>
      <c r="G734" s="31"/>
      <c r="H734" s="88" t="str">
        <f>IF(LEN(G734)=0,"",VLOOKUP(VALUE(G734),'Account Codes'!$A$2:$B$803,2,FALSE))</f>
        <v/>
      </c>
      <c r="I734" s="147"/>
      <c r="J734" s="132" t="s">
        <v>21</v>
      </c>
      <c r="K734" s="143"/>
      <c r="L734" s="132">
        <f t="shared" si="90"/>
        <v>0</v>
      </c>
      <c r="M734" s="128">
        <f t="shared" si="91"/>
        <v>0</v>
      </c>
      <c r="N734" s="30"/>
      <c r="O734" s="143"/>
      <c r="P734" s="82">
        <f t="shared" si="92"/>
        <v>0</v>
      </c>
      <c r="Q734" s="142"/>
      <c r="R734" s="123" t="str">
        <f t="shared" si="93"/>
        <v/>
      </c>
      <c r="S734" s="122" t="str">
        <f t="shared" si="94"/>
        <v/>
      </c>
      <c r="T734" s="122" t="str">
        <f t="shared" si="95"/>
        <v/>
      </c>
      <c r="U734">
        <f t="shared" si="96"/>
        <v>0</v>
      </c>
    </row>
    <row r="735" spans="1:21" ht="15" x14ac:dyDescent="0.2">
      <c r="A735" s="48">
        <v>712</v>
      </c>
      <c r="B735" s="49" t="str">
        <f>IF(G735="","",VLOOKUP(G735,'Account Codes'!$A$2:$C$803,3,FALSE))</f>
        <v/>
      </c>
      <c r="C735" s="131" t="str">
        <f t="shared" si="97"/>
        <v/>
      </c>
      <c r="D735" s="39"/>
      <c r="E735" s="85" t="str">
        <f>IF(AND(LEN(D735)&gt;0,LEN(C735)&gt;0),"ERROR - please do not enter internal order AND cost centre",IF(LEN(C735)&gt;0,VLOOKUP(C735,'Account Codes'!$H$2:$I$5001,2,FALSE),IF(LEN(D735)&gt;0,VLOOKUP(D735,'Account Codes'!$K$2:$L$12186,2,FALSE),"")))</f>
        <v/>
      </c>
      <c r="F735" s="39"/>
      <c r="G735" s="31"/>
      <c r="H735" s="88" t="str">
        <f>IF(LEN(G735)=0,"",VLOOKUP(VALUE(G735),'Account Codes'!$A$2:$B$803,2,FALSE))</f>
        <v/>
      </c>
      <c r="I735" s="147"/>
      <c r="J735" s="132" t="s">
        <v>21</v>
      </c>
      <c r="K735" s="143"/>
      <c r="L735" s="132">
        <f t="shared" si="90"/>
        <v>0</v>
      </c>
      <c r="M735" s="128">
        <f t="shared" si="91"/>
        <v>0</v>
      </c>
      <c r="N735" s="30"/>
      <c r="O735" s="143"/>
      <c r="P735" s="82">
        <f t="shared" si="92"/>
        <v>0</v>
      </c>
      <c r="Q735" s="142"/>
      <c r="R735" s="123" t="str">
        <f t="shared" si="93"/>
        <v/>
      </c>
      <c r="S735" s="122" t="str">
        <f t="shared" si="94"/>
        <v/>
      </c>
      <c r="T735" s="122" t="str">
        <f t="shared" si="95"/>
        <v/>
      </c>
      <c r="U735">
        <f t="shared" si="96"/>
        <v>0</v>
      </c>
    </row>
    <row r="736" spans="1:21" ht="15" x14ac:dyDescent="0.2">
      <c r="A736" s="48">
        <v>713</v>
      </c>
      <c r="B736" s="49" t="str">
        <f>IF(G736="","",VLOOKUP(G736,'Account Codes'!$A$2:$C$803,3,FALSE))</f>
        <v/>
      </c>
      <c r="C736" s="131" t="str">
        <f t="shared" si="97"/>
        <v/>
      </c>
      <c r="D736" s="39"/>
      <c r="E736" s="85" t="str">
        <f>IF(AND(LEN(D736)&gt;0,LEN(C736)&gt;0),"ERROR - please do not enter internal order AND cost centre",IF(LEN(C736)&gt;0,VLOOKUP(C736,'Account Codes'!$H$2:$I$5001,2,FALSE),IF(LEN(D736)&gt;0,VLOOKUP(D736,'Account Codes'!$K$2:$L$12186,2,FALSE),"")))</f>
        <v/>
      </c>
      <c r="F736" s="39"/>
      <c r="G736" s="31"/>
      <c r="H736" s="88" t="str">
        <f>IF(LEN(G736)=0,"",VLOOKUP(VALUE(G736),'Account Codes'!$A$2:$B$803,2,FALSE))</f>
        <v/>
      </c>
      <c r="I736" s="147"/>
      <c r="J736" s="132" t="s">
        <v>21</v>
      </c>
      <c r="K736" s="143"/>
      <c r="L736" s="132">
        <f t="shared" ref="L736:L799" si="98">IF((M736+P736)&gt;49,("ERROR!"),SUM(M736+P736))</f>
        <v>0</v>
      </c>
      <c r="M736" s="128">
        <f t="shared" ref="M736:M799" si="99">IF(LEN(K736)&gt;35,("ERROR"),LEN(K736))</f>
        <v>0</v>
      </c>
      <c r="N736" s="30"/>
      <c r="O736" s="143"/>
      <c r="P736" s="82">
        <f t="shared" ref="P736:P799" si="100">LEN(O736)</f>
        <v>0</v>
      </c>
      <c r="Q736" s="142"/>
      <c r="R736" s="123" t="str">
        <f t="shared" si="93"/>
        <v/>
      </c>
      <c r="S736" s="122" t="str">
        <f t="shared" si="94"/>
        <v/>
      </c>
      <c r="T736" s="122" t="str">
        <f t="shared" si="95"/>
        <v/>
      </c>
      <c r="U736">
        <f t="shared" si="96"/>
        <v>0</v>
      </c>
    </row>
    <row r="737" spans="1:21" ht="15" x14ac:dyDescent="0.2">
      <c r="A737" s="48">
        <v>714</v>
      </c>
      <c r="B737" s="49" t="str">
        <f>IF(G737="","",VLOOKUP(G737,'Account Codes'!$A$2:$C$803,3,FALSE))</f>
        <v/>
      </c>
      <c r="C737" s="131" t="str">
        <f t="shared" si="97"/>
        <v/>
      </c>
      <c r="D737" s="39"/>
      <c r="E737" s="85" t="str">
        <f>IF(AND(LEN(D737)&gt;0,LEN(C737)&gt;0),"ERROR - please do not enter internal order AND cost centre",IF(LEN(C737)&gt;0,VLOOKUP(C737,'Account Codes'!$H$2:$I$5001,2,FALSE),IF(LEN(D737)&gt;0,VLOOKUP(D737,'Account Codes'!$K$2:$L$12186,2,FALSE),"")))</f>
        <v/>
      </c>
      <c r="F737" s="39"/>
      <c r="G737" s="31"/>
      <c r="H737" s="88" t="str">
        <f>IF(LEN(G737)=0,"",VLOOKUP(VALUE(G737),'Account Codes'!$A$2:$B$803,2,FALSE))</f>
        <v/>
      </c>
      <c r="I737" s="147"/>
      <c r="J737" s="132" t="s">
        <v>21</v>
      </c>
      <c r="K737" s="143"/>
      <c r="L737" s="132">
        <f t="shared" si="98"/>
        <v>0</v>
      </c>
      <c r="M737" s="128">
        <f t="shared" si="99"/>
        <v>0</v>
      </c>
      <c r="N737" s="30"/>
      <c r="O737" s="143"/>
      <c r="P737" s="82">
        <f t="shared" si="100"/>
        <v>0</v>
      </c>
      <c r="Q737" s="142"/>
      <c r="R737" s="123" t="str">
        <f t="shared" si="93"/>
        <v/>
      </c>
      <c r="S737" s="122" t="str">
        <f t="shared" si="94"/>
        <v/>
      </c>
      <c r="T737" s="122" t="str">
        <f t="shared" si="95"/>
        <v/>
      </c>
      <c r="U737">
        <f t="shared" si="96"/>
        <v>0</v>
      </c>
    </row>
    <row r="738" spans="1:21" ht="15" x14ac:dyDescent="0.2">
      <c r="A738" s="48">
        <v>715</v>
      </c>
      <c r="B738" s="49" t="str">
        <f>IF(G738="","",VLOOKUP(G738,'Account Codes'!$A$2:$C$803,3,FALSE))</f>
        <v/>
      </c>
      <c r="C738" s="131" t="str">
        <f t="shared" si="97"/>
        <v/>
      </c>
      <c r="D738" s="39"/>
      <c r="E738" s="85" t="str">
        <f>IF(AND(LEN(D738)&gt;0,LEN(C738)&gt;0),"ERROR - please do not enter internal order AND cost centre",IF(LEN(C738)&gt;0,VLOOKUP(C738,'Account Codes'!$H$2:$I$5001,2,FALSE),IF(LEN(D738)&gt;0,VLOOKUP(D738,'Account Codes'!$K$2:$L$12186,2,FALSE),"")))</f>
        <v/>
      </c>
      <c r="F738" s="39"/>
      <c r="G738" s="31"/>
      <c r="H738" s="88" t="str">
        <f>IF(LEN(G738)=0,"",VLOOKUP(VALUE(G738),'Account Codes'!$A$2:$B$803,2,FALSE))</f>
        <v/>
      </c>
      <c r="I738" s="147"/>
      <c r="J738" s="132" t="s">
        <v>21</v>
      </c>
      <c r="K738" s="143"/>
      <c r="L738" s="132">
        <f t="shared" si="98"/>
        <v>0</v>
      </c>
      <c r="M738" s="128">
        <f t="shared" si="99"/>
        <v>0</v>
      </c>
      <c r="N738" s="30"/>
      <c r="O738" s="143"/>
      <c r="P738" s="82">
        <f t="shared" si="100"/>
        <v>0</v>
      </c>
      <c r="Q738" s="142"/>
      <c r="R738" s="123" t="str">
        <f t="shared" si="93"/>
        <v/>
      </c>
      <c r="S738" s="122" t="str">
        <f t="shared" si="94"/>
        <v/>
      </c>
      <c r="T738" s="122" t="str">
        <f t="shared" si="95"/>
        <v/>
      </c>
      <c r="U738">
        <f t="shared" si="96"/>
        <v>0</v>
      </c>
    </row>
    <row r="739" spans="1:21" ht="15" x14ac:dyDescent="0.2">
      <c r="A739" s="48">
        <v>716</v>
      </c>
      <c r="B739" s="49" t="str">
        <f>IF(G739="","",VLOOKUP(G739,'Account Codes'!$A$2:$C$803,3,FALSE))</f>
        <v/>
      </c>
      <c r="C739" s="131" t="str">
        <f t="shared" si="97"/>
        <v/>
      </c>
      <c r="D739" s="39"/>
      <c r="E739" s="85" t="str">
        <f>IF(AND(LEN(D739)&gt;0,LEN(C739)&gt;0),"ERROR - please do not enter internal order AND cost centre",IF(LEN(C739)&gt;0,VLOOKUP(C739,'Account Codes'!$H$2:$I$5001,2,FALSE),IF(LEN(D739)&gt;0,VLOOKUP(D739,'Account Codes'!$K$2:$L$12186,2,FALSE),"")))</f>
        <v/>
      </c>
      <c r="F739" s="39"/>
      <c r="G739" s="31"/>
      <c r="H739" s="88" t="str">
        <f>IF(LEN(G739)=0,"",VLOOKUP(VALUE(G739),'Account Codes'!$A$2:$B$803,2,FALSE))</f>
        <v/>
      </c>
      <c r="I739" s="147"/>
      <c r="J739" s="132" t="s">
        <v>21</v>
      </c>
      <c r="K739" s="143"/>
      <c r="L739" s="132">
        <f t="shared" si="98"/>
        <v>0</v>
      </c>
      <c r="M739" s="128">
        <f t="shared" si="99"/>
        <v>0</v>
      </c>
      <c r="N739" s="30"/>
      <c r="O739" s="143"/>
      <c r="P739" s="82">
        <f t="shared" si="100"/>
        <v>0</v>
      </c>
      <c r="Q739" s="142"/>
      <c r="R739" s="123" t="str">
        <f t="shared" si="93"/>
        <v/>
      </c>
      <c r="S739" s="122" t="str">
        <f t="shared" si="94"/>
        <v/>
      </c>
      <c r="T739" s="122" t="str">
        <f t="shared" si="95"/>
        <v/>
      </c>
      <c r="U739">
        <f t="shared" si="96"/>
        <v>0</v>
      </c>
    </row>
    <row r="740" spans="1:21" ht="15" x14ac:dyDescent="0.2">
      <c r="A740" s="48">
        <v>717</v>
      </c>
      <c r="B740" s="49" t="str">
        <f>IF(G740="","",VLOOKUP(G740,'Account Codes'!$A$2:$C$803,3,FALSE))</f>
        <v/>
      </c>
      <c r="C740" s="131" t="str">
        <f t="shared" si="97"/>
        <v/>
      </c>
      <c r="D740" s="39"/>
      <c r="E740" s="85" t="str">
        <f>IF(AND(LEN(D740)&gt;0,LEN(C740)&gt;0),"ERROR - please do not enter internal order AND cost centre",IF(LEN(C740)&gt;0,VLOOKUP(C740,'Account Codes'!$H$2:$I$5001,2,FALSE),IF(LEN(D740)&gt;0,VLOOKUP(D740,'Account Codes'!$K$2:$L$12186,2,FALSE),"")))</f>
        <v/>
      </c>
      <c r="F740" s="39"/>
      <c r="G740" s="31"/>
      <c r="H740" s="88" t="str">
        <f>IF(LEN(G740)=0,"",VLOOKUP(VALUE(G740),'Account Codes'!$A$2:$B$803,2,FALSE))</f>
        <v/>
      </c>
      <c r="I740" s="147"/>
      <c r="J740" s="132" t="s">
        <v>21</v>
      </c>
      <c r="K740" s="143"/>
      <c r="L740" s="132">
        <f t="shared" si="98"/>
        <v>0</v>
      </c>
      <c r="M740" s="128">
        <f t="shared" si="99"/>
        <v>0</v>
      </c>
      <c r="N740" s="30"/>
      <c r="O740" s="143"/>
      <c r="P740" s="82">
        <f t="shared" si="100"/>
        <v>0</v>
      </c>
      <c r="Q740" s="142"/>
      <c r="R740" s="123" t="str">
        <f t="shared" si="93"/>
        <v/>
      </c>
      <c r="S740" s="122" t="str">
        <f t="shared" si="94"/>
        <v/>
      </c>
      <c r="T740" s="122" t="str">
        <f t="shared" si="95"/>
        <v/>
      </c>
      <c r="U740">
        <f t="shared" si="96"/>
        <v>0</v>
      </c>
    </row>
    <row r="741" spans="1:21" ht="15" x14ac:dyDescent="0.2">
      <c r="A741" s="48">
        <v>718</v>
      </c>
      <c r="B741" s="49" t="str">
        <f>IF(G741="","",VLOOKUP(G741,'Account Codes'!$A$2:$C$803,3,FALSE))</f>
        <v/>
      </c>
      <c r="C741" s="131" t="str">
        <f t="shared" si="97"/>
        <v/>
      </c>
      <c r="D741" s="39"/>
      <c r="E741" s="85" t="str">
        <f>IF(AND(LEN(D741)&gt;0,LEN(C741)&gt;0),"ERROR - please do not enter internal order AND cost centre",IF(LEN(C741)&gt;0,VLOOKUP(C741,'Account Codes'!$H$2:$I$5001,2,FALSE),IF(LEN(D741)&gt;0,VLOOKUP(D741,'Account Codes'!$K$2:$L$12186,2,FALSE),"")))</f>
        <v/>
      </c>
      <c r="F741" s="39"/>
      <c r="G741" s="31"/>
      <c r="H741" s="88" t="str">
        <f>IF(LEN(G741)=0,"",VLOOKUP(VALUE(G741),'Account Codes'!$A$2:$B$803,2,FALSE))</f>
        <v/>
      </c>
      <c r="I741" s="147"/>
      <c r="J741" s="132" t="s">
        <v>21</v>
      </c>
      <c r="K741" s="143"/>
      <c r="L741" s="132">
        <f t="shared" si="98"/>
        <v>0</v>
      </c>
      <c r="M741" s="128">
        <f t="shared" si="99"/>
        <v>0</v>
      </c>
      <c r="N741" s="30"/>
      <c r="O741" s="143"/>
      <c r="P741" s="82">
        <f t="shared" si="100"/>
        <v>0</v>
      </c>
      <c r="Q741" s="142"/>
      <c r="R741" s="123" t="str">
        <f t="shared" si="93"/>
        <v/>
      </c>
      <c r="S741" s="122" t="str">
        <f t="shared" si="94"/>
        <v/>
      </c>
      <c r="T741" s="122" t="str">
        <f t="shared" si="95"/>
        <v/>
      </c>
      <c r="U741">
        <f t="shared" si="96"/>
        <v>0</v>
      </c>
    </row>
    <row r="742" spans="1:21" ht="15" x14ac:dyDescent="0.2">
      <c r="A742" s="48">
        <v>719</v>
      </c>
      <c r="B742" s="49" t="str">
        <f>IF(G742="","",VLOOKUP(G742,'Account Codes'!$A$2:$C$803,3,FALSE))</f>
        <v/>
      </c>
      <c r="C742" s="131" t="str">
        <f t="shared" si="97"/>
        <v/>
      </c>
      <c r="D742" s="39"/>
      <c r="E742" s="85" t="str">
        <f>IF(AND(LEN(D742)&gt;0,LEN(C742)&gt;0),"ERROR - please do not enter internal order AND cost centre",IF(LEN(C742)&gt;0,VLOOKUP(C742,'Account Codes'!$H$2:$I$5001,2,FALSE),IF(LEN(D742)&gt;0,VLOOKUP(D742,'Account Codes'!$K$2:$L$12186,2,FALSE),"")))</f>
        <v/>
      </c>
      <c r="F742" s="39"/>
      <c r="G742" s="31"/>
      <c r="H742" s="88" t="str">
        <f>IF(LEN(G742)=0,"",VLOOKUP(VALUE(G742),'Account Codes'!$A$2:$B$803,2,FALSE))</f>
        <v/>
      </c>
      <c r="I742" s="147"/>
      <c r="J742" s="132" t="s">
        <v>21</v>
      </c>
      <c r="K742" s="143"/>
      <c r="L742" s="132">
        <f t="shared" si="98"/>
        <v>0</v>
      </c>
      <c r="M742" s="128">
        <f t="shared" si="99"/>
        <v>0</v>
      </c>
      <c r="N742" s="30"/>
      <c r="O742" s="143"/>
      <c r="P742" s="82">
        <f t="shared" si="100"/>
        <v>0</v>
      </c>
      <c r="Q742" s="142"/>
      <c r="R742" s="123" t="str">
        <f t="shared" si="93"/>
        <v/>
      </c>
      <c r="S742" s="122" t="str">
        <f t="shared" si="94"/>
        <v/>
      </c>
      <c r="T742" s="122" t="str">
        <f t="shared" si="95"/>
        <v/>
      </c>
      <c r="U742">
        <f t="shared" si="96"/>
        <v>0</v>
      </c>
    </row>
    <row r="743" spans="1:21" ht="15" x14ac:dyDescent="0.2">
      <c r="A743" s="48">
        <v>720</v>
      </c>
      <c r="B743" s="49" t="str">
        <f>IF(G743="","",VLOOKUP(G743,'Account Codes'!$A$2:$C$803,3,FALSE))</f>
        <v/>
      </c>
      <c r="C743" s="131" t="str">
        <f t="shared" si="97"/>
        <v/>
      </c>
      <c r="D743" s="39"/>
      <c r="E743" s="85" t="str">
        <f>IF(AND(LEN(D743)&gt;0,LEN(C743)&gt;0),"ERROR - please do not enter internal order AND cost centre",IF(LEN(C743)&gt;0,VLOOKUP(C743,'Account Codes'!$H$2:$I$5001,2,FALSE),IF(LEN(D743)&gt;0,VLOOKUP(D743,'Account Codes'!$K$2:$L$12186,2,FALSE),"")))</f>
        <v/>
      </c>
      <c r="F743" s="39"/>
      <c r="G743" s="31"/>
      <c r="H743" s="88" t="str">
        <f>IF(LEN(G743)=0,"",VLOOKUP(VALUE(G743),'Account Codes'!$A$2:$B$803,2,FALSE))</f>
        <v/>
      </c>
      <c r="I743" s="147"/>
      <c r="J743" s="132" t="s">
        <v>21</v>
      </c>
      <c r="K743" s="143"/>
      <c r="L743" s="132">
        <f t="shared" si="98"/>
        <v>0</v>
      </c>
      <c r="M743" s="128">
        <f t="shared" si="99"/>
        <v>0</v>
      </c>
      <c r="N743" s="30"/>
      <c r="O743" s="143"/>
      <c r="P743" s="82">
        <f t="shared" si="100"/>
        <v>0</v>
      </c>
      <c r="Q743" s="142"/>
      <c r="R743" s="123" t="str">
        <f t="shared" si="93"/>
        <v/>
      </c>
      <c r="S743" s="122" t="str">
        <f t="shared" si="94"/>
        <v/>
      </c>
      <c r="T743" s="122" t="str">
        <f t="shared" si="95"/>
        <v/>
      </c>
      <c r="U743">
        <f t="shared" si="96"/>
        <v>0</v>
      </c>
    </row>
    <row r="744" spans="1:21" ht="15" x14ac:dyDescent="0.2">
      <c r="A744" s="48">
        <v>721</v>
      </c>
      <c r="B744" s="49" t="str">
        <f>IF(G744="","",VLOOKUP(G744,'Account Codes'!$A$2:$C$803,3,FALSE))</f>
        <v/>
      </c>
      <c r="C744" s="131" t="str">
        <f t="shared" si="97"/>
        <v/>
      </c>
      <c r="D744" s="39"/>
      <c r="E744" s="85" t="str">
        <f>IF(AND(LEN(D744)&gt;0,LEN(C744)&gt;0),"ERROR - please do not enter internal order AND cost centre",IF(LEN(C744)&gt;0,VLOOKUP(C744,'Account Codes'!$H$2:$I$5001,2,FALSE),IF(LEN(D744)&gt;0,VLOOKUP(D744,'Account Codes'!$K$2:$L$12186,2,FALSE),"")))</f>
        <v/>
      </c>
      <c r="F744" s="39"/>
      <c r="G744" s="31"/>
      <c r="H744" s="88" t="str">
        <f>IF(LEN(G744)=0,"",VLOOKUP(VALUE(G744),'Account Codes'!$A$2:$B$803,2,FALSE))</f>
        <v/>
      </c>
      <c r="I744" s="147"/>
      <c r="J744" s="132" t="s">
        <v>21</v>
      </c>
      <c r="K744" s="143"/>
      <c r="L744" s="132">
        <f t="shared" si="98"/>
        <v>0</v>
      </c>
      <c r="M744" s="128">
        <f t="shared" si="99"/>
        <v>0</v>
      </c>
      <c r="N744" s="30"/>
      <c r="O744" s="143"/>
      <c r="P744" s="82">
        <f t="shared" si="100"/>
        <v>0</v>
      </c>
      <c r="Q744" s="142"/>
      <c r="R744" s="123" t="str">
        <f t="shared" si="93"/>
        <v/>
      </c>
      <c r="S744" s="122" t="str">
        <f t="shared" si="94"/>
        <v/>
      </c>
      <c r="T744" s="122" t="str">
        <f t="shared" si="95"/>
        <v/>
      </c>
      <c r="U744">
        <f t="shared" si="96"/>
        <v>0</v>
      </c>
    </row>
    <row r="745" spans="1:21" ht="15" x14ac:dyDescent="0.2">
      <c r="A745" s="48">
        <v>722</v>
      </c>
      <c r="B745" s="49" t="str">
        <f>IF(G745="","",VLOOKUP(G745,'Account Codes'!$A$2:$C$803,3,FALSE))</f>
        <v/>
      </c>
      <c r="C745" s="131" t="str">
        <f t="shared" si="97"/>
        <v/>
      </c>
      <c r="D745" s="39"/>
      <c r="E745" s="85" t="str">
        <f>IF(AND(LEN(D745)&gt;0,LEN(C745)&gt;0),"ERROR - please do not enter internal order AND cost centre",IF(LEN(C745)&gt;0,VLOOKUP(C745,'Account Codes'!$H$2:$I$5001,2,FALSE),IF(LEN(D745)&gt;0,VLOOKUP(D745,'Account Codes'!$K$2:$L$12186,2,FALSE),"")))</f>
        <v/>
      </c>
      <c r="F745" s="39"/>
      <c r="G745" s="31"/>
      <c r="H745" s="88" t="str">
        <f>IF(LEN(G745)=0,"",VLOOKUP(VALUE(G745),'Account Codes'!$A$2:$B$803,2,FALSE))</f>
        <v/>
      </c>
      <c r="I745" s="147"/>
      <c r="J745" s="132" t="s">
        <v>21</v>
      </c>
      <c r="K745" s="143"/>
      <c r="L745" s="132">
        <f t="shared" si="98"/>
        <v>0</v>
      </c>
      <c r="M745" s="128">
        <f t="shared" si="99"/>
        <v>0</v>
      </c>
      <c r="N745" s="30"/>
      <c r="O745" s="143"/>
      <c r="P745" s="82">
        <f t="shared" si="100"/>
        <v>0</v>
      </c>
      <c r="Q745" s="142"/>
      <c r="R745" s="123" t="str">
        <f t="shared" si="93"/>
        <v/>
      </c>
      <c r="S745" s="122" t="str">
        <f t="shared" si="94"/>
        <v/>
      </c>
      <c r="T745" s="122" t="str">
        <f t="shared" si="95"/>
        <v/>
      </c>
      <c r="U745">
        <f t="shared" si="96"/>
        <v>0</v>
      </c>
    </row>
    <row r="746" spans="1:21" ht="15" x14ac:dyDescent="0.2">
      <c r="A746" s="48">
        <v>723</v>
      </c>
      <c r="B746" s="49" t="str">
        <f>IF(G746="","",VLOOKUP(G746,'Account Codes'!$A$2:$C$803,3,FALSE))</f>
        <v/>
      </c>
      <c r="C746" s="131" t="str">
        <f t="shared" si="97"/>
        <v/>
      </c>
      <c r="D746" s="39"/>
      <c r="E746" s="85" t="str">
        <f>IF(AND(LEN(D746)&gt;0,LEN(C746)&gt;0),"ERROR - please do not enter internal order AND cost centre",IF(LEN(C746)&gt;0,VLOOKUP(C746,'Account Codes'!$H$2:$I$5001,2,FALSE),IF(LEN(D746)&gt;0,VLOOKUP(D746,'Account Codes'!$K$2:$L$12186,2,FALSE),"")))</f>
        <v/>
      </c>
      <c r="F746" s="39"/>
      <c r="G746" s="31"/>
      <c r="H746" s="88" t="str">
        <f>IF(LEN(G746)=0,"",VLOOKUP(VALUE(G746),'Account Codes'!$A$2:$B$803,2,FALSE))</f>
        <v/>
      </c>
      <c r="I746" s="147"/>
      <c r="J746" s="132" t="s">
        <v>21</v>
      </c>
      <c r="K746" s="143"/>
      <c r="L746" s="132">
        <f t="shared" si="98"/>
        <v>0</v>
      </c>
      <c r="M746" s="128">
        <f t="shared" si="99"/>
        <v>0</v>
      </c>
      <c r="N746" s="30"/>
      <c r="O746" s="143"/>
      <c r="P746" s="82">
        <f t="shared" si="100"/>
        <v>0</v>
      </c>
      <c r="Q746" s="142"/>
      <c r="R746" s="123" t="str">
        <f t="shared" si="93"/>
        <v/>
      </c>
      <c r="S746" s="122" t="str">
        <f t="shared" si="94"/>
        <v/>
      </c>
      <c r="T746" s="122" t="str">
        <f t="shared" si="95"/>
        <v/>
      </c>
      <c r="U746">
        <f t="shared" si="96"/>
        <v>0</v>
      </c>
    </row>
    <row r="747" spans="1:21" ht="15" x14ac:dyDescent="0.2">
      <c r="A747" s="48">
        <v>724</v>
      </c>
      <c r="B747" s="49" t="str">
        <f>IF(G747="","",VLOOKUP(G747,'Account Codes'!$A$2:$C$803,3,FALSE))</f>
        <v/>
      </c>
      <c r="C747" s="131" t="str">
        <f t="shared" si="97"/>
        <v/>
      </c>
      <c r="D747" s="39"/>
      <c r="E747" s="85" t="str">
        <f>IF(AND(LEN(D747)&gt;0,LEN(C747)&gt;0),"ERROR - please do not enter internal order AND cost centre",IF(LEN(C747)&gt;0,VLOOKUP(C747,'Account Codes'!$H$2:$I$5001,2,FALSE),IF(LEN(D747)&gt;0,VLOOKUP(D747,'Account Codes'!$K$2:$L$12186,2,FALSE),"")))</f>
        <v/>
      </c>
      <c r="F747" s="39"/>
      <c r="G747" s="31"/>
      <c r="H747" s="88" t="str">
        <f>IF(LEN(G747)=0,"",VLOOKUP(VALUE(G747),'Account Codes'!$A$2:$B$803,2,FALSE))</f>
        <v/>
      </c>
      <c r="I747" s="147"/>
      <c r="J747" s="132" t="s">
        <v>21</v>
      </c>
      <c r="K747" s="143"/>
      <c r="L747" s="132">
        <f t="shared" si="98"/>
        <v>0</v>
      </c>
      <c r="M747" s="128">
        <f t="shared" si="99"/>
        <v>0</v>
      </c>
      <c r="N747" s="30"/>
      <c r="O747" s="143"/>
      <c r="P747" s="82">
        <f t="shared" si="100"/>
        <v>0</v>
      </c>
      <c r="Q747" s="142"/>
      <c r="R747" s="123" t="str">
        <f t="shared" si="93"/>
        <v/>
      </c>
      <c r="S747" s="122" t="str">
        <f t="shared" si="94"/>
        <v/>
      </c>
      <c r="T747" s="122" t="str">
        <f t="shared" si="95"/>
        <v/>
      </c>
      <c r="U747">
        <f t="shared" si="96"/>
        <v>0</v>
      </c>
    </row>
    <row r="748" spans="1:21" ht="15" x14ac:dyDescent="0.2">
      <c r="A748" s="48">
        <v>725</v>
      </c>
      <c r="B748" s="49" t="str">
        <f>IF(G748="","",VLOOKUP(G748,'Account Codes'!$A$2:$C$803,3,FALSE))</f>
        <v/>
      </c>
      <c r="C748" s="131" t="str">
        <f t="shared" si="97"/>
        <v/>
      </c>
      <c r="D748" s="39"/>
      <c r="E748" s="85" t="str">
        <f>IF(AND(LEN(D748)&gt;0,LEN(C748)&gt;0),"ERROR - please do not enter internal order AND cost centre",IF(LEN(C748)&gt;0,VLOOKUP(C748,'Account Codes'!$H$2:$I$5001,2,FALSE),IF(LEN(D748)&gt;0,VLOOKUP(D748,'Account Codes'!$K$2:$L$12186,2,FALSE),"")))</f>
        <v/>
      </c>
      <c r="F748" s="39"/>
      <c r="G748" s="31"/>
      <c r="H748" s="88" t="str">
        <f>IF(LEN(G748)=0,"",VLOOKUP(VALUE(G748),'Account Codes'!$A$2:$B$803,2,FALSE))</f>
        <v/>
      </c>
      <c r="I748" s="147"/>
      <c r="J748" s="132" t="s">
        <v>21</v>
      </c>
      <c r="K748" s="143"/>
      <c r="L748" s="132">
        <f t="shared" si="98"/>
        <v>0</v>
      </c>
      <c r="M748" s="128">
        <f t="shared" si="99"/>
        <v>0</v>
      </c>
      <c r="N748" s="30"/>
      <c r="O748" s="143"/>
      <c r="P748" s="82">
        <f t="shared" si="100"/>
        <v>0</v>
      </c>
      <c r="Q748" s="142"/>
      <c r="R748" s="123" t="str">
        <f t="shared" si="93"/>
        <v/>
      </c>
      <c r="S748" s="122" t="str">
        <f t="shared" si="94"/>
        <v/>
      </c>
      <c r="T748" s="122" t="str">
        <f t="shared" si="95"/>
        <v/>
      </c>
      <c r="U748">
        <f t="shared" si="96"/>
        <v>0</v>
      </c>
    </row>
    <row r="749" spans="1:21" ht="15" x14ac:dyDescent="0.2">
      <c r="A749" s="48">
        <v>726</v>
      </c>
      <c r="B749" s="49" t="str">
        <f>IF(G749="","",VLOOKUP(G749,'Account Codes'!$A$2:$C$803,3,FALSE))</f>
        <v/>
      </c>
      <c r="C749" s="131" t="str">
        <f t="shared" si="97"/>
        <v/>
      </c>
      <c r="D749" s="39"/>
      <c r="E749" s="85" t="str">
        <f>IF(AND(LEN(D749)&gt;0,LEN(C749)&gt;0),"ERROR - please do not enter internal order AND cost centre",IF(LEN(C749)&gt;0,VLOOKUP(C749,'Account Codes'!$H$2:$I$5001,2,FALSE),IF(LEN(D749)&gt;0,VLOOKUP(D749,'Account Codes'!$K$2:$L$12186,2,FALSE),"")))</f>
        <v/>
      </c>
      <c r="F749" s="39"/>
      <c r="G749" s="31"/>
      <c r="H749" s="88" t="str">
        <f>IF(LEN(G749)=0,"",VLOOKUP(VALUE(G749),'Account Codes'!$A$2:$B$803,2,FALSE))</f>
        <v/>
      </c>
      <c r="I749" s="147"/>
      <c r="J749" s="132" t="s">
        <v>21</v>
      </c>
      <c r="K749" s="143"/>
      <c r="L749" s="132">
        <f t="shared" si="98"/>
        <v>0</v>
      </c>
      <c r="M749" s="128">
        <f t="shared" si="99"/>
        <v>0</v>
      </c>
      <c r="N749" s="30"/>
      <c r="O749" s="143"/>
      <c r="P749" s="82">
        <f t="shared" si="100"/>
        <v>0</v>
      </c>
      <c r="Q749" s="142"/>
      <c r="R749" s="123" t="str">
        <f t="shared" si="93"/>
        <v/>
      </c>
      <c r="S749" s="122" t="str">
        <f t="shared" si="94"/>
        <v/>
      </c>
      <c r="T749" s="122" t="str">
        <f t="shared" si="95"/>
        <v/>
      </c>
      <c r="U749">
        <f t="shared" si="96"/>
        <v>0</v>
      </c>
    </row>
    <row r="750" spans="1:21" ht="15" x14ac:dyDescent="0.2">
      <c r="A750" s="48">
        <v>727</v>
      </c>
      <c r="B750" s="49" t="str">
        <f>IF(G750="","",VLOOKUP(G750,'Account Codes'!$A$2:$C$803,3,FALSE))</f>
        <v/>
      </c>
      <c r="C750" s="131" t="str">
        <f t="shared" si="97"/>
        <v/>
      </c>
      <c r="D750" s="39"/>
      <c r="E750" s="85" t="str">
        <f>IF(AND(LEN(D750)&gt;0,LEN(C750)&gt;0),"ERROR - please do not enter internal order AND cost centre",IF(LEN(C750)&gt;0,VLOOKUP(C750,'Account Codes'!$H$2:$I$5001,2,FALSE),IF(LEN(D750)&gt;0,VLOOKUP(D750,'Account Codes'!$K$2:$L$12186,2,FALSE),"")))</f>
        <v/>
      </c>
      <c r="F750" s="39"/>
      <c r="G750" s="31"/>
      <c r="H750" s="88" t="str">
        <f>IF(LEN(G750)=0,"",VLOOKUP(VALUE(G750),'Account Codes'!$A$2:$B$803,2,FALSE))</f>
        <v/>
      </c>
      <c r="I750" s="147"/>
      <c r="J750" s="132" t="s">
        <v>21</v>
      </c>
      <c r="K750" s="143"/>
      <c r="L750" s="132">
        <f t="shared" si="98"/>
        <v>0</v>
      </c>
      <c r="M750" s="128">
        <f t="shared" si="99"/>
        <v>0</v>
      </c>
      <c r="N750" s="30"/>
      <c r="O750" s="143"/>
      <c r="P750" s="82">
        <f t="shared" si="100"/>
        <v>0</v>
      </c>
      <c r="Q750" s="142"/>
      <c r="R750" s="123" t="str">
        <f t="shared" si="93"/>
        <v/>
      </c>
      <c r="S750" s="122" t="str">
        <f t="shared" si="94"/>
        <v/>
      </c>
      <c r="T750" s="122" t="str">
        <f t="shared" si="95"/>
        <v/>
      </c>
      <c r="U750">
        <f t="shared" si="96"/>
        <v>0</v>
      </c>
    </row>
    <row r="751" spans="1:21" ht="15" x14ac:dyDescent="0.2">
      <c r="A751" s="48">
        <v>728</v>
      </c>
      <c r="B751" s="49" t="str">
        <f>IF(G751="","",VLOOKUP(G751,'Account Codes'!$A$2:$C$803,3,FALSE))</f>
        <v/>
      </c>
      <c r="C751" s="131" t="str">
        <f t="shared" si="97"/>
        <v/>
      </c>
      <c r="D751" s="39"/>
      <c r="E751" s="85" t="str">
        <f>IF(AND(LEN(D751)&gt;0,LEN(C751)&gt;0),"ERROR - please do not enter internal order AND cost centre",IF(LEN(C751)&gt;0,VLOOKUP(C751,'Account Codes'!$H$2:$I$5001,2,FALSE),IF(LEN(D751)&gt;0,VLOOKUP(D751,'Account Codes'!$K$2:$L$12186,2,FALSE),"")))</f>
        <v/>
      </c>
      <c r="F751" s="39"/>
      <c r="G751" s="31"/>
      <c r="H751" s="88" t="str">
        <f>IF(LEN(G751)=0,"",VLOOKUP(VALUE(G751),'Account Codes'!$A$2:$B$803,2,FALSE))</f>
        <v/>
      </c>
      <c r="I751" s="147"/>
      <c r="J751" s="132" t="s">
        <v>21</v>
      </c>
      <c r="K751" s="143"/>
      <c r="L751" s="132">
        <f t="shared" si="98"/>
        <v>0</v>
      </c>
      <c r="M751" s="128">
        <f t="shared" si="99"/>
        <v>0</v>
      </c>
      <c r="N751" s="30"/>
      <c r="O751" s="143"/>
      <c r="P751" s="82">
        <f t="shared" si="100"/>
        <v>0</v>
      </c>
      <c r="Q751" s="142"/>
      <c r="R751" s="123" t="str">
        <f t="shared" si="93"/>
        <v/>
      </c>
      <c r="S751" s="122" t="str">
        <f t="shared" si="94"/>
        <v/>
      </c>
      <c r="T751" s="122" t="str">
        <f t="shared" si="95"/>
        <v/>
      </c>
      <c r="U751">
        <f t="shared" si="96"/>
        <v>0</v>
      </c>
    </row>
    <row r="752" spans="1:21" ht="15" x14ac:dyDescent="0.2">
      <c r="A752" s="48">
        <v>729</v>
      </c>
      <c r="B752" s="49" t="str">
        <f>IF(G752="","",VLOOKUP(G752,'Account Codes'!$A$2:$C$803,3,FALSE))</f>
        <v/>
      </c>
      <c r="C752" s="131" t="str">
        <f t="shared" si="97"/>
        <v/>
      </c>
      <c r="D752" s="39"/>
      <c r="E752" s="85" t="str">
        <f>IF(AND(LEN(D752)&gt;0,LEN(C752)&gt;0),"ERROR - please do not enter internal order AND cost centre",IF(LEN(C752)&gt;0,VLOOKUP(C752,'Account Codes'!$H$2:$I$5001,2,FALSE),IF(LEN(D752)&gt;0,VLOOKUP(D752,'Account Codes'!$K$2:$L$12186,2,FALSE),"")))</f>
        <v/>
      </c>
      <c r="F752" s="39"/>
      <c r="G752" s="31"/>
      <c r="H752" s="88" t="str">
        <f>IF(LEN(G752)=0,"",VLOOKUP(VALUE(G752),'Account Codes'!$A$2:$B$803,2,FALSE))</f>
        <v/>
      </c>
      <c r="I752" s="147"/>
      <c r="J752" s="132" t="s">
        <v>21</v>
      </c>
      <c r="K752" s="143"/>
      <c r="L752" s="132">
        <f t="shared" si="98"/>
        <v>0</v>
      </c>
      <c r="M752" s="128">
        <f t="shared" si="99"/>
        <v>0</v>
      </c>
      <c r="N752" s="30"/>
      <c r="O752" s="143"/>
      <c r="P752" s="82">
        <f t="shared" si="100"/>
        <v>0</v>
      </c>
      <c r="Q752" s="142"/>
      <c r="R752" s="123" t="str">
        <f t="shared" si="93"/>
        <v/>
      </c>
      <c r="S752" s="122" t="str">
        <f t="shared" si="94"/>
        <v/>
      </c>
      <c r="T752" s="122" t="str">
        <f t="shared" si="95"/>
        <v/>
      </c>
      <c r="U752">
        <f t="shared" si="96"/>
        <v>0</v>
      </c>
    </row>
    <row r="753" spans="1:21" ht="15" x14ac:dyDescent="0.2">
      <c r="A753" s="48">
        <v>730</v>
      </c>
      <c r="B753" s="49" t="str">
        <f>IF(G753="","",VLOOKUP(G753,'Account Codes'!$A$2:$C$803,3,FALSE))</f>
        <v/>
      </c>
      <c r="C753" s="131" t="str">
        <f t="shared" si="97"/>
        <v/>
      </c>
      <c r="D753" s="39"/>
      <c r="E753" s="85" t="str">
        <f>IF(AND(LEN(D753)&gt;0,LEN(C753)&gt;0),"ERROR - please do not enter internal order AND cost centre",IF(LEN(C753)&gt;0,VLOOKUP(C753,'Account Codes'!$H$2:$I$5001,2,FALSE),IF(LEN(D753)&gt;0,VLOOKUP(D753,'Account Codes'!$K$2:$L$12186,2,FALSE),"")))</f>
        <v/>
      </c>
      <c r="F753" s="39"/>
      <c r="G753" s="31"/>
      <c r="H753" s="88" t="str">
        <f>IF(LEN(G753)=0,"",VLOOKUP(VALUE(G753),'Account Codes'!$A$2:$B$803,2,FALSE))</f>
        <v/>
      </c>
      <c r="I753" s="147"/>
      <c r="J753" s="132" t="s">
        <v>21</v>
      </c>
      <c r="K753" s="143"/>
      <c r="L753" s="132">
        <f t="shared" si="98"/>
        <v>0</v>
      </c>
      <c r="M753" s="128">
        <f t="shared" si="99"/>
        <v>0</v>
      </c>
      <c r="N753" s="30"/>
      <c r="O753" s="143"/>
      <c r="P753" s="82">
        <f t="shared" si="100"/>
        <v>0</v>
      </c>
      <c r="Q753" s="142"/>
      <c r="R753" s="123" t="str">
        <f t="shared" si="93"/>
        <v/>
      </c>
      <c r="S753" s="122" t="str">
        <f t="shared" si="94"/>
        <v/>
      </c>
      <c r="T753" s="122" t="str">
        <f t="shared" si="95"/>
        <v/>
      </c>
      <c r="U753">
        <f t="shared" si="96"/>
        <v>0</v>
      </c>
    </row>
    <row r="754" spans="1:21" ht="15" x14ac:dyDescent="0.2">
      <c r="A754" s="48">
        <v>731</v>
      </c>
      <c r="B754" s="49" t="str">
        <f>IF(G754="","",VLOOKUP(G754,'Account Codes'!$A$2:$C$803,3,FALSE))</f>
        <v/>
      </c>
      <c r="C754" s="131" t="str">
        <f t="shared" si="97"/>
        <v/>
      </c>
      <c r="D754" s="39"/>
      <c r="E754" s="85" t="str">
        <f>IF(AND(LEN(D754)&gt;0,LEN(C754)&gt;0),"ERROR - please do not enter internal order AND cost centre",IF(LEN(C754)&gt;0,VLOOKUP(C754,'Account Codes'!$H$2:$I$5001,2,FALSE),IF(LEN(D754)&gt;0,VLOOKUP(D754,'Account Codes'!$K$2:$L$12186,2,FALSE),"")))</f>
        <v/>
      </c>
      <c r="F754" s="39"/>
      <c r="G754" s="31"/>
      <c r="H754" s="88" t="str">
        <f>IF(LEN(G754)=0,"",VLOOKUP(VALUE(G754),'Account Codes'!$A$2:$B$803,2,FALSE))</f>
        <v/>
      </c>
      <c r="I754" s="147"/>
      <c r="J754" s="132" t="s">
        <v>21</v>
      </c>
      <c r="K754" s="143"/>
      <c r="L754" s="132">
        <f t="shared" si="98"/>
        <v>0</v>
      </c>
      <c r="M754" s="128">
        <f t="shared" si="99"/>
        <v>0</v>
      </c>
      <c r="N754" s="30"/>
      <c r="O754" s="143"/>
      <c r="P754" s="82">
        <f t="shared" si="100"/>
        <v>0</v>
      </c>
      <c r="Q754" s="142"/>
      <c r="R754" s="123" t="str">
        <f t="shared" si="93"/>
        <v/>
      </c>
      <c r="S754" s="122" t="str">
        <f t="shared" si="94"/>
        <v/>
      </c>
      <c r="T754" s="122" t="str">
        <f t="shared" si="95"/>
        <v/>
      </c>
      <c r="U754">
        <f t="shared" si="96"/>
        <v>0</v>
      </c>
    </row>
    <row r="755" spans="1:21" ht="15" x14ac:dyDescent="0.2">
      <c r="A755" s="48">
        <v>732</v>
      </c>
      <c r="B755" s="49" t="str">
        <f>IF(G755="","",VLOOKUP(G755,'Account Codes'!$A$2:$C$803,3,FALSE))</f>
        <v/>
      </c>
      <c r="C755" s="131" t="str">
        <f t="shared" si="97"/>
        <v/>
      </c>
      <c r="D755" s="39"/>
      <c r="E755" s="85" t="str">
        <f>IF(AND(LEN(D755)&gt;0,LEN(C755)&gt;0),"ERROR - please do not enter internal order AND cost centre",IF(LEN(C755)&gt;0,VLOOKUP(C755,'Account Codes'!$H$2:$I$5001,2,FALSE),IF(LEN(D755)&gt;0,VLOOKUP(D755,'Account Codes'!$K$2:$L$12186,2,FALSE),"")))</f>
        <v/>
      </c>
      <c r="F755" s="39"/>
      <c r="G755" s="31"/>
      <c r="H755" s="88" t="str">
        <f>IF(LEN(G755)=0,"",VLOOKUP(VALUE(G755),'Account Codes'!$A$2:$B$803,2,FALSE))</f>
        <v/>
      </c>
      <c r="I755" s="147"/>
      <c r="J755" s="132" t="s">
        <v>21</v>
      </c>
      <c r="K755" s="143"/>
      <c r="L755" s="132">
        <f t="shared" si="98"/>
        <v>0</v>
      </c>
      <c r="M755" s="128">
        <f t="shared" si="99"/>
        <v>0</v>
      </c>
      <c r="N755" s="30"/>
      <c r="O755" s="143"/>
      <c r="P755" s="82">
        <f t="shared" si="100"/>
        <v>0</v>
      </c>
      <c r="Q755" s="142"/>
      <c r="R755" s="123" t="str">
        <f t="shared" si="93"/>
        <v/>
      </c>
      <c r="S755" s="122" t="str">
        <f t="shared" si="94"/>
        <v/>
      </c>
      <c r="T755" s="122" t="str">
        <f t="shared" si="95"/>
        <v/>
      </c>
      <c r="U755">
        <f t="shared" si="96"/>
        <v>0</v>
      </c>
    </row>
    <row r="756" spans="1:21" ht="15" x14ac:dyDescent="0.2">
      <c r="A756" s="48">
        <v>733</v>
      </c>
      <c r="B756" s="49" t="str">
        <f>IF(G756="","",VLOOKUP(G756,'Account Codes'!$A$2:$C$803,3,FALSE))</f>
        <v/>
      </c>
      <c r="C756" s="131" t="str">
        <f t="shared" si="97"/>
        <v/>
      </c>
      <c r="D756" s="39"/>
      <c r="E756" s="85" t="str">
        <f>IF(AND(LEN(D756)&gt;0,LEN(C756)&gt;0),"ERROR - please do not enter internal order AND cost centre",IF(LEN(C756)&gt;0,VLOOKUP(C756,'Account Codes'!$H$2:$I$5001,2,FALSE),IF(LEN(D756)&gt;0,VLOOKUP(D756,'Account Codes'!$K$2:$L$12186,2,FALSE),"")))</f>
        <v/>
      </c>
      <c r="F756" s="39"/>
      <c r="G756" s="31"/>
      <c r="H756" s="88" t="str">
        <f>IF(LEN(G756)=0,"",VLOOKUP(VALUE(G756),'Account Codes'!$A$2:$B$803,2,FALSE))</f>
        <v/>
      </c>
      <c r="I756" s="147"/>
      <c r="J756" s="132" t="s">
        <v>21</v>
      </c>
      <c r="K756" s="143"/>
      <c r="L756" s="132">
        <f t="shared" si="98"/>
        <v>0</v>
      </c>
      <c r="M756" s="128">
        <f t="shared" si="99"/>
        <v>0</v>
      </c>
      <c r="N756" s="30"/>
      <c r="O756" s="143"/>
      <c r="P756" s="82">
        <f t="shared" si="100"/>
        <v>0</v>
      </c>
      <c r="Q756" s="142"/>
      <c r="R756" s="123" t="str">
        <f t="shared" si="93"/>
        <v/>
      </c>
      <c r="S756" s="122" t="str">
        <f t="shared" si="94"/>
        <v/>
      </c>
      <c r="T756" s="122" t="str">
        <f t="shared" si="95"/>
        <v/>
      </c>
      <c r="U756">
        <f t="shared" si="96"/>
        <v>0</v>
      </c>
    </row>
    <row r="757" spans="1:21" ht="15" x14ac:dyDescent="0.2">
      <c r="A757" s="48">
        <v>734</v>
      </c>
      <c r="B757" s="49" t="str">
        <f>IF(G757="","",VLOOKUP(G757,'Account Codes'!$A$2:$C$803,3,FALSE))</f>
        <v/>
      </c>
      <c r="C757" s="131" t="str">
        <f t="shared" si="97"/>
        <v/>
      </c>
      <c r="D757" s="39"/>
      <c r="E757" s="85" t="str">
        <f>IF(AND(LEN(D757)&gt;0,LEN(C757)&gt;0),"ERROR - please do not enter internal order AND cost centre",IF(LEN(C757)&gt;0,VLOOKUP(C757,'Account Codes'!$H$2:$I$5001,2,FALSE),IF(LEN(D757)&gt;0,VLOOKUP(D757,'Account Codes'!$K$2:$L$12186,2,FALSE),"")))</f>
        <v/>
      </c>
      <c r="F757" s="39"/>
      <c r="G757" s="31"/>
      <c r="H757" s="88" t="str">
        <f>IF(LEN(G757)=0,"",VLOOKUP(VALUE(G757),'Account Codes'!$A$2:$B$803,2,FALSE))</f>
        <v/>
      </c>
      <c r="I757" s="147"/>
      <c r="J757" s="132" t="s">
        <v>21</v>
      </c>
      <c r="K757" s="143"/>
      <c r="L757" s="132">
        <f t="shared" si="98"/>
        <v>0</v>
      </c>
      <c r="M757" s="128">
        <f t="shared" si="99"/>
        <v>0</v>
      </c>
      <c r="N757" s="30"/>
      <c r="O757" s="143"/>
      <c r="P757" s="82">
        <f t="shared" si="100"/>
        <v>0</v>
      </c>
      <c r="Q757" s="142"/>
      <c r="R757" s="123" t="str">
        <f t="shared" si="93"/>
        <v/>
      </c>
      <c r="S757" s="122" t="str">
        <f t="shared" si="94"/>
        <v/>
      </c>
      <c r="T757" s="122" t="str">
        <f t="shared" si="95"/>
        <v/>
      </c>
      <c r="U757">
        <f t="shared" si="96"/>
        <v>0</v>
      </c>
    </row>
    <row r="758" spans="1:21" ht="15" x14ac:dyDescent="0.2">
      <c r="A758" s="48">
        <v>735</v>
      </c>
      <c r="B758" s="49" t="str">
        <f>IF(G758="","",VLOOKUP(G758,'Account Codes'!$A$2:$C$803,3,FALSE))</f>
        <v/>
      </c>
      <c r="C758" s="131" t="str">
        <f t="shared" si="97"/>
        <v/>
      </c>
      <c r="D758" s="39"/>
      <c r="E758" s="85" t="str">
        <f>IF(AND(LEN(D758)&gt;0,LEN(C758)&gt;0),"ERROR - please do not enter internal order AND cost centre",IF(LEN(C758)&gt;0,VLOOKUP(C758,'Account Codes'!$H$2:$I$5001,2,FALSE),IF(LEN(D758)&gt;0,VLOOKUP(D758,'Account Codes'!$K$2:$L$12186,2,FALSE),"")))</f>
        <v/>
      </c>
      <c r="F758" s="39"/>
      <c r="G758" s="31"/>
      <c r="H758" s="88" t="str">
        <f>IF(LEN(G758)=0,"",VLOOKUP(VALUE(G758),'Account Codes'!$A$2:$B$803,2,FALSE))</f>
        <v/>
      </c>
      <c r="I758" s="147"/>
      <c r="J758" s="132" t="s">
        <v>21</v>
      </c>
      <c r="K758" s="143"/>
      <c r="L758" s="132">
        <f t="shared" si="98"/>
        <v>0</v>
      </c>
      <c r="M758" s="128">
        <f t="shared" si="99"/>
        <v>0</v>
      </c>
      <c r="N758" s="30"/>
      <c r="O758" s="143"/>
      <c r="P758" s="82">
        <f t="shared" si="100"/>
        <v>0</v>
      </c>
      <c r="Q758" s="142"/>
      <c r="R758" s="123" t="str">
        <f t="shared" si="93"/>
        <v/>
      </c>
      <c r="S758" s="122" t="str">
        <f t="shared" si="94"/>
        <v/>
      </c>
      <c r="T758" s="122" t="str">
        <f t="shared" si="95"/>
        <v/>
      </c>
      <c r="U758">
        <f t="shared" si="96"/>
        <v>0</v>
      </c>
    </row>
    <row r="759" spans="1:21" ht="15" x14ac:dyDescent="0.2">
      <c r="A759" s="48">
        <v>736</v>
      </c>
      <c r="B759" s="49" t="str">
        <f>IF(G759="","",VLOOKUP(G759,'Account Codes'!$A$2:$C$803,3,FALSE))</f>
        <v/>
      </c>
      <c r="C759" s="131" t="str">
        <f t="shared" si="97"/>
        <v/>
      </c>
      <c r="D759" s="39"/>
      <c r="E759" s="85" t="str">
        <f>IF(AND(LEN(D759)&gt;0,LEN(C759)&gt;0),"ERROR - please do not enter internal order AND cost centre",IF(LEN(C759)&gt;0,VLOOKUP(C759,'Account Codes'!$H$2:$I$5001,2,FALSE),IF(LEN(D759)&gt;0,VLOOKUP(D759,'Account Codes'!$K$2:$L$12186,2,FALSE),"")))</f>
        <v/>
      </c>
      <c r="F759" s="39"/>
      <c r="G759" s="31"/>
      <c r="H759" s="88" t="str">
        <f>IF(LEN(G759)=0,"",VLOOKUP(VALUE(G759),'Account Codes'!$A$2:$B$803,2,FALSE))</f>
        <v/>
      </c>
      <c r="I759" s="147"/>
      <c r="J759" s="132" t="s">
        <v>21</v>
      </c>
      <c r="K759" s="143"/>
      <c r="L759" s="132">
        <f t="shared" si="98"/>
        <v>0</v>
      </c>
      <c r="M759" s="128">
        <f t="shared" si="99"/>
        <v>0</v>
      </c>
      <c r="N759" s="30"/>
      <c r="O759" s="143"/>
      <c r="P759" s="82">
        <f t="shared" si="100"/>
        <v>0</v>
      </c>
      <c r="Q759" s="142"/>
      <c r="R759" s="123" t="str">
        <f t="shared" si="93"/>
        <v/>
      </c>
      <c r="S759" s="122" t="str">
        <f t="shared" si="94"/>
        <v/>
      </c>
      <c r="T759" s="122" t="str">
        <f t="shared" si="95"/>
        <v/>
      </c>
      <c r="U759">
        <f t="shared" si="96"/>
        <v>0</v>
      </c>
    </row>
    <row r="760" spans="1:21" ht="15" x14ac:dyDescent="0.2">
      <c r="A760" s="48">
        <v>737</v>
      </c>
      <c r="B760" s="49" t="str">
        <f>IF(G760="","",VLOOKUP(G760,'Account Codes'!$A$2:$C$803,3,FALSE))</f>
        <v/>
      </c>
      <c r="C760" s="131" t="str">
        <f t="shared" si="97"/>
        <v/>
      </c>
      <c r="D760" s="39"/>
      <c r="E760" s="85" t="str">
        <f>IF(AND(LEN(D760)&gt;0,LEN(C760)&gt;0),"ERROR - please do not enter internal order AND cost centre",IF(LEN(C760)&gt;0,VLOOKUP(C760,'Account Codes'!$H$2:$I$5001,2,FALSE),IF(LEN(D760)&gt;0,VLOOKUP(D760,'Account Codes'!$K$2:$L$12186,2,FALSE),"")))</f>
        <v/>
      </c>
      <c r="F760" s="39"/>
      <c r="G760" s="31"/>
      <c r="H760" s="88" t="str">
        <f>IF(LEN(G760)=0,"",VLOOKUP(VALUE(G760),'Account Codes'!$A$2:$B$803,2,FALSE))</f>
        <v/>
      </c>
      <c r="I760" s="147"/>
      <c r="J760" s="132" t="s">
        <v>21</v>
      </c>
      <c r="K760" s="143"/>
      <c r="L760" s="132">
        <f t="shared" si="98"/>
        <v>0</v>
      </c>
      <c r="M760" s="128">
        <f t="shared" si="99"/>
        <v>0</v>
      </c>
      <c r="N760" s="30"/>
      <c r="O760" s="143"/>
      <c r="P760" s="82">
        <f t="shared" si="100"/>
        <v>0</v>
      </c>
      <c r="Q760" s="142"/>
      <c r="R760" s="123" t="str">
        <f t="shared" si="93"/>
        <v/>
      </c>
      <c r="S760" s="122" t="str">
        <f t="shared" si="94"/>
        <v/>
      </c>
      <c r="T760" s="122" t="str">
        <f t="shared" si="95"/>
        <v/>
      </c>
      <c r="U760">
        <f t="shared" si="96"/>
        <v>0</v>
      </c>
    </row>
    <row r="761" spans="1:21" ht="15" x14ac:dyDescent="0.2">
      <c r="A761" s="48">
        <v>738</v>
      </c>
      <c r="B761" s="49" t="str">
        <f>IF(G761="","",VLOOKUP(G761,'Account Codes'!$A$2:$C$803,3,FALSE))</f>
        <v/>
      </c>
      <c r="C761" s="131" t="str">
        <f t="shared" si="97"/>
        <v/>
      </c>
      <c r="D761" s="39"/>
      <c r="E761" s="85" t="str">
        <f>IF(AND(LEN(D761)&gt;0,LEN(C761)&gt;0),"ERROR - please do not enter internal order AND cost centre",IF(LEN(C761)&gt;0,VLOOKUP(C761,'Account Codes'!$H$2:$I$5001,2,FALSE),IF(LEN(D761)&gt;0,VLOOKUP(D761,'Account Codes'!$K$2:$L$12186,2,FALSE),"")))</f>
        <v/>
      </c>
      <c r="F761" s="39"/>
      <c r="G761" s="31"/>
      <c r="H761" s="88" t="str">
        <f>IF(LEN(G761)=0,"",VLOOKUP(VALUE(G761),'Account Codes'!$A$2:$B$803,2,FALSE))</f>
        <v/>
      </c>
      <c r="I761" s="147"/>
      <c r="J761" s="132" t="s">
        <v>21</v>
      </c>
      <c r="K761" s="143"/>
      <c r="L761" s="132">
        <f t="shared" si="98"/>
        <v>0</v>
      </c>
      <c r="M761" s="128">
        <f t="shared" si="99"/>
        <v>0</v>
      </c>
      <c r="N761" s="30"/>
      <c r="O761" s="143"/>
      <c r="P761" s="82">
        <f t="shared" si="100"/>
        <v>0</v>
      </c>
      <c r="Q761" s="142"/>
      <c r="R761" s="123" t="str">
        <f t="shared" si="93"/>
        <v/>
      </c>
      <c r="S761" s="122" t="str">
        <f t="shared" si="94"/>
        <v/>
      </c>
      <c r="T761" s="122" t="str">
        <f t="shared" si="95"/>
        <v/>
      </c>
      <c r="U761">
        <f t="shared" si="96"/>
        <v>0</v>
      </c>
    </row>
    <row r="762" spans="1:21" ht="15" x14ac:dyDescent="0.2">
      <c r="A762" s="48">
        <v>739</v>
      </c>
      <c r="B762" s="49" t="str">
        <f>IF(G762="","",VLOOKUP(G762,'Account Codes'!$A$2:$C$803,3,FALSE))</f>
        <v/>
      </c>
      <c r="C762" s="131" t="str">
        <f t="shared" si="97"/>
        <v/>
      </c>
      <c r="D762" s="39"/>
      <c r="E762" s="85" t="str">
        <f>IF(AND(LEN(D762)&gt;0,LEN(C762)&gt;0),"ERROR - please do not enter internal order AND cost centre",IF(LEN(C762)&gt;0,VLOOKUP(C762,'Account Codes'!$H$2:$I$5001,2,FALSE),IF(LEN(D762)&gt;0,VLOOKUP(D762,'Account Codes'!$K$2:$L$12186,2,FALSE),"")))</f>
        <v/>
      </c>
      <c r="F762" s="39"/>
      <c r="G762" s="31"/>
      <c r="H762" s="88" t="str">
        <f>IF(LEN(G762)=0,"",VLOOKUP(VALUE(G762),'Account Codes'!$A$2:$B$803,2,FALSE))</f>
        <v/>
      </c>
      <c r="I762" s="147"/>
      <c r="J762" s="132" t="s">
        <v>21</v>
      </c>
      <c r="K762" s="143"/>
      <c r="L762" s="132">
        <f t="shared" si="98"/>
        <v>0</v>
      </c>
      <c r="M762" s="128">
        <f t="shared" si="99"/>
        <v>0</v>
      </c>
      <c r="N762" s="30"/>
      <c r="O762" s="143"/>
      <c r="P762" s="82">
        <f t="shared" si="100"/>
        <v>0</v>
      </c>
      <c r="Q762" s="142"/>
      <c r="R762" s="123" t="str">
        <f t="shared" si="93"/>
        <v/>
      </c>
      <c r="S762" s="122" t="str">
        <f t="shared" si="94"/>
        <v/>
      </c>
      <c r="T762" s="122" t="str">
        <f t="shared" si="95"/>
        <v/>
      </c>
      <c r="U762">
        <f t="shared" si="96"/>
        <v>0</v>
      </c>
    </row>
    <row r="763" spans="1:21" ht="15" x14ac:dyDescent="0.2">
      <c r="A763" s="48">
        <v>740</v>
      </c>
      <c r="B763" s="49" t="str">
        <f>IF(G763="","",VLOOKUP(G763,'Account Codes'!$A$2:$C$803,3,FALSE))</f>
        <v/>
      </c>
      <c r="C763" s="131" t="str">
        <f t="shared" si="97"/>
        <v/>
      </c>
      <c r="D763" s="39"/>
      <c r="E763" s="85" t="str">
        <f>IF(AND(LEN(D763)&gt;0,LEN(C763)&gt;0),"ERROR - please do not enter internal order AND cost centre",IF(LEN(C763)&gt;0,VLOOKUP(C763,'Account Codes'!$H$2:$I$5001,2,FALSE),IF(LEN(D763)&gt;0,VLOOKUP(D763,'Account Codes'!$K$2:$L$12186,2,FALSE),"")))</f>
        <v/>
      </c>
      <c r="F763" s="39"/>
      <c r="G763" s="31"/>
      <c r="H763" s="88" t="str">
        <f>IF(LEN(G763)=0,"",VLOOKUP(VALUE(G763),'Account Codes'!$A$2:$B$803,2,FALSE))</f>
        <v/>
      </c>
      <c r="I763" s="147"/>
      <c r="J763" s="132" t="s">
        <v>21</v>
      </c>
      <c r="K763" s="143"/>
      <c r="L763" s="132">
        <f t="shared" si="98"/>
        <v>0</v>
      </c>
      <c r="M763" s="128">
        <f t="shared" si="99"/>
        <v>0</v>
      </c>
      <c r="N763" s="30"/>
      <c r="O763" s="143"/>
      <c r="P763" s="82">
        <f t="shared" si="100"/>
        <v>0</v>
      </c>
      <c r="Q763" s="142"/>
      <c r="R763" s="123" t="str">
        <f t="shared" si="93"/>
        <v/>
      </c>
      <c r="S763" s="122" t="str">
        <f t="shared" si="94"/>
        <v/>
      </c>
      <c r="T763" s="122" t="str">
        <f t="shared" si="95"/>
        <v/>
      </c>
      <c r="U763">
        <f t="shared" si="96"/>
        <v>0</v>
      </c>
    </row>
    <row r="764" spans="1:21" ht="15" x14ac:dyDescent="0.2">
      <c r="A764" s="48">
        <v>741</v>
      </c>
      <c r="B764" s="49" t="str">
        <f>IF(G764="","",VLOOKUP(G764,'Account Codes'!$A$2:$C$803,3,FALSE))</f>
        <v/>
      </c>
      <c r="C764" s="131" t="str">
        <f t="shared" si="97"/>
        <v/>
      </c>
      <c r="D764" s="39"/>
      <c r="E764" s="85" t="str">
        <f>IF(AND(LEN(D764)&gt;0,LEN(C764)&gt;0),"ERROR - please do not enter internal order AND cost centre",IF(LEN(C764)&gt;0,VLOOKUP(C764,'Account Codes'!$H$2:$I$5001,2,FALSE),IF(LEN(D764)&gt;0,VLOOKUP(D764,'Account Codes'!$K$2:$L$12186,2,FALSE),"")))</f>
        <v/>
      </c>
      <c r="F764" s="39"/>
      <c r="G764" s="31"/>
      <c r="H764" s="88" t="str">
        <f>IF(LEN(G764)=0,"",VLOOKUP(VALUE(G764),'Account Codes'!$A$2:$B$803,2,FALSE))</f>
        <v/>
      </c>
      <c r="I764" s="147"/>
      <c r="J764" s="132" t="s">
        <v>21</v>
      </c>
      <c r="K764" s="143"/>
      <c r="L764" s="132">
        <f t="shared" si="98"/>
        <v>0</v>
      </c>
      <c r="M764" s="128">
        <f t="shared" si="99"/>
        <v>0</v>
      </c>
      <c r="N764" s="30"/>
      <c r="O764" s="143"/>
      <c r="P764" s="82">
        <f t="shared" si="100"/>
        <v>0</v>
      </c>
      <c r="Q764" s="142"/>
      <c r="R764" s="123" t="str">
        <f t="shared" si="93"/>
        <v/>
      </c>
      <c r="S764" s="122" t="str">
        <f t="shared" si="94"/>
        <v/>
      </c>
      <c r="T764" s="122" t="str">
        <f t="shared" si="95"/>
        <v/>
      </c>
      <c r="U764">
        <f t="shared" si="96"/>
        <v>0</v>
      </c>
    </row>
    <row r="765" spans="1:21" ht="15" x14ac:dyDescent="0.2">
      <c r="A765" s="48">
        <v>742</v>
      </c>
      <c r="B765" s="49" t="str">
        <f>IF(G765="","",VLOOKUP(G765,'Account Codes'!$A$2:$C$803,3,FALSE))</f>
        <v/>
      </c>
      <c r="C765" s="131" t="str">
        <f t="shared" si="97"/>
        <v/>
      </c>
      <c r="D765" s="39"/>
      <c r="E765" s="85" t="str">
        <f>IF(AND(LEN(D765)&gt;0,LEN(C765)&gt;0),"ERROR - please do not enter internal order AND cost centre",IF(LEN(C765)&gt;0,VLOOKUP(C765,'Account Codes'!$H$2:$I$5001,2,FALSE),IF(LEN(D765)&gt;0,VLOOKUP(D765,'Account Codes'!$K$2:$L$12186,2,FALSE),"")))</f>
        <v/>
      </c>
      <c r="F765" s="39"/>
      <c r="G765" s="31"/>
      <c r="H765" s="88" t="str">
        <f>IF(LEN(G765)=0,"",VLOOKUP(VALUE(G765),'Account Codes'!$A$2:$B$803,2,FALSE))</f>
        <v/>
      </c>
      <c r="I765" s="147"/>
      <c r="J765" s="132" t="s">
        <v>21</v>
      </c>
      <c r="K765" s="143"/>
      <c r="L765" s="132">
        <f t="shared" si="98"/>
        <v>0</v>
      </c>
      <c r="M765" s="128">
        <f t="shared" si="99"/>
        <v>0</v>
      </c>
      <c r="N765" s="30"/>
      <c r="O765" s="143"/>
      <c r="P765" s="82">
        <f t="shared" si="100"/>
        <v>0</v>
      </c>
      <c r="Q765" s="142"/>
      <c r="R765" s="123" t="str">
        <f t="shared" si="93"/>
        <v/>
      </c>
      <c r="S765" s="122" t="str">
        <f t="shared" si="94"/>
        <v/>
      </c>
      <c r="T765" s="122" t="str">
        <f t="shared" si="95"/>
        <v/>
      </c>
      <c r="U765">
        <f t="shared" si="96"/>
        <v>0</v>
      </c>
    </row>
    <row r="766" spans="1:21" ht="15" x14ac:dyDescent="0.2">
      <c r="A766" s="48">
        <v>743</v>
      </c>
      <c r="B766" s="49" t="str">
        <f>IF(G766="","",VLOOKUP(G766,'Account Codes'!$A$2:$C$803,3,FALSE))</f>
        <v/>
      </c>
      <c r="C766" s="131" t="str">
        <f t="shared" si="97"/>
        <v/>
      </c>
      <c r="D766" s="39"/>
      <c r="E766" s="85" t="str">
        <f>IF(AND(LEN(D766)&gt;0,LEN(C766)&gt;0),"ERROR - please do not enter internal order AND cost centre",IF(LEN(C766)&gt;0,VLOOKUP(C766,'Account Codes'!$H$2:$I$5001,2,FALSE),IF(LEN(D766)&gt;0,VLOOKUP(D766,'Account Codes'!$K$2:$L$12186,2,FALSE),"")))</f>
        <v/>
      </c>
      <c r="F766" s="39"/>
      <c r="G766" s="31"/>
      <c r="H766" s="88" t="str">
        <f>IF(LEN(G766)=0,"",VLOOKUP(VALUE(G766),'Account Codes'!$A$2:$B$803,2,FALSE))</f>
        <v/>
      </c>
      <c r="I766" s="147"/>
      <c r="J766" s="132" t="s">
        <v>21</v>
      </c>
      <c r="K766" s="143"/>
      <c r="L766" s="132">
        <f t="shared" si="98"/>
        <v>0</v>
      </c>
      <c r="M766" s="128">
        <f t="shared" si="99"/>
        <v>0</v>
      </c>
      <c r="N766" s="30"/>
      <c r="O766" s="143"/>
      <c r="P766" s="82">
        <f t="shared" si="100"/>
        <v>0</v>
      </c>
      <c r="Q766" s="142"/>
      <c r="R766" s="123" t="str">
        <f t="shared" si="93"/>
        <v/>
      </c>
      <c r="S766" s="122" t="str">
        <f t="shared" si="94"/>
        <v/>
      </c>
      <c r="T766" s="122" t="str">
        <f t="shared" si="95"/>
        <v/>
      </c>
      <c r="U766">
        <f t="shared" si="96"/>
        <v>0</v>
      </c>
    </row>
    <row r="767" spans="1:21" ht="15" x14ac:dyDescent="0.2">
      <c r="A767" s="48">
        <v>744</v>
      </c>
      <c r="B767" s="49" t="str">
        <f>IF(G767="","",VLOOKUP(G767,'Account Codes'!$A$2:$C$803,3,FALSE))</f>
        <v/>
      </c>
      <c r="C767" s="131" t="str">
        <f t="shared" si="97"/>
        <v/>
      </c>
      <c r="D767" s="39"/>
      <c r="E767" s="85" t="str">
        <f>IF(AND(LEN(D767)&gt;0,LEN(C767)&gt;0),"ERROR - please do not enter internal order AND cost centre",IF(LEN(C767)&gt;0,VLOOKUP(C767,'Account Codes'!$H$2:$I$5001,2,FALSE),IF(LEN(D767)&gt;0,VLOOKUP(D767,'Account Codes'!$K$2:$L$12186,2,FALSE),"")))</f>
        <v/>
      </c>
      <c r="F767" s="39"/>
      <c r="G767" s="31"/>
      <c r="H767" s="88" t="str">
        <f>IF(LEN(G767)=0,"",VLOOKUP(VALUE(G767),'Account Codes'!$A$2:$B$803,2,FALSE))</f>
        <v/>
      </c>
      <c r="I767" s="147"/>
      <c r="J767" s="132" t="s">
        <v>21</v>
      </c>
      <c r="K767" s="143"/>
      <c r="L767" s="132">
        <f t="shared" si="98"/>
        <v>0</v>
      </c>
      <c r="M767" s="128">
        <f t="shared" si="99"/>
        <v>0</v>
      </c>
      <c r="N767" s="30"/>
      <c r="O767" s="143"/>
      <c r="P767" s="82">
        <f t="shared" si="100"/>
        <v>0</v>
      </c>
      <c r="Q767" s="142"/>
      <c r="R767" s="123" t="str">
        <f t="shared" si="93"/>
        <v/>
      </c>
      <c r="S767" s="122" t="str">
        <f t="shared" si="94"/>
        <v/>
      </c>
      <c r="T767" s="122" t="str">
        <f t="shared" si="95"/>
        <v/>
      </c>
      <c r="U767">
        <f t="shared" si="96"/>
        <v>0</v>
      </c>
    </row>
    <row r="768" spans="1:21" ht="15" x14ac:dyDescent="0.2">
      <c r="A768" s="48">
        <v>745</v>
      </c>
      <c r="B768" s="49" t="str">
        <f>IF(G768="","",VLOOKUP(G768,'Account Codes'!$A$2:$C$803,3,FALSE))</f>
        <v/>
      </c>
      <c r="C768" s="131" t="str">
        <f t="shared" si="97"/>
        <v/>
      </c>
      <c r="D768" s="39"/>
      <c r="E768" s="85" t="str">
        <f>IF(AND(LEN(D768)&gt;0,LEN(C768)&gt;0),"ERROR - please do not enter internal order AND cost centre",IF(LEN(C768)&gt;0,VLOOKUP(C768,'Account Codes'!$H$2:$I$5001,2,FALSE),IF(LEN(D768)&gt;0,VLOOKUP(D768,'Account Codes'!$K$2:$L$12186,2,FALSE),"")))</f>
        <v/>
      </c>
      <c r="F768" s="39"/>
      <c r="G768" s="31"/>
      <c r="H768" s="88" t="str">
        <f>IF(LEN(G768)=0,"",VLOOKUP(VALUE(G768),'Account Codes'!$A$2:$B$803,2,FALSE))</f>
        <v/>
      </c>
      <c r="I768" s="147"/>
      <c r="J768" s="132" t="s">
        <v>21</v>
      </c>
      <c r="K768" s="143"/>
      <c r="L768" s="132">
        <f t="shared" si="98"/>
        <v>0</v>
      </c>
      <c r="M768" s="128">
        <f t="shared" si="99"/>
        <v>0</v>
      </c>
      <c r="N768" s="30"/>
      <c r="O768" s="143"/>
      <c r="P768" s="82">
        <f t="shared" si="100"/>
        <v>0</v>
      </c>
      <c r="Q768" s="142"/>
      <c r="R768" s="123" t="str">
        <f t="shared" si="93"/>
        <v/>
      </c>
      <c r="S768" s="122" t="str">
        <f t="shared" si="94"/>
        <v/>
      </c>
      <c r="T768" s="122" t="str">
        <f t="shared" si="95"/>
        <v/>
      </c>
      <c r="U768">
        <f t="shared" si="96"/>
        <v>0</v>
      </c>
    </row>
    <row r="769" spans="1:21" ht="15" x14ac:dyDescent="0.2">
      <c r="A769" s="48">
        <v>746</v>
      </c>
      <c r="B769" s="49" t="str">
        <f>IF(G769="","",VLOOKUP(G769,'Account Codes'!$A$2:$C$803,3,FALSE))</f>
        <v/>
      </c>
      <c r="C769" s="131" t="str">
        <f t="shared" si="97"/>
        <v/>
      </c>
      <c r="D769" s="39"/>
      <c r="E769" s="85" t="str">
        <f>IF(AND(LEN(D769)&gt;0,LEN(C769)&gt;0),"ERROR - please do not enter internal order AND cost centre",IF(LEN(C769)&gt;0,VLOOKUP(C769,'Account Codes'!$H$2:$I$5001,2,FALSE),IF(LEN(D769)&gt;0,VLOOKUP(D769,'Account Codes'!$K$2:$L$12186,2,FALSE),"")))</f>
        <v/>
      </c>
      <c r="F769" s="39"/>
      <c r="G769" s="31"/>
      <c r="H769" s="88" t="str">
        <f>IF(LEN(G769)=0,"",VLOOKUP(VALUE(G769),'Account Codes'!$A$2:$B$803,2,FALSE))</f>
        <v/>
      </c>
      <c r="I769" s="147"/>
      <c r="J769" s="132" t="s">
        <v>21</v>
      </c>
      <c r="K769" s="143"/>
      <c r="L769" s="132">
        <f t="shared" si="98"/>
        <v>0</v>
      </c>
      <c r="M769" s="128">
        <f t="shared" si="99"/>
        <v>0</v>
      </c>
      <c r="N769" s="30"/>
      <c r="O769" s="143"/>
      <c r="P769" s="82">
        <f t="shared" si="100"/>
        <v>0</v>
      </c>
      <c r="Q769" s="142"/>
      <c r="R769" s="123" t="str">
        <f t="shared" si="93"/>
        <v/>
      </c>
      <c r="S769" s="122" t="str">
        <f t="shared" si="94"/>
        <v/>
      </c>
      <c r="T769" s="122" t="str">
        <f t="shared" si="95"/>
        <v/>
      </c>
      <c r="U769">
        <f t="shared" si="96"/>
        <v>0</v>
      </c>
    </row>
    <row r="770" spans="1:21" ht="15" x14ac:dyDescent="0.2">
      <c r="A770" s="48">
        <v>747</v>
      </c>
      <c r="B770" s="49" t="str">
        <f>IF(G770="","",VLOOKUP(G770,'Account Codes'!$A$2:$C$803,3,FALSE))</f>
        <v/>
      </c>
      <c r="C770" s="131" t="str">
        <f t="shared" si="97"/>
        <v/>
      </c>
      <c r="D770" s="39"/>
      <c r="E770" s="85" t="str">
        <f>IF(AND(LEN(D770)&gt;0,LEN(C770)&gt;0),"ERROR - please do not enter internal order AND cost centre",IF(LEN(C770)&gt;0,VLOOKUP(C770,'Account Codes'!$H$2:$I$5001,2,FALSE),IF(LEN(D770)&gt;0,VLOOKUP(D770,'Account Codes'!$K$2:$L$12186,2,FALSE),"")))</f>
        <v/>
      </c>
      <c r="F770" s="39"/>
      <c r="G770" s="31"/>
      <c r="H770" s="88" t="str">
        <f>IF(LEN(G770)=0,"",VLOOKUP(VALUE(G770),'Account Codes'!$A$2:$B$803,2,FALSE))</f>
        <v/>
      </c>
      <c r="I770" s="147"/>
      <c r="J770" s="132" t="s">
        <v>21</v>
      </c>
      <c r="K770" s="143"/>
      <c r="L770" s="132">
        <f t="shared" si="98"/>
        <v>0</v>
      </c>
      <c r="M770" s="128">
        <f t="shared" si="99"/>
        <v>0</v>
      </c>
      <c r="N770" s="30"/>
      <c r="O770" s="143"/>
      <c r="P770" s="82">
        <f t="shared" si="100"/>
        <v>0</v>
      </c>
      <c r="Q770" s="142"/>
      <c r="R770" s="123" t="str">
        <f t="shared" si="93"/>
        <v/>
      </c>
      <c r="S770" s="122" t="str">
        <f t="shared" si="94"/>
        <v/>
      </c>
      <c r="T770" s="122" t="str">
        <f t="shared" si="95"/>
        <v/>
      </c>
      <c r="U770">
        <f t="shared" si="96"/>
        <v>0</v>
      </c>
    </row>
    <row r="771" spans="1:21" ht="15" x14ac:dyDescent="0.2">
      <c r="A771" s="48">
        <v>748</v>
      </c>
      <c r="B771" s="49" t="str">
        <f>IF(G771="","",VLOOKUP(G771,'Account Codes'!$A$2:$C$803,3,FALSE))</f>
        <v/>
      </c>
      <c r="C771" s="131" t="str">
        <f t="shared" si="97"/>
        <v/>
      </c>
      <c r="D771" s="39"/>
      <c r="E771" s="85" t="str">
        <f>IF(AND(LEN(D771)&gt;0,LEN(C771)&gt;0),"ERROR - please do not enter internal order AND cost centre",IF(LEN(C771)&gt;0,VLOOKUP(C771,'Account Codes'!$H$2:$I$5001,2,FALSE),IF(LEN(D771)&gt;0,VLOOKUP(D771,'Account Codes'!$K$2:$L$12186,2,FALSE),"")))</f>
        <v/>
      </c>
      <c r="F771" s="39"/>
      <c r="G771" s="31"/>
      <c r="H771" s="88" t="str">
        <f>IF(LEN(G771)=0,"",VLOOKUP(VALUE(G771),'Account Codes'!$A$2:$B$803,2,FALSE))</f>
        <v/>
      </c>
      <c r="I771" s="147"/>
      <c r="J771" s="132" t="s">
        <v>21</v>
      </c>
      <c r="K771" s="143"/>
      <c r="L771" s="132">
        <f t="shared" si="98"/>
        <v>0</v>
      </c>
      <c r="M771" s="128">
        <f t="shared" si="99"/>
        <v>0</v>
      </c>
      <c r="N771" s="30"/>
      <c r="O771" s="143"/>
      <c r="P771" s="82">
        <f t="shared" si="100"/>
        <v>0</v>
      </c>
      <c r="Q771" s="142"/>
      <c r="R771" s="123" t="str">
        <f t="shared" si="93"/>
        <v/>
      </c>
      <c r="S771" s="122" t="str">
        <f t="shared" si="94"/>
        <v/>
      </c>
      <c r="T771" s="122" t="str">
        <f t="shared" si="95"/>
        <v/>
      </c>
      <c r="U771">
        <f t="shared" si="96"/>
        <v>0</v>
      </c>
    </row>
    <row r="772" spans="1:21" ht="15" x14ac:dyDescent="0.2">
      <c r="A772" s="48">
        <v>749</v>
      </c>
      <c r="B772" s="49" t="str">
        <f>IF(G772="","",VLOOKUP(G772,'Account Codes'!$A$2:$C$803,3,FALSE))</f>
        <v/>
      </c>
      <c r="C772" s="131" t="str">
        <f t="shared" si="97"/>
        <v/>
      </c>
      <c r="D772" s="39"/>
      <c r="E772" s="85" t="str">
        <f>IF(AND(LEN(D772)&gt;0,LEN(C772)&gt;0),"ERROR - please do not enter internal order AND cost centre",IF(LEN(C772)&gt;0,VLOOKUP(C772,'Account Codes'!$H$2:$I$5001,2,FALSE),IF(LEN(D772)&gt;0,VLOOKUP(D772,'Account Codes'!$K$2:$L$12186,2,FALSE),"")))</f>
        <v/>
      </c>
      <c r="F772" s="39"/>
      <c r="G772" s="31"/>
      <c r="H772" s="88" t="str">
        <f>IF(LEN(G772)=0,"",VLOOKUP(VALUE(G772),'Account Codes'!$A$2:$B$803,2,FALSE))</f>
        <v/>
      </c>
      <c r="I772" s="147"/>
      <c r="J772" s="132" t="s">
        <v>21</v>
      </c>
      <c r="K772" s="143"/>
      <c r="L772" s="132">
        <f t="shared" si="98"/>
        <v>0</v>
      </c>
      <c r="M772" s="128">
        <f t="shared" si="99"/>
        <v>0</v>
      </c>
      <c r="N772" s="30"/>
      <c r="O772" s="143"/>
      <c r="P772" s="82">
        <f t="shared" si="100"/>
        <v>0</v>
      </c>
      <c r="Q772" s="142"/>
      <c r="R772" s="123" t="str">
        <f t="shared" si="93"/>
        <v/>
      </c>
      <c r="S772" s="122" t="str">
        <f t="shared" si="94"/>
        <v/>
      </c>
      <c r="T772" s="122" t="str">
        <f t="shared" si="95"/>
        <v/>
      </c>
      <c r="U772">
        <f t="shared" si="96"/>
        <v>0</v>
      </c>
    </row>
    <row r="773" spans="1:21" ht="15" x14ac:dyDescent="0.2">
      <c r="A773" s="48">
        <v>750</v>
      </c>
      <c r="B773" s="49" t="str">
        <f>IF(G773="","",VLOOKUP(G773,'Account Codes'!$A$2:$C$803,3,FALSE))</f>
        <v/>
      </c>
      <c r="C773" s="131" t="str">
        <f t="shared" si="97"/>
        <v/>
      </c>
      <c r="D773" s="39"/>
      <c r="E773" s="85" t="str">
        <f>IF(AND(LEN(D773)&gt;0,LEN(C773)&gt;0),"ERROR - please do not enter internal order AND cost centre",IF(LEN(C773)&gt;0,VLOOKUP(C773,'Account Codes'!$H$2:$I$5001,2,FALSE),IF(LEN(D773)&gt;0,VLOOKUP(D773,'Account Codes'!$K$2:$L$12186,2,FALSE),"")))</f>
        <v/>
      </c>
      <c r="F773" s="39"/>
      <c r="G773" s="31"/>
      <c r="H773" s="88" t="str">
        <f>IF(LEN(G773)=0,"",VLOOKUP(VALUE(G773),'Account Codes'!$A$2:$B$803,2,FALSE))</f>
        <v/>
      </c>
      <c r="I773" s="147"/>
      <c r="J773" s="132" t="s">
        <v>21</v>
      </c>
      <c r="K773" s="143"/>
      <c r="L773" s="132">
        <f t="shared" si="98"/>
        <v>0</v>
      </c>
      <c r="M773" s="128">
        <f t="shared" si="99"/>
        <v>0</v>
      </c>
      <c r="N773" s="30"/>
      <c r="O773" s="143"/>
      <c r="P773" s="82">
        <f t="shared" si="100"/>
        <v>0</v>
      </c>
      <c r="Q773" s="142"/>
      <c r="R773" s="123" t="str">
        <f t="shared" si="93"/>
        <v/>
      </c>
      <c r="S773" s="122" t="str">
        <f t="shared" si="94"/>
        <v/>
      </c>
      <c r="T773" s="122" t="str">
        <f t="shared" si="95"/>
        <v/>
      </c>
      <c r="U773">
        <f t="shared" si="96"/>
        <v>0</v>
      </c>
    </row>
    <row r="774" spans="1:21" ht="15" x14ac:dyDescent="0.2">
      <c r="A774" s="48">
        <v>751</v>
      </c>
      <c r="B774" s="49" t="str">
        <f>IF(G774="","",VLOOKUP(G774,'Account Codes'!$A$2:$C$803,3,FALSE))</f>
        <v/>
      </c>
      <c r="C774" s="131" t="str">
        <f t="shared" si="97"/>
        <v/>
      </c>
      <c r="D774" s="39"/>
      <c r="E774" s="85" t="str">
        <f>IF(AND(LEN(D774)&gt;0,LEN(C774)&gt;0),"ERROR - please do not enter internal order AND cost centre",IF(LEN(C774)&gt;0,VLOOKUP(C774,'Account Codes'!$H$2:$I$5001,2,FALSE),IF(LEN(D774)&gt;0,VLOOKUP(D774,'Account Codes'!$K$2:$L$12186,2,FALSE),"")))</f>
        <v/>
      </c>
      <c r="F774" s="39"/>
      <c r="G774" s="31"/>
      <c r="H774" s="88" t="str">
        <f>IF(LEN(G774)=0,"",VLOOKUP(VALUE(G774),'Account Codes'!$A$2:$B$803,2,FALSE))</f>
        <v/>
      </c>
      <c r="I774" s="147"/>
      <c r="J774" s="132" t="s">
        <v>21</v>
      </c>
      <c r="K774" s="143"/>
      <c r="L774" s="132">
        <f t="shared" si="98"/>
        <v>0</v>
      </c>
      <c r="M774" s="128">
        <f t="shared" si="99"/>
        <v>0</v>
      </c>
      <c r="N774" s="30"/>
      <c r="O774" s="143"/>
      <c r="P774" s="82">
        <f t="shared" si="100"/>
        <v>0</v>
      </c>
      <c r="Q774" s="142"/>
      <c r="R774" s="123" t="str">
        <f t="shared" si="93"/>
        <v/>
      </c>
      <c r="S774" s="122" t="str">
        <f t="shared" si="94"/>
        <v/>
      </c>
      <c r="T774" s="122" t="str">
        <f t="shared" si="95"/>
        <v/>
      </c>
      <c r="U774">
        <f t="shared" si="96"/>
        <v>0</v>
      </c>
    </row>
    <row r="775" spans="1:21" ht="15" x14ac:dyDescent="0.2">
      <c r="A775" s="48">
        <v>752</v>
      </c>
      <c r="B775" s="49" t="str">
        <f>IF(G775="","",VLOOKUP(G775,'Account Codes'!$A$2:$C$803,3,FALSE))</f>
        <v/>
      </c>
      <c r="C775" s="131" t="str">
        <f t="shared" si="97"/>
        <v/>
      </c>
      <c r="D775" s="39"/>
      <c r="E775" s="85" t="str">
        <f>IF(AND(LEN(D775)&gt;0,LEN(C775)&gt;0),"ERROR - please do not enter internal order AND cost centre",IF(LEN(C775)&gt;0,VLOOKUP(C775,'Account Codes'!$H$2:$I$5001,2,FALSE),IF(LEN(D775)&gt;0,VLOOKUP(D775,'Account Codes'!$K$2:$L$12186,2,FALSE),"")))</f>
        <v/>
      </c>
      <c r="F775" s="39"/>
      <c r="G775" s="31"/>
      <c r="H775" s="88" t="str">
        <f>IF(LEN(G775)=0,"",VLOOKUP(VALUE(G775),'Account Codes'!$A$2:$B$803,2,FALSE))</f>
        <v/>
      </c>
      <c r="I775" s="147"/>
      <c r="J775" s="132" t="s">
        <v>21</v>
      </c>
      <c r="K775" s="143"/>
      <c r="L775" s="132">
        <f t="shared" si="98"/>
        <v>0</v>
      </c>
      <c r="M775" s="128">
        <f t="shared" si="99"/>
        <v>0</v>
      </c>
      <c r="N775" s="30"/>
      <c r="O775" s="143"/>
      <c r="P775" s="82">
        <f t="shared" si="100"/>
        <v>0</v>
      </c>
      <c r="Q775" s="142"/>
      <c r="R775" s="123" t="str">
        <f t="shared" si="93"/>
        <v/>
      </c>
      <c r="S775" s="122" t="str">
        <f t="shared" si="94"/>
        <v/>
      </c>
      <c r="T775" s="122" t="str">
        <f t="shared" si="95"/>
        <v/>
      </c>
      <c r="U775">
        <f t="shared" si="96"/>
        <v>0</v>
      </c>
    </row>
    <row r="776" spans="1:21" ht="15" x14ac:dyDescent="0.2">
      <c r="A776" s="48">
        <v>753</v>
      </c>
      <c r="B776" s="49" t="str">
        <f>IF(G776="","",VLOOKUP(G776,'Account Codes'!$A$2:$C$803,3,FALSE))</f>
        <v/>
      </c>
      <c r="C776" s="131" t="str">
        <f t="shared" si="97"/>
        <v/>
      </c>
      <c r="D776" s="39"/>
      <c r="E776" s="85" t="str">
        <f>IF(AND(LEN(D776)&gt;0,LEN(C776)&gt;0),"ERROR - please do not enter internal order AND cost centre",IF(LEN(C776)&gt;0,VLOOKUP(C776,'Account Codes'!$H$2:$I$5001,2,FALSE),IF(LEN(D776)&gt;0,VLOOKUP(D776,'Account Codes'!$K$2:$L$12186,2,FALSE),"")))</f>
        <v/>
      </c>
      <c r="F776" s="39"/>
      <c r="G776" s="31"/>
      <c r="H776" s="88" t="str">
        <f>IF(LEN(G776)=0,"",VLOOKUP(VALUE(G776),'Account Codes'!$A$2:$B$803,2,FALSE))</f>
        <v/>
      </c>
      <c r="I776" s="147"/>
      <c r="J776" s="132" t="s">
        <v>21</v>
      </c>
      <c r="K776" s="143"/>
      <c r="L776" s="132">
        <f t="shared" si="98"/>
        <v>0</v>
      </c>
      <c r="M776" s="128">
        <f t="shared" si="99"/>
        <v>0</v>
      </c>
      <c r="N776" s="30"/>
      <c r="O776" s="143"/>
      <c r="P776" s="82">
        <f t="shared" si="100"/>
        <v>0</v>
      </c>
      <c r="Q776" s="142"/>
      <c r="R776" s="123" t="str">
        <f t="shared" si="93"/>
        <v/>
      </c>
      <c r="S776" s="122" t="str">
        <f t="shared" si="94"/>
        <v/>
      </c>
      <c r="T776" s="122" t="str">
        <f t="shared" si="95"/>
        <v/>
      </c>
      <c r="U776">
        <f t="shared" si="96"/>
        <v>0</v>
      </c>
    </row>
    <row r="777" spans="1:21" ht="15" x14ac:dyDescent="0.2">
      <c r="A777" s="48">
        <v>754</v>
      </c>
      <c r="B777" s="49" t="str">
        <f>IF(G777="","",VLOOKUP(G777,'Account Codes'!$A$2:$C$803,3,FALSE))</f>
        <v/>
      </c>
      <c r="C777" s="131" t="str">
        <f t="shared" si="97"/>
        <v/>
      </c>
      <c r="D777" s="39"/>
      <c r="E777" s="85" t="str">
        <f>IF(AND(LEN(D777)&gt;0,LEN(C777)&gt;0),"ERROR - please do not enter internal order AND cost centre",IF(LEN(C777)&gt;0,VLOOKUP(C777,'Account Codes'!$H$2:$I$5001,2,FALSE),IF(LEN(D777)&gt;0,VLOOKUP(D777,'Account Codes'!$K$2:$L$12186,2,FALSE),"")))</f>
        <v/>
      </c>
      <c r="F777" s="39"/>
      <c r="G777" s="31"/>
      <c r="H777" s="88" t="str">
        <f>IF(LEN(G777)=0,"",VLOOKUP(VALUE(G777),'Account Codes'!$A$2:$B$803,2,FALSE))</f>
        <v/>
      </c>
      <c r="I777" s="147"/>
      <c r="J777" s="132" t="s">
        <v>21</v>
      </c>
      <c r="K777" s="143"/>
      <c r="L777" s="132">
        <f t="shared" si="98"/>
        <v>0</v>
      </c>
      <c r="M777" s="128">
        <f t="shared" si="99"/>
        <v>0</v>
      </c>
      <c r="N777" s="30"/>
      <c r="O777" s="143"/>
      <c r="P777" s="82">
        <f t="shared" si="100"/>
        <v>0</v>
      </c>
      <c r="Q777" s="142"/>
      <c r="R777" s="123" t="str">
        <f t="shared" si="93"/>
        <v/>
      </c>
      <c r="S777" s="122" t="str">
        <f t="shared" si="94"/>
        <v/>
      </c>
      <c r="T777" s="122" t="str">
        <f t="shared" si="95"/>
        <v/>
      </c>
      <c r="U777">
        <f t="shared" si="96"/>
        <v>0</v>
      </c>
    </row>
    <row r="778" spans="1:21" ht="15" x14ac:dyDescent="0.2">
      <c r="A778" s="48">
        <v>755</v>
      </c>
      <c r="B778" s="49" t="str">
        <f>IF(G778="","",VLOOKUP(G778,'Account Codes'!$A$2:$C$803,3,FALSE))</f>
        <v/>
      </c>
      <c r="C778" s="131" t="str">
        <f t="shared" si="97"/>
        <v/>
      </c>
      <c r="D778" s="39"/>
      <c r="E778" s="85" t="str">
        <f>IF(AND(LEN(D778)&gt;0,LEN(C778)&gt;0),"ERROR - please do not enter internal order AND cost centre",IF(LEN(C778)&gt;0,VLOOKUP(C778,'Account Codes'!$H$2:$I$5001,2,FALSE),IF(LEN(D778)&gt;0,VLOOKUP(D778,'Account Codes'!$K$2:$L$12186,2,FALSE),"")))</f>
        <v/>
      </c>
      <c r="F778" s="39"/>
      <c r="G778" s="31"/>
      <c r="H778" s="88" t="str">
        <f>IF(LEN(G778)=0,"",VLOOKUP(VALUE(G778),'Account Codes'!$A$2:$B$803,2,FALSE))</f>
        <v/>
      </c>
      <c r="I778" s="147"/>
      <c r="J778" s="132" t="s">
        <v>21</v>
      </c>
      <c r="K778" s="143"/>
      <c r="L778" s="132">
        <f t="shared" si="98"/>
        <v>0</v>
      </c>
      <c r="M778" s="128">
        <f t="shared" si="99"/>
        <v>0</v>
      </c>
      <c r="N778" s="30"/>
      <c r="O778" s="143"/>
      <c r="P778" s="82">
        <f t="shared" si="100"/>
        <v>0</v>
      </c>
      <c r="Q778" s="142"/>
      <c r="R778" s="123" t="str">
        <f t="shared" si="93"/>
        <v/>
      </c>
      <c r="S778" s="122" t="str">
        <f t="shared" si="94"/>
        <v/>
      </c>
      <c r="T778" s="122" t="str">
        <f t="shared" si="95"/>
        <v/>
      </c>
      <c r="U778">
        <f t="shared" si="96"/>
        <v>0</v>
      </c>
    </row>
    <row r="779" spans="1:21" ht="15" x14ac:dyDescent="0.2">
      <c r="A779" s="48">
        <v>756</v>
      </c>
      <c r="B779" s="49" t="str">
        <f>IF(G779="","",VLOOKUP(G779,'Account Codes'!$A$2:$C$803,3,FALSE))</f>
        <v/>
      </c>
      <c r="C779" s="131" t="str">
        <f t="shared" si="97"/>
        <v/>
      </c>
      <c r="D779" s="39"/>
      <c r="E779" s="85" t="str">
        <f>IF(AND(LEN(D779)&gt;0,LEN(C779)&gt;0),"ERROR - please do not enter internal order AND cost centre",IF(LEN(C779)&gt;0,VLOOKUP(C779,'Account Codes'!$H$2:$I$5001,2,FALSE),IF(LEN(D779)&gt;0,VLOOKUP(D779,'Account Codes'!$K$2:$L$12186,2,FALSE),"")))</f>
        <v/>
      </c>
      <c r="F779" s="39"/>
      <c r="G779" s="31"/>
      <c r="H779" s="88" t="str">
        <f>IF(LEN(G779)=0,"",VLOOKUP(VALUE(G779),'Account Codes'!$A$2:$B$803,2,FALSE))</f>
        <v/>
      </c>
      <c r="I779" s="147"/>
      <c r="J779" s="132" t="s">
        <v>21</v>
      </c>
      <c r="K779" s="143"/>
      <c r="L779" s="132">
        <f t="shared" si="98"/>
        <v>0</v>
      </c>
      <c r="M779" s="128">
        <f t="shared" si="99"/>
        <v>0</v>
      </c>
      <c r="N779" s="30"/>
      <c r="O779" s="143"/>
      <c r="P779" s="82">
        <f t="shared" si="100"/>
        <v>0</v>
      </c>
      <c r="Q779" s="142"/>
      <c r="R779" s="123" t="str">
        <f t="shared" si="93"/>
        <v/>
      </c>
      <c r="S779" s="122" t="str">
        <f t="shared" si="94"/>
        <v/>
      </c>
      <c r="T779" s="122" t="str">
        <f t="shared" si="95"/>
        <v/>
      </c>
      <c r="U779">
        <f t="shared" si="96"/>
        <v>0</v>
      </c>
    </row>
    <row r="780" spans="1:21" ht="15" x14ac:dyDescent="0.2">
      <c r="A780" s="48">
        <v>757</v>
      </c>
      <c r="B780" s="49" t="str">
        <f>IF(G780="","",VLOOKUP(G780,'Account Codes'!$A$2:$C$803,3,FALSE))</f>
        <v/>
      </c>
      <c r="C780" s="131" t="str">
        <f t="shared" si="97"/>
        <v/>
      </c>
      <c r="D780" s="39"/>
      <c r="E780" s="85" t="str">
        <f>IF(AND(LEN(D780)&gt;0,LEN(C780)&gt;0),"ERROR - please do not enter internal order AND cost centre",IF(LEN(C780)&gt;0,VLOOKUP(C780,'Account Codes'!$H$2:$I$5001,2,FALSE),IF(LEN(D780)&gt;0,VLOOKUP(D780,'Account Codes'!$K$2:$L$12186,2,FALSE),"")))</f>
        <v/>
      </c>
      <c r="F780" s="39"/>
      <c r="G780" s="31"/>
      <c r="H780" s="88" t="str">
        <f>IF(LEN(G780)=0,"",VLOOKUP(VALUE(G780),'Account Codes'!$A$2:$B$803,2,FALSE))</f>
        <v/>
      </c>
      <c r="I780" s="147"/>
      <c r="J780" s="132" t="s">
        <v>21</v>
      </c>
      <c r="K780" s="143"/>
      <c r="L780" s="132">
        <f t="shared" si="98"/>
        <v>0</v>
      </c>
      <c r="M780" s="128">
        <f t="shared" si="99"/>
        <v>0</v>
      </c>
      <c r="N780" s="30"/>
      <c r="O780" s="143"/>
      <c r="P780" s="82">
        <f t="shared" si="100"/>
        <v>0</v>
      </c>
      <c r="Q780" s="142"/>
      <c r="R780" s="123" t="str">
        <f t="shared" si="93"/>
        <v/>
      </c>
      <c r="S780" s="122" t="str">
        <f t="shared" si="94"/>
        <v/>
      </c>
      <c r="T780" s="122" t="str">
        <f t="shared" si="95"/>
        <v/>
      </c>
      <c r="U780">
        <f t="shared" si="96"/>
        <v>0</v>
      </c>
    </row>
    <row r="781" spans="1:21" ht="15" x14ac:dyDescent="0.2">
      <c r="A781" s="48">
        <v>758</v>
      </c>
      <c r="B781" s="49" t="str">
        <f>IF(G781="","",VLOOKUP(G781,'Account Codes'!$A$2:$C$803,3,FALSE))</f>
        <v/>
      </c>
      <c r="C781" s="131" t="str">
        <f t="shared" si="97"/>
        <v/>
      </c>
      <c r="D781" s="39"/>
      <c r="E781" s="85" t="str">
        <f>IF(AND(LEN(D781)&gt;0,LEN(C781)&gt;0),"ERROR - please do not enter internal order AND cost centre",IF(LEN(C781)&gt;0,VLOOKUP(C781,'Account Codes'!$H$2:$I$5001,2,FALSE),IF(LEN(D781)&gt;0,VLOOKUP(D781,'Account Codes'!$K$2:$L$12186,2,FALSE),"")))</f>
        <v/>
      </c>
      <c r="F781" s="39"/>
      <c r="G781" s="31"/>
      <c r="H781" s="88" t="str">
        <f>IF(LEN(G781)=0,"",VLOOKUP(VALUE(G781),'Account Codes'!$A$2:$B$803,2,FALSE))</f>
        <v/>
      </c>
      <c r="I781" s="147"/>
      <c r="J781" s="132" t="s">
        <v>21</v>
      </c>
      <c r="K781" s="143"/>
      <c r="L781" s="132">
        <f t="shared" si="98"/>
        <v>0</v>
      </c>
      <c r="M781" s="128">
        <f t="shared" si="99"/>
        <v>0</v>
      </c>
      <c r="N781" s="30"/>
      <c r="O781" s="143"/>
      <c r="P781" s="82">
        <f t="shared" si="100"/>
        <v>0</v>
      </c>
      <c r="Q781" s="142"/>
      <c r="R781" s="123" t="str">
        <f t="shared" si="93"/>
        <v/>
      </c>
      <c r="S781" s="122" t="str">
        <f t="shared" si="94"/>
        <v/>
      </c>
      <c r="T781" s="122" t="str">
        <f t="shared" si="95"/>
        <v/>
      </c>
      <c r="U781">
        <f t="shared" si="96"/>
        <v>0</v>
      </c>
    </row>
    <row r="782" spans="1:21" ht="15" x14ac:dyDescent="0.2">
      <c r="A782" s="48">
        <v>759</v>
      </c>
      <c r="B782" s="49" t="str">
        <f>IF(G782="","",VLOOKUP(G782,'Account Codes'!$A$2:$C$803,3,FALSE))</f>
        <v/>
      </c>
      <c r="C782" s="131" t="str">
        <f t="shared" si="97"/>
        <v/>
      </c>
      <c r="D782" s="39"/>
      <c r="E782" s="85" t="str">
        <f>IF(AND(LEN(D782)&gt;0,LEN(C782)&gt;0),"ERROR - please do not enter internal order AND cost centre",IF(LEN(C782)&gt;0,VLOOKUP(C782,'Account Codes'!$H$2:$I$5001,2,FALSE),IF(LEN(D782)&gt;0,VLOOKUP(D782,'Account Codes'!$K$2:$L$12186,2,FALSE),"")))</f>
        <v/>
      </c>
      <c r="F782" s="39"/>
      <c r="G782" s="31"/>
      <c r="H782" s="88" t="str">
        <f>IF(LEN(G782)=0,"",VLOOKUP(VALUE(G782),'Account Codes'!$A$2:$B$803,2,FALSE))</f>
        <v/>
      </c>
      <c r="I782" s="147"/>
      <c r="J782" s="132" t="s">
        <v>21</v>
      </c>
      <c r="K782" s="143"/>
      <c r="L782" s="132">
        <f t="shared" si="98"/>
        <v>0</v>
      </c>
      <c r="M782" s="128">
        <f t="shared" si="99"/>
        <v>0</v>
      </c>
      <c r="N782" s="30"/>
      <c r="O782" s="143"/>
      <c r="P782" s="82">
        <f t="shared" si="100"/>
        <v>0</v>
      </c>
      <c r="Q782" s="142"/>
      <c r="R782" s="123" t="str">
        <f t="shared" si="93"/>
        <v/>
      </c>
      <c r="S782" s="122" t="str">
        <f t="shared" si="94"/>
        <v/>
      </c>
      <c r="T782" s="122" t="str">
        <f t="shared" si="95"/>
        <v/>
      </c>
      <c r="U782">
        <f t="shared" si="96"/>
        <v>0</v>
      </c>
    </row>
    <row r="783" spans="1:21" ht="15" x14ac:dyDescent="0.2">
      <c r="A783" s="48">
        <v>760</v>
      </c>
      <c r="B783" s="49" t="str">
        <f>IF(G783="","",VLOOKUP(G783,'Account Codes'!$A$2:$C$803,3,FALSE))</f>
        <v/>
      </c>
      <c r="C783" s="131" t="str">
        <f t="shared" si="97"/>
        <v/>
      </c>
      <c r="D783" s="39"/>
      <c r="E783" s="85" t="str">
        <f>IF(AND(LEN(D783)&gt;0,LEN(C783)&gt;0),"ERROR - please do not enter internal order AND cost centre",IF(LEN(C783)&gt;0,VLOOKUP(C783,'Account Codes'!$H$2:$I$5001,2,FALSE),IF(LEN(D783)&gt;0,VLOOKUP(D783,'Account Codes'!$K$2:$L$12186,2,FALSE),"")))</f>
        <v/>
      </c>
      <c r="F783" s="39"/>
      <c r="G783" s="31"/>
      <c r="H783" s="88" t="str">
        <f>IF(LEN(G783)=0,"",VLOOKUP(VALUE(G783),'Account Codes'!$A$2:$B$803,2,FALSE))</f>
        <v/>
      </c>
      <c r="I783" s="147"/>
      <c r="J783" s="132" t="s">
        <v>21</v>
      </c>
      <c r="K783" s="143"/>
      <c r="L783" s="132">
        <f t="shared" si="98"/>
        <v>0</v>
      </c>
      <c r="M783" s="128">
        <f t="shared" si="99"/>
        <v>0</v>
      </c>
      <c r="N783" s="30"/>
      <c r="O783" s="143"/>
      <c r="P783" s="82">
        <f t="shared" si="100"/>
        <v>0</v>
      </c>
      <c r="Q783" s="142"/>
      <c r="R783" s="123" t="str">
        <f t="shared" si="93"/>
        <v/>
      </c>
      <c r="S783" s="122" t="str">
        <f t="shared" si="94"/>
        <v/>
      </c>
      <c r="T783" s="122" t="str">
        <f t="shared" si="95"/>
        <v/>
      </c>
      <c r="U783">
        <f t="shared" si="96"/>
        <v>0</v>
      </c>
    </row>
    <row r="784" spans="1:21" ht="15" x14ac:dyDescent="0.2">
      <c r="A784" s="48">
        <v>761</v>
      </c>
      <c r="B784" s="49" t="str">
        <f>IF(G784="","",VLOOKUP(G784,'Account Codes'!$A$2:$C$803,3,FALSE))</f>
        <v/>
      </c>
      <c r="C784" s="131" t="str">
        <f t="shared" si="97"/>
        <v/>
      </c>
      <c r="D784" s="39"/>
      <c r="E784" s="85" t="str">
        <f>IF(AND(LEN(D784)&gt;0,LEN(C784)&gt;0),"ERROR - please do not enter internal order AND cost centre",IF(LEN(C784)&gt;0,VLOOKUP(C784,'Account Codes'!$H$2:$I$5001,2,FALSE),IF(LEN(D784)&gt;0,VLOOKUP(D784,'Account Codes'!$K$2:$L$12186,2,FALSE),"")))</f>
        <v/>
      </c>
      <c r="F784" s="39"/>
      <c r="G784" s="31"/>
      <c r="H784" s="88" t="str">
        <f>IF(LEN(G784)=0,"",VLOOKUP(VALUE(G784),'Account Codes'!$A$2:$B$803,2,FALSE))</f>
        <v/>
      </c>
      <c r="I784" s="147"/>
      <c r="J784" s="132" t="s">
        <v>21</v>
      </c>
      <c r="K784" s="143"/>
      <c r="L784" s="132">
        <f t="shared" si="98"/>
        <v>0</v>
      </c>
      <c r="M784" s="128">
        <f t="shared" si="99"/>
        <v>0</v>
      </c>
      <c r="N784" s="30"/>
      <c r="O784" s="143"/>
      <c r="P784" s="82">
        <f t="shared" si="100"/>
        <v>0</v>
      </c>
      <c r="Q784" s="142"/>
      <c r="R784" s="123" t="str">
        <f t="shared" si="93"/>
        <v/>
      </c>
      <c r="S784" s="122" t="str">
        <f t="shared" si="94"/>
        <v/>
      </c>
      <c r="T784" s="122" t="str">
        <f t="shared" si="95"/>
        <v/>
      </c>
      <c r="U784">
        <f t="shared" si="96"/>
        <v>0</v>
      </c>
    </row>
    <row r="785" spans="1:21" ht="15" x14ac:dyDescent="0.2">
      <c r="A785" s="48">
        <v>762</v>
      </c>
      <c r="B785" s="49" t="str">
        <f>IF(G785="","",VLOOKUP(G785,'Account Codes'!$A$2:$C$803,3,FALSE))</f>
        <v/>
      </c>
      <c r="C785" s="131" t="str">
        <f t="shared" si="97"/>
        <v/>
      </c>
      <c r="D785" s="39"/>
      <c r="E785" s="85" t="str">
        <f>IF(AND(LEN(D785)&gt;0,LEN(C785)&gt;0),"ERROR - please do not enter internal order AND cost centre",IF(LEN(C785)&gt;0,VLOOKUP(C785,'Account Codes'!$H$2:$I$5001,2,FALSE),IF(LEN(D785)&gt;0,VLOOKUP(D785,'Account Codes'!$K$2:$L$12186,2,FALSE),"")))</f>
        <v/>
      </c>
      <c r="F785" s="39"/>
      <c r="G785" s="31"/>
      <c r="H785" s="88" t="str">
        <f>IF(LEN(G785)=0,"",VLOOKUP(VALUE(G785),'Account Codes'!$A$2:$B$803,2,FALSE))</f>
        <v/>
      </c>
      <c r="I785" s="147"/>
      <c r="J785" s="132" t="s">
        <v>21</v>
      </c>
      <c r="K785" s="143"/>
      <c r="L785" s="132">
        <f t="shared" si="98"/>
        <v>0</v>
      </c>
      <c r="M785" s="128">
        <f t="shared" si="99"/>
        <v>0</v>
      </c>
      <c r="N785" s="30"/>
      <c r="O785" s="143"/>
      <c r="P785" s="82">
        <f t="shared" si="100"/>
        <v>0</v>
      </c>
      <c r="Q785" s="142"/>
      <c r="R785" s="123" t="str">
        <f t="shared" si="93"/>
        <v/>
      </c>
      <c r="S785" s="122" t="str">
        <f t="shared" si="94"/>
        <v/>
      </c>
      <c r="T785" s="122" t="str">
        <f t="shared" si="95"/>
        <v/>
      </c>
      <c r="U785">
        <f t="shared" si="96"/>
        <v>0</v>
      </c>
    </row>
    <row r="786" spans="1:21" ht="15" x14ac:dyDescent="0.2">
      <c r="A786" s="48">
        <v>763</v>
      </c>
      <c r="B786" s="49" t="str">
        <f>IF(G786="","",VLOOKUP(G786,'Account Codes'!$A$2:$C$803,3,FALSE))</f>
        <v/>
      </c>
      <c r="C786" s="131" t="str">
        <f t="shared" si="97"/>
        <v/>
      </c>
      <c r="D786" s="39"/>
      <c r="E786" s="85" t="str">
        <f>IF(AND(LEN(D786)&gt;0,LEN(C786)&gt;0),"ERROR - please do not enter internal order AND cost centre",IF(LEN(C786)&gt;0,VLOOKUP(C786,'Account Codes'!$H$2:$I$5001,2,FALSE),IF(LEN(D786)&gt;0,VLOOKUP(D786,'Account Codes'!$K$2:$L$12186,2,FALSE),"")))</f>
        <v/>
      </c>
      <c r="F786" s="39"/>
      <c r="G786" s="31"/>
      <c r="H786" s="88" t="str">
        <f>IF(LEN(G786)=0,"",VLOOKUP(VALUE(G786),'Account Codes'!$A$2:$B$803,2,FALSE))</f>
        <v/>
      </c>
      <c r="I786" s="147"/>
      <c r="J786" s="132" t="s">
        <v>21</v>
      </c>
      <c r="K786" s="143"/>
      <c r="L786" s="132">
        <f t="shared" si="98"/>
        <v>0</v>
      </c>
      <c r="M786" s="128">
        <f t="shared" si="99"/>
        <v>0</v>
      </c>
      <c r="N786" s="30"/>
      <c r="O786" s="143"/>
      <c r="P786" s="82">
        <f t="shared" si="100"/>
        <v>0</v>
      </c>
      <c r="Q786" s="142"/>
      <c r="R786" s="123" t="str">
        <f t="shared" si="93"/>
        <v/>
      </c>
      <c r="S786" s="122" t="str">
        <f t="shared" si="94"/>
        <v/>
      </c>
      <c r="T786" s="122" t="str">
        <f t="shared" si="95"/>
        <v/>
      </c>
      <c r="U786">
        <f t="shared" si="96"/>
        <v>0</v>
      </c>
    </row>
    <row r="787" spans="1:21" ht="15" x14ac:dyDescent="0.2">
      <c r="A787" s="48">
        <v>764</v>
      </c>
      <c r="B787" s="49" t="str">
        <f>IF(G787="","",VLOOKUP(G787,'Account Codes'!$A$2:$C$803,3,FALSE))</f>
        <v/>
      </c>
      <c r="C787" s="131" t="str">
        <f t="shared" si="97"/>
        <v/>
      </c>
      <c r="D787" s="39"/>
      <c r="E787" s="85" t="str">
        <f>IF(AND(LEN(D787)&gt;0,LEN(C787)&gt;0),"ERROR - please do not enter internal order AND cost centre",IF(LEN(C787)&gt;0,VLOOKUP(C787,'Account Codes'!$H$2:$I$5001,2,FALSE),IF(LEN(D787)&gt;0,VLOOKUP(D787,'Account Codes'!$K$2:$L$12186,2,FALSE),"")))</f>
        <v/>
      </c>
      <c r="F787" s="39"/>
      <c r="G787" s="31"/>
      <c r="H787" s="88" t="str">
        <f>IF(LEN(G787)=0,"",VLOOKUP(VALUE(G787),'Account Codes'!$A$2:$B$803,2,FALSE))</f>
        <v/>
      </c>
      <c r="I787" s="147"/>
      <c r="J787" s="132" t="s">
        <v>21</v>
      </c>
      <c r="K787" s="143"/>
      <c r="L787" s="132">
        <f t="shared" si="98"/>
        <v>0</v>
      </c>
      <c r="M787" s="128">
        <f t="shared" si="99"/>
        <v>0</v>
      </c>
      <c r="N787" s="30"/>
      <c r="O787" s="143"/>
      <c r="P787" s="82">
        <f t="shared" si="100"/>
        <v>0</v>
      </c>
      <c r="Q787" s="142"/>
      <c r="R787" s="123" t="str">
        <f t="shared" si="93"/>
        <v/>
      </c>
      <c r="S787" s="122" t="str">
        <f t="shared" si="94"/>
        <v/>
      </c>
      <c r="T787" s="122" t="str">
        <f t="shared" si="95"/>
        <v/>
      </c>
      <c r="U787">
        <f t="shared" si="96"/>
        <v>0</v>
      </c>
    </row>
    <row r="788" spans="1:21" ht="15" x14ac:dyDescent="0.2">
      <c r="A788" s="48">
        <v>765</v>
      </c>
      <c r="B788" s="49" t="str">
        <f>IF(G788="","",VLOOKUP(G788,'Account Codes'!$A$2:$C$803,3,FALSE))</f>
        <v/>
      </c>
      <c r="C788" s="131" t="str">
        <f t="shared" si="97"/>
        <v/>
      </c>
      <c r="D788" s="39"/>
      <c r="E788" s="85" t="str">
        <f>IF(AND(LEN(D788)&gt;0,LEN(C788)&gt;0),"ERROR - please do not enter internal order AND cost centre",IF(LEN(C788)&gt;0,VLOOKUP(C788,'Account Codes'!$H$2:$I$5001,2,FALSE),IF(LEN(D788)&gt;0,VLOOKUP(D788,'Account Codes'!$K$2:$L$12186,2,FALSE),"")))</f>
        <v/>
      </c>
      <c r="F788" s="39"/>
      <c r="G788" s="31"/>
      <c r="H788" s="88" t="str">
        <f>IF(LEN(G788)=0,"",VLOOKUP(VALUE(G788),'Account Codes'!$A$2:$B$803,2,FALSE))</f>
        <v/>
      </c>
      <c r="I788" s="147"/>
      <c r="J788" s="132" t="s">
        <v>21</v>
      </c>
      <c r="K788" s="143"/>
      <c r="L788" s="132">
        <f t="shared" si="98"/>
        <v>0</v>
      </c>
      <c r="M788" s="128">
        <f t="shared" si="99"/>
        <v>0</v>
      </c>
      <c r="N788" s="30"/>
      <c r="O788" s="143"/>
      <c r="P788" s="82">
        <f t="shared" si="100"/>
        <v>0</v>
      </c>
      <c r="Q788" s="142"/>
      <c r="R788" s="123" t="str">
        <f t="shared" si="93"/>
        <v/>
      </c>
      <c r="S788" s="122" t="str">
        <f t="shared" si="94"/>
        <v/>
      </c>
      <c r="T788" s="122" t="str">
        <f t="shared" si="95"/>
        <v/>
      </c>
      <c r="U788">
        <f t="shared" si="96"/>
        <v>0</v>
      </c>
    </row>
    <row r="789" spans="1:21" ht="15" x14ac:dyDescent="0.2">
      <c r="A789" s="48">
        <v>766</v>
      </c>
      <c r="B789" s="49" t="str">
        <f>IF(G789="","",VLOOKUP(G789,'Account Codes'!$A$2:$C$803,3,FALSE))</f>
        <v/>
      </c>
      <c r="C789" s="131" t="str">
        <f t="shared" si="97"/>
        <v/>
      </c>
      <c r="D789" s="39"/>
      <c r="E789" s="85" t="str">
        <f>IF(AND(LEN(D789)&gt;0,LEN(C789)&gt;0),"ERROR - please do not enter internal order AND cost centre",IF(LEN(C789)&gt;0,VLOOKUP(C789,'Account Codes'!$H$2:$I$5001,2,FALSE),IF(LEN(D789)&gt;0,VLOOKUP(D789,'Account Codes'!$K$2:$L$12186,2,FALSE),"")))</f>
        <v/>
      </c>
      <c r="F789" s="39"/>
      <c r="G789" s="31"/>
      <c r="H789" s="88" t="str">
        <f>IF(LEN(G789)=0,"",VLOOKUP(VALUE(G789),'Account Codes'!$A$2:$B$803,2,FALSE))</f>
        <v/>
      </c>
      <c r="I789" s="147"/>
      <c r="J789" s="132" t="s">
        <v>21</v>
      </c>
      <c r="K789" s="143"/>
      <c r="L789" s="132">
        <f t="shared" si="98"/>
        <v>0</v>
      </c>
      <c r="M789" s="128">
        <f t="shared" si="99"/>
        <v>0</v>
      </c>
      <c r="N789" s="30"/>
      <c r="O789" s="143"/>
      <c r="P789" s="82">
        <f t="shared" si="100"/>
        <v>0</v>
      </c>
      <c r="Q789" s="142"/>
      <c r="R789" s="123" t="str">
        <f t="shared" si="93"/>
        <v/>
      </c>
      <c r="S789" s="122" t="str">
        <f t="shared" si="94"/>
        <v/>
      </c>
      <c r="T789" s="122" t="str">
        <f t="shared" si="95"/>
        <v/>
      </c>
      <c r="U789">
        <f t="shared" si="96"/>
        <v>0</v>
      </c>
    </row>
    <row r="790" spans="1:21" ht="15" x14ac:dyDescent="0.2">
      <c r="A790" s="48">
        <v>767</v>
      </c>
      <c r="B790" s="49" t="str">
        <f>IF(G790="","",VLOOKUP(G790,'Account Codes'!$A$2:$C$803,3,FALSE))</f>
        <v/>
      </c>
      <c r="C790" s="131" t="str">
        <f t="shared" si="97"/>
        <v/>
      </c>
      <c r="D790" s="39"/>
      <c r="E790" s="85" t="str">
        <f>IF(AND(LEN(D790)&gt;0,LEN(C790)&gt;0),"ERROR - please do not enter internal order AND cost centre",IF(LEN(C790)&gt;0,VLOOKUP(C790,'Account Codes'!$H$2:$I$5001,2,FALSE),IF(LEN(D790)&gt;0,VLOOKUP(D790,'Account Codes'!$K$2:$L$12186,2,FALSE),"")))</f>
        <v/>
      </c>
      <c r="F790" s="39"/>
      <c r="G790" s="31"/>
      <c r="H790" s="88" t="str">
        <f>IF(LEN(G790)=0,"",VLOOKUP(VALUE(G790),'Account Codes'!$A$2:$B$803,2,FALSE))</f>
        <v/>
      </c>
      <c r="I790" s="147"/>
      <c r="J790" s="132" t="s">
        <v>21</v>
      </c>
      <c r="K790" s="143"/>
      <c r="L790" s="132">
        <f t="shared" si="98"/>
        <v>0</v>
      </c>
      <c r="M790" s="128">
        <f t="shared" si="99"/>
        <v>0</v>
      </c>
      <c r="N790" s="30"/>
      <c r="O790" s="143"/>
      <c r="P790" s="82">
        <f t="shared" si="100"/>
        <v>0</v>
      </c>
      <c r="Q790" s="142"/>
      <c r="R790" s="123" t="str">
        <f t="shared" si="93"/>
        <v/>
      </c>
      <c r="S790" s="122" t="str">
        <f t="shared" si="94"/>
        <v/>
      </c>
      <c r="T790" s="122" t="str">
        <f t="shared" si="95"/>
        <v/>
      </c>
      <c r="U790">
        <f t="shared" si="96"/>
        <v>0</v>
      </c>
    </row>
    <row r="791" spans="1:21" ht="15" x14ac:dyDescent="0.2">
      <c r="A791" s="48">
        <v>768</v>
      </c>
      <c r="B791" s="49" t="str">
        <f>IF(G791="","",VLOOKUP(G791,'Account Codes'!$A$2:$C$803,3,FALSE))</f>
        <v/>
      </c>
      <c r="C791" s="131" t="str">
        <f t="shared" si="97"/>
        <v/>
      </c>
      <c r="D791" s="39"/>
      <c r="E791" s="85" t="str">
        <f>IF(AND(LEN(D791)&gt;0,LEN(C791)&gt;0),"ERROR - please do not enter internal order AND cost centre",IF(LEN(C791)&gt;0,VLOOKUP(C791,'Account Codes'!$H$2:$I$5001,2,FALSE),IF(LEN(D791)&gt;0,VLOOKUP(D791,'Account Codes'!$K$2:$L$12186,2,FALSE),"")))</f>
        <v/>
      </c>
      <c r="F791" s="39"/>
      <c r="G791" s="31"/>
      <c r="H791" s="88" t="str">
        <f>IF(LEN(G791)=0,"",VLOOKUP(VALUE(G791),'Account Codes'!$A$2:$B$803,2,FALSE))</f>
        <v/>
      </c>
      <c r="I791" s="147"/>
      <c r="J791" s="132" t="s">
        <v>21</v>
      </c>
      <c r="K791" s="143"/>
      <c r="L791" s="132">
        <f t="shared" si="98"/>
        <v>0</v>
      </c>
      <c r="M791" s="128">
        <f t="shared" si="99"/>
        <v>0</v>
      </c>
      <c r="N791" s="30"/>
      <c r="O791" s="143"/>
      <c r="P791" s="82">
        <f t="shared" si="100"/>
        <v>0</v>
      </c>
      <c r="Q791" s="142"/>
      <c r="R791" s="123" t="str">
        <f t="shared" si="93"/>
        <v/>
      </c>
      <c r="S791" s="122" t="str">
        <f t="shared" si="94"/>
        <v/>
      </c>
      <c r="T791" s="122" t="str">
        <f t="shared" si="95"/>
        <v/>
      </c>
      <c r="U791">
        <f t="shared" si="96"/>
        <v>0</v>
      </c>
    </row>
    <row r="792" spans="1:21" ht="15" x14ac:dyDescent="0.2">
      <c r="A792" s="48">
        <v>769</v>
      </c>
      <c r="B792" s="49" t="str">
        <f>IF(G792="","",VLOOKUP(G792,'Account Codes'!$A$2:$C$803,3,FALSE))</f>
        <v/>
      </c>
      <c r="C792" s="131" t="str">
        <f t="shared" si="97"/>
        <v/>
      </c>
      <c r="D792" s="39"/>
      <c r="E792" s="85" t="str">
        <f>IF(AND(LEN(D792)&gt;0,LEN(C792)&gt;0),"ERROR - please do not enter internal order AND cost centre",IF(LEN(C792)&gt;0,VLOOKUP(C792,'Account Codes'!$H$2:$I$5001,2,FALSE),IF(LEN(D792)&gt;0,VLOOKUP(D792,'Account Codes'!$K$2:$L$12186,2,FALSE),"")))</f>
        <v/>
      </c>
      <c r="F792" s="39"/>
      <c r="G792" s="31"/>
      <c r="H792" s="88" t="str">
        <f>IF(LEN(G792)=0,"",VLOOKUP(VALUE(G792),'Account Codes'!$A$2:$B$803,2,FALSE))</f>
        <v/>
      </c>
      <c r="I792" s="147"/>
      <c r="J792" s="132" t="s">
        <v>21</v>
      </c>
      <c r="K792" s="143"/>
      <c r="L792" s="132">
        <f t="shared" si="98"/>
        <v>0</v>
      </c>
      <c r="M792" s="128">
        <f t="shared" si="99"/>
        <v>0</v>
      </c>
      <c r="N792" s="30"/>
      <c r="O792" s="143"/>
      <c r="P792" s="82">
        <f t="shared" si="100"/>
        <v>0</v>
      </c>
      <c r="Q792" s="142"/>
      <c r="R792" s="123" t="str">
        <f t="shared" si="93"/>
        <v/>
      </c>
      <c r="S792" s="122" t="str">
        <f t="shared" si="94"/>
        <v/>
      </c>
      <c r="T792" s="122" t="str">
        <f t="shared" si="95"/>
        <v/>
      </c>
      <c r="U792">
        <f t="shared" si="96"/>
        <v>0</v>
      </c>
    </row>
    <row r="793" spans="1:21" ht="15" x14ac:dyDescent="0.2">
      <c r="A793" s="48">
        <v>770</v>
      </c>
      <c r="B793" s="49" t="str">
        <f>IF(G793="","",VLOOKUP(G793,'Account Codes'!$A$2:$C$803,3,FALSE))</f>
        <v/>
      </c>
      <c r="C793" s="131" t="str">
        <f t="shared" si="97"/>
        <v/>
      </c>
      <c r="D793" s="39"/>
      <c r="E793" s="85" t="str">
        <f>IF(AND(LEN(D793)&gt;0,LEN(C793)&gt;0),"ERROR - please do not enter internal order AND cost centre",IF(LEN(C793)&gt;0,VLOOKUP(C793,'Account Codes'!$H$2:$I$5001,2,FALSE),IF(LEN(D793)&gt;0,VLOOKUP(D793,'Account Codes'!$K$2:$L$12186,2,FALSE),"")))</f>
        <v/>
      </c>
      <c r="F793" s="39"/>
      <c r="G793" s="31"/>
      <c r="H793" s="88" t="str">
        <f>IF(LEN(G793)=0,"",VLOOKUP(VALUE(G793),'Account Codes'!$A$2:$B$803,2,FALSE))</f>
        <v/>
      </c>
      <c r="I793" s="147"/>
      <c r="J793" s="132" t="s">
        <v>21</v>
      </c>
      <c r="K793" s="143"/>
      <c r="L793" s="132">
        <f t="shared" si="98"/>
        <v>0</v>
      </c>
      <c r="M793" s="128">
        <f t="shared" si="99"/>
        <v>0</v>
      </c>
      <c r="N793" s="30"/>
      <c r="O793" s="143"/>
      <c r="P793" s="82">
        <f t="shared" si="100"/>
        <v>0</v>
      </c>
      <c r="Q793" s="142"/>
      <c r="R793" s="123" t="str">
        <f t="shared" ref="R793:R856" si="101">IF(U793=0,"","Please enter a value for Counter Party Type and Name")</f>
        <v/>
      </c>
      <c r="S793" s="122" t="str">
        <f t="shared" ref="S793:S856" si="102">IF(G793="","",IF(N793="",1,""))</f>
        <v/>
      </c>
      <c r="T793" s="122" t="str">
        <f t="shared" ref="T793:T856" si="103">IF(G793="","",IF(O793="",1,""))</f>
        <v/>
      </c>
      <c r="U793">
        <f t="shared" ref="U793:U856" si="104">SUM(S793:T793)</f>
        <v>0</v>
      </c>
    </row>
    <row r="794" spans="1:21" ht="15" x14ac:dyDescent="0.2">
      <c r="A794" s="48">
        <v>771</v>
      </c>
      <c r="B794" s="49" t="str">
        <f>IF(G794="","",VLOOKUP(G794,'Account Codes'!$A$2:$C$803,3,FALSE))</f>
        <v/>
      </c>
      <c r="C794" s="131" t="str">
        <f t="shared" ref="C794:C857" si="105">IF(G793="","",$N$3)</f>
        <v/>
      </c>
      <c r="D794" s="39"/>
      <c r="E794" s="85" t="str">
        <f>IF(AND(LEN(D794)&gt;0,LEN(C794)&gt;0),"ERROR - please do not enter internal order AND cost centre",IF(LEN(C794)&gt;0,VLOOKUP(C794,'Account Codes'!$H$2:$I$5001,2,FALSE),IF(LEN(D794)&gt;0,VLOOKUP(D794,'Account Codes'!$K$2:$L$12186,2,FALSE),"")))</f>
        <v/>
      </c>
      <c r="F794" s="39"/>
      <c r="G794" s="31"/>
      <c r="H794" s="88" t="str">
        <f>IF(LEN(G794)=0,"",VLOOKUP(VALUE(G794),'Account Codes'!$A$2:$B$803,2,FALSE))</f>
        <v/>
      </c>
      <c r="I794" s="147"/>
      <c r="J794" s="132" t="s">
        <v>21</v>
      </c>
      <c r="K794" s="143"/>
      <c r="L794" s="132">
        <f t="shared" si="98"/>
        <v>0</v>
      </c>
      <c r="M794" s="128">
        <f t="shared" si="99"/>
        <v>0</v>
      </c>
      <c r="N794" s="30"/>
      <c r="O794" s="143"/>
      <c r="P794" s="82">
        <f t="shared" si="100"/>
        <v>0</v>
      </c>
      <c r="Q794" s="142"/>
      <c r="R794" s="123" t="str">
        <f t="shared" si="101"/>
        <v/>
      </c>
      <c r="S794" s="122" t="str">
        <f t="shared" si="102"/>
        <v/>
      </c>
      <c r="T794" s="122" t="str">
        <f t="shared" si="103"/>
        <v/>
      </c>
      <c r="U794">
        <f t="shared" si="104"/>
        <v>0</v>
      </c>
    </row>
    <row r="795" spans="1:21" ht="15" x14ac:dyDescent="0.2">
      <c r="A795" s="48">
        <v>772</v>
      </c>
      <c r="B795" s="49" t="str">
        <f>IF(G795="","",VLOOKUP(G795,'Account Codes'!$A$2:$C$803,3,FALSE))</f>
        <v/>
      </c>
      <c r="C795" s="131" t="str">
        <f t="shared" si="105"/>
        <v/>
      </c>
      <c r="D795" s="39"/>
      <c r="E795" s="85" t="str">
        <f>IF(AND(LEN(D795)&gt;0,LEN(C795)&gt;0),"ERROR - please do not enter internal order AND cost centre",IF(LEN(C795)&gt;0,VLOOKUP(C795,'Account Codes'!$H$2:$I$5001,2,FALSE),IF(LEN(D795)&gt;0,VLOOKUP(D795,'Account Codes'!$K$2:$L$12186,2,FALSE),"")))</f>
        <v/>
      </c>
      <c r="F795" s="39"/>
      <c r="G795" s="31"/>
      <c r="H795" s="88" t="str">
        <f>IF(LEN(G795)=0,"",VLOOKUP(VALUE(G795),'Account Codes'!$A$2:$B$803,2,FALSE))</f>
        <v/>
      </c>
      <c r="I795" s="147"/>
      <c r="J795" s="132" t="s">
        <v>21</v>
      </c>
      <c r="K795" s="143"/>
      <c r="L795" s="132">
        <f t="shared" si="98"/>
        <v>0</v>
      </c>
      <c r="M795" s="128">
        <f t="shared" si="99"/>
        <v>0</v>
      </c>
      <c r="N795" s="30"/>
      <c r="O795" s="143"/>
      <c r="P795" s="82">
        <f t="shared" si="100"/>
        <v>0</v>
      </c>
      <c r="Q795" s="142"/>
      <c r="R795" s="123" t="str">
        <f t="shared" si="101"/>
        <v/>
      </c>
      <c r="S795" s="122" t="str">
        <f t="shared" si="102"/>
        <v/>
      </c>
      <c r="T795" s="122" t="str">
        <f t="shared" si="103"/>
        <v/>
      </c>
      <c r="U795">
        <f t="shared" si="104"/>
        <v>0</v>
      </c>
    </row>
    <row r="796" spans="1:21" ht="15" x14ac:dyDescent="0.2">
      <c r="A796" s="48">
        <v>773</v>
      </c>
      <c r="B796" s="49" t="str">
        <f>IF(G796="","",VLOOKUP(G796,'Account Codes'!$A$2:$C$803,3,FALSE))</f>
        <v/>
      </c>
      <c r="C796" s="131" t="str">
        <f t="shared" si="105"/>
        <v/>
      </c>
      <c r="D796" s="39"/>
      <c r="E796" s="85" t="str">
        <f>IF(AND(LEN(D796)&gt;0,LEN(C796)&gt;0),"ERROR - please do not enter internal order AND cost centre",IF(LEN(C796)&gt;0,VLOOKUP(C796,'Account Codes'!$H$2:$I$5001,2,FALSE),IF(LEN(D796)&gt;0,VLOOKUP(D796,'Account Codes'!$K$2:$L$12186,2,FALSE),"")))</f>
        <v/>
      </c>
      <c r="F796" s="39"/>
      <c r="G796" s="31"/>
      <c r="H796" s="88" t="str">
        <f>IF(LEN(G796)=0,"",VLOOKUP(VALUE(G796),'Account Codes'!$A$2:$B$803,2,FALSE))</f>
        <v/>
      </c>
      <c r="I796" s="147"/>
      <c r="J796" s="132" t="s">
        <v>21</v>
      </c>
      <c r="K796" s="143"/>
      <c r="L796" s="132">
        <f t="shared" si="98"/>
        <v>0</v>
      </c>
      <c r="M796" s="128">
        <f t="shared" si="99"/>
        <v>0</v>
      </c>
      <c r="N796" s="30"/>
      <c r="O796" s="143"/>
      <c r="P796" s="82">
        <f t="shared" si="100"/>
        <v>0</v>
      </c>
      <c r="Q796" s="142"/>
      <c r="R796" s="123" t="str">
        <f t="shared" si="101"/>
        <v/>
      </c>
      <c r="S796" s="122" t="str">
        <f t="shared" si="102"/>
        <v/>
      </c>
      <c r="T796" s="122" t="str">
        <f t="shared" si="103"/>
        <v/>
      </c>
      <c r="U796">
        <f t="shared" si="104"/>
        <v>0</v>
      </c>
    </row>
    <row r="797" spans="1:21" ht="15" x14ac:dyDescent="0.2">
      <c r="A797" s="48">
        <v>774</v>
      </c>
      <c r="B797" s="49" t="str">
        <f>IF(G797="","",VLOOKUP(G797,'Account Codes'!$A$2:$C$803,3,FALSE))</f>
        <v/>
      </c>
      <c r="C797" s="131" t="str">
        <f t="shared" si="105"/>
        <v/>
      </c>
      <c r="D797" s="39"/>
      <c r="E797" s="85" t="str">
        <f>IF(AND(LEN(D797)&gt;0,LEN(C797)&gt;0),"ERROR - please do not enter internal order AND cost centre",IF(LEN(C797)&gt;0,VLOOKUP(C797,'Account Codes'!$H$2:$I$5001,2,FALSE),IF(LEN(D797)&gt;0,VLOOKUP(D797,'Account Codes'!$K$2:$L$12186,2,FALSE),"")))</f>
        <v/>
      </c>
      <c r="F797" s="39"/>
      <c r="G797" s="31"/>
      <c r="H797" s="88" t="str">
        <f>IF(LEN(G797)=0,"",VLOOKUP(VALUE(G797),'Account Codes'!$A$2:$B$803,2,FALSE))</f>
        <v/>
      </c>
      <c r="I797" s="147"/>
      <c r="J797" s="132" t="s">
        <v>21</v>
      </c>
      <c r="K797" s="143"/>
      <c r="L797" s="132">
        <f t="shared" si="98"/>
        <v>0</v>
      </c>
      <c r="M797" s="128">
        <f t="shared" si="99"/>
        <v>0</v>
      </c>
      <c r="N797" s="30"/>
      <c r="O797" s="143"/>
      <c r="P797" s="82">
        <f t="shared" si="100"/>
        <v>0</v>
      </c>
      <c r="Q797" s="142"/>
      <c r="R797" s="123" t="str">
        <f t="shared" si="101"/>
        <v/>
      </c>
      <c r="S797" s="122" t="str">
        <f t="shared" si="102"/>
        <v/>
      </c>
      <c r="T797" s="122" t="str">
        <f t="shared" si="103"/>
        <v/>
      </c>
      <c r="U797">
        <f t="shared" si="104"/>
        <v>0</v>
      </c>
    </row>
    <row r="798" spans="1:21" ht="15" x14ac:dyDescent="0.2">
      <c r="A798" s="48">
        <v>775</v>
      </c>
      <c r="B798" s="49" t="str">
        <f>IF(G798="","",VLOOKUP(G798,'Account Codes'!$A$2:$C$803,3,FALSE))</f>
        <v/>
      </c>
      <c r="C798" s="131" t="str">
        <f t="shared" si="105"/>
        <v/>
      </c>
      <c r="D798" s="39"/>
      <c r="E798" s="85" t="str">
        <f>IF(AND(LEN(D798)&gt;0,LEN(C798)&gt;0),"ERROR - please do not enter internal order AND cost centre",IF(LEN(C798)&gt;0,VLOOKUP(C798,'Account Codes'!$H$2:$I$5001,2,FALSE),IF(LEN(D798)&gt;0,VLOOKUP(D798,'Account Codes'!$K$2:$L$12186,2,FALSE),"")))</f>
        <v/>
      </c>
      <c r="F798" s="39"/>
      <c r="G798" s="31"/>
      <c r="H798" s="88" t="str">
        <f>IF(LEN(G798)=0,"",VLOOKUP(VALUE(G798),'Account Codes'!$A$2:$B$803,2,FALSE))</f>
        <v/>
      </c>
      <c r="I798" s="147"/>
      <c r="J798" s="132" t="s">
        <v>21</v>
      </c>
      <c r="K798" s="143"/>
      <c r="L798" s="132">
        <f t="shared" si="98"/>
        <v>0</v>
      </c>
      <c r="M798" s="128">
        <f t="shared" si="99"/>
        <v>0</v>
      </c>
      <c r="N798" s="30"/>
      <c r="O798" s="143"/>
      <c r="P798" s="82">
        <f t="shared" si="100"/>
        <v>0</v>
      </c>
      <c r="Q798" s="142"/>
      <c r="R798" s="123" t="str">
        <f t="shared" si="101"/>
        <v/>
      </c>
      <c r="S798" s="122" t="str">
        <f t="shared" si="102"/>
        <v/>
      </c>
      <c r="T798" s="122" t="str">
        <f t="shared" si="103"/>
        <v/>
      </c>
      <c r="U798">
        <f t="shared" si="104"/>
        <v>0</v>
      </c>
    </row>
    <row r="799" spans="1:21" ht="15" x14ac:dyDescent="0.2">
      <c r="A799" s="48">
        <v>776</v>
      </c>
      <c r="B799" s="49" t="str">
        <f>IF(G799="","",VLOOKUP(G799,'Account Codes'!$A$2:$C$803,3,FALSE))</f>
        <v/>
      </c>
      <c r="C799" s="131" t="str">
        <f t="shared" si="105"/>
        <v/>
      </c>
      <c r="D799" s="39"/>
      <c r="E799" s="85" t="str">
        <f>IF(AND(LEN(D799)&gt;0,LEN(C799)&gt;0),"ERROR - please do not enter internal order AND cost centre",IF(LEN(C799)&gt;0,VLOOKUP(C799,'Account Codes'!$H$2:$I$5001,2,FALSE),IF(LEN(D799)&gt;0,VLOOKUP(D799,'Account Codes'!$K$2:$L$12186,2,FALSE),"")))</f>
        <v/>
      </c>
      <c r="F799" s="39"/>
      <c r="G799" s="31"/>
      <c r="H799" s="88" t="str">
        <f>IF(LEN(G799)=0,"",VLOOKUP(VALUE(G799),'Account Codes'!$A$2:$B$803,2,FALSE))</f>
        <v/>
      </c>
      <c r="I799" s="147"/>
      <c r="J799" s="132" t="s">
        <v>21</v>
      </c>
      <c r="K799" s="143"/>
      <c r="L799" s="132">
        <f t="shared" si="98"/>
        <v>0</v>
      </c>
      <c r="M799" s="128">
        <f t="shared" si="99"/>
        <v>0</v>
      </c>
      <c r="N799" s="30"/>
      <c r="O799" s="143"/>
      <c r="P799" s="82">
        <f t="shared" si="100"/>
        <v>0</v>
      </c>
      <c r="Q799" s="142"/>
      <c r="R799" s="123" t="str">
        <f t="shared" si="101"/>
        <v/>
      </c>
      <c r="S799" s="122" t="str">
        <f t="shared" si="102"/>
        <v/>
      </c>
      <c r="T799" s="122" t="str">
        <f t="shared" si="103"/>
        <v/>
      </c>
      <c r="U799">
        <f t="shared" si="104"/>
        <v>0</v>
      </c>
    </row>
    <row r="800" spans="1:21" ht="15" x14ac:dyDescent="0.2">
      <c r="A800" s="48">
        <v>777</v>
      </c>
      <c r="B800" s="49" t="str">
        <f>IF(G800="","",VLOOKUP(G800,'Account Codes'!$A$2:$C$803,3,FALSE))</f>
        <v/>
      </c>
      <c r="C800" s="131" t="str">
        <f t="shared" si="105"/>
        <v/>
      </c>
      <c r="D800" s="39"/>
      <c r="E800" s="85" t="str">
        <f>IF(AND(LEN(D800)&gt;0,LEN(C800)&gt;0),"ERROR - please do not enter internal order AND cost centre",IF(LEN(C800)&gt;0,VLOOKUP(C800,'Account Codes'!$H$2:$I$5001,2,FALSE),IF(LEN(D800)&gt;0,VLOOKUP(D800,'Account Codes'!$K$2:$L$12186,2,FALSE),"")))</f>
        <v/>
      </c>
      <c r="F800" s="39"/>
      <c r="G800" s="31"/>
      <c r="H800" s="88" t="str">
        <f>IF(LEN(G800)=0,"",VLOOKUP(VALUE(G800),'Account Codes'!$A$2:$B$803,2,FALSE))</f>
        <v/>
      </c>
      <c r="I800" s="147"/>
      <c r="J800" s="132" t="s">
        <v>21</v>
      </c>
      <c r="K800" s="143"/>
      <c r="L800" s="132">
        <f t="shared" ref="L800:L863" si="106">IF((M800+P800)&gt;49,("ERROR!"),SUM(M800+P800))</f>
        <v>0</v>
      </c>
      <c r="M800" s="128">
        <f t="shared" ref="M800:M863" si="107">IF(LEN(K800)&gt;35,("ERROR"),LEN(K800))</f>
        <v>0</v>
      </c>
      <c r="N800" s="30"/>
      <c r="O800" s="143"/>
      <c r="P800" s="82">
        <f t="shared" ref="P800:P863" si="108">LEN(O800)</f>
        <v>0</v>
      </c>
      <c r="Q800" s="142"/>
      <c r="R800" s="123" t="str">
        <f t="shared" si="101"/>
        <v/>
      </c>
      <c r="S800" s="122" t="str">
        <f t="shared" si="102"/>
        <v/>
      </c>
      <c r="T800" s="122" t="str">
        <f t="shared" si="103"/>
        <v/>
      </c>
      <c r="U800">
        <f t="shared" si="104"/>
        <v>0</v>
      </c>
    </row>
    <row r="801" spans="1:21" ht="15" x14ac:dyDescent="0.2">
      <c r="A801" s="48">
        <v>778</v>
      </c>
      <c r="B801" s="49" t="str">
        <f>IF(G801="","",VLOOKUP(G801,'Account Codes'!$A$2:$C$803,3,FALSE))</f>
        <v/>
      </c>
      <c r="C801" s="131" t="str">
        <f t="shared" si="105"/>
        <v/>
      </c>
      <c r="D801" s="39"/>
      <c r="E801" s="85" t="str">
        <f>IF(AND(LEN(D801)&gt;0,LEN(C801)&gt;0),"ERROR - please do not enter internal order AND cost centre",IF(LEN(C801)&gt;0,VLOOKUP(C801,'Account Codes'!$H$2:$I$5001,2,FALSE),IF(LEN(D801)&gt;0,VLOOKUP(D801,'Account Codes'!$K$2:$L$12186,2,FALSE),"")))</f>
        <v/>
      </c>
      <c r="F801" s="39"/>
      <c r="G801" s="31"/>
      <c r="H801" s="88" t="str">
        <f>IF(LEN(G801)=0,"",VLOOKUP(VALUE(G801),'Account Codes'!$A$2:$B$803,2,FALSE))</f>
        <v/>
      </c>
      <c r="I801" s="147"/>
      <c r="J801" s="132" t="s">
        <v>21</v>
      </c>
      <c r="K801" s="143"/>
      <c r="L801" s="132">
        <f t="shared" si="106"/>
        <v>0</v>
      </c>
      <c r="M801" s="128">
        <f t="shared" si="107"/>
        <v>0</v>
      </c>
      <c r="N801" s="30"/>
      <c r="O801" s="143"/>
      <c r="P801" s="82">
        <f t="shared" si="108"/>
        <v>0</v>
      </c>
      <c r="Q801" s="142"/>
      <c r="R801" s="123" t="str">
        <f t="shared" si="101"/>
        <v/>
      </c>
      <c r="S801" s="122" t="str">
        <f t="shared" si="102"/>
        <v/>
      </c>
      <c r="T801" s="122" t="str">
        <f t="shared" si="103"/>
        <v/>
      </c>
      <c r="U801">
        <f t="shared" si="104"/>
        <v>0</v>
      </c>
    </row>
    <row r="802" spans="1:21" ht="15" x14ac:dyDescent="0.2">
      <c r="A802" s="48">
        <v>779</v>
      </c>
      <c r="B802" s="49" t="str">
        <f>IF(G802="","",VLOOKUP(G802,'Account Codes'!$A$2:$C$803,3,FALSE))</f>
        <v/>
      </c>
      <c r="C802" s="131" t="str">
        <f t="shared" si="105"/>
        <v/>
      </c>
      <c r="D802" s="39"/>
      <c r="E802" s="85" t="str">
        <f>IF(AND(LEN(D802)&gt;0,LEN(C802)&gt;0),"ERROR - please do not enter internal order AND cost centre",IF(LEN(C802)&gt;0,VLOOKUP(C802,'Account Codes'!$H$2:$I$5001,2,FALSE),IF(LEN(D802)&gt;0,VLOOKUP(D802,'Account Codes'!$K$2:$L$12186,2,FALSE),"")))</f>
        <v/>
      </c>
      <c r="F802" s="39"/>
      <c r="G802" s="31"/>
      <c r="H802" s="88" t="str">
        <f>IF(LEN(G802)=0,"",VLOOKUP(VALUE(G802),'Account Codes'!$A$2:$B$803,2,FALSE))</f>
        <v/>
      </c>
      <c r="I802" s="147"/>
      <c r="J802" s="132" t="s">
        <v>21</v>
      </c>
      <c r="K802" s="143"/>
      <c r="L802" s="132">
        <f t="shared" si="106"/>
        <v>0</v>
      </c>
      <c r="M802" s="128">
        <f t="shared" si="107"/>
        <v>0</v>
      </c>
      <c r="N802" s="30"/>
      <c r="O802" s="143"/>
      <c r="P802" s="82">
        <f t="shared" si="108"/>
        <v>0</v>
      </c>
      <c r="Q802" s="142"/>
      <c r="R802" s="123" t="str">
        <f t="shared" si="101"/>
        <v/>
      </c>
      <c r="S802" s="122" t="str">
        <f t="shared" si="102"/>
        <v/>
      </c>
      <c r="T802" s="122" t="str">
        <f t="shared" si="103"/>
        <v/>
      </c>
      <c r="U802">
        <f t="shared" si="104"/>
        <v>0</v>
      </c>
    </row>
    <row r="803" spans="1:21" ht="15" x14ac:dyDescent="0.2">
      <c r="A803" s="48">
        <v>780</v>
      </c>
      <c r="B803" s="49" t="str">
        <f>IF(G803="","",VLOOKUP(G803,'Account Codes'!$A$2:$C$803,3,FALSE))</f>
        <v/>
      </c>
      <c r="C803" s="131" t="str">
        <f t="shared" si="105"/>
        <v/>
      </c>
      <c r="D803" s="39"/>
      <c r="E803" s="85" t="str">
        <f>IF(AND(LEN(D803)&gt;0,LEN(C803)&gt;0),"ERROR - please do not enter internal order AND cost centre",IF(LEN(C803)&gt;0,VLOOKUP(C803,'Account Codes'!$H$2:$I$5001,2,FALSE),IF(LEN(D803)&gt;0,VLOOKUP(D803,'Account Codes'!$K$2:$L$12186,2,FALSE),"")))</f>
        <v/>
      </c>
      <c r="F803" s="39"/>
      <c r="G803" s="31"/>
      <c r="H803" s="88" t="str">
        <f>IF(LEN(G803)=0,"",VLOOKUP(VALUE(G803),'Account Codes'!$A$2:$B$803,2,FALSE))</f>
        <v/>
      </c>
      <c r="I803" s="147"/>
      <c r="J803" s="132" t="s">
        <v>21</v>
      </c>
      <c r="K803" s="143"/>
      <c r="L803" s="132">
        <f t="shared" si="106"/>
        <v>0</v>
      </c>
      <c r="M803" s="128">
        <f t="shared" si="107"/>
        <v>0</v>
      </c>
      <c r="N803" s="30"/>
      <c r="O803" s="143"/>
      <c r="P803" s="82">
        <f t="shared" si="108"/>
        <v>0</v>
      </c>
      <c r="Q803" s="142"/>
      <c r="R803" s="123" t="str">
        <f t="shared" si="101"/>
        <v/>
      </c>
      <c r="S803" s="122" t="str">
        <f t="shared" si="102"/>
        <v/>
      </c>
      <c r="T803" s="122" t="str">
        <f t="shared" si="103"/>
        <v/>
      </c>
      <c r="U803">
        <f t="shared" si="104"/>
        <v>0</v>
      </c>
    </row>
    <row r="804" spans="1:21" ht="15" x14ac:dyDescent="0.2">
      <c r="A804" s="48">
        <v>781</v>
      </c>
      <c r="B804" s="49" t="str">
        <f>IF(G804="","",VLOOKUP(G804,'Account Codes'!$A$2:$C$803,3,FALSE))</f>
        <v/>
      </c>
      <c r="C804" s="131" t="str">
        <f t="shared" si="105"/>
        <v/>
      </c>
      <c r="D804" s="39"/>
      <c r="E804" s="85" t="str">
        <f>IF(AND(LEN(D804)&gt;0,LEN(C804)&gt;0),"ERROR - please do not enter internal order AND cost centre",IF(LEN(C804)&gt;0,VLOOKUP(C804,'Account Codes'!$H$2:$I$5001,2,FALSE),IF(LEN(D804)&gt;0,VLOOKUP(D804,'Account Codes'!$K$2:$L$12186,2,FALSE),"")))</f>
        <v/>
      </c>
      <c r="F804" s="39"/>
      <c r="G804" s="31"/>
      <c r="H804" s="88" t="str">
        <f>IF(LEN(G804)=0,"",VLOOKUP(VALUE(G804),'Account Codes'!$A$2:$B$803,2,FALSE))</f>
        <v/>
      </c>
      <c r="I804" s="147"/>
      <c r="J804" s="132" t="s">
        <v>21</v>
      </c>
      <c r="K804" s="143"/>
      <c r="L804" s="132">
        <f t="shared" si="106"/>
        <v>0</v>
      </c>
      <c r="M804" s="128">
        <f t="shared" si="107"/>
        <v>0</v>
      </c>
      <c r="N804" s="30"/>
      <c r="O804" s="143"/>
      <c r="P804" s="82">
        <f t="shared" si="108"/>
        <v>0</v>
      </c>
      <c r="Q804" s="142"/>
      <c r="R804" s="123" t="str">
        <f t="shared" si="101"/>
        <v/>
      </c>
      <c r="S804" s="122" t="str">
        <f t="shared" si="102"/>
        <v/>
      </c>
      <c r="T804" s="122" t="str">
        <f t="shared" si="103"/>
        <v/>
      </c>
      <c r="U804">
        <f t="shared" si="104"/>
        <v>0</v>
      </c>
    </row>
    <row r="805" spans="1:21" ht="15" x14ac:dyDescent="0.2">
      <c r="A805" s="48">
        <v>782</v>
      </c>
      <c r="B805" s="49" t="str">
        <f>IF(G805="","",VLOOKUP(G805,'Account Codes'!$A$2:$C$803,3,FALSE))</f>
        <v/>
      </c>
      <c r="C805" s="131" t="str">
        <f t="shared" si="105"/>
        <v/>
      </c>
      <c r="D805" s="39"/>
      <c r="E805" s="85" t="str">
        <f>IF(AND(LEN(D805)&gt;0,LEN(C805)&gt;0),"ERROR - please do not enter internal order AND cost centre",IF(LEN(C805)&gt;0,VLOOKUP(C805,'Account Codes'!$H$2:$I$5001,2,FALSE),IF(LEN(D805)&gt;0,VLOOKUP(D805,'Account Codes'!$K$2:$L$12186,2,FALSE),"")))</f>
        <v/>
      </c>
      <c r="F805" s="39"/>
      <c r="G805" s="31"/>
      <c r="H805" s="88" t="str">
        <f>IF(LEN(G805)=0,"",VLOOKUP(VALUE(G805),'Account Codes'!$A$2:$B$803,2,FALSE))</f>
        <v/>
      </c>
      <c r="I805" s="147"/>
      <c r="J805" s="132" t="s">
        <v>21</v>
      </c>
      <c r="K805" s="143"/>
      <c r="L805" s="132">
        <f t="shared" si="106"/>
        <v>0</v>
      </c>
      <c r="M805" s="128">
        <f t="shared" si="107"/>
        <v>0</v>
      </c>
      <c r="N805" s="30"/>
      <c r="O805" s="143"/>
      <c r="P805" s="82">
        <f t="shared" si="108"/>
        <v>0</v>
      </c>
      <c r="Q805" s="142"/>
      <c r="R805" s="123" t="str">
        <f t="shared" si="101"/>
        <v/>
      </c>
      <c r="S805" s="122" t="str">
        <f t="shared" si="102"/>
        <v/>
      </c>
      <c r="T805" s="122" t="str">
        <f t="shared" si="103"/>
        <v/>
      </c>
      <c r="U805">
        <f t="shared" si="104"/>
        <v>0</v>
      </c>
    </row>
    <row r="806" spans="1:21" ht="15" x14ac:dyDescent="0.2">
      <c r="A806" s="48">
        <v>783</v>
      </c>
      <c r="B806" s="49" t="str">
        <f>IF(G806="","",VLOOKUP(G806,'Account Codes'!$A$2:$C$803,3,FALSE))</f>
        <v/>
      </c>
      <c r="C806" s="131" t="str">
        <f t="shared" si="105"/>
        <v/>
      </c>
      <c r="D806" s="39"/>
      <c r="E806" s="85" t="str">
        <f>IF(AND(LEN(D806)&gt;0,LEN(C806)&gt;0),"ERROR - please do not enter internal order AND cost centre",IF(LEN(C806)&gt;0,VLOOKUP(C806,'Account Codes'!$H$2:$I$5001,2,FALSE),IF(LEN(D806)&gt;0,VLOOKUP(D806,'Account Codes'!$K$2:$L$12186,2,FALSE),"")))</f>
        <v/>
      </c>
      <c r="F806" s="39"/>
      <c r="G806" s="31"/>
      <c r="H806" s="88" t="str">
        <f>IF(LEN(G806)=0,"",VLOOKUP(VALUE(G806),'Account Codes'!$A$2:$B$803,2,FALSE))</f>
        <v/>
      </c>
      <c r="I806" s="147"/>
      <c r="J806" s="132" t="s">
        <v>21</v>
      </c>
      <c r="K806" s="143"/>
      <c r="L806" s="132">
        <f t="shared" si="106"/>
        <v>0</v>
      </c>
      <c r="M806" s="128">
        <f t="shared" si="107"/>
        <v>0</v>
      </c>
      <c r="N806" s="30"/>
      <c r="O806" s="143"/>
      <c r="P806" s="82">
        <f t="shared" si="108"/>
        <v>0</v>
      </c>
      <c r="Q806" s="142"/>
      <c r="R806" s="123" t="str">
        <f t="shared" si="101"/>
        <v/>
      </c>
      <c r="S806" s="122" t="str">
        <f t="shared" si="102"/>
        <v/>
      </c>
      <c r="T806" s="122" t="str">
        <f t="shared" si="103"/>
        <v/>
      </c>
      <c r="U806">
        <f t="shared" si="104"/>
        <v>0</v>
      </c>
    </row>
    <row r="807" spans="1:21" ht="15" x14ac:dyDescent="0.2">
      <c r="A807" s="48">
        <v>784</v>
      </c>
      <c r="B807" s="49" t="str">
        <f>IF(G807="","",VLOOKUP(G807,'Account Codes'!$A$2:$C$803,3,FALSE))</f>
        <v/>
      </c>
      <c r="C807" s="131" t="str">
        <f t="shared" si="105"/>
        <v/>
      </c>
      <c r="D807" s="39"/>
      <c r="E807" s="85" t="str">
        <f>IF(AND(LEN(D807)&gt;0,LEN(C807)&gt;0),"ERROR - please do not enter internal order AND cost centre",IF(LEN(C807)&gt;0,VLOOKUP(C807,'Account Codes'!$H$2:$I$5001,2,FALSE),IF(LEN(D807)&gt;0,VLOOKUP(D807,'Account Codes'!$K$2:$L$12186,2,FALSE),"")))</f>
        <v/>
      </c>
      <c r="F807" s="39"/>
      <c r="G807" s="31"/>
      <c r="H807" s="88" t="str">
        <f>IF(LEN(G807)=0,"",VLOOKUP(VALUE(G807),'Account Codes'!$A$2:$B$803,2,FALSE))</f>
        <v/>
      </c>
      <c r="I807" s="147"/>
      <c r="J807" s="132" t="s">
        <v>21</v>
      </c>
      <c r="K807" s="143"/>
      <c r="L807" s="132">
        <f t="shared" si="106"/>
        <v>0</v>
      </c>
      <c r="M807" s="128">
        <f t="shared" si="107"/>
        <v>0</v>
      </c>
      <c r="N807" s="30"/>
      <c r="O807" s="143"/>
      <c r="P807" s="82">
        <f t="shared" si="108"/>
        <v>0</v>
      </c>
      <c r="Q807" s="142"/>
      <c r="R807" s="123" t="str">
        <f t="shared" si="101"/>
        <v/>
      </c>
      <c r="S807" s="122" t="str">
        <f t="shared" si="102"/>
        <v/>
      </c>
      <c r="T807" s="122" t="str">
        <f t="shared" si="103"/>
        <v/>
      </c>
      <c r="U807">
        <f t="shared" si="104"/>
        <v>0</v>
      </c>
    </row>
    <row r="808" spans="1:21" ht="15" x14ac:dyDescent="0.2">
      <c r="A808" s="48">
        <v>785</v>
      </c>
      <c r="B808" s="49" t="str">
        <f>IF(G808="","",VLOOKUP(G808,'Account Codes'!$A$2:$C$803,3,FALSE))</f>
        <v/>
      </c>
      <c r="C808" s="131" t="str">
        <f t="shared" si="105"/>
        <v/>
      </c>
      <c r="D808" s="39"/>
      <c r="E808" s="85" t="str">
        <f>IF(AND(LEN(D808)&gt;0,LEN(C808)&gt;0),"ERROR - please do not enter internal order AND cost centre",IF(LEN(C808)&gt;0,VLOOKUP(C808,'Account Codes'!$H$2:$I$5001,2,FALSE),IF(LEN(D808)&gt;0,VLOOKUP(D808,'Account Codes'!$K$2:$L$12186,2,FALSE),"")))</f>
        <v/>
      </c>
      <c r="F808" s="39"/>
      <c r="G808" s="31"/>
      <c r="H808" s="88" t="str">
        <f>IF(LEN(G808)=0,"",VLOOKUP(VALUE(G808),'Account Codes'!$A$2:$B$803,2,FALSE))</f>
        <v/>
      </c>
      <c r="I808" s="147"/>
      <c r="J808" s="132" t="s">
        <v>21</v>
      </c>
      <c r="K808" s="143"/>
      <c r="L808" s="132">
        <f t="shared" si="106"/>
        <v>0</v>
      </c>
      <c r="M808" s="128">
        <f t="shared" si="107"/>
        <v>0</v>
      </c>
      <c r="N808" s="30"/>
      <c r="O808" s="143"/>
      <c r="P808" s="82">
        <f t="shared" si="108"/>
        <v>0</v>
      </c>
      <c r="Q808" s="142"/>
      <c r="R808" s="123" t="str">
        <f t="shared" si="101"/>
        <v/>
      </c>
      <c r="S808" s="122" t="str">
        <f t="shared" si="102"/>
        <v/>
      </c>
      <c r="T808" s="122" t="str">
        <f t="shared" si="103"/>
        <v/>
      </c>
      <c r="U808">
        <f t="shared" si="104"/>
        <v>0</v>
      </c>
    </row>
    <row r="809" spans="1:21" ht="15" x14ac:dyDescent="0.2">
      <c r="A809" s="48">
        <v>786</v>
      </c>
      <c r="B809" s="49" t="str">
        <f>IF(G809="","",VLOOKUP(G809,'Account Codes'!$A$2:$C$803,3,FALSE))</f>
        <v/>
      </c>
      <c r="C809" s="131" t="str">
        <f t="shared" si="105"/>
        <v/>
      </c>
      <c r="D809" s="39"/>
      <c r="E809" s="85" t="str">
        <f>IF(AND(LEN(D809)&gt;0,LEN(C809)&gt;0),"ERROR - please do not enter internal order AND cost centre",IF(LEN(C809)&gt;0,VLOOKUP(C809,'Account Codes'!$H$2:$I$5001,2,FALSE),IF(LEN(D809)&gt;0,VLOOKUP(D809,'Account Codes'!$K$2:$L$12186,2,FALSE),"")))</f>
        <v/>
      </c>
      <c r="F809" s="39"/>
      <c r="G809" s="31"/>
      <c r="H809" s="88" t="str">
        <f>IF(LEN(G809)=0,"",VLOOKUP(VALUE(G809),'Account Codes'!$A$2:$B$803,2,FALSE))</f>
        <v/>
      </c>
      <c r="I809" s="147"/>
      <c r="J809" s="132" t="s">
        <v>21</v>
      </c>
      <c r="K809" s="143"/>
      <c r="L809" s="132">
        <f t="shared" si="106"/>
        <v>0</v>
      </c>
      <c r="M809" s="128">
        <f t="shared" si="107"/>
        <v>0</v>
      </c>
      <c r="N809" s="30"/>
      <c r="O809" s="143"/>
      <c r="P809" s="82">
        <f t="shared" si="108"/>
        <v>0</v>
      </c>
      <c r="Q809" s="142"/>
      <c r="R809" s="123" t="str">
        <f t="shared" si="101"/>
        <v/>
      </c>
      <c r="S809" s="122" t="str">
        <f t="shared" si="102"/>
        <v/>
      </c>
      <c r="T809" s="122" t="str">
        <f t="shared" si="103"/>
        <v/>
      </c>
      <c r="U809">
        <f t="shared" si="104"/>
        <v>0</v>
      </c>
    </row>
    <row r="810" spans="1:21" ht="15" x14ac:dyDescent="0.2">
      <c r="A810" s="48">
        <v>787</v>
      </c>
      <c r="B810" s="49" t="str">
        <f>IF(G810="","",VLOOKUP(G810,'Account Codes'!$A$2:$C$803,3,FALSE))</f>
        <v/>
      </c>
      <c r="C810" s="131" t="str">
        <f t="shared" si="105"/>
        <v/>
      </c>
      <c r="D810" s="39"/>
      <c r="E810" s="85" t="str">
        <f>IF(AND(LEN(D810)&gt;0,LEN(C810)&gt;0),"ERROR - please do not enter internal order AND cost centre",IF(LEN(C810)&gt;0,VLOOKUP(C810,'Account Codes'!$H$2:$I$5001,2,FALSE),IF(LEN(D810)&gt;0,VLOOKUP(D810,'Account Codes'!$K$2:$L$12186,2,FALSE),"")))</f>
        <v/>
      </c>
      <c r="F810" s="39"/>
      <c r="G810" s="31"/>
      <c r="H810" s="88" t="str">
        <f>IF(LEN(G810)=0,"",VLOOKUP(VALUE(G810),'Account Codes'!$A$2:$B$803,2,FALSE))</f>
        <v/>
      </c>
      <c r="I810" s="147"/>
      <c r="J810" s="132" t="s">
        <v>21</v>
      </c>
      <c r="K810" s="143"/>
      <c r="L810" s="132">
        <f t="shared" si="106"/>
        <v>0</v>
      </c>
      <c r="M810" s="128">
        <f t="shared" si="107"/>
        <v>0</v>
      </c>
      <c r="N810" s="30"/>
      <c r="O810" s="143"/>
      <c r="P810" s="82">
        <f t="shared" si="108"/>
        <v>0</v>
      </c>
      <c r="Q810" s="142"/>
      <c r="R810" s="123" t="str">
        <f t="shared" si="101"/>
        <v/>
      </c>
      <c r="S810" s="122" t="str">
        <f t="shared" si="102"/>
        <v/>
      </c>
      <c r="T810" s="122" t="str">
        <f t="shared" si="103"/>
        <v/>
      </c>
      <c r="U810">
        <f t="shared" si="104"/>
        <v>0</v>
      </c>
    </row>
    <row r="811" spans="1:21" ht="15" x14ac:dyDescent="0.2">
      <c r="A811" s="48">
        <v>788</v>
      </c>
      <c r="B811" s="49" t="str">
        <f>IF(G811="","",VLOOKUP(G811,'Account Codes'!$A$2:$C$803,3,FALSE))</f>
        <v/>
      </c>
      <c r="C811" s="131" t="str">
        <f t="shared" si="105"/>
        <v/>
      </c>
      <c r="D811" s="39"/>
      <c r="E811" s="85" t="str">
        <f>IF(AND(LEN(D811)&gt;0,LEN(C811)&gt;0),"ERROR - please do not enter internal order AND cost centre",IF(LEN(C811)&gt;0,VLOOKUP(C811,'Account Codes'!$H$2:$I$5001,2,FALSE),IF(LEN(D811)&gt;0,VLOOKUP(D811,'Account Codes'!$K$2:$L$12186,2,FALSE),"")))</f>
        <v/>
      </c>
      <c r="F811" s="39"/>
      <c r="G811" s="31"/>
      <c r="H811" s="88" t="str">
        <f>IF(LEN(G811)=0,"",VLOOKUP(VALUE(G811),'Account Codes'!$A$2:$B$803,2,FALSE))</f>
        <v/>
      </c>
      <c r="I811" s="147"/>
      <c r="J811" s="132" t="s">
        <v>21</v>
      </c>
      <c r="K811" s="143"/>
      <c r="L811" s="132">
        <f t="shared" si="106"/>
        <v>0</v>
      </c>
      <c r="M811" s="128">
        <f t="shared" si="107"/>
        <v>0</v>
      </c>
      <c r="N811" s="30"/>
      <c r="O811" s="143"/>
      <c r="P811" s="82">
        <f t="shared" si="108"/>
        <v>0</v>
      </c>
      <c r="Q811" s="142"/>
      <c r="R811" s="123" t="str">
        <f t="shared" si="101"/>
        <v/>
      </c>
      <c r="S811" s="122" t="str">
        <f t="shared" si="102"/>
        <v/>
      </c>
      <c r="T811" s="122" t="str">
        <f t="shared" si="103"/>
        <v/>
      </c>
      <c r="U811">
        <f t="shared" si="104"/>
        <v>0</v>
      </c>
    </row>
    <row r="812" spans="1:21" ht="15" x14ac:dyDescent="0.2">
      <c r="A812" s="48">
        <v>789</v>
      </c>
      <c r="B812" s="49" t="str">
        <f>IF(G812="","",VLOOKUP(G812,'Account Codes'!$A$2:$C$803,3,FALSE))</f>
        <v/>
      </c>
      <c r="C812" s="131" t="str">
        <f t="shared" si="105"/>
        <v/>
      </c>
      <c r="D812" s="39"/>
      <c r="E812" s="85" t="str">
        <f>IF(AND(LEN(D812)&gt;0,LEN(C812)&gt;0),"ERROR - please do not enter internal order AND cost centre",IF(LEN(C812)&gt;0,VLOOKUP(C812,'Account Codes'!$H$2:$I$5001,2,FALSE),IF(LEN(D812)&gt;0,VLOOKUP(D812,'Account Codes'!$K$2:$L$12186,2,FALSE),"")))</f>
        <v/>
      </c>
      <c r="F812" s="39"/>
      <c r="G812" s="31"/>
      <c r="H812" s="88" t="str">
        <f>IF(LEN(G812)=0,"",VLOOKUP(VALUE(G812),'Account Codes'!$A$2:$B$803,2,FALSE))</f>
        <v/>
      </c>
      <c r="I812" s="147"/>
      <c r="J812" s="132" t="s">
        <v>21</v>
      </c>
      <c r="K812" s="143"/>
      <c r="L812" s="132">
        <f t="shared" si="106"/>
        <v>0</v>
      </c>
      <c r="M812" s="128">
        <f t="shared" si="107"/>
        <v>0</v>
      </c>
      <c r="N812" s="30"/>
      <c r="O812" s="143"/>
      <c r="P812" s="82">
        <f t="shared" si="108"/>
        <v>0</v>
      </c>
      <c r="Q812" s="142"/>
      <c r="R812" s="123" t="str">
        <f t="shared" si="101"/>
        <v/>
      </c>
      <c r="S812" s="122" t="str">
        <f t="shared" si="102"/>
        <v/>
      </c>
      <c r="T812" s="122" t="str">
        <f t="shared" si="103"/>
        <v/>
      </c>
      <c r="U812">
        <f t="shared" si="104"/>
        <v>0</v>
      </c>
    </row>
    <row r="813" spans="1:21" ht="15" x14ac:dyDescent="0.2">
      <c r="A813" s="48">
        <v>790</v>
      </c>
      <c r="B813" s="49" t="str">
        <f>IF(G813="","",VLOOKUP(G813,'Account Codes'!$A$2:$C$803,3,FALSE))</f>
        <v/>
      </c>
      <c r="C813" s="131" t="str">
        <f t="shared" si="105"/>
        <v/>
      </c>
      <c r="D813" s="39"/>
      <c r="E813" s="85" t="str">
        <f>IF(AND(LEN(D813)&gt;0,LEN(C813)&gt;0),"ERROR - please do not enter internal order AND cost centre",IF(LEN(C813)&gt;0,VLOOKUP(C813,'Account Codes'!$H$2:$I$5001,2,FALSE),IF(LEN(D813)&gt;0,VLOOKUP(D813,'Account Codes'!$K$2:$L$12186,2,FALSE),"")))</f>
        <v/>
      </c>
      <c r="F813" s="39"/>
      <c r="G813" s="31"/>
      <c r="H813" s="88" t="str">
        <f>IF(LEN(G813)=0,"",VLOOKUP(VALUE(G813),'Account Codes'!$A$2:$B$803,2,FALSE))</f>
        <v/>
      </c>
      <c r="I813" s="147"/>
      <c r="J813" s="132" t="s">
        <v>21</v>
      </c>
      <c r="K813" s="143"/>
      <c r="L813" s="132">
        <f t="shared" si="106"/>
        <v>0</v>
      </c>
      <c r="M813" s="128">
        <f t="shared" si="107"/>
        <v>0</v>
      </c>
      <c r="N813" s="30"/>
      <c r="O813" s="143"/>
      <c r="P813" s="82">
        <f t="shared" si="108"/>
        <v>0</v>
      </c>
      <c r="Q813" s="142"/>
      <c r="R813" s="123" t="str">
        <f t="shared" si="101"/>
        <v/>
      </c>
      <c r="S813" s="122" t="str">
        <f t="shared" si="102"/>
        <v/>
      </c>
      <c r="T813" s="122" t="str">
        <f t="shared" si="103"/>
        <v/>
      </c>
      <c r="U813">
        <f t="shared" si="104"/>
        <v>0</v>
      </c>
    </row>
    <row r="814" spans="1:21" ht="15" x14ac:dyDescent="0.2">
      <c r="A814" s="48">
        <v>791</v>
      </c>
      <c r="B814" s="49" t="str">
        <f>IF(G814="","",VLOOKUP(G814,'Account Codes'!$A$2:$C$803,3,FALSE))</f>
        <v/>
      </c>
      <c r="C814" s="131" t="str">
        <f t="shared" si="105"/>
        <v/>
      </c>
      <c r="D814" s="39"/>
      <c r="E814" s="85" t="str">
        <f>IF(AND(LEN(D814)&gt;0,LEN(C814)&gt;0),"ERROR - please do not enter internal order AND cost centre",IF(LEN(C814)&gt;0,VLOOKUP(C814,'Account Codes'!$H$2:$I$5001,2,FALSE),IF(LEN(D814)&gt;0,VLOOKUP(D814,'Account Codes'!$K$2:$L$12186,2,FALSE),"")))</f>
        <v/>
      </c>
      <c r="F814" s="39"/>
      <c r="G814" s="31"/>
      <c r="H814" s="88" t="str">
        <f>IF(LEN(G814)=0,"",VLOOKUP(VALUE(G814),'Account Codes'!$A$2:$B$803,2,FALSE))</f>
        <v/>
      </c>
      <c r="I814" s="147"/>
      <c r="J814" s="132" t="s">
        <v>21</v>
      </c>
      <c r="K814" s="143"/>
      <c r="L814" s="132">
        <f t="shared" si="106"/>
        <v>0</v>
      </c>
      <c r="M814" s="128">
        <f t="shared" si="107"/>
        <v>0</v>
      </c>
      <c r="N814" s="30"/>
      <c r="O814" s="143"/>
      <c r="P814" s="82">
        <f t="shared" si="108"/>
        <v>0</v>
      </c>
      <c r="Q814" s="142"/>
      <c r="R814" s="123" t="str">
        <f t="shared" si="101"/>
        <v/>
      </c>
      <c r="S814" s="122" t="str">
        <f t="shared" si="102"/>
        <v/>
      </c>
      <c r="T814" s="122" t="str">
        <f t="shared" si="103"/>
        <v/>
      </c>
      <c r="U814">
        <f t="shared" si="104"/>
        <v>0</v>
      </c>
    </row>
    <row r="815" spans="1:21" ht="15" x14ac:dyDescent="0.2">
      <c r="A815" s="48">
        <v>792</v>
      </c>
      <c r="B815" s="49" t="str">
        <f>IF(G815="","",VLOOKUP(G815,'Account Codes'!$A$2:$C$803,3,FALSE))</f>
        <v/>
      </c>
      <c r="C815" s="131" t="str">
        <f t="shared" si="105"/>
        <v/>
      </c>
      <c r="D815" s="39"/>
      <c r="E815" s="85" t="str">
        <f>IF(AND(LEN(D815)&gt;0,LEN(C815)&gt;0),"ERROR - please do not enter internal order AND cost centre",IF(LEN(C815)&gt;0,VLOOKUP(C815,'Account Codes'!$H$2:$I$5001,2,FALSE),IF(LEN(D815)&gt;0,VLOOKUP(D815,'Account Codes'!$K$2:$L$12186,2,FALSE),"")))</f>
        <v/>
      </c>
      <c r="F815" s="39"/>
      <c r="G815" s="31"/>
      <c r="H815" s="88" t="str">
        <f>IF(LEN(G815)=0,"",VLOOKUP(VALUE(G815),'Account Codes'!$A$2:$B$803,2,FALSE))</f>
        <v/>
      </c>
      <c r="I815" s="147"/>
      <c r="J815" s="132" t="s">
        <v>21</v>
      </c>
      <c r="K815" s="143"/>
      <c r="L815" s="132">
        <f t="shared" si="106"/>
        <v>0</v>
      </c>
      <c r="M815" s="128">
        <f t="shared" si="107"/>
        <v>0</v>
      </c>
      <c r="N815" s="30"/>
      <c r="O815" s="143"/>
      <c r="P815" s="82">
        <f t="shared" si="108"/>
        <v>0</v>
      </c>
      <c r="Q815" s="142"/>
      <c r="R815" s="123" t="str">
        <f t="shared" si="101"/>
        <v/>
      </c>
      <c r="S815" s="122" t="str">
        <f t="shared" si="102"/>
        <v/>
      </c>
      <c r="T815" s="122" t="str">
        <f t="shared" si="103"/>
        <v/>
      </c>
      <c r="U815">
        <f t="shared" si="104"/>
        <v>0</v>
      </c>
    </row>
    <row r="816" spans="1:21" ht="15" x14ac:dyDescent="0.2">
      <c r="A816" s="48">
        <v>793</v>
      </c>
      <c r="B816" s="49" t="str">
        <f>IF(G816="","",VLOOKUP(G816,'Account Codes'!$A$2:$C$803,3,FALSE))</f>
        <v/>
      </c>
      <c r="C816" s="131" t="str">
        <f t="shared" si="105"/>
        <v/>
      </c>
      <c r="D816" s="39"/>
      <c r="E816" s="85" t="str">
        <f>IF(AND(LEN(D816)&gt;0,LEN(C816)&gt;0),"ERROR - please do not enter internal order AND cost centre",IF(LEN(C816)&gt;0,VLOOKUP(C816,'Account Codes'!$H$2:$I$5001,2,FALSE),IF(LEN(D816)&gt;0,VLOOKUP(D816,'Account Codes'!$K$2:$L$12186,2,FALSE),"")))</f>
        <v/>
      </c>
      <c r="F816" s="39"/>
      <c r="G816" s="31"/>
      <c r="H816" s="88" t="str">
        <f>IF(LEN(G816)=0,"",VLOOKUP(VALUE(G816),'Account Codes'!$A$2:$B$803,2,FALSE))</f>
        <v/>
      </c>
      <c r="I816" s="147"/>
      <c r="J816" s="132" t="s">
        <v>21</v>
      </c>
      <c r="K816" s="143"/>
      <c r="L816" s="132">
        <f t="shared" si="106"/>
        <v>0</v>
      </c>
      <c r="M816" s="128">
        <f t="shared" si="107"/>
        <v>0</v>
      </c>
      <c r="N816" s="30"/>
      <c r="O816" s="143"/>
      <c r="P816" s="82">
        <f t="shared" si="108"/>
        <v>0</v>
      </c>
      <c r="Q816" s="142"/>
      <c r="R816" s="123" t="str">
        <f t="shared" si="101"/>
        <v/>
      </c>
      <c r="S816" s="122" t="str">
        <f t="shared" si="102"/>
        <v/>
      </c>
      <c r="T816" s="122" t="str">
        <f t="shared" si="103"/>
        <v/>
      </c>
      <c r="U816">
        <f t="shared" si="104"/>
        <v>0</v>
      </c>
    </row>
    <row r="817" spans="1:21" ht="15" x14ac:dyDescent="0.2">
      <c r="A817" s="48">
        <v>794</v>
      </c>
      <c r="B817" s="49" t="str">
        <f>IF(G817="","",VLOOKUP(G817,'Account Codes'!$A$2:$C$803,3,FALSE))</f>
        <v/>
      </c>
      <c r="C817" s="131" t="str">
        <f t="shared" si="105"/>
        <v/>
      </c>
      <c r="D817" s="39"/>
      <c r="E817" s="85" t="str">
        <f>IF(AND(LEN(D817)&gt;0,LEN(C817)&gt;0),"ERROR - please do not enter internal order AND cost centre",IF(LEN(C817)&gt;0,VLOOKUP(C817,'Account Codes'!$H$2:$I$5001,2,FALSE),IF(LEN(D817)&gt;0,VLOOKUP(D817,'Account Codes'!$K$2:$L$12186,2,FALSE),"")))</f>
        <v/>
      </c>
      <c r="F817" s="39"/>
      <c r="G817" s="31"/>
      <c r="H817" s="88" t="str">
        <f>IF(LEN(G817)=0,"",VLOOKUP(VALUE(G817),'Account Codes'!$A$2:$B$803,2,FALSE))</f>
        <v/>
      </c>
      <c r="I817" s="147"/>
      <c r="J817" s="132" t="s">
        <v>21</v>
      </c>
      <c r="K817" s="143"/>
      <c r="L817" s="132">
        <f t="shared" si="106"/>
        <v>0</v>
      </c>
      <c r="M817" s="128">
        <f t="shared" si="107"/>
        <v>0</v>
      </c>
      <c r="N817" s="30"/>
      <c r="O817" s="143"/>
      <c r="P817" s="82">
        <f t="shared" si="108"/>
        <v>0</v>
      </c>
      <c r="Q817" s="142"/>
      <c r="R817" s="123" t="str">
        <f t="shared" si="101"/>
        <v/>
      </c>
      <c r="S817" s="122" t="str">
        <f t="shared" si="102"/>
        <v/>
      </c>
      <c r="T817" s="122" t="str">
        <f t="shared" si="103"/>
        <v/>
      </c>
      <c r="U817">
        <f t="shared" si="104"/>
        <v>0</v>
      </c>
    </row>
    <row r="818" spans="1:21" ht="15" x14ac:dyDescent="0.2">
      <c r="A818" s="48">
        <v>795</v>
      </c>
      <c r="B818" s="49" t="str">
        <f>IF(G818="","",VLOOKUP(G818,'Account Codes'!$A$2:$C$803,3,FALSE))</f>
        <v/>
      </c>
      <c r="C818" s="131" t="str">
        <f t="shared" si="105"/>
        <v/>
      </c>
      <c r="D818" s="39"/>
      <c r="E818" s="85" t="str">
        <f>IF(AND(LEN(D818)&gt;0,LEN(C818)&gt;0),"ERROR - please do not enter internal order AND cost centre",IF(LEN(C818)&gt;0,VLOOKUP(C818,'Account Codes'!$H$2:$I$5001,2,FALSE),IF(LEN(D818)&gt;0,VLOOKUP(D818,'Account Codes'!$K$2:$L$12186,2,FALSE),"")))</f>
        <v/>
      </c>
      <c r="F818" s="39"/>
      <c r="G818" s="31"/>
      <c r="H818" s="88" t="str">
        <f>IF(LEN(G818)=0,"",VLOOKUP(VALUE(G818),'Account Codes'!$A$2:$B$803,2,FALSE))</f>
        <v/>
      </c>
      <c r="I818" s="147"/>
      <c r="J818" s="132" t="s">
        <v>21</v>
      </c>
      <c r="K818" s="143"/>
      <c r="L818" s="132">
        <f t="shared" si="106"/>
        <v>0</v>
      </c>
      <c r="M818" s="128">
        <f t="shared" si="107"/>
        <v>0</v>
      </c>
      <c r="N818" s="30"/>
      <c r="O818" s="143"/>
      <c r="P818" s="82">
        <f t="shared" si="108"/>
        <v>0</v>
      </c>
      <c r="Q818" s="142"/>
      <c r="R818" s="123" t="str">
        <f t="shared" si="101"/>
        <v/>
      </c>
      <c r="S818" s="122" t="str">
        <f t="shared" si="102"/>
        <v/>
      </c>
      <c r="T818" s="122" t="str">
        <f t="shared" si="103"/>
        <v/>
      </c>
      <c r="U818">
        <f t="shared" si="104"/>
        <v>0</v>
      </c>
    </row>
    <row r="819" spans="1:21" ht="15" x14ac:dyDescent="0.2">
      <c r="A819" s="48">
        <v>796</v>
      </c>
      <c r="B819" s="49" t="str">
        <f>IF(G819="","",VLOOKUP(G819,'Account Codes'!$A$2:$C$803,3,FALSE))</f>
        <v/>
      </c>
      <c r="C819" s="131" t="str">
        <f t="shared" si="105"/>
        <v/>
      </c>
      <c r="D819" s="39"/>
      <c r="E819" s="85" t="str">
        <f>IF(AND(LEN(D819)&gt;0,LEN(C819)&gt;0),"ERROR - please do not enter internal order AND cost centre",IF(LEN(C819)&gt;0,VLOOKUP(C819,'Account Codes'!$H$2:$I$5001,2,FALSE),IF(LEN(D819)&gt;0,VLOOKUP(D819,'Account Codes'!$K$2:$L$12186,2,FALSE),"")))</f>
        <v/>
      </c>
      <c r="F819" s="39"/>
      <c r="G819" s="31"/>
      <c r="H819" s="88" t="str">
        <f>IF(LEN(G819)=0,"",VLOOKUP(VALUE(G819),'Account Codes'!$A$2:$B$803,2,FALSE))</f>
        <v/>
      </c>
      <c r="I819" s="147"/>
      <c r="J819" s="132" t="s">
        <v>21</v>
      </c>
      <c r="K819" s="143"/>
      <c r="L819" s="132">
        <f t="shared" si="106"/>
        <v>0</v>
      </c>
      <c r="M819" s="128">
        <f t="shared" si="107"/>
        <v>0</v>
      </c>
      <c r="N819" s="30"/>
      <c r="O819" s="143"/>
      <c r="P819" s="82">
        <f t="shared" si="108"/>
        <v>0</v>
      </c>
      <c r="Q819" s="142"/>
      <c r="R819" s="123" t="str">
        <f t="shared" si="101"/>
        <v/>
      </c>
      <c r="S819" s="122" t="str">
        <f t="shared" si="102"/>
        <v/>
      </c>
      <c r="T819" s="122" t="str">
        <f t="shared" si="103"/>
        <v/>
      </c>
      <c r="U819">
        <f t="shared" si="104"/>
        <v>0</v>
      </c>
    </row>
    <row r="820" spans="1:21" ht="15" x14ac:dyDescent="0.2">
      <c r="A820" s="48">
        <v>797</v>
      </c>
      <c r="B820" s="49" t="str">
        <f>IF(G820="","",VLOOKUP(G820,'Account Codes'!$A$2:$C$803,3,FALSE))</f>
        <v/>
      </c>
      <c r="C820" s="131" t="str">
        <f t="shared" si="105"/>
        <v/>
      </c>
      <c r="D820" s="39"/>
      <c r="E820" s="85" t="str">
        <f>IF(AND(LEN(D820)&gt;0,LEN(C820)&gt;0),"ERROR - please do not enter internal order AND cost centre",IF(LEN(C820)&gt;0,VLOOKUP(C820,'Account Codes'!$H$2:$I$5001,2,FALSE),IF(LEN(D820)&gt;0,VLOOKUP(D820,'Account Codes'!$K$2:$L$12186,2,FALSE),"")))</f>
        <v/>
      </c>
      <c r="F820" s="39"/>
      <c r="G820" s="31"/>
      <c r="H820" s="88" t="str">
        <f>IF(LEN(G820)=0,"",VLOOKUP(VALUE(G820),'Account Codes'!$A$2:$B$803,2,FALSE))</f>
        <v/>
      </c>
      <c r="I820" s="147"/>
      <c r="J820" s="132" t="s">
        <v>21</v>
      </c>
      <c r="K820" s="143"/>
      <c r="L820" s="132">
        <f t="shared" si="106"/>
        <v>0</v>
      </c>
      <c r="M820" s="128">
        <f t="shared" si="107"/>
        <v>0</v>
      </c>
      <c r="N820" s="30"/>
      <c r="O820" s="143"/>
      <c r="P820" s="82">
        <f t="shared" si="108"/>
        <v>0</v>
      </c>
      <c r="Q820" s="142"/>
      <c r="R820" s="123" t="str">
        <f t="shared" si="101"/>
        <v/>
      </c>
      <c r="S820" s="122" t="str">
        <f t="shared" si="102"/>
        <v/>
      </c>
      <c r="T820" s="122" t="str">
        <f t="shared" si="103"/>
        <v/>
      </c>
      <c r="U820">
        <f t="shared" si="104"/>
        <v>0</v>
      </c>
    </row>
    <row r="821" spans="1:21" ht="15" x14ac:dyDescent="0.2">
      <c r="A821" s="48">
        <v>798</v>
      </c>
      <c r="B821" s="49" t="str">
        <f>IF(G821="","",VLOOKUP(G821,'Account Codes'!$A$2:$C$803,3,FALSE))</f>
        <v/>
      </c>
      <c r="C821" s="131" t="str">
        <f t="shared" si="105"/>
        <v/>
      </c>
      <c r="D821" s="39"/>
      <c r="E821" s="85" t="str">
        <f>IF(AND(LEN(D821)&gt;0,LEN(C821)&gt;0),"ERROR - please do not enter internal order AND cost centre",IF(LEN(C821)&gt;0,VLOOKUP(C821,'Account Codes'!$H$2:$I$5001,2,FALSE),IF(LEN(D821)&gt;0,VLOOKUP(D821,'Account Codes'!$K$2:$L$12186,2,FALSE),"")))</f>
        <v/>
      </c>
      <c r="F821" s="39"/>
      <c r="G821" s="31"/>
      <c r="H821" s="88" t="str">
        <f>IF(LEN(G821)=0,"",VLOOKUP(VALUE(G821),'Account Codes'!$A$2:$B$803,2,FALSE))</f>
        <v/>
      </c>
      <c r="I821" s="147"/>
      <c r="J821" s="132" t="s">
        <v>21</v>
      </c>
      <c r="K821" s="143"/>
      <c r="L821" s="132">
        <f t="shared" si="106"/>
        <v>0</v>
      </c>
      <c r="M821" s="128">
        <f t="shared" si="107"/>
        <v>0</v>
      </c>
      <c r="N821" s="30"/>
      <c r="O821" s="143"/>
      <c r="P821" s="82">
        <f t="shared" si="108"/>
        <v>0</v>
      </c>
      <c r="Q821" s="142"/>
      <c r="R821" s="123" t="str">
        <f t="shared" si="101"/>
        <v/>
      </c>
      <c r="S821" s="122" t="str">
        <f t="shared" si="102"/>
        <v/>
      </c>
      <c r="T821" s="122" t="str">
        <f t="shared" si="103"/>
        <v/>
      </c>
      <c r="U821">
        <f t="shared" si="104"/>
        <v>0</v>
      </c>
    </row>
    <row r="822" spans="1:21" ht="15" x14ac:dyDescent="0.2">
      <c r="A822" s="48">
        <v>799</v>
      </c>
      <c r="B822" s="49" t="str">
        <f>IF(G822="","",VLOOKUP(G822,'Account Codes'!$A$2:$C$803,3,FALSE))</f>
        <v/>
      </c>
      <c r="C822" s="131" t="str">
        <f t="shared" si="105"/>
        <v/>
      </c>
      <c r="D822" s="39"/>
      <c r="E822" s="85" t="str">
        <f>IF(AND(LEN(D822)&gt;0,LEN(C822)&gt;0),"ERROR - please do not enter internal order AND cost centre",IF(LEN(C822)&gt;0,VLOOKUP(C822,'Account Codes'!$H$2:$I$5001,2,FALSE),IF(LEN(D822)&gt;0,VLOOKUP(D822,'Account Codes'!$K$2:$L$12186,2,FALSE),"")))</f>
        <v/>
      </c>
      <c r="F822" s="39"/>
      <c r="G822" s="31"/>
      <c r="H822" s="88" t="str">
        <f>IF(LEN(G822)=0,"",VLOOKUP(VALUE(G822),'Account Codes'!$A$2:$B$803,2,FALSE))</f>
        <v/>
      </c>
      <c r="I822" s="147"/>
      <c r="J822" s="132" t="s">
        <v>21</v>
      </c>
      <c r="K822" s="143"/>
      <c r="L822" s="132">
        <f t="shared" si="106"/>
        <v>0</v>
      </c>
      <c r="M822" s="128">
        <f t="shared" si="107"/>
        <v>0</v>
      </c>
      <c r="N822" s="30"/>
      <c r="O822" s="143"/>
      <c r="P822" s="82">
        <f t="shared" si="108"/>
        <v>0</v>
      </c>
      <c r="Q822" s="142"/>
      <c r="R822" s="123" t="str">
        <f t="shared" si="101"/>
        <v/>
      </c>
      <c r="S822" s="122" t="str">
        <f t="shared" si="102"/>
        <v/>
      </c>
      <c r="T822" s="122" t="str">
        <f t="shared" si="103"/>
        <v/>
      </c>
      <c r="U822">
        <f t="shared" si="104"/>
        <v>0</v>
      </c>
    </row>
    <row r="823" spans="1:21" ht="15" x14ac:dyDescent="0.2">
      <c r="A823" s="48">
        <v>800</v>
      </c>
      <c r="B823" s="49" t="str">
        <f>IF(G823="","",VLOOKUP(G823,'Account Codes'!$A$2:$C$803,3,FALSE))</f>
        <v/>
      </c>
      <c r="C823" s="131" t="str">
        <f t="shared" si="105"/>
        <v/>
      </c>
      <c r="D823" s="39"/>
      <c r="E823" s="85" t="str">
        <f>IF(AND(LEN(D823)&gt;0,LEN(C823)&gt;0),"ERROR - please do not enter internal order AND cost centre",IF(LEN(C823)&gt;0,VLOOKUP(C823,'Account Codes'!$H$2:$I$5001,2,FALSE),IF(LEN(D823)&gt;0,VLOOKUP(D823,'Account Codes'!$K$2:$L$12186,2,FALSE),"")))</f>
        <v/>
      </c>
      <c r="F823" s="39"/>
      <c r="G823" s="31"/>
      <c r="H823" s="88" t="str">
        <f>IF(LEN(G823)=0,"",VLOOKUP(VALUE(G823),'Account Codes'!$A$2:$B$803,2,FALSE))</f>
        <v/>
      </c>
      <c r="I823" s="147"/>
      <c r="J823" s="132" t="s">
        <v>21</v>
      </c>
      <c r="K823" s="143"/>
      <c r="L823" s="132">
        <f t="shared" si="106"/>
        <v>0</v>
      </c>
      <c r="M823" s="128">
        <f t="shared" si="107"/>
        <v>0</v>
      </c>
      <c r="N823" s="30"/>
      <c r="O823" s="143"/>
      <c r="P823" s="82">
        <f t="shared" si="108"/>
        <v>0</v>
      </c>
      <c r="Q823" s="142"/>
      <c r="R823" s="123" t="str">
        <f t="shared" si="101"/>
        <v/>
      </c>
      <c r="S823" s="122" t="str">
        <f t="shared" si="102"/>
        <v/>
      </c>
      <c r="T823" s="122" t="str">
        <f t="shared" si="103"/>
        <v/>
      </c>
      <c r="U823">
        <f t="shared" si="104"/>
        <v>0</v>
      </c>
    </row>
    <row r="824" spans="1:21" ht="15" x14ac:dyDescent="0.2">
      <c r="A824" s="48">
        <v>801</v>
      </c>
      <c r="B824" s="49" t="str">
        <f>IF(G824="","",VLOOKUP(G824,'Account Codes'!$A$2:$C$803,3,FALSE))</f>
        <v/>
      </c>
      <c r="C824" s="131" t="str">
        <f t="shared" si="105"/>
        <v/>
      </c>
      <c r="D824" s="39"/>
      <c r="E824" s="85" t="str">
        <f>IF(AND(LEN(D824)&gt;0,LEN(C824)&gt;0),"ERROR - please do not enter internal order AND cost centre",IF(LEN(C824)&gt;0,VLOOKUP(C824,'Account Codes'!$H$2:$I$5001,2,FALSE),IF(LEN(D824)&gt;0,VLOOKUP(D824,'Account Codes'!$K$2:$L$12186,2,FALSE),"")))</f>
        <v/>
      </c>
      <c r="F824" s="39"/>
      <c r="G824" s="31"/>
      <c r="H824" s="88" t="str">
        <f>IF(LEN(G824)=0,"",VLOOKUP(VALUE(G824),'Account Codes'!$A$2:$B$803,2,FALSE))</f>
        <v/>
      </c>
      <c r="I824" s="147"/>
      <c r="J824" s="132" t="s">
        <v>21</v>
      </c>
      <c r="K824" s="143"/>
      <c r="L824" s="132">
        <f t="shared" si="106"/>
        <v>0</v>
      </c>
      <c r="M824" s="128">
        <f t="shared" si="107"/>
        <v>0</v>
      </c>
      <c r="N824" s="30"/>
      <c r="O824" s="143"/>
      <c r="P824" s="82">
        <f t="shared" si="108"/>
        <v>0</v>
      </c>
      <c r="Q824" s="142"/>
      <c r="R824" s="123" t="str">
        <f t="shared" si="101"/>
        <v/>
      </c>
      <c r="S824" s="122" t="str">
        <f t="shared" si="102"/>
        <v/>
      </c>
      <c r="T824" s="122" t="str">
        <f t="shared" si="103"/>
        <v/>
      </c>
      <c r="U824">
        <f t="shared" si="104"/>
        <v>0</v>
      </c>
    </row>
    <row r="825" spans="1:21" ht="15" x14ac:dyDescent="0.2">
      <c r="A825" s="48">
        <v>802</v>
      </c>
      <c r="B825" s="49" t="str">
        <f>IF(G825="","",VLOOKUP(G825,'Account Codes'!$A$2:$C$803,3,FALSE))</f>
        <v/>
      </c>
      <c r="C825" s="131" t="str">
        <f t="shared" si="105"/>
        <v/>
      </c>
      <c r="D825" s="39"/>
      <c r="E825" s="85" t="str">
        <f>IF(AND(LEN(D825)&gt;0,LEN(C825)&gt;0),"ERROR - please do not enter internal order AND cost centre",IF(LEN(C825)&gt;0,VLOOKUP(C825,'Account Codes'!$H$2:$I$5001,2,FALSE),IF(LEN(D825)&gt;0,VLOOKUP(D825,'Account Codes'!$K$2:$L$12186,2,FALSE),"")))</f>
        <v/>
      </c>
      <c r="F825" s="39"/>
      <c r="G825" s="31"/>
      <c r="H825" s="88" t="str">
        <f>IF(LEN(G825)=0,"",VLOOKUP(VALUE(G825),'Account Codes'!$A$2:$B$803,2,FALSE))</f>
        <v/>
      </c>
      <c r="I825" s="147"/>
      <c r="J825" s="132" t="s">
        <v>21</v>
      </c>
      <c r="K825" s="143"/>
      <c r="L825" s="132">
        <f t="shared" si="106"/>
        <v>0</v>
      </c>
      <c r="M825" s="128">
        <f t="shared" si="107"/>
        <v>0</v>
      </c>
      <c r="N825" s="30"/>
      <c r="O825" s="143"/>
      <c r="P825" s="82">
        <f t="shared" si="108"/>
        <v>0</v>
      </c>
      <c r="Q825" s="142"/>
      <c r="R825" s="123" t="str">
        <f t="shared" si="101"/>
        <v/>
      </c>
      <c r="S825" s="122" t="str">
        <f t="shared" si="102"/>
        <v/>
      </c>
      <c r="T825" s="122" t="str">
        <f t="shared" si="103"/>
        <v/>
      </c>
      <c r="U825">
        <f t="shared" si="104"/>
        <v>0</v>
      </c>
    </row>
    <row r="826" spans="1:21" ht="15" x14ac:dyDescent="0.2">
      <c r="A826" s="48">
        <v>803</v>
      </c>
      <c r="B826" s="49" t="str">
        <f>IF(G826="","",VLOOKUP(G826,'Account Codes'!$A$2:$C$803,3,FALSE))</f>
        <v/>
      </c>
      <c r="C826" s="131" t="str">
        <f t="shared" si="105"/>
        <v/>
      </c>
      <c r="D826" s="39"/>
      <c r="E826" s="85" t="str">
        <f>IF(AND(LEN(D826)&gt;0,LEN(C826)&gt;0),"ERROR - please do not enter internal order AND cost centre",IF(LEN(C826)&gt;0,VLOOKUP(C826,'Account Codes'!$H$2:$I$5001,2,FALSE),IF(LEN(D826)&gt;0,VLOOKUP(D826,'Account Codes'!$K$2:$L$12186,2,FALSE),"")))</f>
        <v/>
      </c>
      <c r="F826" s="39"/>
      <c r="G826" s="31"/>
      <c r="H826" s="88" t="str">
        <f>IF(LEN(G826)=0,"",VLOOKUP(VALUE(G826),'Account Codes'!$A$2:$B$803,2,FALSE))</f>
        <v/>
      </c>
      <c r="I826" s="147"/>
      <c r="J826" s="132" t="s">
        <v>21</v>
      </c>
      <c r="K826" s="143"/>
      <c r="L826" s="132">
        <f t="shared" si="106"/>
        <v>0</v>
      </c>
      <c r="M826" s="128">
        <f t="shared" si="107"/>
        <v>0</v>
      </c>
      <c r="N826" s="30"/>
      <c r="O826" s="143"/>
      <c r="P826" s="82">
        <f t="shared" si="108"/>
        <v>0</v>
      </c>
      <c r="Q826" s="142"/>
      <c r="R826" s="123" t="str">
        <f t="shared" si="101"/>
        <v/>
      </c>
      <c r="S826" s="122" t="str">
        <f t="shared" si="102"/>
        <v/>
      </c>
      <c r="T826" s="122" t="str">
        <f t="shared" si="103"/>
        <v/>
      </c>
      <c r="U826">
        <f t="shared" si="104"/>
        <v>0</v>
      </c>
    </row>
    <row r="827" spans="1:21" ht="15" x14ac:dyDescent="0.2">
      <c r="A827" s="48">
        <v>804</v>
      </c>
      <c r="B827" s="49" t="str">
        <f>IF(G827="","",VLOOKUP(G827,'Account Codes'!$A$2:$C$803,3,FALSE))</f>
        <v/>
      </c>
      <c r="C827" s="131" t="str">
        <f t="shared" si="105"/>
        <v/>
      </c>
      <c r="D827" s="39"/>
      <c r="E827" s="85" t="str">
        <f>IF(AND(LEN(D827)&gt;0,LEN(C827)&gt;0),"ERROR - please do not enter internal order AND cost centre",IF(LEN(C827)&gt;0,VLOOKUP(C827,'Account Codes'!$H$2:$I$5001,2,FALSE),IF(LEN(D827)&gt;0,VLOOKUP(D827,'Account Codes'!$K$2:$L$12186,2,FALSE),"")))</f>
        <v/>
      </c>
      <c r="F827" s="39"/>
      <c r="G827" s="31"/>
      <c r="H827" s="88" t="str">
        <f>IF(LEN(G827)=0,"",VLOOKUP(VALUE(G827),'Account Codes'!$A$2:$B$803,2,FALSE))</f>
        <v/>
      </c>
      <c r="I827" s="147"/>
      <c r="J827" s="132" t="s">
        <v>21</v>
      </c>
      <c r="K827" s="143"/>
      <c r="L827" s="132">
        <f t="shared" si="106"/>
        <v>0</v>
      </c>
      <c r="M827" s="128">
        <f t="shared" si="107"/>
        <v>0</v>
      </c>
      <c r="N827" s="30"/>
      <c r="O827" s="143"/>
      <c r="P827" s="82">
        <f t="shared" si="108"/>
        <v>0</v>
      </c>
      <c r="Q827" s="142"/>
      <c r="R827" s="123" t="str">
        <f t="shared" si="101"/>
        <v/>
      </c>
      <c r="S827" s="122" t="str">
        <f t="shared" si="102"/>
        <v/>
      </c>
      <c r="T827" s="122" t="str">
        <f t="shared" si="103"/>
        <v/>
      </c>
      <c r="U827">
        <f t="shared" si="104"/>
        <v>0</v>
      </c>
    </row>
    <row r="828" spans="1:21" ht="15" x14ac:dyDescent="0.2">
      <c r="A828" s="48">
        <v>805</v>
      </c>
      <c r="B828" s="49" t="str">
        <f>IF(G828="","",VLOOKUP(G828,'Account Codes'!$A$2:$C$803,3,FALSE))</f>
        <v/>
      </c>
      <c r="C828" s="131" t="str">
        <f t="shared" si="105"/>
        <v/>
      </c>
      <c r="D828" s="39"/>
      <c r="E828" s="85" t="str">
        <f>IF(AND(LEN(D828)&gt;0,LEN(C828)&gt;0),"ERROR - please do not enter internal order AND cost centre",IF(LEN(C828)&gt;0,VLOOKUP(C828,'Account Codes'!$H$2:$I$5001,2,FALSE),IF(LEN(D828)&gt;0,VLOOKUP(D828,'Account Codes'!$K$2:$L$12186,2,FALSE),"")))</f>
        <v/>
      </c>
      <c r="F828" s="39"/>
      <c r="G828" s="31"/>
      <c r="H828" s="88" t="str">
        <f>IF(LEN(G828)=0,"",VLOOKUP(VALUE(G828),'Account Codes'!$A$2:$B$803,2,FALSE))</f>
        <v/>
      </c>
      <c r="I828" s="147"/>
      <c r="J828" s="132" t="s">
        <v>21</v>
      </c>
      <c r="K828" s="143"/>
      <c r="L828" s="132">
        <f t="shared" si="106"/>
        <v>0</v>
      </c>
      <c r="M828" s="128">
        <f t="shared" si="107"/>
        <v>0</v>
      </c>
      <c r="N828" s="30"/>
      <c r="O828" s="143"/>
      <c r="P828" s="82">
        <f t="shared" si="108"/>
        <v>0</v>
      </c>
      <c r="Q828" s="142"/>
      <c r="R828" s="123" t="str">
        <f t="shared" si="101"/>
        <v/>
      </c>
      <c r="S828" s="122" t="str">
        <f t="shared" si="102"/>
        <v/>
      </c>
      <c r="T828" s="122" t="str">
        <f t="shared" si="103"/>
        <v/>
      </c>
      <c r="U828">
        <f t="shared" si="104"/>
        <v>0</v>
      </c>
    </row>
    <row r="829" spans="1:21" ht="15" x14ac:dyDescent="0.2">
      <c r="A829" s="48">
        <v>806</v>
      </c>
      <c r="B829" s="49" t="str">
        <f>IF(G829="","",VLOOKUP(G829,'Account Codes'!$A$2:$C$803,3,FALSE))</f>
        <v/>
      </c>
      <c r="C829" s="131" t="str">
        <f t="shared" si="105"/>
        <v/>
      </c>
      <c r="D829" s="39"/>
      <c r="E829" s="85" t="str">
        <f>IF(AND(LEN(D829)&gt;0,LEN(C829)&gt;0),"ERROR - please do not enter internal order AND cost centre",IF(LEN(C829)&gt;0,VLOOKUP(C829,'Account Codes'!$H$2:$I$5001,2,FALSE),IF(LEN(D829)&gt;0,VLOOKUP(D829,'Account Codes'!$K$2:$L$12186,2,FALSE),"")))</f>
        <v/>
      </c>
      <c r="F829" s="39"/>
      <c r="G829" s="31"/>
      <c r="H829" s="88" t="str">
        <f>IF(LEN(G829)=0,"",VLOOKUP(VALUE(G829),'Account Codes'!$A$2:$B$803,2,FALSE))</f>
        <v/>
      </c>
      <c r="I829" s="147"/>
      <c r="J829" s="132" t="s">
        <v>21</v>
      </c>
      <c r="K829" s="143"/>
      <c r="L829" s="132">
        <f t="shared" si="106"/>
        <v>0</v>
      </c>
      <c r="M829" s="128">
        <f t="shared" si="107"/>
        <v>0</v>
      </c>
      <c r="N829" s="30"/>
      <c r="O829" s="143"/>
      <c r="P829" s="82">
        <f t="shared" si="108"/>
        <v>0</v>
      </c>
      <c r="Q829" s="142"/>
      <c r="R829" s="123" t="str">
        <f t="shared" si="101"/>
        <v/>
      </c>
      <c r="S829" s="122" t="str">
        <f t="shared" si="102"/>
        <v/>
      </c>
      <c r="T829" s="122" t="str">
        <f t="shared" si="103"/>
        <v/>
      </c>
      <c r="U829">
        <f t="shared" si="104"/>
        <v>0</v>
      </c>
    </row>
    <row r="830" spans="1:21" ht="15" x14ac:dyDescent="0.2">
      <c r="A830" s="48">
        <v>807</v>
      </c>
      <c r="B830" s="49" t="str">
        <f>IF(G830="","",VLOOKUP(G830,'Account Codes'!$A$2:$C$803,3,FALSE))</f>
        <v/>
      </c>
      <c r="C830" s="131" t="str">
        <f t="shared" si="105"/>
        <v/>
      </c>
      <c r="D830" s="39"/>
      <c r="E830" s="85" t="str">
        <f>IF(AND(LEN(D830)&gt;0,LEN(C830)&gt;0),"ERROR - please do not enter internal order AND cost centre",IF(LEN(C830)&gt;0,VLOOKUP(C830,'Account Codes'!$H$2:$I$5001,2,FALSE),IF(LEN(D830)&gt;0,VLOOKUP(D830,'Account Codes'!$K$2:$L$12186,2,FALSE),"")))</f>
        <v/>
      </c>
      <c r="F830" s="39"/>
      <c r="G830" s="31"/>
      <c r="H830" s="88" t="str">
        <f>IF(LEN(G830)=0,"",VLOOKUP(VALUE(G830),'Account Codes'!$A$2:$B$803,2,FALSE))</f>
        <v/>
      </c>
      <c r="I830" s="147"/>
      <c r="J830" s="132" t="s">
        <v>21</v>
      </c>
      <c r="K830" s="143"/>
      <c r="L830" s="132">
        <f t="shared" si="106"/>
        <v>0</v>
      </c>
      <c r="M830" s="128">
        <f t="shared" si="107"/>
        <v>0</v>
      </c>
      <c r="N830" s="30"/>
      <c r="O830" s="143"/>
      <c r="P830" s="82">
        <f t="shared" si="108"/>
        <v>0</v>
      </c>
      <c r="Q830" s="142"/>
      <c r="R830" s="123" t="str">
        <f t="shared" si="101"/>
        <v/>
      </c>
      <c r="S830" s="122" t="str">
        <f t="shared" si="102"/>
        <v/>
      </c>
      <c r="T830" s="122" t="str">
        <f t="shared" si="103"/>
        <v/>
      </c>
      <c r="U830">
        <f t="shared" si="104"/>
        <v>0</v>
      </c>
    </row>
    <row r="831" spans="1:21" ht="15" x14ac:dyDescent="0.2">
      <c r="A831" s="48">
        <v>808</v>
      </c>
      <c r="B831" s="49" t="str">
        <f>IF(G831="","",VLOOKUP(G831,'Account Codes'!$A$2:$C$803,3,FALSE))</f>
        <v/>
      </c>
      <c r="C831" s="131" t="str">
        <f t="shared" si="105"/>
        <v/>
      </c>
      <c r="D831" s="39"/>
      <c r="E831" s="85" t="str">
        <f>IF(AND(LEN(D831)&gt;0,LEN(C831)&gt;0),"ERROR - please do not enter internal order AND cost centre",IF(LEN(C831)&gt;0,VLOOKUP(C831,'Account Codes'!$H$2:$I$5001,2,FALSE),IF(LEN(D831)&gt;0,VLOOKUP(D831,'Account Codes'!$K$2:$L$12186,2,FALSE),"")))</f>
        <v/>
      </c>
      <c r="F831" s="39"/>
      <c r="G831" s="31"/>
      <c r="H831" s="88" t="str">
        <f>IF(LEN(G831)=0,"",VLOOKUP(VALUE(G831),'Account Codes'!$A$2:$B$803,2,FALSE))</f>
        <v/>
      </c>
      <c r="I831" s="147"/>
      <c r="J831" s="132" t="s">
        <v>21</v>
      </c>
      <c r="K831" s="143"/>
      <c r="L831" s="132">
        <f t="shared" si="106"/>
        <v>0</v>
      </c>
      <c r="M831" s="128">
        <f t="shared" si="107"/>
        <v>0</v>
      </c>
      <c r="N831" s="30"/>
      <c r="O831" s="143"/>
      <c r="P831" s="82">
        <f t="shared" si="108"/>
        <v>0</v>
      </c>
      <c r="Q831" s="142"/>
      <c r="R831" s="123" t="str">
        <f t="shared" si="101"/>
        <v/>
      </c>
      <c r="S831" s="122" t="str">
        <f t="shared" si="102"/>
        <v/>
      </c>
      <c r="T831" s="122" t="str">
        <f t="shared" si="103"/>
        <v/>
      </c>
      <c r="U831">
        <f t="shared" si="104"/>
        <v>0</v>
      </c>
    </row>
    <row r="832" spans="1:21" ht="15" x14ac:dyDescent="0.2">
      <c r="A832" s="48">
        <v>809</v>
      </c>
      <c r="B832" s="49" t="str">
        <f>IF(G832="","",VLOOKUP(G832,'Account Codes'!$A$2:$C$803,3,FALSE))</f>
        <v/>
      </c>
      <c r="C832" s="131" t="str">
        <f t="shared" si="105"/>
        <v/>
      </c>
      <c r="D832" s="39"/>
      <c r="E832" s="85" t="str">
        <f>IF(AND(LEN(D832)&gt;0,LEN(C832)&gt;0),"ERROR - please do not enter internal order AND cost centre",IF(LEN(C832)&gt;0,VLOOKUP(C832,'Account Codes'!$H$2:$I$5001,2,FALSE),IF(LEN(D832)&gt;0,VLOOKUP(D832,'Account Codes'!$K$2:$L$12186,2,FALSE),"")))</f>
        <v/>
      </c>
      <c r="F832" s="39"/>
      <c r="G832" s="31"/>
      <c r="H832" s="88" t="str">
        <f>IF(LEN(G832)=0,"",VLOOKUP(VALUE(G832),'Account Codes'!$A$2:$B$803,2,FALSE))</f>
        <v/>
      </c>
      <c r="I832" s="147"/>
      <c r="J832" s="132" t="s">
        <v>21</v>
      </c>
      <c r="K832" s="143"/>
      <c r="L832" s="132">
        <f t="shared" si="106"/>
        <v>0</v>
      </c>
      <c r="M832" s="128">
        <f t="shared" si="107"/>
        <v>0</v>
      </c>
      <c r="N832" s="30"/>
      <c r="O832" s="143"/>
      <c r="P832" s="82">
        <f t="shared" si="108"/>
        <v>0</v>
      </c>
      <c r="Q832" s="142"/>
      <c r="R832" s="123" t="str">
        <f t="shared" si="101"/>
        <v/>
      </c>
      <c r="S832" s="122" t="str">
        <f t="shared" si="102"/>
        <v/>
      </c>
      <c r="T832" s="122" t="str">
        <f t="shared" si="103"/>
        <v/>
      </c>
      <c r="U832">
        <f t="shared" si="104"/>
        <v>0</v>
      </c>
    </row>
    <row r="833" spans="1:21" ht="15" x14ac:dyDescent="0.2">
      <c r="A833" s="48">
        <v>810</v>
      </c>
      <c r="B833" s="49" t="str">
        <f>IF(G833="","",VLOOKUP(G833,'Account Codes'!$A$2:$C$803,3,FALSE))</f>
        <v/>
      </c>
      <c r="C833" s="131" t="str">
        <f t="shared" si="105"/>
        <v/>
      </c>
      <c r="D833" s="39"/>
      <c r="E833" s="85" t="str">
        <f>IF(AND(LEN(D833)&gt;0,LEN(C833)&gt;0),"ERROR - please do not enter internal order AND cost centre",IF(LEN(C833)&gt;0,VLOOKUP(C833,'Account Codes'!$H$2:$I$5001,2,FALSE),IF(LEN(D833)&gt;0,VLOOKUP(D833,'Account Codes'!$K$2:$L$12186,2,FALSE),"")))</f>
        <v/>
      </c>
      <c r="F833" s="39"/>
      <c r="G833" s="31"/>
      <c r="H833" s="88" t="str">
        <f>IF(LEN(G833)=0,"",VLOOKUP(VALUE(G833),'Account Codes'!$A$2:$B$803,2,FALSE))</f>
        <v/>
      </c>
      <c r="I833" s="147"/>
      <c r="J833" s="132" t="s">
        <v>21</v>
      </c>
      <c r="K833" s="143"/>
      <c r="L833" s="132">
        <f t="shared" si="106"/>
        <v>0</v>
      </c>
      <c r="M833" s="128">
        <f t="shared" si="107"/>
        <v>0</v>
      </c>
      <c r="N833" s="30"/>
      <c r="O833" s="143"/>
      <c r="P833" s="82">
        <f t="shared" si="108"/>
        <v>0</v>
      </c>
      <c r="Q833" s="142"/>
      <c r="R833" s="123" t="str">
        <f t="shared" si="101"/>
        <v/>
      </c>
      <c r="S833" s="122" t="str">
        <f t="shared" si="102"/>
        <v/>
      </c>
      <c r="T833" s="122" t="str">
        <f t="shared" si="103"/>
        <v/>
      </c>
      <c r="U833">
        <f t="shared" si="104"/>
        <v>0</v>
      </c>
    </row>
    <row r="834" spans="1:21" ht="15" x14ac:dyDescent="0.2">
      <c r="A834" s="48">
        <v>811</v>
      </c>
      <c r="B834" s="49" t="str">
        <f>IF(G834="","",VLOOKUP(G834,'Account Codes'!$A$2:$C$803,3,FALSE))</f>
        <v/>
      </c>
      <c r="C834" s="131" t="str">
        <f t="shared" si="105"/>
        <v/>
      </c>
      <c r="D834" s="39"/>
      <c r="E834" s="85" t="str">
        <f>IF(AND(LEN(D834)&gt;0,LEN(C834)&gt;0),"ERROR - please do not enter internal order AND cost centre",IF(LEN(C834)&gt;0,VLOOKUP(C834,'Account Codes'!$H$2:$I$5001,2,FALSE),IF(LEN(D834)&gt;0,VLOOKUP(D834,'Account Codes'!$K$2:$L$12186,2,FALSE),"")))</f>
        <v/>
      </c>
      <c r="F834" s="39"/>
      <c r="G834" s="31"/>
      <c r="H834" s="88" t="str">
        <f>IF(LEN(G834)=0,"",VLOOKUP(VALUE(G834),'Account Codes'!$A$2:$B$803,2,FALSE))</f>
        <v/>
      </c>
      <c r="I834" s="147"/>
      <c r="J834" s="132" t="s">
        <v>21</v>
      </c>
      <c r="K834" s="143"/>
      <c r="L834" s="132">
        <f t="shared" si="106"/>
        <v>0</v>
      </c>
      <c r="M834" s="128">
        <f t="shared" si="107"/>
        <v>0</v>
      </c>
      <c r="N834" s="30"/>
      <c r="O834" s="143"/>
      <c r="P834" s="82">
        <f t="shared" si="108"/>
        <v>0</v>
      </c>
      <c r="Q834" s="142"/>
      <c r="R834" s="123" t="str">
        <f t="shared" si="101"/>
        <v/>
      </c>
      <c r="S834" s="122" t="str">
        <f t="shared" si="102"/>
        <v/>
      </c>
      <c r="T834" s="122" t="str">
        <f t="shared" si="103"/>
        <v/>
      </c>
      <c r="U834">
        <f t="shared" si="104"/>
        <v>0</v>
      </c>
    </row>
    <row r="835" spans="1:21" ht="15" x14ac:dyDescent="0.2">
      <c r="A835" s="48">
        <v>812</v>
      </c>
      <c r="B835" s="49" t="str">
        <f>IF(G835="","",VLOOKUP(G835,'Account Codes'!$A$2:$C$803,3,FALSE))</f>
        <v/>
      </c>
      <c r="C835" s="131" t="str">
        <f t="shared" si="105"/>
        <v/>
      </c>
      <c r="D835" s="39"/>
      <c r="E835" s="85" t="str">
        <f>IF(AND(LEN(D835)&gt;0,LEN(C835)&gt;0),"ERROR - please do not enter internal order AND cost centre",IF(LEN(C835)&gt;0,VLOOKUP(C835,'Account Codes'!$H$2:$I$5001,2,FALSE),IF(LEN(D835)&gt;0,VLOOKUP(D835,'Account Codes'!$K$2:$L$12186,2,FALSE),"")))</f>
        <v/>
      </c>
      <c r="F835" s="39"/>
      <c r="G835" s="31"/>
      <c r="H835" s="88" t="str">
        <f>IF(LEN(G835)=0,"",VLOOKUP(VALUE(G835),'Account Codes'!$A$2:$B$803,2,FALSE))</f>
        <v/>
      </c>
      <c r="I835" s="147"/>
      <c r="J835" s="132" t="s">
        <v>21</v>
      </c>
      <c r="K835" s="143"/>
      <c r="L835" s="132">
        <f t="shared" si="106"/>
        <v>0</v>
      </c>
      <c r="M835" s="128">
        <f t="shared" si="107"/>
        <v>0</v>
      </c>
      <c r="N835" s="30"/>
      <c r="O835" s="143"/>
      <c r="P835" s="82">
        <f t="shared" si="108"/>
        <v>0</v>
      </c>
      <c r="Q835" s="142"/>
      <c r="R835" s="123" t="str">
        <f t="shared" si="101"/>
        <v/>
      </c>
      <c r="S835" s="122" t="str">
        <f t="shared" si="102"/>
        <v/>
      </c>
      <c r="T835" s="122" t="str">
        <f t="shared" si="103"/>
        <v/>
      </c>
      <c r="U835">
        <f t="shared" si="104"/>
        <v>0</v>
      </c>
    </row>
    <row r="836" spans="1:21" ht="15" x14ac:dyDescent="0.2">
      <c r="A836" s="48">
        <v>813</v>
      </c>
      <c r="B836" s="49" t="str">
        <f>IF(G836="","",VLOOKUP(G836,'Account Codes'!$A$2:$C$803,3,FALSE))</f>
        <v/>
      </c>
      <c r="C836" s="131" t="str">
        <f t="shared" si="105"/>
        <v/>
      </c>
      <c r="D836" s="39"/>
      <c r="E836" s="85" t="str">
        <f>IF(AND(LEN(D836)&gt;0,LEN(C836)&gt;0),"ERROR - please do not enter internal order AND cost centre",IF(LEN(C836)&gt;0,VLOOKUP(C836,'Account Codes'!$H$2:$I$5001,2,FALSE),IF(LEN(D836)&gt;0,VLOOKUP(D836,'Account Codes'!$K$2:$L$12186,2,FALSE),"")))</f>
        <v/>
      </c>
      <c r="F836" s="39"/>
      <c r="G836" s="31"/>
      <c r="H836" s="88" t="str">
        <f>IF(LEN(G836)=0,"",VLOOKUP(VALUE(G836),'Account Codes'!$A$2:$B$803,2,FALSE))</f>
        <v/>
      </c>
      <c r="I836" s="147"/>
      <c r="J836" s="132" t="s">
        <v>21</v>
      </c>
      <c r="K836" s="143"/>
      <c r="L836" s="132">
        <f t="shared" si="106"/>
        <v>0</v>
      </c>
      <c r="M836" s="128">
        <f t="shared" si="107"/>
        <v>0</v>
      </c>
      <c r="N836" s="30"/>
      <c r="O836" s="143"/>
      <c r="P836" s="82">
        <f t="shared" si="108"/>
        <v>0</v>
      </c>
      <c r="Q836" s="142"/>
      <c r="R836" s="123" t="str">
        <f t="shared" si="101"/>
        <v/>
      </c>
      <c r="S836" s="122" t="str">
        <f t="shared" si="102"/>
        <v/>
      </c>
      <c r="T836" s="122" t="str">
        <f t="shared" si="103"/>
        <v/>
      </c>
      <c r="U836">
        <f t="shared" si="104"/>
        <v>0</v>
      </c>
    </row>
    <row r="837" spans="1:21" ht="15" x14ac:dyDescent="0.2">
      <c r="A837" s="48">
        <v>814</v>
      </c>
      <c r="B837" s="49" t="str">
        <f>IF(G837="","",VLOOKUP(G837,'Account Codes'!$A$2:$C$803,3,FALSE))</f>
        <v/>
      </c>
      <c r="C837" s="131" t="str">
        <f t="shared" si="105"/>
        <v/>
      </c>
      <c r="D837" s="39"/>
      <c r="E837" s="85" t="str">
        <f>IF(AND(LEN(D837)&gt;0,LEN(C837)&gt;0),"ERROR - please do not enter internal order AND cost centre",IF(LEN(C837)&gt;0,VLOOKUP(C837,'Account Codes'!$H$2:$I$5001,2,FALSE),IF(LEN(D837)&gt;0,VLOOKUP(D837,'Account Codes'!$K$2:$L$12186,2,FALSE),"")))</f>
        <v/>
      </c>
      <c r="F837" s="39"/>
      <c r="G837" s="31"/>
      <c r="H837" s="88" t="str">
        <f>IF(LEN(G837)=0,"",VLOOKUP(VALUE(G837),'Account Codes'!$A$2:$B$803,2,FALSE))</f>
        <v/>
      </c>
      <c r="I837" s="147"/>
      <c r="J837" s="132" t="s">
        <v>21</v>
      </c>
      <c r="K837" s="143"/>
      <c r="L837" s="132">
        <f t="shared" si="106"/>
        <v>0</v>
      </c>
      <c r="M837" s="128">
        <f t="shared" si="107"/>
        <v>0</v>
      </c>
      <c r="N837" s="30"/>
      <c r="O837" s="143"/>
      <c r="P837" s="82">
        <f t="shared" si="108"/>
        <v>0</v>
      </c>
      <c r="Q837" s="142"/>
      <c r="R837" s="123" t="str">
        <f t="shared" si="101"/>
        <v/>
      </c>
      <c r="S837" s="122" t="str">
        <f t="shared" si="102"/>
        <v/>
      </c>
      <c r="T837" s="122" t="str">
        <f t="shared" si="103"/>
        <v/>
      </c>
      <c r="U837">
        <f t="shared" si="104"/>
        <v>0</v>
      </c>
    </row>
    <row r="838" spans="1:21" ht="15" x14ac:dyDescent="0.2">
      <c r="A838" s="48">
        <v>815</v>
      </c>
      <c r="B838" s="49" t="str">
        <f>IF(G838="","",VLOOKUP(G838,'Account Codes'!$A$2:$C$803,3,FALSE))</f>
        <v/>
      </c>
      <c r="C838" s="131" t="str">
        <f t="shared" si="105"/>
        <v/>
      </c>
      <c r="D838" s="39"/>
      <c r="E838" s="85" t="str">
        <f>IF(AND(LEN(D838)&gt;0,LEN(C838)&gt;0),"ERROR - please do not enter internal order AND cost centre",IF(LEN(C838)&gt;0,VLOOKUP(C838,'Account Codes'!$H$2:$I$5001,2,FALSE),IF(LEN(D838)&gt;0,VLOOKUP(D838,'Account Codes'!$K$2:$L$12186,2,FALSE),"")))</f>
        <v/>
      </c>
      <c r="F838" s="39"/>
      <c r="G838" s="31"/>
      <c r="H838" s="88" t="str">
        <f>IF(LEN(G838)=0,"",VLOOKUP(VALUE(G838),'Account Codes'!$A$2:$B$803,2,FALSE))</f>
        <v/>
      </c>
      <c r="I838" s="147"/>
      <c r="J838" s="132" t="s">
        <v>21</v>
      </c>
      <c r="K838" s="143"/>
      <c r="L838" s="132">
        <f t="shared" si="106"/>
        <v>0</v>
      </c>
      <c r="M838" s="128">
        <f t="shared" si="107"/>
        <v>0</v>
      </c>
      <c r="N838" s="30"/>
      <c r="O838" s="143"/>
      <c r="P838" s="82">
        <f t="shared" si="108"/>
        <v>0</v>
      </c>
      <c r="Q838" s="142"/>
      <c r="R838" s="123" t="str">
        <f t="shared" si="101"/>
        <v/>
      </c>
      <c r="S838" s="122" t="str">
        <f t="shared" si="102"/>
        <v/>
      </c>
      <c r="T838" s="122" t="str">
        <f t="shared" si="103"/>
        <v/>
      </c>
      <c r="U838">
        <f t="shared" si="104"/>
        <v>0</v>
      </c>
    </row>
    <row r="839" spans="1:21" ht="15" x14ac:dyDescent="0.2">
      <c r="A839" s="48">
        <v>816</v>
      </c>
      <c r="B839" s="49" t="str">
        <f>IF(G839="","",VLOOKUP(G839,'Account Codes'!$A$2:$C$803,3,FALSE))</f>
        <v/>
      </c>
      <c r="C839" s="131" t="str">
        <f t="shared" si="105"/>
        <v/>
      </c>
      <c r="D839" s="39"/>
      <c r="E839" s="85" t="str">
        <f>IF(AND(LEN(D839)&gt;0,LEN(C839)&gt;0),"ERROR - please do not enter internal order AND cost centre",IF(LEN(C839)&gt;0,VLOOKUP(C839,'Account Codes'!$H$2:$I$5001,2,FALSE),IF(LEN(D839)&gt;0,VLOOKUP(D839,'Account Codes'!$K$2:$L$12186,2,FALSE),"")))</f>
        <v/>
      </c>
      <c r="F839" s="39"/>
      <c r="G839" s="31"/>
      <c r="H839" s="88" t="str">
        <f>IF(LEN(G839)=0,"",VLOOKUP(VALUE(G839),'Account Codes'!$A$2:$B$803,2,FALSE))</f>
        <v/>
      </c>
      <c r="I839" s="147"/>
      <c r="J839" s="132" t="s">
        <v>21</v>
      </c>
      <c r="K839" s="143"/>
      <c r="L839" s="132">
        <f t="shared" si="106"/>
        <v>0</v>
      </c>
      <c r="M839" s="128">
        <f t="shared" si="107"/>
        <v>0</v>
      </c>
      <c r="N839" s="30"/>
      <c r="O839" s="143"/>
      <c r="P839" s="82">
        <f t="shared" si="108"/>
        <v>0</v>
      </c>
      <c r="Q839" s="142"/>
      <c r="R839" s="123" t="str">
        <f t="shared" si="101"/>
        <v/>
      </c>
      <c r="S839" s="122" t="str">
        <f t="shared" si="102"/>
        <v/>
      </c>
      <c r="T839" s="122" t="str">
        <f t="shared" si="103"/>
        <v/>
      </c>
      <c r="U839">
        <f t="shared" si="104"/>
        <v>0</v>
      </c>
    </row>
    <row r="840" spans="1:21" ht="15" x14ac:dyDescent="0.2">
      <c r="A840" s="48">
        <v>817</v>
      </c>
      <c r="B840" s="49" t="str">
        <f>IF(G840="","",VLOOKUP(G840,'Account Codes'!$A$2:$C$803,3,FALSE))</f>
        <v/>
      </c>
      <c r="C840" s="131" t="str">
        <f t="shared" si="105"/>
        <v/>
      </c>
      <c r="D840" s="39"/>
      <c r="E840" s="85" t="str">
        <f>IF(AND(LEN(D840)&gt;0,LEN(C840)&gt;0),"ERROR - please do not enter internal order AND cost centre",IF(LEN(C840)&gt;0,VLOOKUP(C840,'Account Codes'!$H$2:$I$5001,2,FALSE),IF(LEN(D840)&gt;0,VLOOKUP(D840,'Account Codes'!$K$2:$L$12186,2,FALSE),"")))</f>
        <v/>
      </c>
      <c r="F840" s="39"/>
      <c r="G840" s="31"/>
      <c r="H840" s="88" t="str">
        <f>IF(LEN(G840)=0,"",VLOOKUP(VALUE(G840),'Account Codes'!$A$2:$B$803,2,FALSE))</f>
        <v/>
      </c>
      <c r="I840" s="147"/>
      <c r="J840" s="132" t="s">
        <v>21</v>
      </c>
      <c r="K840" s="143"/>
      <c r="L840" s="132">
        <f t="shared" si="106"/>
        <v>0</v>
      </c>
      <c r="M840" s="128">
        <f t="shared" si="107"/>
        <v>0</v>
      </c>
      <c r="N840" s="30"/>
      <c r="O840" s="143"/>
      <c r="P840" s="82">
        <f t="shared" si="108"/>
        <v>0</v>
      </c>
      <c r="Q840" s="142"/>
      <c r="R840" s="123" t="str">
        <f t="shared" si="101"/>
        <v/>
      </c>
      <c r="S840" s="122" t="str">
        <f t="shared" si="102"/>
        <v/>
      </c>
      <c r="T840" s="122" t="str">
        <f t="shared" si="103"/>
        <v/>
      </c>
      <c r="U840">
        <f t="shared" si="104"/>
        <v>0</v>
      </c>
    </row>
    <row r="841" spans="1:21" ht="15" x14ac:dyDescent="0.2">
      <c r="A841" s="48">
        <v>818</v>
      </c>
      <c r="B841" s="49" t="str">
        <f>IF(G841="","",VLOOKUP(G841,'Account Codes'!$A$2:$C$803,3,FALSE))</f>
        <v/>
      </c>
      <c r="C841" s="131" t="str">
        <f t="shared" si="105"/>
        <v/>
      </c>
      <c r="D841" s="39"/>
      <c r="E841" s="85" t="str">
        <f>IF(AND(LEN(D841)&gt;0,LEN(C841)&gt;0),"ERROR - please do not enter internal order AND cost centre",IF(LEN(C841)&gt;0,VLOOKUP(C841,'Account Codes'!$H$2:$I$5001,2,FALSE),IF(LEN(D841)&gt;0,VLOOKUP(D841,'Account Codes'!$K$2:$L$12186,2,FALSE),"")))</f>
        <v/>
      </c>
      <c r="F841" s="39"/>
      <c r="G841" s="31"/>
      <c r="H841" s="88" t="str">
        <f>IF(LEN(G841)=0,"",VLOOKUP(VALUE(G841),'Account Codes'!$A$2:$B$803,2,FALSE))</f>
        <v/>
      </c>
      <c r="I841" s="147"/>
      <c r="J841" s="132" t="s">
        <v>21</v>
      </c>
      <c r="K841" s="143"/>
      <c r="L841" s="132">
        <f t="shared" si="106"/>
        <v>0</v>
      </c>
      <c r="M841" s="128">
        <f t="shared" si="107"/>
        <v>0</v>
      </c>
      <c r="N841" s="30"/>
      <c r="O841" s="143"/>
      <c r="P841" s="82">
        <f t="shared" si="108"/>
        <v>0</v>
      </c>
      <c r="Q841" s="142"/>
      <c r="R841" s="123" t="str">
        <f t="shared" si="101"/>
        <v/>
      </c>
      <c r="S841" s="122" t="str">
        <f t="shared" si="102"/>
        <v/>
      </c>
      <c r="T841" s="122" t="str">
        <f t="shared" si="103"/>
        <v/>
      </c>
      <c r="U841">
        <f t="shared" si="104"/>
        <v>0</v>
      </c>
    </row>
    <row r="842" spans="1:21" ht="15" x14ac:dyDescent="0.2">
      <c r="A842" s="48">
        <v>819</v>
      </c>
      <c r="B842" s="49" t="str">
        <f>IF(G842="","",VLOOKUP(G842,'Account Codes'!$A$2:$C$803,3,FALSE))</f>
        <v/>
      </c>
      <c r="C842" s="131" t="str">
        <f t="shared" si="105"/>
        <v/>
      </c>
      <c r="D842" s="39"/>
      <c r="E842" s="85" t="str">
        <f>IF(AND(LEN(D842)&gt;0,LEN(C842)&gt;0),"ERROR - please do not enter internal order AND cost centre",IF(LEN(C842)&gt;0,VLOOKUP(C842,'Account Codes'!$H$2:$I$5001,2,FALSE),IF(LEN(D842)&gt;0,VLOOKUP(D842,'Account Codes'!$K$2:$L$12186,2,FALSE),"")))</f>
        <v/>
      </c>
      <c r="F842" s="39"/>
      <c r="G842" s="31"/>
      <c r="H842" s="88" t="str">
        <f>IF(LEN(G842)=0,"",VLOOKUP(VALUE(G842),'Account Codes'!$A$2:$B$803,2,FALSE))</f>
        <v/>
      </c>
      <c r="I842" s="147"/>
      <c r="J842" s="132" t="s">
        <v>21</v>
      </c>
      <c r="K842" s="143"/>
      <c r="L842" s="132">
        <f t="shared" si="106"/>
        <v>0</v>
      </c>
      <c r="M842" s="128">
        <f t="shared" si="107"/>
        <v>0</v>
      </c>
      <c r="N842" s="30"/>
      <c r="O842" s="143"/>
      <c r="P842" s="82">
        <f t="shared" si="108"/>
        <v>0</v>
      </c>
      <c r="Q842" s="142"/>
      <c r="R842" s="123" t="str">
        <f t="shared" si="101"/>
        <v/>
      </c>
      <c r="S842" s="122" t="str">
        <f t="shared" si="102"/>
        <v/>
      </c>
      <c r="T842" s="122" t="str">
        <f t="shared" si="103"/>
        <v/>
      </c>
      <c r="U842">
        <f t="shared" si="104"/>
        <v>0</v>
      </c>
    </row>
    <row r="843" spans="1:21" ht="15" x14ac:dyDescent="0.2">
      <c r="A843" s="48">
        <v>820</v>
      </c>
      <c r="B843" s="49" t="str">
        <f>IF(G843="","",VLOOKUP(G843,'Account Codes'!$A$2:$C$803,3,FALSE))</f>
        <v/>
      </c>
      <c r="C843" s="131" t="str">
        <f t="shared" si="105"/>
        <v/>
      </c>
      <c r="D843" s="39"/>
      <c r="E843" s="85" t="str">
        <f>IF(AND(LEN(D843)&gt;0,LEN(C843)&gt;0),"ERROR - please do not enter internal order AND cost centre",IF(LEN(C843)&gt;0,VLOOKUP(C843,'Account Codes'!$H$2:$I$5001,2,FALSE),IF(LEN(D843)&gt;0,VLOOKUP(D843,'Account Codes'!$K$2:$L$12186,2,FALSE),"")))</f>
        <v/>
      </c>
      <c r="F843" s="39"/>
      <c r="G843" s="31"/>
      <c r="H843" s="88" t="str">
        <f>IF(LEN(G843)=0,"",VLOOKUP(VALUE(G843),'Account Codes'!$A$2:$B$803,2,FALSE))</f>
        <v/>
      </c>
      <c r="I843" s="147"/>
      <c r="J843" s="132" t="s">
        <v>21</v>
      </c>
      <c r="K843" s="143"/>
      <c r="L843" s="132">
        <f t="shared" si="106"/>
        <v>0</v>
      </c>
      <c r="M843" s="128">
        <f t="shared" si="107"/>
        <v>0</v>
      </c>
      <c r="N843" s="30"/>
      <c r="O843" s="143"/>
      <c r="P843" s="82">
        <f t="shared" si="108"/>
        <v>0</v>
      </c>
      <c r="Q843" s="142"/>
      <c r="R843" s="123" t="str">
        <f t="shared" si="101"/>
        <v/>
      </c>
      <c r="S843" s="122" t="str">
        <f t="shared" si="102"/>
        <v/>
      </c>
      <c r="T843" s="122" t="str">
        <f t="shared" si="103"/>
        <v/>
      </c>
      <c r="U843">
        <f t="shared" si="104"/>
        <v>0</v>
      </c>
    </row>
    <row r="844" spans="1:21" ht="15" x14ac:dyDescent="0.2">
      <c r="A844" s="48">
        <v>821</v>
      </c>
      <c r="B844" s="49" t="str">
        <f>IF(G844="","",VLOOKUP(G844,'Account Codes'!$A$2:$C$803,3,FALSE))</f>
        <v/>
      </c>
      <c r="C844" s="131" t="str">
        <f t="shared" si="105"/>
        <v/>
      </c>
      <c r="D844" s="39"/>
      <c r="E844" s="85" t="str">
        <f>IF(AND(LEN(D844)&gt;0,LEN(C844)&gt;0),"ERROR - please do not enter internal order AND cost centre",IF(LEN(C844)&gt;0,VLOOKUP(C844,'Account Codes'!$H$2:$I$5001,2,FALSE),IF(LEN(D844)&gt;0,VLOOKUP(D844,'Account Codes'!$K$2:$L$12186,2,FALSE),"")))</f>
        <v/>
      </c>
      <c r="F844" s="39"/>
      <c r="G844" s="31"/>
      <c r="H844" s="88" t="str">
        <f>IF(LEN(G844)=0,"",VLOOKUP(VALUE(G844),'Account Codes'!$A$2:$B$803,2,FALSE))</f>
        <v/>
      </c>
      <c r="I844" s="147"/>
      <c r="J844" s="132" t="s">
        <v>21</v>
      </c>
      <c r="K844" s="143"/>
      <c r="L844" s="132">
        <f t="shared" si="106"/>
        <v>0</v>
      </c>
      <c r="M844" s="128">
        <f t="shared" si="107"/>
        <v>0</v>
      </c>
      <c r="N844" s="30"/>
      <c r="O844" s="143"/>
      <c r="P844" s="82">
        <f t="shared" si="108"/>
        <v>0</v>
      </c>
      <c r="Q844" s="142"/>
      <c r="R844" s="123" t="str">
        <f t="shared" si="101"/>
        <v/>
      </c>
      <c r="S844" s="122" t="str">
        <f t="shared" si="102"/>
        <v/>
      </c>
      <c r="T844" s="122" t="str">
        <f t="shared" si="103"/>
        <v/>
      </c>
      <c r="U844">
        <f t="shared" si="104"/>
        <v>0</v>
      </c>
    </row>
    <row r="845" spans="1:21" ht="15" x14ac:dyDescent="0.2">
      <c r="A845" s="48">
        <v>822</v>
      </c>
      <c r="B845" s="49" t="str">
        <f>IF(G845="","",VLOOKUP(G845,'Account Codes'!$A$2:$C$803,3,FALSE))</f>
        <v/>
      </c>
      <c r="C845" s="131" t="str">
        <f t="shared" si="105"/>
        <v/>
      </c>
      <c r="D845" s="39"/>
      <c r="E845" s="85" t="str">
        <f>IF(AND(LEN(D845)&gt;0,LEN(C845)&gt;0),"ERROR - please do not enter internal order AND cost centre",IF(LEN(C845)&gt;0,VLOOKUP(C845,'Account Codes'!$H$2:$I$5001,2,FALSE),IF(LEN(D845)&gt;0,VLOOKUP(D845,'Account Codes'!$K$2:$L$12186,2,FALSE),"")))</f>
        <v/>
      </c>
      <c r="F845" s="39"/>
      <c r="G845" s="31"/>
      <c r="H845" s="88" t="str">
        <f>IF(LEN(G845)=0,"",VLOOKUP(VALUE(G845),'Account Codes'!$A$2:$B$803,2,FALSE))</f>
        <v/>
      </c>
      <c r="I845" s="147"/>
      <c r="J845" s="132" t="s">
        <v>21</v>
      </c>
      <c r="K845" s="143"/>
      <c r="L845" s="132">
        <f t="shared" si="106"/>
        <v>0</v>
      </c>
      <c r="M845" s="128">
        <f t="shared" si="107"/>
        <v>0</v>
      </c>
      <c r="N845" s="30"/>
      <c r="O845" s="143"/>
      <c r="P845" s="82">
        <f t="shared" si="108"/>
        <v>0</v>
      </c>
      <c r="Q845" s="142"/>
      <c r="R845" s="123" t="str">
        <f t="shared" si="101"/>
        <v/>
      </c>
      <c r="S845" s="122" t="str">
        <f t="shared" si="102"/>
        <v/>
      </c>
      <c r="T845" s="122" t="str">
        <f t="shared" si="103"/>
        <v/>
      </c>
      <c r="U845">
        <f t="shared" si="104"/>
        <v>0</v>
      </c>
    </row>
    <row r="846" spans="1:21" ht="15" x14ac:dyDescent="0.2">
      <c r="A846" s="48">
        <v>823</v>
      </c>
      <c r="B846" s="49" t="str">
        <f>IF(G846="","",VLOOKUP(G846,'Account Codes'!$A$2:$C$803,3,FALSE))</f>
        <v/>
      </c>
      <c r="C846" s="131" t="str">
        <f t="shared" si="105"/>
        <v/>
      </c>
      <c r="D846" s="39"/>
      <c r="E846" s="85" t="str">
        <f>IF(AND(LEN(D846)&gt;0,LEN(C846)&gt;0),"ERROR - please do not enter internal order AND cost centre",IF(LEN(C846)&gt;0,VLOOKUP(C846,'Account Codes'!$H$2:$I$5001,2,FALSE),IF(LEN(D846)&gt;0,VLOOKUP(D846,'Account Codes'!$K$2:$L$12186,2,FALSE),"")))</f>
        <v/>
      </c>
      <c r="F846" s="39"/>
      <c r="G846" s="31"/>
      <c r="H846" s="88" t="str">
        <f>IF(LEN(G846)=0,"",VLOOKUP(VALUE(G846),'Account Codes'!$A$2:$B$803,2,FALSE))</f>
        <v/>
      </c>
      <c r="I846" s="147"/>
      <c r="J846" s="132" t="s">
        <v>21</v>
      </c>
      <c r="K846" s="143"/>
      <c r="L846" s="132">
        <f t="shared" si="106"/>
        <v>0</v>
      </c>
      <c r="M846" s="128">
        <f t="shared" si="107"/>
        <v>0</v>
      </c>
      <c r="N846" s="30"/>
      <c r="O846" s="143"/>
      <c r="P846" s="82">
        <f t="shared" si="108"/>
        <v>0</v>
      </c>
      <c r="Q846" s="142"/>
      <c r="R846" s="123" t="str">
        <f t="shared" si="101"/>
        <v/>
      </c>
      <c r="S846" s="122" t="str">
        <f t="shared" si="102"/>
        <v/>
      </c>
      <c r="T846" s="122" t="str">
        <f t="shared" si="103"/>
        <v/>
      </c>
      <c r="U846">
        <f t="shared" si="104"/>
        <v>0</v>
      </c>
    </row>
    <row r="847" spans="1:21" ht="15" x14ac:dyDescent="0.2">
      <c r="A847" s="48">
        <v>824</v>
      </c>
      <c r="B847" s="49" t="str">
        <f>IF(G847="","",VLOOKUP(G847,'Account Codes'!$A$2:$C$803,3,FALSE))</f>
        <v/>
      </c>
      <c r="C847" s="131" t="str">
        <f t="shared" si="105"/>
        <v/>
      </c>
      <c r="D847" s="39"/>
      <c r="E847" s="85" t="str">
        <f>IF(AND(LEN(D847)&gt;0,LEN(C847)&gt;0),"ERROR - please do not enter internal order AND cost centre",IF(LEN(C847)&gt;0,VLOOKUP(C847,'Account Codes'!$H$2:$I$5001,2,FALSE),IF(LEN(D847)&gt;0,VLOOKUP(D847,'Account Codes'!$K$2:$L$12186,2,FALSE),"")))</f>
        <v/>
      </c>
      <c r="F847" s="39"/>
      <c r="G847" s="31"/>
      <c r="H847" s="88" t="str">
        <f>IF(LEN(G847)=0,"",VLOOKUP(VALUE(G847),'Account Codes'!$A$2:$B$803,2,FALSE))</f>
        <v/>
      </c>
      <c r="I847" s="147"/>
      <c r="J847" s="132" t="s">
        <v>21</v>
      </c>
      <c r="K847" s="143"/>
      <c r="L847" s="132">
        <f t="shared" si="106"/>
        <v>0</v>
      </c>
      <c r="M847" s="128">
        <f t="shared" si="107"/>
        <v>0</v>
      </c>
      <c r="N847" s="30"/>
      <c r="O847" s="143"/>
      <c r="P847" s="82">
        <f t="shared" si="108"/>
        <v>0</v>
      </c>
      <c r="Q847" s="142"/>
      <c r="R847" s="123" t="str">
        <f t="shared" si="101"/>
        <v/>
      </c>
      <c r="S847" s="122" t="str">
        <f t="shared" si="102"/>
        <v/>
      </c>
      <c r="T847" s="122" t="str">
        <f t="shared" si="103"/>
        <v/>
      </c>
      <c r="U847">
        <f t="shared" si="104"/>
        <v>0</v>
      </c>
    </row>
    <row r="848" spans="1:21" ht="15" x14ac:dyDescent="0.2">
      <c r="A848" s="48">
        <v>825</v>
      </c>
      <c r="B848" s="49" t="str">
        <f>IF(G848="","",VLOOKUP(G848,'Account Codes'!$A$2:$C$803,3,FALSE))</f>
        <v/>
      </c>
      <c r="C848" s="131" t="str">
        <f t="shared" si="105"/>
        <v/>
      </c>
      <c r="D848" s="39"/>
      <c r="E848" s="85" t="str">
        <f>IF(AND(LEN(D848)&gt;0,LEN(C848)&gt;0),"ERROR - please do not enter internal order AND cost centre",IF(LEN(C848)&gt;0,VLOOKUP(C848,'Account Codes'!$H$2:$I$5001,2,FALSE),IF(LEN(D848)&gt;0,VLOOKUP(D848,'Account Codes'!$K$2:$L$12186,2,FALSE),"")))</f>
        <v/>
      </c>
      <c r="F848" s="39"/>
      <c r="G848" s="31"/>
      <c r="H848" s="88" t="str">
        <f>IF(LEN(G848)=0,"",VLOOKUP(VALUE(G848),'Account Codes'!$A$2:$B$803,2,FALSE))</f>
        <v/>
      </c>
      <c r="I848" s="147"/>
      <c r="J848" s="132" t="s">
        <v>21</v>
      </c>
      <c r="K848" s="143"/>
      <c r="L848" s="132">
        <f t="shared" si="106"/>
        <v>0</v>
      </c>
      <c r="M848" s="128">
        <f t="shared" si="107"/>
        <v>0</v>
      </c>
      <c r="N848" s="30"/>
      <c r="O848" s="143"/>
      <c r="P848" s="82">
        <f t="shared" si="108"/>
        <v>0</v>
      </c>
      <c r="Q848" s="142"/>
      <c r="R848" s="123" t="str">
        <f t="shared" si="101"/>
        <v/>
      </c>
      <c r="S848" s="122" t="str">
        <f t="shared" si="102"/>
        <v/>
      </c>
      <c r="T848" s="122" t="str">
        <f t="shared" si="103"/>
        <v/>
      </c>
      <c r="U848">
        <f t="shared" si="104"/>
        <v>0</v>
      </c>
    </row>
    <row r="849" spans="1:21" ht="15" x14ac:dyDescent="0.2">
      <c r="A849" s="48">
        <v>826</v>
      </c>
      <c r="B849" s="49" t="str">
        <f>IF(G849="","",VLOOKUP(G849,'Account Codes'!$A$2:$C$803,3,FALSE))</f>
        <v/>
      </c>
      <c r="C849" s="131" t="str">
        <f t="shared" si="105"/>
        <v/>
      </c>
      <c r="D849" s="39"/>
      <c r="E849" s="85" t="str">
        <f>IF(AND(LEN(D849)&gt;0,LEN(C849)&gt;0),"ERROR - please do not enter internal order AND cost centre",IF(LEN(C849)&gt;0,VLOOKUP(C849,'Account Codes'!$H$2:$I$5001,2,FALSE),IF(LEN(D849)&gt;0,VLOOKUP(D849,'Account Codes'!$K$2:$L$12186,2,FALSE),"")))</f>
        <v/>
      </c>
      <c r="F849" s="39"/>
      <c r="G849" s="31"/>
      <c r="H849" s="88" t="str">
        <f>IF(LEN(G849)=0,"",VLOOKUP(VALUE(G849),'Account Codes'!$A$2:$B$803,2,FALSE))</f>
        <v/>
      </c>
      <c r="I849" s="147"/>
      <c r="J849" s="132" t="s">
        <v>21</v>
      </c>
      <c r="K849" s="143"/>
      <c r="L849" s="132">
        <f t="shared" si="106"/>
        <v>0</v>
      </c>
      <c r="M849" s="128">
        <f t="shared" si="107"/>
        <v>0</v>
      </c>
      <c r="N849" s="30"/>
      <c r="O849" s="143"/>
      <c r="P849" s="82">
        <f t="shared" si="108"/>
        <v>0</v>
      </c>
      <c r="Q849" s="142"/>
      <c r="R849" s="123" t="str">
        <f t="shared" si="101"/>
        <v/>
      </c>
      <c r="S849" s="122" t="str">
        <f t="shared" si="102"/>
        <v/>
      </c>
      <c r="T849" s="122" t="str">
        <f t="shared" si="103"/>
        <v/>
      </c>
      <c r="U849">
        <f t="shared" si="104"/>
        <v>0</v>
      </c>
    </row>
    <row r="850" spans="1:21" ht="15" x14ac:dyDescent="0.2">
      <c r="A850" s="48">
        <v>827</v>
      </c>
      <c r="B850" s="49" t="str">
        <f>IF(G850="","",VLOOKUP(G850,'Account Codes'!$A$2:$C$803,3,FALSE))</f>
        <v/>
      </c>
      <c r="C850" s="131" t="str">
        <f t="shared" si="105"/>
        <v/>
      </c>
      <c r="D850" s="39"/>
      <c r="E850" s="85" t="str">
        <f>IF(AND(LEN(D850)&gt;0,LEN(C850)&gt;0),"ERROR - please do not enter internal order AND cost centre",IF(LEN(C850)&gt;0,VLOOKUP(C850,'Account Codes'!$H$2:$I$5001,2,FALSE),IF(LEN(D850)&gt;0,VLOOKUP(D850,'Account Codes'!$K$2:$L$12186,2,FALSE),"")))</f>
        <v/>
      </c>
      <c r="F850" s="39"/>
      <c r="G850" s="31"/>
      <c r="H850" s="88" t="str">
        <f>IF(LEN(G850)=0,"",VLOOKUP(VALUE(G850),'Account Codes'!$A$2:$B$803,2,FALSE))</f>
        <v/>
      </c>
      <c r="I850" s="147"/>
      <c r="J850" s="132" t="s">
        <v>21</v>
      </c>
      <c r="K850" s="143"/>
      <c r="L850" s="132">
        <f t="shared" si="106"/>
        <v>0</v>
      </c>
      <c r="M850" s="128">
        <f t="shared" si="107"/>
        <v>0</v>
      </c>
      <c r="N850" s="30"/>
      <c r="O850" s="143"/>
      <c r="P850" s="82">
        <f t="shared" si="108"/>
        <v>0</v>
      </c>
      <c r="Q850" s="142"/>
      <c r="R850" s="123" t="str">
        <f t="shared" si="101"/>
        <v/>
      </c>
      <c r="S850" s="122" t="str">
        <f t="shared" si="102"/>
        <v/>
      </c>
      <c r="T850" s="122" t="str">
        <f t="shared" si="103"/>
        <v/>
      </c>
      <c r="U850">
        <f t="shared" si="104"/>
        <v>0</v>
      </c>
    </row>
    <row r="851" spans="1:21" ht="15" x14ac:dyDescent="0.2">
      <c r="A851" s="48">
        <v>828</v>
      </c>
      <c r="B851" s="49" t="str">
        <f>IF(G851="","",VLOOKUP(G851,'Account Codes'!$A$2:$C$803,3,FALSE))</f>
        <v/>
      </c>
      <c r="C851" s="131" t="str">
        <f t="shared" si="105"/>
        <v/>
      </c>
      <c r="D851" s="39"/>
      <c r="E851" s="85" t="str">
        <f>IF(AND(LEN(D851)&gt;0,LEN(C851)&gt;0),"ERROR - please do not enter internal order AND cost centre",IF(LEN(C851)&gt;0,VLOOKUP(C851,'Account Codes'!$H$2:$I$5001,2,FALSE),IF(LEN(D851)&gt;0,VLOOKUP(D851,'Account Codes'!$K$2:$L$12186,2,FALSE),"")))</f>
        <v/>
      </c>
      <c r="F851" s="39"/>
      <c r="G851" s="31"/>
      <c r="H851" s="88" t="str">
        <f>IF(LEN(G851)=0,"",VLOOKUP(VALUE(G851),'Account Codes'!$A$2:$B$803,2,FALSE))</f>
        <v/>
      </c>
      <c r="I851" s="147"/>
      <c r="J851" s="132" t="s">
        <v>21</v>
      </c>
      <c r="K851" s="143"/>
      <c r="L851" s="132">
        <f t="shared" si="106"/>
        <v>0</v>
      </c>
      <c r="M851" s="128">
        <f t="shared" si="107"/>
        <v>0</v>
      </c>
      <c r="N851" s="30"/>
      <c r="O851" s="143"/>
      <c r="P851" s="82">
        <f t="shared" si="108"/>
        <v>0</v>
      </c>
      <c r="Q851" s="142"/>
      <c r="R851" s="123" t="str">
        <f t="shared" si="101"/>
        <v/>
      </c>
      <c r="S851" s="122" t="str">
        <f t="shared" si="102"/>
        <v/>
      </c>
      <c r="T851" s="122" t="str">
        <f t="shared" si="103"/>
        <v/>
      </c>
      <c r="U851">
        <f t="shared" si="104"/>
        <v>0</v>
      </c>
    </row>
    <row r="852" spans="1:21" ht="15" x14ac:dyDescent="0.2">
      <c r="A852" s="48">
        <v>829</v>
      </c>
      <c r="B852" s="49" t="str">
        <f>IF(G852="","",VLOOKUP(G852,'Account Codes'!$A$2:$C$803,3,FALSE))</f>
        <v/>
      </c>
      <c r="C852" s="131" t="str">
        <f t="shared" si="105"/>
        <v/>
      </c>
      <c r="D852" s="39"/>
      <c r="E852" s="85" t="str">
        <f>IF(AND(LEN(D852)&gt;0,LEN(C852)&gt;0),"ERROR - please do not enter internal order AND cost centre",IF(LEN(C852)&gt;0,VLOOKUP(C852,'Account Codes'!$H$2:$I$5001,2,FALSE),IF(LEN(D852)&gt;0,VLOOKUP(D852,'Account Codes'!$K$2:$L$12186,2,FALSE),"")))</f>
        <v/>
      </c>
      <c r="F852" s="39"/>
      <c r="G852" s="31"/>
      <c r="H852" s="88" t="str">
        <f>IF(LEN(G852)=0,"",VLOOKUP(VALUE(G852),'Account Codes'!$A$2:$B$803,2,FALSE))</f>
        <v/>
      </c>
      <c r="I852" s="147"/>
      <c r="J852" s="132" t="s">
        <v>21</v>
      </c>
      <c r="K852" s="143"/>
      <c r="L852" s="132">
        <f t="shared" si="106"/>
        <v>0</v>
      </c>
      <c r="M852" s="128">
        <f t="shared" si="107"/>
        <v>0</v>
      </c>
      <c r="N852" s="30"/>
      <c r="O852" s="143"/>
      <c r="P852" s="82">
        <f t="shared" si="108"/>
        <v>0</v>
      </c>
      <c r="Q852" s="142"/>
      <c r="R852" s="123" t="str">
        <f t="shared" si="101"/>
        <v/>
      </c>
      <c r="S852" s="122" t="str">
        <f t="shared" si="102"/>
        <v/>
      </c>
      <c r="T852" s="122" t="str">
        <f t="shared" si="103"/>
        <v/>
      </c>
      <c r="U852">
        <f t="shared" si="104"/>
        <v>0</v>
      </c>
    </row>
    <row r="853" spans="1:21" ht="15" x14ac:dyDescent="0.2">
      <c r="A853" s="48">
        <v>830</v>
      </c>
      <c r="B853" s="49" t="str">
        <f>IF(G853="","",VLOOKUP(G853,'Account Codes'!$A$2:$C$803,3,FALSE))</f>
        <v/>
      </c>
      <c r="C853" s="131" t="str">
        <f t="shared" si="105"/>
        <v/>
      </c>
      <c r="D853" s="39"/>
      <c r="E853" s="85" t="str">
        <f>IF(AND(LEN(D853)&gt;0,LEN(C853)&gt;0),"ERROR - please do not enter internal order AND cost centre",IF(LEN(C853)&gt;0,VLOOKUP(C853,'Account Codes'!$H$2:$I$5001,2,FALSE),IF(LEN(D853)&gt;0,VLOOKUP(D853,'Account Codes'!$K$2:$L$12186,2,FALSE),"")))</f>
        <v/>
      </c>
      <c r="F853" s="39"/>
      <c r="G853" s="31"/>
      <c r="H853" s="88" t="str">
        <f>IF(LEN(G853)=0,"",VLOOKUP(VALUE(G853),'Account Codes'!$A$2:$B$803,2,FALSE))</f>
        <v/>
      </c>
      <c r="I853" s="147"/>
      <c r="J853" s="132" t="s">
        <v>21</v>
      </c>
      <c r="K853" s="143"/>
      <c r="L853" s="132">
        <f t="shared" si="106"/>
        <v>0</v>
      </c>
      <c r="M853" s="128">
        <f t="shared" si="107"/>
        <v>0</v>
      </c>
      <c r="N853" s="30"/>
      <c r="O853" s="143"/>
      <c r="P853" s="82">
        <f t="shared" si="108"/>
        <v>0</v>
      </c>
      <c r="Q853" s="142"/>
      <c r="R853" s="123" t="str">
        <f t="shared" si="101"/>
        <v/>
      </c>
      <c r="S853" s="122" t="str">
        <f t="shared" si="102"/>
        <v/>
      </c>
      <c r="T853" s="122" t="str">
        <f t="shared" si="103"/>
        <v/>
      </c>
      <c r="U853">
        <f t="shared" si="104"/>
        <v>0</v>
      </c>
    </row>
    <row r="854" spans="1:21" ht="15" x14ac:dyDescent="0.2">
      <c r="A854" s="48">
        <v>831</v>
      </c>
      <c r="B854" s="49" t="str">
        <f>IF(G854="","",VLOOKUP(G854,'Account Codes'!$A$2:$C$803,3,FALSE))</f>
        <v/>
      </c>
      <c r="C854" s="131" t="str">
        <f t="shared" si="105"/>
        <v/>
      </c>
      <c r="D854" s="39"/>
      <c r="E854" s="85" t="str">
        <f>IF(AND(LEN(D854)&gt;0,LEN(C854)&gt;0),"ERROR - please do not enter internal order AND cost centre",IF(LEN(C854)&gt;0,VLOOKUP(C854,'Account Codes'!$H$2:$I$5001,2,FALSE),IF(LEN(D854)&gt;0,VLOOKUP(D854,'Account Codes'!$K$2:$L$12186,2,FALSE),"")))</f>
        <v/>
      </c>
      <c r="F854" s="39"/>
      <c r="G854" s="31"/>
      <c r="H854" s="88" t="str">
        <f>IF(LEN(G854)=0,"",VLOOKUP(VALUE(G854),'Account Codes'!$A$2:$B$803,2,FALSE))</f>
        <v/>
      </c>
      <c r="I854" s="147"/>
      <c r="J854" s="132" t="s">
        <v>21</v>
      </c>
      <c r="K854" s="143"/>
      <c r="L854" s="132">
        <f t="shared" si="106"/>
        <v>0</v>
      </c>
      <c r="M854" s="128">
        <f t="shared" si="107"/>
        <v>0</v>
      </c>
      <c r="N854" s="30"/>
      <c r="O854" s="143"/>
      <c r="P854" s="82">
        <f t="shared" si="108"/>
        <v>0</v>
      </c>
      <c r="Q854" s="142"/>
      <c r="R854" s="123" t="str">
        <f t="shared" si="101"/>
        <v/>
      </c>
      <c r="S854" s="122" t="str">
        <f t="shared" si="102"/>
        <v/>
      </c>
      <c r="T854" s="122" t="str">
        <f t="shared" si="103"/>
        <v/>
      </c>
      <c r="U854">
        <f t="shared" si="104"/>
        <v>0</v>
      </c>
    </row>
    <row r="855" spans="1:21" ht="15" x14ac:dyDescent="0.2">
      <c r="A855" s="48">
        <v>832</v>
      </c>
      <c r="B855" s="49" t="str">
        <f>IF(G855="","",VLOOKUP(G855,'Account Codes'!$A$2:$C$803,3,FALSE))</f>
        <v/>
      </c>
      <c r="C855" s="131" t="str">
        <f t="shared" si="105"/>
        <v/>
      </c>
      <c r="D855" s="39"/>
      <c r="E855" s="85" t="str">
        <f>IF(AND(LEN(D855)&gt;0,LEN(C855)&gt;0),"ERROR - please do not enter internal order AND cost centre",IF(LEN(C855)&gt;0,VLOOKUP(C855,'Account Codes'!$H$2:$I$5001,2,FALSE),IF(LEN(D855)&gt;0,VLOOKUP(D855,'Account Codes'!$K$2:$L$12186,2,FALSE),"")))</f>
        <v/>
      </c>
      <c r="F855" s="39"/>
      <c r="G855" s="31"/>
      <c r="H855" s="88" t="str">
        <f>IF(LEN(G855)=0,"",VLOOKUP(VALUE(G855),'Account Codes'!$A$2:$B$803,2,FALSE))</f>
        <v/>
      </c>
      <c r="I855" s="147"/>
      <c r="J855" s="132" t="s">
        <v>21</v>
      </c>
      <c r="K855" s="143"/>
      <c r="L855" s="132">
        <f t="shared" si="106"/>
        <v>0</v>
      </c>
      <c r="M855" s="128">
        <f t="shared" si="107"/>
        <v>0</v>
      </c>
      <c r="N855" s="30"/>
      <c r="O855" s="143"/>
      <c r="P855" s="82">
        <f t="shared" si="108"/>
        <v>0</v>
      </c>
      <c r="Q855" s="142"/>
      <c r="R855" s="123" t="str">
        <f t="shared" si="101"/>
        <v/>
      </c>
      <c r="S855" s="122" t="str">
        <f t="shared" si="102"/>
        <v/>
      </c>
      <c r="T855" s="122" t="str">
        <f t="shared" si="103"/>
        <v/>
      </c>
      <c r="U855">
        <f t="shared" si="104"/>
        <v>0</v>
      </c>
    </row>
    <row r="856" spans="1:21" ht="15" x14ac:dyDescent="0.2">
      <c r="A856" s="48">
        <v>833</v>
      </c>
      <c r="B856" s="49" t="str">
        <f>IF(G856="","",VLOOKUP(G856,'Account Codes'!$A$2:$C$803,3,FALSE))</f>
        <v/>
      </c>
      <c r="C856" s="131" t="str">
        <f t="shared" si="105"/>
        <v/>
      </c>
      <c r="D856" s="39"/>
      <c r="E856" s="85" t="str">
        <f>IF(AND(LEN(D856)&gt;0,LEN(C856)&gt;0),"ERROR - please do not enter internal order AND cost centre",IF(LEN(C856)&gt;0,VLOOKUP(C856,'Account Codes'!$H$2:$I$5001,2,FALSE),IF(LEN(D856)&gt;0,VLOOKUP(D856,'Account Codes'!$K$2:$L$12186,2,FALSE),"")))</f>
        <v/>
      </c>
      <c r="F856" s="39"/>
      <c r="G856" s="31"/>
      <c r="H856" s="88" t="str">
        <f>IF(LEN(G856)=0,"",VLOOKUP(VALUE(G856),'Account Codes'!$A$2:$B$803,2,FALSE))</f>
        <v/>
      </c>
      <c r="I856" s="147"/>
      <c r="J856" s="132" t="s">
        <v>21</v>
      </c>
      <c r="K856" s="143"/>
      <c r="L856" s="132">
        <f t="shared" si="106"/>
        <v>0</v>
      </c>
      <c r="M856" s="128">
        <f t="shared" si="107"/>
        <v>0</v>
      </c>
      <c r="N856" s="30"/>
      <c r="O856" s="143"/>
      <c r="P856" s="82">
        <f t="shared" si="108"/>
        <v>0</v>
      </c>
      <c r="Q856" s="142"/>
      <c r="R856" s="123" t="str">
        <f t="shared" si="101"/>
        <v/>
      </c>
      <c r="S856" s="122" t="str">
        <f t="shared" si="102"/>
        <v/>
      </c>
      <c r="T856" s="122" t="str">
        <f t="shared" si="103"/>
        <v/>
      </c>
      <c r="U856">
        <f t="shared" si="104"/>
        <v>0</v>
      </c>
    </row>
    <row r="857" spans="1:21" ht="15" x14ac:dyDescent="0.2">
      <c r="A857" s="48">
        <v>834</v>
      </c>
      <c r="B857" s="49" t="str">
        <f>IF(G857="","",VLOOKUP(G857,'Account Codes'!$A$2:$C$803,3,FALSE))</f>
        <v/>
      </c>
      <c r="C857" s="131" t="str">
        <f t="shared" si="105"/>
        <v/>
      </c>
      <c r="D857" s="39"/>
      <c r="E857" s="85" t="str">
        <f>IF(AND(LEN(D857)&gt;0,LEN(C857)&gt;0),"ERROR - please do not enter internal order AND cost centre",IF(LEN(C857)&gt;0,VLOOKUP(C857,'Account Codes'!$H$2:$I$5001,2,FALSE),IF(LEN(D857)&gt;0,VLOOKUP(D857,'Account Codes'!$K$2:$L$12186,2,FALSE),"")))</f>
        <v/>
      </c>
      <c r="F857" s="39"/>
      <c r="G857" s="31"/>
      <c r="H857" s="88" t="str">
        <f>IF(LEN(G857)=0,"",VLOOKUP(VALUE(G857),'Account Codes'!$A$2:$B$803,2,FALSE))</f>
        <v/>
      </c>
      <c r="I857" s="147"/>
      <c r="J857" s="132" t="s">
        <v>21</v>
      </c>
      <c r="K857" s="143"/>
      <c r="L857" s="132">
        <f t="shared" si="106"/>
        <v>0</v>
      </c>
      <c r="M857" s="128">
        <f t="shared" si="107"/>
        <v>0</v>
      </c>
      <c r="N857" s="30"/>
      <c r="O857" s="143"/>
      <c r="P857" s="82">
        <f t="shared" si="108"/>
        <v>0</v>
      </c>
      <c r="Q857" s="142"/>
      <c r="R857" s="123" t="str">
        <f t="shared" ref="R857:R920" si="109">IF(U857=0,"","Please enter a value for Counter Party Type and Name")</f>
        <v/>
      </c>
      <c r="S857" s="122" t="str">
        <f t="shared" ref="S857:S920" si="110">IF(G857="","",IF(N857="",1,""))</f>
        <v/>
      </c>
      <c r="T857" s="122" t="str">
        <f t="shared" ref="T857:T920" si="111">IF(G857="","",IF(O857="",1,""))</f>
        <v/>
      </c>
      <c r="U857">
        <f t="shared" ref="U857:U920" si="112">SUM(S857:T857)</f>
        <v>0</v>
      </c>
    </row>
    <row r="858" spans="1:21" ht="15" x14ac:dyDescent="0.2">
      <c r="A858" s="48">
        <v>835</v>
      </c>
      <c r="B858" s="49" t="str">
        <f>IF(G858="","",VLOOKUP(G858,'Account Codes'!$A$2:$C$803,3,FALSE))</f>
        <v/>
      </c>
      <c r="C858" s="131" t="str">
        <f t="shared" ref="C858:C921" si="113">IF(G857="","",$N$3)</f>
        <v/>
      </c>
      <c r="D858" s="39"/>
      <c r="E858" s="85" t="str">
        <f>IF(AND(LEN(D858)&gt;0,LEN(C858)&gt;0),"ERROR - please do not enter internal order AND cost centre",IF(LEN(C858)&gt;0,VLOOKUP(C858,'Account Codes'!$H$2:$I$5001,2,FALSE),IF(LEN(D858)&gt;0,VLOOKUP(D858,'Account Codes'!$K$2:$L$12186,2,FALSE),"")))</f>
        <v/>
      </c>
      <c r="F858" s="39"/>
      <c r="G858" s="31"/>
      <c r="H858" s="88" t="str">
        <f>IF(LEN(G858)=0,"",VLOOKUP(VALUE(G858),'Account Codes'!$A$2:$B$803,2,FALSE))</f>
        <v/>
      </c>
      <c r="I858" s="147"/>
      <c r="J858" s="132" t="s">
        <v>21</v>
      </c>
      <c r="K858" s="143"/>
      <c r="L858" s="132">
        <f t="shared" si="106"/>
        <v>0</v>
      </c>
      <c r="M858" s="128">
        <f t="shared" si="107"/>
        <v>0</v>
      </c>
      <c r="N858" s="30"/>
      <c r="O858" s="143"/>
      <c r="P858" s="82">
        <f t="shared" si="108"/>
        <v>0</v>
      </c>
      <c r="Q858" s="142"/>
      <c r="R858" s="123" t="str">
        <f t="shared" si="109"/>
        <v/>
      </c>
      <c r="S858" s="122" t="str">
        <f t="shared" si="110"/>
        <v/>
      </c>
      <c r="T858" s="122" t="str">
        <f t="shared" si="111"/>
        <v/>
      </c>
      <c r="U858">
        <f t="shared" si="112"/>
        <v>0</v>
      </c>
    </row>
    <row r="859" spans="1:21" ht="15" x14ac:dyDescent="0.2">
      <c r="A859" s="48">
        <v>836</v>
      </c>
      <c r="B859" s="49" t="str">
        <f>IF(G859="","",VLOOKUP(G859,'Account Codes'!$A$2:$C$803,3,FALSE))</f>
        <v/>
      </c>
      <c r="C859" s="131" t="str">
        <f t="shared" si="113"/>
        <v/>
      </c>
      <c r="D859" s="39"/>
      <c r="E859" s="85" t="str">
        <f>IF(AND(LEN(D859)&gt;0,LEN(C859)&gt;0),"ERROR - please do not enter internal order AND cost centre",IF(LEN(C859)&gt;0,VLOOKUP(C859,'Account Codes'!$H$2:$I$5001,2,FALSE),IF(LEN(D859)&gt;0,VLOOKUP(D859,'Account Codes'!$K$2:$L$12186,2,FALSE),"")))</f>
        <v/>
      </c>
      <c r="F859" s="39"/>
      <c r="G859" s="31"/>
      <c r="H859" s="88" t="str">
        <f>IF(LEN(G859)=0,"",VLOOKUP(VALUE(G859),'Account Codes'!$A$2:$B$803,2,FALSE))</f>
        <v/>
      </c>
      <c r="I859" s="147"/>
      <c r="J859" s="132" t="s">
        <v>21</v>
      </c>
      <c r="K859" s="143"/>
      <c r="L859" s="132">
        <f t="shared" si="106"/>
        <v>0</v>
      </c>
      <c r="M859" s="128">
        <f t="shared" si="107"/>
        <v>0</v>
      </c>
      <c r="N859" s="30"/>
      <c r="O859" s="143"/>
      <c r="P859" s="82">
        <f t="shared" si="108"/>
        <v>0</v>
      </c>
      <c r="Q859" s="142"/>
      <c r="R859" s="123" t="str">
        <f t="shared" si="109"/>
        <v/>
      </c>
      <c r="S859" s="122" t="str">
        <f t="shared" si="110"/>
        <v/>
      </c>
      <c r="T859" s="122" t="str">
        <f t="shared" si="111"/>
        <v/>
      </c>
      <c r="U859">
        <f t="shared" si="112"/>
        <v>0</v>
      </c>
    </row>
    <row r="860" spans="1:21" ht="15" x14ac:dyDescent="0.2">
      <c r="A860" s="48">
        <v>837</v>
      </c>
      <c r="B860" s="49" t="str">
        <f>IF(G860="","",VLOOKUP(G860,'Account Codes'!$A$2:$C$803,3,FALSE))</f>
        <v/>
      </c>
      <c r="C860" s="131" t="str">
        <f t="shared" si="113"/>
        <v/>
      </c>
      <c r="D860" s="39"/>
      <c r="E860" s="85" t="str">
        <f>IF(AND(LEN(D860)&gt;0,LEN(C860)&gt;0),"ERROR - please do not enter internal order AND cost centre",IF(LEN(C860)&gt;0,VLOOKUP(C860,'Account Codes'!$H$2:$I$5001,2,FALSE),IF(LEN(D860)&gt;0,VLOOKUP(D860,'Account Codes'!$K$2:$L$12186,2,FALSE),"")))</f>
        <v/>
      </c>
      <c r="F860" s="39"/>
      <c r="G860" s="31"/>
      <c r="H860" s="88" t="str">
        <f>IF(LEN(G860)=0,"",VLOOKUP(VALUE(G860),'Account Codes'!$A$2:$B$803,2,FALSE))</f>
        <v/>
      </c>
      <c r="I860" s="147"/>
      <c r="J860" s="132" t="s">
        <v>21</v>
      </c>
      <c r="K860" s="143"/>
      <c r="L860" s="132">
        <f t="shared" si="106"/>
        <v>0</v>
      </c>
      <c r="M860" s="128">
        <f t="shared" si="107"/>
        <v>0</v>
      </c>
      <c r="N860" s="30"/>
      <c r="O860" s="143"/>
      <c r="P860" s="82">
        <f t="shared" si="108"/>
        <v>0</v>
      </c>
      <c r="Q860" s="142"/>
      <c r="R860" s="123" t="str">
        <f t="shared" si="109"/>
        <v/>
      </c>
      <c r="S860" s="122" t="str">
        <f t="shared" si="110"/>
        <v/>
      </c>
      <c r="T860" s="122" t="str">
        <f t="shared" si="111"/>
        <v/>
      </c>
      <c r="U860">
        <f t="shared" si="112"/>
        <v>0</v>
      </c>
    </row>
    <row r="861" spans="1:21" ht="15" x14ac:dyDescent="0.2">
      <c r="A861" s="48">
        <v>838</v>
      </c>
      <c r="B861" s="49" t="str">
        <f>IF(G861="","",VLOOKUP(G861,'Account Codes'!$A$2:$C$803,3,FALSE))</f>
        <v/>
      </c>
      <c r="C861" s="131" t="str">
        <f t="shared" si="113"/>
        <v/>
      </c>
      <c r="D861" s="39"/>
      <c r="E861" s="85" t="str">
        <f>IF(AND(LEN(D861)&gt;0,LEN(C861)&gt;0),"ERROR - please do not enter internal order AND cost centre",IF(LEN(C861)&gt;0,VLOOKUP(C861,'Account Codes'!$H$2:$I$5001,2,FALSE),IF(LEN(D861)&gt;0,VLOOKUP(D861,'Account Codes'!$K$2:$L$12186,2,FALSE),"")))</f>
        <v/>
      </c>
      <c r="F861" s="39"/>
      <c r="G861" s="31"/>
      <c r="H861" s="88" t="str">
        <f>IF(LEN(G861)=0,"",VLOOKUP(VALUE(G861),'Account Codes'!$A$2:$B$803,2,FALSE))</f>
        <v/>
      </c>
      <c r="I861" s="147"/>
      <c r="J861" s="132" t="s">
        <v>21</v>
      </c>
      <c r="K861" s="143"/>
      <c r="L861" s="132">
        <f t="shared" si="106"/>
        <v>0</v>
      </c>
      <c r="M861" s="128">
        <f t="shared" si="107"/>
        <v>0</v>
      </c>
      <c r="N861" s="30"/>
      <c r="O861" s="143"/>
      <c r="P861" s="82">
        <f t="shared" si="108"/>
        <v>0</v>
      </c>
      <c r="Q861" s="142"/>
      <c r="R861" s="123" t="str">
        <f t="shared" si="109"/>
        <v/>
      </c>
      <c r="S861" s="122" t="str">
        <f t="shared" si="110"/>
        <v/>
      </c>
      <c r="T861" s="122" t="str">
        <f t="shared" si="111"/>
        <v/>
      </c>
      <c r="U861">
        <f t="shared" si="112"/>
        <v>0</v>
      </c>
    </row>
    <row r="862" spans="1:21" ht="15" x14ac:dyDescent="0.2">
      <c r="A862" s="48">
        <v>839</v>
      </c>
      <c r="B862" s="49" t="str">
        <f>IF(G862="","",VLOOKUP(G862,'Account Codes'!$A$2:$C$803,3,FALSE))</f>
        <v/>
      </c>
      <c r="C862" s="131" t="str">
        <f t="shared" si="113"/>
        <v/>
      </c>
      <c r="D862" s="39"/>
      <c r="E862" s="85" t="str">
        <f>IF(AND(LEN(D862)&gt;0,LEN(C862)&gt;0),"ERROR - please do not enter internal order AND cost centre",IF(LEN(C862)&gt;0,VLOOKUP(C862,'Account Codes'!$H$2:$I$5001,2,FALSE),IF(LEN(D862)&gt;0,VLOOKUP(D862,'Account Codes'!$K$2:$L$12186,2,FALSE),"")))</f>
        <v/>
      </c>
      <c r="F862" s="39"/>
      <c r="G862" s="31"/>
      <c r="H862" s="88" t="str">
        <f>IF(LEN(G862)=0,"",VLOOKUP(VALUE(G862),'Account Codes'!$A$2:$B$803,2,FALSE))</f>
        <v/>
      </c>
      <c r="I862" s="147"/>
      <c r="J862" s="132" t="s">
        <v>21</v>
      </c>
      <c r="K862" s="143"/>
      <c r="L862" s="132">
        <f t="shared" si="106"/>
        <v>0</v>
      </c>
      <c r="M862" s="128">
        <f t="shared" si="107"/>
        <v>0</v>
      </c>
      <c r="N862" s="30"/>
      <c r="O862" s="143"/>
      <c r="P862" s="82">
        <f t="shared" si="108"/>
        <v>0</v>
      </c>
      <c r="Q862" s="142"/>
      <c r="R862" s="123" t="str">
        <f t="shared" si="109"/>
        <v/>
      </c>
      <c r="S862" s="122" t="str">
        <f t="shared" si="110"/>
        <v/>
      </c>
      <c r="T862" s="122" t="str">
        <f t="shared" si="111"/>
        <v/>
      </c>
      <c r="U862">
        <f t="shared" si="112"/>
        <v>0</v>
      </c>
    </row>
    <row r="863" spans="1:21" ht="15" x14ac:dyDescent="0.2">
      <c r="A863" s="48">
        <v>840</v>
      </c>
      <c r="B863" s="49" t="str">
        <f>IF(G863="","",VLOOKUP(G863,'Account Codes'!$A$2:$C$803,3,FALSE))</f>
        <v/>
      </c>
      <c r="C863" s="131" t="str">
        <f t="shared" si="113"/>
        <v/>
      </c>
      <c r="D863" s="39"/>
      <c r="E863" s="85" t="str">
        <f>IF(AND(LEN(D863)&gt;0,LEN(C863)&gt;0),"ERROR - please do not enter internal order AND cost centre",IF(LEN(C863)&gt;0,VLOOKUP(C863,'Account Codes'!$H$2:$I$5001,2,FALSE),IF(LEN(D863)&gt;0,VLOOKUP(D863,'Account Codes'!$K$2:$L$12186,2,FALSE),"")))</f>
        <v/>
      </c>
      <c r="F863" s="39"/>
      <c r="G863" s="31"/>
      <c r="H863" s="88" t="str">
        <f>IF(LEN(G863)=0,"",VLOOKUP(VALUE(G863),'Account Codes'!$A$2:$B$803,2,FALSE))</f>
        <v/>
      </c>
      <c r="I863" s="147"/>
      <c r="J863" s="132" t="s">
        <v>21</v>
      </c>
      <c r="K863" s="143"/>
      <c r="L863" s="132">
        <f t="shared" si="106"/>
        <v>0</v>
      </c>
      <c r="M863" s="128">
        <f t="shared" si="107"/>
        <v>0</v>
      </c>
      <c r="N863" s="30"/>
      <c r="O863" s="143"/>
      <c r="P863" s="82">
        <f t="shared" si="108"/>
        <v>0</v>
      </c>
      <c r="Q863" s="142"/>
      <c r="R863" s="123" t="str">
        <f t="shared" si="109"/>
        <v/>
      </c>
      <c r="S863" s="122" t="str">
        <f t="shared" si="110"/>
        <v/>
      </c>
      <c r="T863" s="122" t="str">
        <f t="shared" si="111"/>
        <v/>
      </c>
      <c r="U863">
        <f t="shared" si="112"/>
        <v>0</v>
      </c>
    </row>
    <row r="864" spans="1:21" ht="15" x14ac:dyDescent="0.2">
      <c r="A864" s="48">
        <v>841</v>
      </c>
      <c r="B864" s="49" t="str">
        <f>IF(G864="","",VLOOKUP(G864,'Account Codes'!$A$2:$C$803,3,FALSE))</f>
        <v/>
      </c>
      <c r="C864" s="131" t="str">
        <f t="shared" si="113"/>
        <v/>
      </c>
      <c r="D864" s="39"/>
      <c r="E864" s="85" t="str">
        <f>IF(AND(LEN(D864)&gt;0,LEN(C864)&gt;0),"ERROR - please do not enter internal order AND cost centre",IF(LEN(C864)&gt;0,VLOOKUP(C864,'Account Codes'!$H$2:$I$5001,2,FALSE),IF(LEN(D864)&gt;0,VLOOKUP(D864,'Account Codes'!$K$2:$L$12186,2,FALSE),"")))</f>
        <v/>
      </c>
      <c r="F864" s="39"/>
      <c r="G864" s="31"/>
      <c r="H864" s="88" t="str">
        <f>IF(LEN(G864)=0,"",VLOOKUP(VALUE(G864),'Account Codes'!$A$2:$B$803,2,FALSE))</f>
        <v/>
      </c>
      <c r="I864" s="147"/>
      <c r="J864" s="132" t="s">
        <v>21</v>
      </c>
      <c r="K864" s="143"/>
      <c r="L864" s="132">
        <f t="shared" ref="L864:L927" si="114">IF((M864+P864)&gt;49,("ERROR!"),SUM(M864+P864))</f>
        <v>0</v>
      </c>
      <c r="M864" s="128">
        <f t="shared" ref="M864:M927" si="115">IF(LEN(K864)&gt;35,("ERROR"),LEN(K864))</f>
        <v>0</v>
      </c>
      <c r="N864" s="30"/>
      <c r="O864" s="143"/>
      <c r="P864" s="82">
        <f t="shared" ref="P864:P927" si="116">LEN(O864)</f>
        <v>0</v>
      </c>
      <c r="Q864" s="142"/>
      <c r="R864" s="123" t="str">
        <f t="shared" si="109"/>
        <v/>
      </c>
      <c r="S864" s="122" t="str">
        <f t="shared" si="110"/>
        <v/>
      </c>
      <c r="T864" s="122" t="str">
        <f t="shared" si="111"/>
        <v/>
      </c>
      <c r="U864">
        <f t="shared" si="112"/>
        <v>0</v>
      </c>
    </row>
    <row r="865" spans="1:21" ht="15" x14ac:dyDescent="0.2">
      <c r="A865" s="48">
        <v>842</v>
      </c>
      <c r="B865" s="49" t="str">
        <f>IF(G865="","",VLOOKUP(G865,'Account Codes'!$A$2:$C$803,3,FALSE))</f>
        <v/>
      </c>
      <c r="C865" s="131" t="str">
        <f t="shared" si="113"/>
        <v/>
      </c>
      <c r="D865" s="39"/>
      <c r="E865" s="85" t="str">
        <f>IF(AND(LEN(D865)&gt;0,LEN(C865)&gt;0),"ERROR - please do not enter internal order AND cost centre",IF(LEN(C865)&gt;0,VLOOKUP(C865,'Account Codes'!$H$2:$I$5001,2,FALSE),IF(LEN(D865)&gt;0,VLOOKUP(D865,'Account Codes'!$K$2:$L$12186,2,FALSE),"")))</f>
        <v/>
      </c>
      <c r="F865" s="39"/>
      <c r="G865" s="31"/>
      <c r="H865" s="88" t="str">
        <f>IF(LEN(G865)=0,"",VLOOKUP(VALUE(G865),'Account Codes'!$A$2:$B$803,2,FALSE))</f>
        <v/>
      </c>
      <c r="I865" s="147"/>
      <c r="J865" s="132" t="s">
        <v>21</v>
      </c>
      <c r="K865" s="143"/>
      <c r="L865" s="132">
        <f t="shared" si="114"/>
        <v>0</v>
      </c>
      <c r="M865" s="128">
        <f t="shared" si="115"/>
        <v>0</v>
      </c>
      <c r="N865" s="30"/>
      <c r="O865" s="143"/>
      <c r="P865" s="82">
        <f t="shared" si="116"/>
        <v>0</v>
      </c>
      <c r="Q865" s="142"/>
      <c r="R865" s="123" t="str">
        <f t="shared" si="109"/>
        <v/>
      </c>
      <c r="S865" s="122" t="str">
        <f t="shared" si="110"/>
        <v/>
      </c>
      <c r="T865" s="122" t="str">
        <f t="shared" si="111"/>
        <v/>
      </c>
      <c r="U865">
        <f t="shared" si="112"/>
        <v>0</v>
      </c>
    </row>
    <row r="866" spans="1:21" ht="15" x14ac:dyDescent="0.2">
      <c r="A866" s="48">
        <v>843</v>
      </c>
      <c r="B866" s="49" t="str">
        <f>IF(G866="","",VLOOKUP(G866,'Account Codes'!$A$2:$C$803,3,FALSE))</f>
        <v/>
      </c>
      <c r="C866" s="131" t="str">
        <f t="shared" si="113"/>
        <v/>
      </c>
      <c r="D866" s="39"/>
      <c r="E866" s="85" t="str">
        <f>IF(AND(LEN(D866)&gt;0,LEN(C866)&gt;0),"ERROR - please do not enter internal order AND cost centre",IF(LEN(C866)&gt;0,VLOOKUP(C866,'Account Codes'!$H$2:$I$5001,2,FALSE),IF(LEN(D866)&gt;0,VLOOKUP(D866,'Account Codes'!$K$2:$L$12186,2,FALSE),"")))</f>
        <v/>
      </c>
      <c r="F866" s="39"/>
      <c r="G866" s="31"/>
      <c r="H866" s="88" t="str">
        <f>IF(LEN(G866)=0,"",VLOOKUP(VALUE(G866),'Account Codes'!$A$2:$B$803,2,FALSE))</f>
        <v/>
      </c>
      <c r="I866" s="147"/>
      <c r="J866" s="132" t="s">
        <v>21</v>
      </c>
      <c r="K866" s="143"/>
      <c r="L866" s="132">
        <f t="shared" si="114"/>
        <v>0</v>
      </c>
      <c r="M866" s="128">
        <f t="shared" si="115"/>
        <v>0</v>
      </c>
      <c r="N866" s="30"/>
      <c r="O866" s="143"/>
      <c r="P866" s="82">
        <f t="shared" si="116"/>
        <v>0</v>
      </c>
      <c r="Q866" s="142"/>
      <c r="R866" s="123" t="str">
        <f t="shared" si="109"/>
        <v/>
      </c>
      <c r="S866" s="122" t="str">
        <f t="shared" si="110"/>
        <v/>
      </c>
      <c r="T866" s="122" t="str">
        <f t="shared" si="111"/>
        <v/>
      </c>
      <c r="U866">
        <f t="shared" si="112"/>
        <v>0</v>
      </c>
    </row>
    <row r="867" spans="1:21" ht="15" x14ac:dyDescent="0.2">
      <c r="A867" s="48">
        <v>844</v>
      </c>
      <c r="B867" s="49" t="str">
        <f>IF(G867="","",VLOOKUP(G867,'Account Codes'!$A$2:$C$803,3,FALSE))</f>
        <v/>
      </c>
      <c r="C867" s="131" t="str">
        <f t="shared" si="113"/>
        <v/>
      </c>
      <c r="D867" s="39"/>
      <c r="E867" s="85" t="str">
        <f>IF(AND(LEN(D867)&gt;0,LEN(C867)&gt;0),"ERROR - please do not enter internal order AND cost centre",IF(LEN(C867)&gt;0,VLOOKUP(C867,'Account Codes'!$H$2:$I$5001,2,FALSE),IF(LEN(D867)&gt;0,VLOOKUP(D867,'Account Codes'!$K$2:$L$12186,2,FALSE),"")))</f>
        <v/>
      </c>
      <c r="F867" s="39"/>
      <c r="G867" s="31"/>
      <c r="H867" s="88" t="str">
        <f>IF(LEN(G867)=0,"",VLOOKUP(VALUE(G867),'Account Codes'!$A$2:$B$803,2,FALSE))</f>
        <v/>
      </c>
      <c r="I867" s="147"/>
      <c r="J867" s="132" t="s">
        <v>21</v>
      </c>
      <c r="K867" s="143"/>
      <c r="L867" s="132">
        <f t="shared" si="114"/>
        <v>0</v>
      </c>
      <c r="M867" s="128">
        <f t="shared" si="115"/>
        <v>0</v>
      </c>
      <c r="N867" s="30"/>
      <c r="O867" s="143"/>
      <c r="P867" s="82">
        <f t="shared" si="116"/>
        <v>0</v>
      </c>
      <c r="Q867" s="142"/>
      <c r="R867" s="123" t="str">
        <f t="shared" si="109"/>
        <v/>
      </c>
      <c r="S867" s="122" t="str">
        <f t="shared" si="110"/>
        <v/>
      </c>
      <c r="T867" s="122" t="str">
        <f t="shared" si="111"/>
        <v/>
      </c>
      <c r="U867">
        <f t="shared" si="112"/>
        <v>0</v>
      </c>
    </row>
    <row r="868" spans="1:21" ht="15" x14ac:dyDescent="0.2">
      <c r="A868" s="48">
        <v>845</v>
      </c>
      <c r="B868" s="49" t="str">
        <f>IF(G868="","",VLOOKUP(G868,'Account Codes'!$A$2:$C$803,3,FALSE))</f>
        <v/>
      </c>
      <c r="C868" s="131" t="str">
        <f t="shared" si="113"/>
        <v/>
      </c>
      <c r="D868" s="39"/>
      <c r="E868" s="85" t="str">
        <f>IF(AND(LEN(D868)&gt;0,LEN(C868)&gt;0),"ERROR - please do not enter internal order AND cost centre",IF(LEN(C868)&gt;0,VLOOKUP(C868,'Account Codes'!$H$2:$I$5001,2,FALSE),IF(LEN(D868)&gt;0,VLOOKUP(D868,'Account Codes'!$K$2:$L$12186,2,FALSE),"")))</f>
        <v/>
      </c>
      <c r="F868" s="39"/>
      <c r="G868" s="31"/>
      <c r="H868" s="88" t="str">
        <f>IF(LEN(G868)=0,"",VLOOKUP(VALUE(G868),'Account Codes'!$A$2:$B$803,2,FALSE))</f>
        <v/>
      </c>
      <c r="I868" s="147"/>
      <c r="J868" s="132" t="s">
        <v>21</v>
      </c>
      <c r="K868" s="143"/>
      <c r="L868" s="132">
        <f t="shared" si="114"/>
        <v>0</v>
      </c>
      <c r="M868" s="128">
        <f t="shared" si="115"/>
        <v>0</v>
      </c>
      <c r="N868" s="30"/>
      <c r="O868" s="143"/>
      <c r="P868" s="82">
        <f t="shared" si="116"/>
        <v>0</v>
      </c>
      <c r="Q868" s="142"/>
      <c r="R868" s="123" t="str">
        <f t="shared" si="109"/>
        <v/>
      </c>
      <c r="S868" s="122" t="str">
        <f t="shared" si="110"/>
        <v/>
      </c>
      <c r="T868" s="122" t="str">
        <f t="shared" si="111"/>
        <v/>
      </c>
      <c r="U868">
        <f t="shared" si="112"/>
        <v>0</v>
      </c>
    </row>
    <row r="869" spans="1:21" ht="15" x14ac:dyDescent="0.2">
      <c r="A869" s="48">
        <v>846</v>
      </c>
      <c r="B869" s="49" t="str">
        <f>IF(G869="","",VLOOKUP(G869,'Account Codes'!$A$2:$C$803,3,FALSE))</f>
        <v/>
      </c>
      <c r="C869" s="131" t="str">
        <f t="shared" si="113"/>
        <v/>
      </c>
      <c r="D869" s="39"/>
      <c r="E869" s="85" t="str">
        <f>IF(AND(LEN(D869)&gt;0,LEN(C869)&gt;0),"ERROR - please do not enter internal order AND cost centre",IF(LEN(C869)&gt;0,VLOOKUP(C869,'Account Codes'!$H$2:$I$5001,2,FALSE),IF(LEN(D869)&gt;0,VLOOKUP(D869,'Account Codes'!$K$2:$L$12186,2,FALSE),"")))</f>
        <v/>
      </c>
      <c r="F869" s="39"/>
      <c r="G869" s="31"/>
      <c r="H869" s="88" t="str">
        <f>IF(LEN(G869)=0,"",VLOOKUP(VALUE(G869),'Account Codes'!$A$2:$B$803,2,FALSE))</f>
        <v/>
      </c>
      <c r="I869" s="147"/>
      <c r="J869" s="132" t="s">
        <v>21</v>
      </c>
      <c r="K869" s="143"/>
      <c r="L869" s="132">
        <f t="shared" si="114"/>
        <v>0</v>
      </c>
      <c r="M869" s="128">
        <f t="shared" si="115"/>
        <v>0</v>
      </c>
      <c r="N869" s="30"/>
      <c r="O869" s="143"/>
      <c r="P869" s="82">
        <f t="shared" si="116"/>
        <v>0</v>
      </c>
      <c r="Q869" s="142"/>
      <c r="R869" s="123" t="str">
        <f t="shared" si="109"/>
        <v/>
      </c>
      <c r="S869" s="122" t="str">
        <f t="shared" si="110"/>
        <v/>
      </c>
      <c r="T869" s="122" t="str">
        <f t="shared" si="111"/>
        <v/>
      </c>
      <c r="U869">
        <f t="shared" si="112"/>
        <v>0</v>
      </c>
    </row>
    <row r="870" spans="1:21" ht="15" x14ac:dyDescent="0.2">
      <c r="A870" s="48">
        <v>847</v>
      </c>
      <c r="B870" s="49" t="str">
        <f>IF(G870="","",VLOOKUP(G870,'Account Codes'!$A$2:$C$803,3,FALSE))</f>
        <v/>
      </c>
      <c r="C870" s="131" t="str">
        <f t="shared" si="113"/>
        <v/>
      </c>
      <c r="D870" s="39"/>
      <c r="E870" s="85" t="str">
        <f>IF(AND(LEN(D870)&gt;0,LEN(C870)&gt;0),"ERROR - please do not enter internal order AND cost centre",IF(LEN(C870)&gt;0,VLOOKUP(C870,'Account Codes'!$H$2:$I$5001,2,FALSE),IF(LEN(D870)&gt;0,VLOOKUP(D870,'Account Codes'!$K$2:$L$12186,2,FALSE),"")))</f>
        <v/>
      </c>
      <c r="F870" s="39"/>
      <c r="G870" s="31"/>
      <c r="H870" s="88" t="str">
        <f>IF(LEN(G870)=0,"",VLOOKUP(VALUE(G870),'Account Codes'!$A$2:$B$803,2,FALSE))</f>
        <v/>
      </c>
      <c r="I870" s="147"/>
      <c r="J870" s="132" t="s">
        <v>21</v>
      </c>
      <c r="K870" s="143"/>
      <c r="L870" s="132">
        <f t="shared" si="114"/>
        <v>0</v>
      </c>
      <c r="M870" s="128">
        <f t="shared" si="115"/>
        <v>0</v>
      </c>
      <c r="N870" s="30"/>
      <c r="O870" s="143"/>
      <c r="P870" s="82">
        <f t="shared" si="116"/>
        <v>0</v>
      </c>
      <c r="Q870" s="142"/>
      <c r="R870" s="123" t="str">
        <f t="shared" si="109"/>
        <v/>
      </c>
      <c r="S870" s="122" t="str">
        <f t="shared" si="110"/>
        <v/>
      </c>
      <c r="T870" s="122" t="str">
        <f t="shared" si="111"/>
        <v/>
      </c>
      <c r="U870">
        <f t="shared" si="112"/>
        <v>0</v>
      </c>
    </row>
    <row r="871" spans="1:21" ht="15" x14ac:dyDescent="0.2">
      <c r="A871" s="48">
        <v>848</v>
      </c>
      <c r="B871" s="49" t="str">
        <f>IF(G871="","",VLOOKUP(G871,'Account Codes'!$A$2:$C$803,3,FALSE))</f>
        <v/>
      </c>
      <c r="C871" s="131" t="str">
        <f t="shared" si="113"/>
        <v/>
      </c>
      <c r="D871" s="39"/>
      <c r="E871" s="85" t="str">
        <f>IF(AND(LEN(D871)&gt;0,LEN(C871)&gt;0),"ERROR - please do not enter internal order AND cost centre",IF(LEN(C871)&gt;0,VLOOKUP(C871,'Account Codes'!$H$2:$I$5001,2,FALSE),IF(LEN(D871)&gt;0,VLOOKUP(D871,'Account Codes'!$K$2:$L$12186,2,FALSE),"")))</f>
        <v/>
      </c>
      <c r="F871" s="39"/>
      <c r="G871" s="31"/>
      <c r="H871" s="88" t="str">
        <f>IF(LEN(G871)=0,"",VLOOKUP(VALUE(G871),'Account Codes'!$A$2:$B$803,2,FALSE))</f>
        <v/>
      </c>
      <c r="I871" s="147"/>
      <c r="J871" s="132" t="s">
        <v>21</v>
      </c>
      <c r="K871" s="143"/>
      <c r="L871" s="132">
        <f t="shared" si="114"/>
        <v>0</v>
      </c>
      <c r="M871" s="128">
        <f t="shared" si="115"/>
        <v>0</v>
      </c>
      <c r="N871" s="30"/>
      <c r="O871" s="143"/>
      <c r="P871" s="82">
        <f t="shared" si="116"/>
        <v>0</v>
      </c>
      <c r="Q871" s="142"/>
      <c r="R871" s="123" t="str">
        <f t="shared" si="109"/>
        <v/>
      </c>
      <c r="S871" s="122" t="str">
        <f t="shared" si="110"/>
        <v/>
      </c>
      <c r="T871" s="122" t="str">
        <f t="shared" si="111"/>
        <v/>
      </c>
      <c r="U871">
        <f t="shared" si="112"/>
        <v>0</v>
      </c>
    </row>
    <row r="872" spans="1:21" ht="15" x14ac:dyDescent="0.2">
      <c r="A872" s="48">
        <v>849</v>
      </c>
      <c r="B872" s="49" t="str">
        <f>IF(G872="","",VLOOKUP(G872,'Account Codes'!$A$2:$C$803,3,FALSE))</f>
        <v/>
      </c>
      <c r="C872" s="131" t="str">
        <f t="shared" si="113"/>
        <v/>
      </c>
      <c r="D872" s="39"/>
      <c r="E872" s="85" t="str">
        <f>IF(AND(LEN(D872)&gt;0,LEN(C872)&gt;0),"ERROR - please do not enter internal order AND cost centre",IF(LEN(C872)&gt;0,VLOOKUP(C872,'Account Codes'!$H$2:$I$5001,2,FALSE),IF(LEN(D872)&gt;0,VLOOKUP(D872,'Account Codes'!$K$2:$L$12186,2,FALSE),"")))</f>
        <v/>
      </c>
      <c r="F872" s="39"/>
      <c r="G872" s="31"/>
      <c r="H872" s="88" t="str">
        <f>IF(LEN(G872)=0,"",VLOOKUP(VALUE(G872),'Account Codes'!$A$2:$B$803,2,FALSE))</f>
        <v/>
      </c>
      <c r="I872" s="147"/>
      <c r="J872" s="132" t="s">
        <v>21</v>
      </c>
      <c r="K872" s="143"/>
      <c r="L872" s="132">
        <f t="shared" si="114"/>
        <v>0</v>
      </c>
      <c r="M872" s="128">
        <f t="shared" si="115"/>
        <v>0</v>
      </c>
      <c r="N872" s="30"/>
      <c r="O872" s="143"/>
      <c r="P872" s="82">
        <f t="shared" si="116"/>
        <v>0</v>
      </c>
      <c r="Q872" s="142"/>
      <c r="R872" s="123" t="str">
        <f t="shared" si="109"/>
        <v/>
      </c>
      <c r="S872" s="122" t="str">
        <f t="shared" si="110"/>
        <v/>
      </c>
      <c r="T872" s="122" t="str">
        <f t="shared" si="111"/>
        <v/>
      </c>
      <c r="U872">
        <f t="shared" si="112"/>
        <v>0</v>
      </c>
    </row>
    <row r="873" spans="1:21" ht="15" x14ac:dyDescent="0.2">
      <c r="A873" s="48">
        <v>850</v>
      </c>
      <c r="B873" s="49" t="str">
        <f>IF(G873="","",VLOOKUP(G873,'Account Codes'!$A$2:$C$803,3,FALSE))</f>
        <v/>
      </c>
      <c r="C873" s="131" t="str">
        <f t="shared" si="113"/>
        <v/>
      </c>
      <c r="D873" s="39"/>
      <c r="E873" s="85" t="str">
        <f>IF(AND(LEN(D873)&gt;0,LEN(C873)&gt;0),"ERROR - please do not enter internal order AND cost centre",IF(LEN(C873)&gt;0,VLOOKUP(C873,'Account Codes'!$H$2:$I$5001,2,FALSE),IF(LEN(D873)&gt;0,VLOOKUP(D873,'Account Codes'!$K$2:$L$12186,2,FALSE),"")))</f>
        <v/>
      </c>
      <c r="F873" s="39"/>
      <c r="G873" s="31"/>
      <c r="H873" s="88" t="str">
        <f>IF(LEN(G873)=0,"",VLOOKUP(VALUE(G873),'Account Codes'!$A$2:$B$803,2,FALSE))</f>
        <v/>
      </c>
      <c r="I873" s="147"/>
      <c r="J873" s="132" t="s">
        <v>21</v>
      </c>
      <c r="K873" s="143"/>
      <c r="L873" s="132">
        <f t="shared" si="114"/>
        <v>0</v>
      </c>
      <c r="M873" s="128">
        <f t="shared" si="115"/>
        <v>0</v>
      </c>
      <c r="N873" s="30"/>
      <c r="O873" s="143"/>
      <c r="P873" s="82">
        <f t="shared" si="116"/>
        <v>0</v>
      </c>
      <c r="Q873" s="142"/>
      <c r="R873" s="123" t="str">
        <f t="shared" si="109"/>
        <v/>
      </c>
      <c r="S873" s="122" t="str">
        <f t="shared" si="110"/>
        <v/>
      </c>
      <c r="T873" s="122" t="str">
        <f t="shared" si="111"/>
        <v/>
      </c>
      <c r="U873">
        <f t="shared" si="112"/>
        <v>0</v>
      </c>
    </row>
    <row r="874" spans="1:21" ht="15" x14ac:dyDescent="0.2">
      <c r="A874" s="48">
        <v>851</v>
      </c>
      <c r="B874" s="49" t="str">
        <f>IF(G874="","",VLOOKUP(G874,'Account Codes'!$A$2:$C$803,3,FALSE))</f>
        <v/>
      </c>
      <c r="C874" s="131" t="str">
        <f t="shared" si="113"/>
        <v/>
      </c>
      <c r="D874" s="39"/>
      <c r="E874" s="85" t="str">
        <f>IF(AND(LEN(D874)&gt;0,LEN(C874)&gt;0),"ERROR - please do not enter internal order AND cost centre",IF(LEN(C874)&gt;0,VLOOKUP(C874,'Account Codes'!$H$2:$I$5001,2,FALSE),IF(LEN(D874)&gt;0,VLOOKUP(D874,'Account Codes'!$K$2:$L$12186,2,FALSE),"")))</f>
        <v/>
      </c>
      <c r="F874" s="39"/>
      <c r="G874" s="31"/>
      <c r="H874" s="88" t="str">
        <f>IF(LEN(G874)=0,"",VLOOKUP(VALUE(G874),'Account Codes'!$A$2:$B$803,2,FALSE))</f>
        <v/>
      </c>
      <c r="I874" s="147"/>
      <c r="J874" s="132" t="s">
        <v>21</v>
      </c>
      <c r="K874" s="143"/>
      <c r="L874" s="132">
        <f t="shared" si="114"/>
        <v>0</v>
      </c>
      <c r="M874" s="128">
        <f t="shared" si="115"/>
        <v>0</v>
      </c>
      <c r="N874" s="30"/>
      <c r="O874" s="143"/>
      <c r="P874" s="82">
        <f t="shared" si="116"/>
        <v>0</v>
      </c>
      <c r="Q874" s="142"/>
      <c r="R874" s="123" t="str">
        <f t="shared" si="109"/>
        <v/>
      </c>
      <c r="S874" s="122" t="str">
        <f t="shared" si="110"/>
        <v/>
      </c>
      <c r="T874" s="122" t="str">
        <f t="shared" si="111"/>
        <v/>
      </c>
      <c r="U874">
        <f t="shared" si="112"/>
        <v>0</v>
      </c>
    </row>
    <row r="875" spans="1:21" ht="15" x14ac:dyDescent="0.2">
      <c r="A875" s="48">
        <v>852</v>
      </c>
      <c r="B875" s="49" t="str">
        <f>IF(G875="","",VLOOKUP(G875,'Account Codes'!$A$2:$C$803,3,FALSE))</f>
        <v/>
      </c>
      <c r="C875" s="131" t="str">
        <f t="shared" si="113"/>
        <v/>
      </c>
      <c r="D875" s="39"/>
      <c r="E875" s="85" t="str">
        <f>IF(AND(LEN(D875)&gt;0,LEN(C875)&gt;0),"ERROR - please do not enter internal order AND cost centre",IF(LEN(C875)&gt;0,VLOOKUP(C875,'Account Codes'!$H$2:$I$5001,2,FALSE),IF(LEN(D875)&gt;0,VLOOKUP(D875,'Account Codes'!$K$2:$L$12186,2,FALSE),"")))</f>
        <v/>
      </c>
      <c r="F875" s="39"/>
      <c r="G875" s="31"/>
      <c r="H875" s="88" t="str">
        <f>IF(LEN(G875)=0,"",VLOOKUP(VALUE(G875),'Account Codes'!$A$2:$B$803,2,FALSE))</f>
        <v/>
      </c>
      <c r="I875" s="147"/>
      <c r="J875" s="132" t="s">
        <v>21</v>
      </c>
      <c r="K875" s="143"/>
      <c r="L875" s="132">
        <f t="shared" si="114"/>
        <v>0</v>
      </c>
      <c r="M875" s="128">
        <f t="shared" si="115"/>
        <v>0</v>
      </c>
      <c r="N875" s="30"/>
      <c r="O875" s="143"/>
      <c r="P875" s="82">
        <f t="shared" si="116"/>
        <v>0</v>
      </c>
      <c r="Q875" s="142"/>
      <c r="R875" s="123" t="str">
        <f t="shared" si="109"/>
        <v/>
      </c>
      <c r="S875" s="122" t="str">
        <f t="shared" si="110"/>
        <v/>
      </c>
      <c r="T875" s="122" t="str">
        <f t="shared" si="111"/>
        <v/>
      </c>
      <c r="U875">
        <f t="shared" si="112"/>
        <v>0</v>
      </c>
    </row>
    <row r="876" spans="1:21" ht="15" x14ac:dyDescent="0.2">
      <c r="A876" s="48">
        <v>853</v>
      </c>
      <c r="B876" s="49" t="str">
        <f>IF(G876="","",VLOOKUP(G876,'Account Codes'!$A$2:$C$803,3,FALSE))</f>
        <v/>
      </c>
      <c r="C876" s="131" t="str">
        <f t="shared" si="113"/>
        <v/>
      </c>
      <c r="D876" s="39"/>
      <c r="E876" s="85" t="str">
        <f>IF(AND(LEN(D876)&gt;0,LEN(C876)&gt;0),"ERROR - please do not enter internal order AND cost centre",IF(LEN(C876)&gt;0,VLOOKUP(C876,'Account Codes'!$H$2:$I$5001,2,FALSE),IF(LEN(D876)&gt;0,VLOOKUP(D876,'Account Codes'!$K$2:$L$12186,2,FALSE),"")))</f>
        <v/>
      </c>
      <c r="F876" s="39"/>
      <c r="G876" s="31"/>
      <c r="H876" s="88" t="str">
        <f>IF(LEN(G876)=0,"",VLOOKUP(VALUE(G876),'Account Codes'!$A$2:$B$803,2,FALSE))</f>
        <v/>
      </c>
      <c r="I876" s="147"/>
      <c r="J876" s="132" t="s">
        <v>21</v>
      </c>
      <c r="K876" s="143"/>
      <c r="L876" s="132">
        <f t="shared" si="114"/>
        <v>0</v>
      </c>
      <c r="M876" s="128">
        <f t="shared" si="115"/>
        <v>0</v>
      </c>
      <c r="N876" s="30"/>
      <c r="O876" s="143"/>
      <c r="P876" s="82">
        <f t="shared" si="116"/>
        <v>0</v>
      </c>
      <c r="Q876" s="142"/>
      <c r="R876" s="123" t="str">
        <f t="shared" si="109"/>
        <v/>
      </c>
      <c r="S876" s="122" t="str">
        <f t="shared" si="110"/>
        <v/>
      </c>
      <c r="T876" s="122" t="str">
        <f t="shared" si="111"/>
        <v/>
      </c>
      <c r="U876">
        <f t="shared" si="112"/>
        <v>0</v>
      </c>
    </row>
    <row r="877" spans="1:21" ht="15" x14ac:dyDescent="0.2">
      <c r="A877" s="48">
        <v>854</v>
      </c>
      <c r="B877" s="49" t="str">
        <f>IF(G877="","",VLOOKUP(G877,'Account Codes'!$A$2:$C$803,3,FALSE))</f>
        <v/>
      </c>
      <c r="C877" s="131" t="str">
        <f t="shared" si="113"/>
        <v/>
      </c>
      <c r="D877" s="39"/>
      <c r="E877" s="85" t="str">
        <f>IF(AND(LEN(D877)&gt;0,LEN(C877)&gt;0),"ERROR - please do not enter internal order AND cost centre",IF(LEN(C877)&gt;0,VLOOKUP(C877,'Account Codes'!$H$2:$I$5001,2,FALSE),IF(LEN(D877)&gt;0,VLOOKUP(D877,'Account Codes'!$K$2:$L$12186,2,FALSE),"")))</f>
        <v/>
      </c>
      <c r="F877" s="39"/>
      <c r="G877" s="31"/>
      <c r="H877" s="88" t="str">
        <f>IF(LEN(G877)=0,"",VLOOKUP(VALUE(G877),'Account Codes'!$A$2:$B$803,2,FALSE))</f>
        <v/>
      </c>
      <c r="I877" s="147"/>
      <c r="J877" s="132" t="s">
        <v>21</v>
      </c>
      <c r="K877" s="143"/>
      <c r="L877" s="132">
        <f t="shared" si="114"/>
        <v>0</v>
      </c>
      <c r="M877" s="128">
        <f t="shared" si="115"/>
        <v>0</v>
      </c>
      <c r="N877" s="30"/>
      <c r="O877" s="143"/>
      <c r="P877" s="82">
        <f t="shared" si="116"/>
        <v>0</v>
      </c>
      <c r="Q877" s="142"/>
      <c r="R877" s="123" t="str">
        <f t="shared" si="109"/>
        <v/>
      </c>
      <c r="S877" s="122" t="str">
        <f t="shared" si="110"/>
        <v/>
      </c>
      <c r="T877" s="122" t="str">
        <f t="shared" si="111"/>
        <v/>
      </c>
      <c r="U877">
        <f t="shared" si="112"/>
        <v>0</v>
      </c>
    </row>
    <row r="878" spans="1:21" ht="15" x14ac:dyDescent="0.2">
      <c r="A878" s="48">
        <v>855</v>
      </c>
      <c r="B878" s="49" t="str">
        <f>IF(G878="","",VLOOKUP(G878,'Account Codes'!$A$2:$C$803,3,FALSE))</f>
        <v/>
      </c>
      <c r="C878" s="131" t="str">
        <f t="shared" si="113"/>
        <v/>
      </c>
      <c r="D878" s="39"/>
      <c r="E878" s="85" t="str">
        <f>IF(AND(LEN(D878)&gt;0,LEN(C878)&gt;0),"ERROR - please do not enter internal order AND cost centre",IF(LEN(C878)&gt;0,VLOOKUP(C878,'Account Codes'!$H$2:$I$5001,2,FALSE),IF(LEN(D878)&gt;0,VLOOKUP(D878,'Account Codes'!$K$2:$L$12186,2,FALSE),"")))</f>
        <v/>
      </c>
      <c r="F878" s="39"/>
      <c r="G878" s="31"/>
      <c r="H878" s="88" t="str">
        <f>IF(LEN(G878)=0,"",VLOOKUP(VALUE(G878),'Account Codes'!$A$2:$B$803,2,FALSE))</f>
        <v/>
      </c>
      <c r="I878" s="147"/>
      <c r="J878" s="132" t="s">
        <v>21</v>
      </c>
      <c r="K878" s="143"/>
      <c r="L878" s="132">
        <f t="shared" si="114"/>
        <v>0</v>
      </c>
      <c r="M878" s="128">
        <f t="shared" si="115"/>
        <v>0</v>
      </c>
      <c r="N878" s="30"/>
      <c r="O878" s="143"/>
      <c r="P878" s="82">
        <f t="shared" si="116"/>
        <v>0</v>
      </c>
      <c r="Q878" s="142"/>
      <c r="R878" s="123" t="str">
        <f t="shared" si="109"/>
        <v/>
      </c>
      <c r="S878" s="122" t="str">
        <f t="shared" si="110"/>
        <v/>
      </c>
      <c r="T878" s="122" t="str">
        <f t="shared" si="111"/>
        <v/>
      </c>
      <c r="U878">
        <f t="shared" si="112"/>
        <v>0</v>
      </c>
    </row>
    <row r="879" spans="1:21" ht="15" x14ac:dyDescent="0.2">
      <c r="A879" s="48">
        <v>856</v>
      </c>
      <c r="B879" s="49" t="str">
        <f>IF(G879="","",VLOOKUP(G879,'Account Codes'!$A$2:$C$803,3,FALSE))</f>
        <v/>
      </c>
      <c r="C879" s="131" t="str">
        <f t="shared" si="113"/>
        <v/>
      </c>
      <c r="D879" s="39"/>
      <c r="E879" s="85" t="str">
        <f>IF(AND(LEN(D879)&gt;0,LEN(C879)&gt;0),"ERROR - please do not enter internal order AND cost centre",IF(LEN(C879)&gt;0,VLOOKUP(C879,'Account Codes'!$H$2:$I$5001,2,FALSE),IF(LEN(D879)&gt;0,VLOOKUP(D879,'Account Codes'!$K$2:$L$12186,2,FALSE),"")))</f>
        <v/>
      </c>
      <c r="F879" s="39"/>
      <c r="G879" s="31"/>
      <c r="H879" s="88" t="str">
        <f>IF(LEN(G879)=0,"",VLOOKUP(VALUE(G879),'Account Codes'!$A$2:$B$803,2,FALSE))</f>
        <v/>
      </c>
      <c r="I879" s="147"/>
      <c r="J879" s="132" t="s">
        <v>21</v>
      </c>
      <c r="K879" s="143"/>
      <c r="L879" s="132">
        <f t="shared" si="114"/>
        <v>0</v>
      </c>
      <c r="M879" s="128">
        <f t="shared" si="115"/>
        <v>0</v>
      </c>
      <c r="N879" s="30"/>
      <c r="O879" s="143"/>
      <c r="P879" s="82">
        <f t="shared" si="116"/>
        <v>0</v>
      </c>
      <c r="Q879" s="142"/>
      <c r="R879" s="123" t="str">
        <f t="shared" si="109"/>
        <v/>
      </c>
      <c r="S879" s="122" t="str">
        <f t="shared" si="110"/>
        <v/>
      </c>
      <c r="T879" s="122" t="str">
        <f t="shared" si="111"/>
        <v/>
      </c>
      <c r="U879">
        <f t="shared" si="112"/>
        <v>0</v>
      </c>
    </row>
    <row r="880" spans="1:21" ht="15" x14ac:dyDescent="0.2">
      <c r="A880" s="48">
        <v>857</v>
      </c>
      <c r="B880" s="49" t="str">
        <f>IF(G880="","",VLOOKUP(G880,'Account Codes'!$A$2:$C$803,3,FALSE))</f>
        <v/>
      </c>
      <c r="C880" s="131" t="str">
        <f t="shared" si="113"/>
        <v/>
      </c>
      <c r="D880" s="39"/>
      <c r="E880" s="85" t="str">
        <f>IF(AND(LEN(D880)&gt;0,LEN(C880)&gt;0),"ERROR - please do not enter internal order AND cost centre",IF(LEN(C880)&gt;0,VLOOKUP(C880,'Account Codes'!$H$2:$I$5001,2,FALSE),IF(LEN(D880)&gt;0,VLOOKUP(D880,'Account Codes'!$K$2:$L$12186,2,FALSE),"")))</f>
        <v/>
      </c>
      <c r="F880" s="39"/>
      <c r="G880" s="31"/>
      <c r="H880" s="88" t="str">
        <f>IF(LEN(G880)=0,"",VLOOKUP(VALUE(G880),'Account Codes'!$A$2:$B$803,2,FALSE))</f>
        <v/>
      </c>
      <c r="I880" s="147"/>
      <c r="J880" s="132" t="s">
        <v>21</v>
      </c>
      <c r="K880" s="143"/>
      <c r="L880" s="132">
        <f t="shared" si="114"/>
        <v>0</v>
      </c>
      <c r="M880" s="128">
        <f t="shared" si="115"/>
        <v>0</v>
      </c>
      <c r="N880" s="30"/>
      <c r="O880" s="143"/>
      <c r="P880" s="82">
        <f t="shared" si="116"/>
        <v>0</v>
      </c>
      <c r="Q880" s="142"/>
      <c r="R880" s="123" t="str">
        <f t="shared" si="109"/>
        <v/>
      </c>
      <c r="S880" s="122" t="str">
        <f t="shared" si="110"/>
        <v/>
      </c>
      <c r="T880" s="122" t="str">
        <f t="shared" si="111"/>
        <v/>
      </c>
      <c r="U880">
        <f t="shared" si="112"/>
        <v>0</v>
      </c>
    </row>
    <row r="881" spans="1:21" ht="15" x14ac:dyDescent="0.2">
      <c r="A881" s="48">
        <v>858</v>
      </c>
      <c r="B881" s="49" t="str">
        <f>IF(G881="","",VLOOKUP(G881,'Account Codes'!$A$2:$C$803,3,FALSE))</f>
        <v/>
      </c>
      <c r="C881" s="131" t="str">
        <f t="shared" si="113"/>
        <v/>
      </c>
      <c r="D881" s="39"/>
      <c r="E881" s="85" t="str">
        <f>IF(AND(LEN(D881)&gt;0,LEN(C881)&gt;0),"ERROR - please do not enter internal order AND cost centre",IF(LEN(C881)&gt;0,VLOOKUP(C881,'Account Codes'!$H$2:$I$5001,2,FALSE),IF(LEN(D881)&gt;0,VLOOKUP(D881,'Account Codes'!$K$2:$L$12186,2,FALSE),"")))</f>
        <v/>
      </c>
      <c r="F881" s="39"/>
      <c r="G881" s="31"/>
      <c r="H881" s="88" t="str">
        <f>IF(LEN(G881)=0,"",VLOOKUP(VALUE(G881),'Account Codes'!$A$2:$B$803,2,FALSE))</f>
        <v/>
      </c>
      <c r="I881" s="147"/>
      <c r="J881" s="132" t="s">
        <v>21</v>
      </c>
      <c r="K881" s="143"/>
      <c r="L881" s="132">
        <f t="shared" si="114"/>
        <v>0</v>
      </c>
      <c r="M881" s="128">
        <f t="shared" si="115"/>
        <v>0</v>
      </c>
      <c r="N881" s="30"/>
      <c r="O881" s="143"/>
      <c r="P881" s="82">
        <f t="shared" si="116"/>
        <v>0</v>
      </c>
      <c r="Q881" s="142"/>
      <c r="R881" s="123" t="str">
        <f t="shared" si="109"/>
        <v/>
      </c>
      <c r="S881" s="122" t="str">
        <f t="shared" si="110"/>
        <v/>
      </c>
      <c r="T881" s="122" t="str">
        <f t="shared" si="111"/>
        <v/>
      </c>
      <c r="U881">
        <f t="shared" si="112"/>
        <v>0</v>
      </c>
    </row>
    <row r="882" spans="1:21" ht="15" x14ac:dyDescent="0.2">
      <c r="A882" s="48">
        <v>859</v>
      </c>
      <c r="B882" s="49" t="str">
        <f>IF(G882="","",VLOOKUP(G882,'Account Codes'!$A$2:$C$803,3,FALSE))</f>
        <v/>
      </c>
      <c r="C882" s="131" t="str">
        <f t="shared" si="113"/>
        <v/>
      </c>
      <c r="D882" s="39"/>
      <c r="E882" s="85" t="str">
        <f>IF(AND(LEN(D882)&gt;0,LEN(C882)&gt;0),"ERROR - please do not enter internal order AND cost centre",IF(LEN(C882)&gt;0,VLOOKUP(C882,'Account Codes'!$H$2:$I$5001,2,FALSE),IF(LEN(D882)&gt;0,VLOOKUP(D882,'Account Codes'!$K$2:$L$12186,2,FALSE),"")))</f>
        <v/>
      </c>
      <c r="F882" s="39"/>
      <c r="G882" s="31"/>
      <c r="H882" s="88" t="str">
        <f>IF(LEN(G882)=0,"",VLOOKUP(VALUE(G882),'Account Codes'!$A$2:$B$803,2,FALSE))</f>
        <v/>
      </c>
      <c r="I882" s="147"/>
      <c r="J882" s="132" t="s">
        <v>21</v>
      </c>
      <c r="K882" s="143"/>
      <c r="L882" s="132">
        <f t="shared" si="114"/>
        <v>0</v>
      </c>
      <c r="M882" s="128">
        <f t="shared" si="115"/>
        <v>0</v>
      </c>
      <c r="N882" s="30"/>
      <c r="O882" s="143"/>
      <c r="P882" s="82">
        <f t="shared" si="116"/>
        <v>0</v>
      </c>
      <c r="Q882" s="142"/>
      <c r="R882" s="123" t="str">
        <f t="shared" si="109"/>
        <v/>
      </c>
      <c r="S882" s="122" t="str">
        <f t="shared" si="110"/>
        <v/>
      </c>
      <c r="T882" s="122" t="str">
        <f t="shared" si="111"/>
        <v/>
      </c>
      <c r="U882">
        <f t="shared" si="112"/>
        <v>0</v>
      </c>
    </row>
    <row r="883" spans="1:21" ht="15" x14ac:dyDescent="0.2">
      <c r="A883" s="48">
        <v>860</v>
      </c>
      <c r="B883" s="49" t="str">
        <f>IF(G883="","",VLOOKUP(G883,'Account Codes'!$A$2:$C$803,3,FALSE))</f>
        <v/>
      </c>
      <c r="C883" s="131" t="str">
        <f t="shared" si="113"/>
        <v/>
      </c>
      <c r="D883" s="39"/>
      <c r="E883" s="85" t="str">
        <f>IF(AND(LEN(D883)&gt;0,LEN(C883)&gt;0),"ERROR - please do not enter internal order AND cost centre",IF(LEN(C883)&gt;0,VLOOKUP(C883,'Account Codes'!$H$2:$I$5001,2,FALSE),IF(LEN(D883)&gt;0,VLOOKUP(D883,'Account Codes'!$K$2:$L$12186,2,FALSE),"")))</f>
        <v/>
      </c>
      <c r="F883" s="39"/>
      <c r="G883" s="31"/>
      <c r="H883" s="88" t="str">
        <f>IF(LEN(G883)=0,"",VLOOKUP(VALUE(G883),'Account Codes'!$A$2:$B$803,2,FALSE))</f>
        <v/>
      </c>
      <c r="I883" s="147"/>
      <c r="J883" s="132" t="s">
        <v>21</v>
      </c>
      <c r="K883" s="143"/>
      <c r="L883" s="132">
        <f t="shared" si="114"/>
        <v>0</v>
      </c>
      <c r="M883" s="128">
        <f t="shared" si="115"/>
        <v>0</v>
      </c>
      <c r="N883" s="30"/>
      <c r="O883" s="143"/>
      <c r="P883" s="82">
        <f t="shared" si="116"/>
        <v>0</v>
      </c>
      <c r="Q883" s="142"/>
      <c r="R883" s="123" t="str">
        <f t="shared" si="109"/>
        <v/>
      </c>
      <c r="S883" s="122" t="str">
        <f t="shared" si="110"/>
        <v/>
      </c>
      <c r="T883" s="122" t="str">
        <f t="shared" si="111"/>
        <v/>
      </c>
      <c r="U883">
        <f t="shared" si="112"/>
        <v>0</v>
      </c>
    </row>
    <row r="884" spans="1:21" ht="15" x14ac:dyDescent="0.2">
      <c r="A884" s="48">
        <v>861</v>
      </c>
      <c r="B884" s="49" t="str">
        <f>IF(G884="","",VLOOKUP(G884,'Account Codes'!$A$2:$C$803,3,FALSE))</f>
        <v/>
      </c>
      <c r="C884" s="131" t="str">
        <f t="shared" si="113"/>
        <v/>
      </c>
      <c r="D884" s="39"/>
      <c r="E884" s="85" t="str">
        <f>IF(AND(LEN(D884)&gt;0,LEN(C884)&gt;0),"ERROR - please do not enter internal order AND cost centre",IF(LEN(C884)&gt;0,VLOOKUP(C884,'Account Codes'!$H$2:$I$5001,2,FALSE),IF(LEN(D884)&gt;0,VLOOKUP(D884,'Account Codes'!$K$2:$L$12186,2,FALSE),"")))</f>
        <v/>
      </c>
      <c r="F884" s="39"/>
      <c r="G884" s="31"/>
      <c r="H884" s="88" t="str">
        <f>IF(LEN(G884)=0,"",VLOOKUP(VALUE(G884),'Account Codes'!$A$2:$B$803,2,FALSE))</f>
        <v/>
      </c>
      <c r="I884" s="147"/>
      <c r="J884" s="132" t="s">
        <v>21</v>
      </c>
      <c r="K884" s="143"/>
      <c r="L884" s="132">
        <f t="shared" si="114"/>
        <v>0</v>
      </c>
      <c r="M884" s="128">
        <f t="shared" si="115"/>
        <v>0</v>
      </c>
      <c r="N884" s="30"/>
      <c r="O884" s="143"/>
      <c r="P884" s="82">
        <f t="shared" si="116"/>
        <v>0</v>
      </c>
      <c r="Q884" s="142"/>
      <c r="R884" s="123" t="str">
        <f t="shared" si="109"/>
        <v/>
      </c>
      <c r="S884" s="122" t="str">
        <f t="shared" si="110"/>
        <v/>
      </c>
      <c r="T884" s="122" t="str">
        <f t="shared" si="111"/>
        <v/>
      </c>
      <c r="U884">
        <f t="shared" si="112"/>
        <v>0</v>
      </c>
    </row>
    <row r="885" spans="1:21" ht="15" x14ac:dyDescent="0.2">
      <c r="A885" s="48">
        <v>862</v>
      </c>
      <c r="B885" s="49" t="str">
        <f>IF(G885="","",VLOOKUP(G885,'Account Codes'!$A$2:$C$803,3,FALSE))</f>
        <v/>
      </c>
      <c r="C885" s="131" t="str">
        <f t="shared" si="113"/>
        <v/>
      </c>
      <c r="D885" s="39"/>
      <c r="E885" s="85" t="str">
        <f>IF(AND(LEN(D885)&gt;0,LEN(C885)&gt;0),"ERROR - please do not enter internal order AND cost centre",IF(LEN(C885)&gt;0,VLOOKUP(C885,'Account Codes'!$H$2:$I$5001,2,FALSE),IF(LEN(D885)&gt;0,VLOOKUP(D885,'Account Codes'!$K$2:$L$12186,2,FALSE),"")))</f>
        <v/>
      </c>
      <c r="F885" s="39"/>
      <c r="G885" s="31"/>
      <c r="H885" s="88" t="str">
        <f>IF(LEN(G885)=0,"",VLOOKUP(VALUE(G885),'Account Codes'!$A$2:$B$803,2,FALSE))</f>
        <v/>
      </c>
      <c r="I885" s="147"/>
      <c r="J885" s="132" t="s">
        <v>21</v>
      </c>
      <c r="K885" s="143"/>
      <c r="L885" s="132">
        <f t="shared" si="114"/>
        <v>0</v>
      </c>
      <c r="M885" s="128">
        <f t="shared" si="115"/>
        <v>0</v>
      </c>
      <c r="N885" s="30"/>
      <c r="O885" s="143"/>
      <c r="P885" s="82">
        <f t="shared" si="116"/>
        <v>0</v>
      </c>
      <c r="Q885" s="142"/>
      <c r="R885" s="123" t="str">
        <f t="shared" si="109"/>
        <v/>
      </c>
      <c r="S885" s="122" t="str">
        <f t="shared" si="110"/>
        <v/>
      </c>
      <c r="T885" s="122" t="str">
        <f t="shared" si="111"/>
        <v/>
      </c>
      <c r="U885">
        <f t="shared" si="112"/>
        <v>0</v>
      </c>
    </row>
    <row r="886" spans="1:21" ht="15" x14ac:dyDescent="0.2">
      <c r="A886" s="48">
        <v>863</v>
      </c>
      <c r="B886" s="49" t="str">
        <f>IF(G886="","",VLOOKUP(G886,'Account Codes'!$A$2:$C$803,3,FALSE))</f>
        <v/>
      </c>
      <c r="C886" s="131" t="str">
        <f t="shared" si="113"/>
        <v/>
      </c>
      <c r="D886" s="39"/>
      <c r="E886" s="85" t="str">
        <f>IF(AND(LEN(D886)&gt;0,LEN(C886)&gt;0),"ERROR - please do not enter internal order AND cost centre",IF(LEN(C886)&gt;0,VLOOKUP(C886,'Account Codes'!$H$2:$I$5001,2,FALSE),IF(LEN(D886)&gt;0,VLOOKUP(D886,'Account Codes'!$K$2:$L$12186,2,FALSE),"")))</f>
        <v/>
      </c>
      <c r="F886" s="39"/>
      <c r="G886" s="31"/>
      <c r="H886" s="88" t="str">
        <f>IF(LEN(G886)=0,"",VLOOKUP(VALUE(G886),'Account Codes'!$A$2:$B$803,2,FALSE))</f>
        <v/>
      </c>
      <c r="I886" s="147"/>
      <c r="J886" s="132" t="s">
        <v>21</v>
      </c>
      <c r="K886" s="143"/>
      <c r="L886" s="132">
        <f t="shared" si="114"/>
        <v>0</v>
      </c>
      <c r="M886" s="128">
        <f t="shared" si="115"/>
        <v>0</v>
      </c>
      <c r="N886" s="30"/>
      <c r="O886" s="143"/>
      <c r="P886" s="82">
        <f t="shared" si="116"/>
        <v>0</v>
      </c>
      <c r="Q886" s="142"/>
      <c r="R886" s="123" t="str">
        <f t="shared" si="109"/>
        <v/>
      </c>
      <c r="S886" s="122" t="str">
        <f t="shared" si="110"/>
        <v/>
      </c>
      <c r="T886" s="122" t="str">
        <f t="shared" si="111"/>
        <v/>
      </c>
      <c r="U886">
        <f t="shared" si="112"/>
        <v>0</v>
      </c>
    </row>
    <row r="887" spans="1:21" ht="15" x14ac:dyDescent="0.2">
      <c r="A887" s="48">
        <v>864</v>
      </c>
      <c r="B887" s="49" t="str">
        <f>IF(G887="","",VLOOKUP(G887,'Account Codes'!$A$2:$C$803,3,FALSE))</f>
        <v/>
      </c>
      <c r="C887" s="131" t="str">
        <f t="shared" si="113"/>
        <v/>
      </c>
      <c r="D887" s="39"/>
      <c r="E887" s="85" t="str">
        <f>IF(AND(LEN(D887)&gt;0,LEN(C887)&gt;0),"ERROR - please do not enter internal order AND cost centre",IF(LEN(C887)&gt;0,VLOOKUP(C887,'Account Codes'!$H$2:$I$5001,2,FALSE),IF(LEN(D887)&gt;0,VLOOKUP(D887,'Account Codes'!$K$2:$L$12186,2,FALSE),"")))</f>
        <v/>
      </c>
      <c r="F887" s="39"/>
      <c r="G887" s="31"/>
      <c r="H887" s="88" t="str">
        <f>IF(LEN(G887)=0,"",VLOOKUP(VALUE(G887),'Account Codes'!$A$2:$B$803,2,FALSE))</f>
        <v/>
      </c>
      <c r="I887" s="147"/>
      <c r="J887" s="132" t="s">
        <v>21</v>
      </c>
      <c r="K887" s="143"/>
      <c r="L887" s="132">
        <f t="shared" si="114"/>
        <v>0</v>
      </c>
      <c r="M887" s="128">
        <f t="shared" si="115"/>
        <v>0</v>
      </c>
      <c r="N887" s="30"/>
      <c r="O887" s="143"/>
      <c r="P887" s="82">
        <f t="shared" si="116"/>
        <v>0</v>
      </c>
      <c r="Q887" s="142"/>
      <c r="R887" s="123" t="str">
        <f t="shared" si="109"/>
        <v/>
      </c>
      <c r="S887" s="122" t="str">
        <f t="shared" si="110"/>
        <v/>
      </c>
      <c r="T887" s="122" t="str">
        <f t="shared" si="111"/>
        <v/>
      </c>
      <c r="U887">
        <f t="shared" si="112"/>
        <v>0</v>
      </c>
    </row>
    <row r="888" spans="1:21" ht="15" x14ac:dyDescent="0.2">
      <c r="A888" s="48">
        <v>865</v>
      </c>
      <c r="B888" s="49" t="str">
        <f>IF(G888="","",VLOOKUP(G888,'Account Codes'!$A$2:$C$803,3,FALSE))</f>
        <v/>
      </c>
      <c r="C888" s="131" t="str">
        <f t="shared" si="113"/>
        <v/>
      </c>
      <c r="D888" s="39"/>
      <c r="E888" s="85" t="str">
        <f>IF(AND(LEN(D888)&gt;0,LEN(C888)&gt;0),"ERROR - please do not enter internal order AND cost centre",IF(LEN(C888)&gt;0,VLOOKUP(C888,'Account Codes'!$H$2:$I$5001,2,FALSE),IF(LEN(D888)&gt;0,VLOOKUP(D888,'Account Codes'!$K$2:$L$12186,2,FALSE),"")))</f>
        <v/>
      </c>
      <c r="F888" s="39"/>
      <c r="G888" s="31"/>
      <c r="H888" s="88" t="str">
        <f>IF(LEN(G888)=0,"",VLOOKUP(VALUE(G888),'Account Codes'!$A$2:$B$803,2,FALSE))</f>
        <v/>
      </c>
      <c r="I888" s="147"/>
      <c r="J888" s="132" t="s">
        <v>21</v>
      </c>
      <c r="K888" s="143"/>
      <c r="L888" s="132">
        <f t="shared" si="114"/>
        <v>0</v>
      </c>
      <c r="M888" s="128">
        <f t="shared" si="115"/>
        <v>0</v>
      </c>
      <c r="N888" s="30"/>
      <c r="O888" s="143"/>
      <c r="P888" s="82">
        <f t="shared" si="116"/>
        <v>0</v>
      </c>
      <c r="Q888" s="142"/>
      <c r="R888" s="123" t="str">
        <f t="shared" si="109"/>
        <v/>
      </c>
      <c r="S888" s="122" t="str">
        <f t="shared" si="110"/>
        <v/>
      </c>
      <c r="T888" s="122" t="str">
        <f t="shared" si="111"/>
        <v/>
      </c>
      <c r="U888">
        <f t="shared" si="112"/>
        <v>0</v>
      </c>
    </row>
    <row r="889" spans="1:21" ht="15" x14ac:dyDescent="0.2">
      <c r="A889" s="48">
        <v>866</v>
      </c>
      <c r="B889" s="49" t="str">
        <f>IF(G889="","",VLOOKUP(G889,'Account Codes'!$A$2:$C$803,3,FALSE))</f>
        <v/>
      </c>
      <c r="C889" s="131" t="str">
        <f t="shared" si="113"/>
        <v/>
      </c>
      <c r="D889" s="39"/>
      <c r="E889" s="85" t="str">
        <f>IF(AND(LEN(D889)&gt;0,LEN(C889)&gt;0),"ERROR - please do not enter internal order AND cost centre",IF(LEN(C889)&gt;0,VLOOKUP(C889,'Account Codes'!$H$2:$I$5001,2,FALSE),IF(LEN(D889)&gt;0,VLOOKUP(D889,'Account Codes'!$K$2:$L$12186,2,FALSE),"")))</f>
        <v/>
      </c>
      <c r="F889" s="39"/>
      <c r="G889" s="31"/>
      <c r="H889" s="88" t="str">
        <f>IF(LEN(G889)=0,"",VLOOKUP(VALUE(G889),'Account Codes'!$A$2:$B$803,2,FALSE))</f>
        <v/>
      </c>
      <c r="I889" s="147"/>
      <c r="J889" s="132" t="s">
        <v>21</v>
      </c>
      <c r="K889" s="143"/>
      <c r="L889" s="132">
        <f t="shared" si="114"/>
        <v>0</v>
      </c>
      <c r="M889" s="128">
        <f t="shared" si="115"/>
        <v>0</v>
      </c>
      <c r="N889" s="30"/>
      <c r="O889" s="143"/>
      <c r="P889" s="82">
        <f t="shared" si="116"/>
        <v>0</v>
      </c>
      <c r="Q889" s="142"/>
      <c r="R889" s="123" t="str">
        <f t="shared" si="109"/>
        <v/>
      </c>
      <c r="S889" s="122" t="str">
        <f t="shared" si="110"/>
        <v/>
      </c>
      <c r="T889" s="122" t="str">
        <f t="shared" si="111"/>
        <v/>
      </c>
      <c r="U889">
        <f t="shared" si="112"/>
        <v>0</v>
      </c>
    </row>
    <row r="890" spans="1:21" ht="15" x14ac:dyDescent="0.2">
      <c r="A890" s="48">
        <v>867</v>
      </c>
      <c r="B890" s="49" t="str">
        <f>IF(G890="","",VLOOKUP(G890,'Account Codes'!$A$2:$C$803,3,FALSE))</f>
        <v/>
      </c>
      <c r="C890" s="131" t="str">
        <f t="shared" si="113"/>
        <v/>
      </c>
      <c r="D890" s="39"/>
      <c r="E890" s="85" t="str">
        <f>IF(AND(LEN(D890)&gt;0,LEN(C890)&gt;0),"ERROR - please do not enter internal order AND cost centre",IF(LEN(C890)&gt;0,VLOOKUP(C890,'Account Codes'!$H$2:$I$5001,2,FALSE),IF(LEN(D890)&gt;0,VLOOKUP(D890,'Account Codes'!$K$2:$L$12186,2,FALSE),"")))</f>
        <v/>
      </c>
      <c r="F890" s="39"/>
      <c r="G890" s="31"/>
      <c r="H890" s="88" t="str">
        <f>IF(LEN(G890)=0,"",VLOOKUP(VALUE(G890),'Account Codes'!$A$2:$B$803,2,FALSE))</f>
        <v/>
      </c>
      <c r="I890" s="147"/>
      <c r="J890" s="132" t="s">
        <v>21</v>
      </c>
      <c r="K890" s="143"/>
      <c r="L890" s="132">
        <f t="shared" si="114"/>
        <v>0</v>
      </c>
      <c r="M890" s="128">
        <f t="shared" si="115"/>
        <v>0</v>
      </c>
      <c r="N890" s="30"/>
      <c r="O890" s="143"/>
      <c r="P890" s="82">
        <f t="shared" si="116"/>
        <v>0</v>
      </c>
      <c r="Q890" s="142"/>
      <c r="R890" s="123" t="str">
        <f t="shared" si="109"/>
        <v/>
      </c>
      <c r="S890" s="122" t="str">
        <f t="shared" si="110"/>
        <v/>
      </c>
      <c r="T890" s="122" t="str">
        <f t="shared" si="111"/>
        <v/>
      </c>
      <c r="U890">
        <f t="shared" si="112"/>
        <v>0</v>
      </c>
    </row>
    <row r="891" spans="1:21" ht="15" x14ac:dyDescent="0.2">
      <c r="A891" s="48">
        <v>868</v>
      </c>
      <c r="B891" s="49" t="str">
        <f>IF(G891="","",VLOOKUP(G891,'Account Codes'!$A$2:$C$803,3,FALSE))</f>
        <v/>
      </c>
      <c r="C891" s="131" t="str">
        <f t="shared" si="113"/>
        <v/>
      </c>
      <c r="D891" s="39"/>
      <c r="E891" s="85" t="str">
        <f>IF(AND(LEN(D891)&gt;0,LEN(C891)&gt;0),"ERROR - please do not enter internal order AND cost centre",IF(LEN(C891)&gt;0,VLOOKUP(C891,'Account Codes'!$H$2:$I$5001,2,FALSE),IF(LEN(D891)&gt;0,VLOOKUP(D891,'Account Codes'!$K$2:$L$12186,2,FALSE),"")))</f>
        <v/>
      </c>
      <c r="F891" s="39"/>
      <c r="G891" s="31"/>
      <c r="H891" s="88" t="str">
        <f>IF(LEN(G891)=0,"",VLOOKUP(VALUE(G891),'Account Codes'!$A$2:$B$803,2,FALSE))</f>
        <v/>
      </c>
      <c r="I891" s="147"/>
      <c r="J891" s="132" t="s">
        <v>21</v>
      </c>
      <c r="K891" s="143"/>
      <c r="L891" s="132">
        <f t="shared" si="114"/>
        <v>0</v>
      </c>
      <c r="M891" s="128">
        <f t="shared" si="115"/>
        <v>0</v>
      </c>
      <c r="N891" s="30"/>
      <c r="O891" s="143"/>
      <c r="P891" s="82">
        <f t="shared" si="116"/>
        <v>0</v>
      </c>
      <c r="Q891" s="142"/>
      <c r="R891" s="123" t="str">
        <f t="shared" si="109"/>
        <v/>
      </c>
      <c r="S891" s="122" t="str">
        <f t="shared" si="110"/>
        <v/>
      </c>
      <c r="T891" s="122" t="str">
        <f t="shared" si="111"/>
        <v/>
      </c>
      <c r="U891">
        <f t="shared" si="112"/>
        <v>0</v>
      </c>
    </row>
    <row r="892" spans="1:21" ht="15" x14ac:dyDescent="0.2">
      <c r="A892" s="48">
        <v>869</v>
      </c>
      <c r="B892" s="49" t="str">
        <f>IF(G892="","",VLOOKUP(G892,'Account Codes'!$A$2:$C$803,3,FALSE))</f>
        <v/>
      </c>
      <c r="C892" s="131" t="str">
        <f t="shared" si="113"/>
        <v/>
      </c>
      <c r="D892" s="39"/>
      <c r="E892" s="85" t="str">
        <f>IF(AND(LEN(D892)&gt;0,LEN(C892)&gt;0),"ERROR - please do not enter internal order AND cost centre",IF(LEN(C892)&gt;0,VLOOKUP(C892,'Account Codes'!$H$2:$I$5001,2,FALSE),IF(LEN(D892)&gt;0,VLOOKUP(D892,'Account Codes'!$K$2:$L$12186,2,FALSE),"")))</f>
        <v/>
      </c>
      <c r="F892" s="39"/>
      <c r="G892" s="31"/>
      <c r="H892" s="88" t="str">
        <f>IF(LEN(G892)=0,"",VLOOKUP(VALUE(G892),'Account Codes'!$A$2:$B$803,2,FALSE))</f>
        <v/>
      </c>
      <c r="I892" s="147"/>
      <c r="J892" s="132" t="s">
        <v>21</v>
      </c>
      <c r="K892" s="143"/>
      <c r="L892" s="132">
        <f t="shared" si="114"/>
        <v>0</v>
      </c>
      <c r="M892" s="128">
        <f t="shared" si="115"/>
        <v>0</v>
      </c>
      <c r="N892" s="30"/>
      <c r="O892" s="143"/>
      <c r="P892" s="82">
        <f t="shared" si="116"/>
        <v>0</v>
      </c>
      <c r="Q892" s="142"/>
      <c r="R892" s="123" t="str">
        <f t="shared" si="109"/>
        <v/>
      </c>
      <c r="S892" s="122" t="str">
        <f t="shared" si="110"/>
        <v/>
      </c>
      <c r="T892" s="122" t="str">
        <f t="shared" si="111"/>
        <v/>
      </c>
      <c r="U892">
        <f t="shared" si="112"/>
        <v>0</v>
      </c>
    </row>
    <row r="893" spans="1:21" ht="15" x14ac:dyDescent="0.2">
      <c r="A893" s="48">
        <v>870</v>
      </c>
      <c r="B893" s="49" t="str">
        <f>IF(G893="","",VLOOKUP(G893,'Account Codes'!$A$2:$C$803,3,FALSE))</f>
        <v/>
      </c>
      <c r="C893" s="131" t="str">
        <f t="shared" si="113"/>
        <v/>
      </c>
      <c r="D893" s="39"/>
      <c r="E893" s="85" t="str">
        <f>IF(AND(LEN(D893)&gt;0,LEN(C893)&gt;0),"ERROR - please do not enter internal order AND cost centre",IF(LEN(C893)&gt;0,VLOOKUP(C893,'Account Codes'!$H$2:$I$5001,2,FALSE),IF(LEN(D893)&gt;0,VLOOKUP(D893,'Account Codes'!$K$2:$L$12186,2,FALSE),"")))</f>
        <v/>
      </c>
      <c r="F893" s="39"/>
      <c r="G893" s="31"/>
      <c r="H893" s="88" t="str">
        <f>IF(LEN(G893)=0,"",VLOOKUP(VALUE(G893),'Account Codes'!$A$2:$B$803,2,FALSE))</f>
        <v/>
      </c>
      <c r="I893" s="147"/>
      <c r="J893" s="132" t="s">
        <v>21</v>
      </c>
      <c r="K893" s="143"/>
      <c r="L893" s="132">
        <f t="shared" si="114"/>
        <v>0</v>
      </c>
      <c r="M893" s="128">
        <f t="shared" si="115"/>
        <v>0</v>
      </c>
      <c r="N893" s="30"/>
      <c r="O893" s="143"/>
      <c r="P893" s="82">
        <f t="shared" si="116"/>
        <v>0</v>
      </c>
      <c r="Q893" s="142"/>
      <c r="R893" s="123" t="str">
        <f t="shared" si="109"/>
        <v/>
      </c>
      <c r="S893" s="122" t="str">
        <f t="shared" si="110"/>
        <v/>
      </c>
      <c r="T893" s="122" t="str">
        <f t="shared" si="111"/>
        <v/>
      </c>
      <c r="U893">
        <f t="shared" si="112"/>
        <v>0</v>
      </c>
    </row>
    <row r="894" spans="1:21" ht="15" x14ac:dyDescent="0.2">
      <c r="A894" s="48">
        <v>871</v>
      </c>
      <c r="B894" s="49" t="str">
        <f>IF(G894="","",VLOOKUP(G894,'Account Codes'!$A$2:$C$803,3,FALSE))</f>
        <v/>
      </c>
      <c r="C894" s="131" t="str">
        <f t="shared" si="113"/>
        <v/>
      </c>
      <c r="D894" s="39"/>
      <c r="E894" s="85" t="str">
        <f>IF(AND(LEN(D894)&gt;0,LEN(C894)&gt;0),"ERROR - please do not enter internal order AND cost centre",IF(LEN(C894)&gt;0,VLOOKUP(C894,'Account Codes'!$H$2:$I$5001,2,FALSE),IF(LEN(D894)&gt;0,VLOOKUP(D894,'Account Codes'!$K$2:$L$12186,2,FALSE),"")))</f>
        <v/>
      </c>
      <c r="F894" s="39"/>
      <c r="G894" s="31"/>
      <c r="H894" s="88" t="str">
        <f>IF(LEN(G894)=0,"",VLOOKUP(VALUE(G894),'Account Codes'!$A$2:$B$803,2,FALSE))</f>
        <v/>
      </c>
      <c r="I894" s="147"/>
      <c r="J894" s="132" t="s">
        <v>21</v>
      </c>
      <c r="K894" s="143"/>
      <c r="L894" s="132">
        <f t="shared" si="114"/>
        <v>0</v>
      </c>
      <c r="M894" s="128">
        <f t="shared" si="115"/>
        <v>0</v>
      </c>
      <c r="N894" s="30"/>
      <c r="O894" s="143"/>
      <c r="P894" s="82">
        <f t="shared" si="116"/>
        <v>0</v>
      </c>
      <c r="Q894" s="142"/>
      <c r="R894" s="123" t="str">
        <f t="shared" si="109"/>
        <v/>
      </c>
      <c r="S894" s="122" t="str">
        <f t="shared" si="110"/>
        <v/>
      </c>
      <c r="T894" s="122" t="str">
        <f t="shared" si="111"/>
        <v/>
      </c>
      <c r="U894">
        <f t="shared" si="112"/>
        <v>0</v>
      </c>
    </row>
    <row r="895" spans="1:21" ht="15" x14ac:dyDescent="0.2">
      <c r="A895" s="48">
        <v>872</v>
      </c>
      <c r="B895" s="49" t="str">
        <f>IF(G895="","",VLOOKUP(G895,'Account Codes'!$A$2:$C$803,3,FALSE))</f>
        <v/>
      </c>
      <c r="C895" s="131" t="str">
        <f t="shared" si="113"/>
        <v/>
      </c>
      <c r="D895" s="39"/>
      <c r="E895" s="85" t="str">
        <f>IF(AND(LEN(D895)&gt;0,LEN(C895)&gt;0),"ERROR - please do not enter internal order AND cost centre",IF(LEN(C895)&gt;0,VLOOKUP(C895,'Account Codes'!$H$2:$I$5001,2,FALSE),IF(LEN(D895)&gt;0,VLOOKUP(D895,'Account Codes'!$K$2:$L$12186,2,FALSE),"")))</f>
        <v/>
      </c>
      <c r="F895" s="39"/>
      <c r="G895" s="31"/>
      <c r="H895" s="88" t="str">
        <f>IF(LEN(G895)=0,"",VLOOKUP(VALUE(G895),'Account Codes'!$A$2:$B$803,2,FALSE))</f>
        <v/>
      </c>
      <c r="I895" s="147"/>
      <c r="J895" s="132" t="s">
        <v>21</v>
      </c>
      <c r="K895" s="143"/>
      <c r="L895" s="132">
        <f t="shared" si="114"/>
        <v>0</v>
      </c>
      <c r="M895" s="128">
        <f t="shared" si="115"/>
        <v>0</v>
      </c>
      <c r="N895" s="30"/>
      <c r="O895" s="143"/>
      <c r="P895" s="82">
        <f t="shared" si="116"/>
        <v>0</v>
      </c>
      <c r="Q895" s="142"/>
      <c r="R895" s="123" t="str">
        <f t="shared" si="109"/>
        <v/>
      </c>
      <c r="S895" s="122" t="str">
        <f t="shared" si="110"/>
        <v/>
      </c>
      <c r="T895" s="122" t="str">
        <f t="shared" si="111"/>
        <v/>
      </c>
      <c r="U895">
        <f t="shared" si="112"/>
        <v>0</v>
      </c>
    </row>
    <row r="896" spans="1:21" ht="15" x14ac:dyDescent="0.2">
      <c r="A896" s="48">
        <v>873</v>
      </c>
      <c r="B896" s="49" t="str">
        <f>IF(G896="","",VLOOKUP(G896,'Account Codes'!$A$2:$C$803,3,FALSE))</f>
        <v/>
      </c>
      <c r="C896" s="131" t="str">
        <f t="shared" si="113"/>
        <v/>
      </c>
      <c r="D896" s="39"/>
      <c r="E896" s="85" t="str">
        <f>IF(AND(LEN(D896)&gt;0,LEN(C896)&gt;0),"ERROR - please do not enter internal order AND cost centre",IF(LEN(C896)&gt;0,VLOOKUP(C896,'Account Codes'!$H$2:$I$5001,2,FALSE),IF(LEN(D896)&gt;0,VLOOKUP(D896,'Account Codes'!$K$2:$L$12186,2,FALSE),"")))</f>
        <v/>
      </c>
      <c r="F896" s="39"/>
      <c r="G896" s="31"/>
      <c r="H896" s="88" t="str">
        <f>IF(LEN(G896)=0,"",VLOOKUP(VALUE(G896),'Account Codes'!$A$2:$B$803,2,FALSE))</f>
        <v/>
      </c>
      <c r="I896" s="147"/>
      <c r="J896" s="132" t="s">
        <v>21</v>
      </c>
      <c r="K896" s="143"/>
      <c r="L896" s="132">
        <f t="shared" si="114"/>
        <v>0</v>
      </c>
      <c r="M896" s="128">
        <f t="shared" si="115"/>
        <v>0</v>
      </c>
      <c r="N896" s="30"/>
      <c r="O896" s="143"/>
      <c r="P896" s="82">
        <f t="shared" si="116"/>
        <v>0</v>
      </c>
      <c r="Q896" s="142"/>
      <c r="R896" s="123" t="str">
        <f t="shared" si="109"/>
        <v/>
      </c>
      <c r="S896" s="122" t="str">
        <f t="shared" si="110"/>
        <v/>
      </c>
      <c r="T896" s="122" t="str">
        <f t="shared" si="111"/>
        <v/>
      </c>
      <c r="U896">
        <f t="shared" si="112"/>
        <v>0</v>
      </c>
    </row>
    <row r="897" spans="1:21" ht="15" x14ac:dyDescent="0.2">
      <c r="A897" s="48">
        <v>874</v>
      </c>
      <c r="B897" s="49" t="str">
        <f>IF(G897="","",VLOOKUP(G897,'Account Codes'!$A$2:$C$803,3,FALSE))</f>
        <v/>
      </c>
      <c r="C897" s="131" t="str">
        <f t="shared" si="113"/>
        <v/>
      </c>
      <c r="D897" s="39"/>
      <c r="E897" s="85" t="str">
        <f>IF(AND(LEN(D897)&gt;0,LEN(C897)&gt;0),"ERROR - please do not enter internal order AND cost centre",IF(LEN(C897)&gt;0,VLOOKUP(C897,'Account Codes'!$H$2:$I$5001,2,FALSE),IF(LEN(D897)&gt;0,VLOOKUP(D897,'Account Codes'!$K$2:$L$12186,2,FALSE),"")))</f>
        <v/>
      </c>
      <c r="F897" s="39"/>
      <c r="G897" s="31"/>
      <c r="H897" s="88" t="str">
        <f>IF(LEN(G897)=0,"",VLOOKUP(VALUE(G897),'Account Codes'!$A$2:$B$803,2,FALSE))</f>
        <v/>
      </c>
      <c r="I897" s="147"/>
      <c r="J897" s="132" t="s">
        <v>21</v>
      </c>
      <c r="K897" s="143"/>
      <c r="L897" s="132">
        <f t="shared" si="114"/>
        <v>0</v>
      </c>
      <c r="M897" s="128">
        <f t="shared" si="115"/>
        <v>0</v>
      </c>
      <c r="N897" s="30"/>
      <c r="O897" s="143"/>
      <c r="P897" s="82">
        <f t="shared" si="116"/>
        <v>0</v>
      </c>
      <c r="Q897" s="142"/>
      <c r="R897" s="123" t="str">
        <f t="shared" si="109"/>
        <v/>
      </c>
      <c r="S897" s="122" t="str">
        <f t="shared" si="110"/>
        <v/>
      </c>
      <c r="T897" s="122" t="str">
        <f t="shared" si="111"/>
        <v/>
      </c>
      <c r="U897">
        <f t="shared" si="112"/>
        <v>0</v>
      </c>
    </row>
    <row r="898" spans="1:21" ht="15" x14ac:dyDescent="0.2">
      <c r="A898" s="48">
        <v>875</v>
      </c>
      <c r="B898" s="49" t="str">
        <f>IF(G898="","",VLOOKUP(G898,'Account Codes'!$A$2:$C$803,3,FALSE))</f>
        <v/>
      </c>
      <c r="C898" s="131" t="str">
        <f t="shared" si="113"/>
        <v/>
      </c>
      <c r="D898" s="39"/>
      <c r="E898" s="85" t="str">
        <f>IF(AND(LEN(D898)&gt;0,LEN(C898)&gt;0),"ERROR - please do not enter internal order AND cost centre",IF(LEN(C898)&gt;0,VLOOKUP(C898,'Account Codes'!$H$2:$I$5001,2,FALSE),IF(LEN(D898)&gt;0,VLOOKUP(D898,'Account Codes'!$K$2:$L$12186,2,FALSE),"")))</f>
        <v/>
      </c>
      <c r="F898" s="39"/>
      <c r="G898" s="31"/>
      <c r="H898" s="88" t="str">
        <f>IF(LEN(G898)=0,"",VLOOKUP(VALUE(G898),'Account Codes'!$A$2:$B$803,2,FALSE))</f>
        <v/>
      </c>
      <c r="I898" s="147"/>
      <c r="J898" s="132" t="s">
        <v>21</v>
      </c>
      <c r="K898" s="143"/>
      <c r="L898" s="132">
        <f t="shared" si="114"/>
        <v>0</v>
      </c>
      <c r="M898" s="128">
        <f t="shared" si="115"/>
        <v>0</v>
      </c>
      <c r="N898" s="30"/>
      <c r="O898" s="143"/>
      <c r="P898" s="82">
        <f t="shared" si="116"/>
        <v>0</v>
      </c>
      <c r="Q898" s="142"/>
      <c r="R898" s="123" t="str">
        <f t="shared" si="109"/>
        <v/>
      </c>
      <c r="S898" s="122" t="str">
        <f t="shared" si="110"/>
        <v/>
      </c>
      <c r="T898" s="122" t="str">
        <f t="shared" si="111"/>
        <v/>
      </c>
      <c r="U898">
        <f t="shared" si="112"/>
        <v>0</v>
      </c>
    </row>
    <row r="899" spans="1:21" ht="15" x14ac:dyDescent="0.2">
      <c r="A899" s="48">
        <v>876</v>
      </c>
      <c r="B899" s="49" t="str">
        <f>IF(G899="","",VLOOKUP(G899,'Account Codes'!$A$2:$C$803,3,FALSE))</f>
        <v/>
      </c>
      <c r="C899" s="131" t="str">
        <f t="shared" si="113"/>
        <v/>
      </c>
      <c r="D899" s="39"/>
      <c r="E899" s="85" t="str">
        <f>IF(AND(LEN(D899)&gt;0,LEN(C899)&gt;0),"ERROR - please do not enter internal order AND cost centre",IF(LEN(C899)&gt;0,VLOOKUP(C899,'Account Codes'!$H$2:$I$5001,2,FALSE),IF(LEN(D899)&gt;0,VLOOKUP(D899,'Account Codes'!$K$2:$L$12186,2,FALSE),"")))</f>
        <v/>
      </c>
      <c r="F899" s="39"/>
      <c r="G899" s="31"/>
      <c r="H899" s="88" t="str">
        <f>IF(LEN(G899)=0,"",VLOOKUP(VALUE(G899),'Account Codes'!$A$2:$B$803,2,FALSE))</f>
        <v/>
      </c>
      <c r="I899" s="147"/>
      <c r="J899" s="132" t="s">
        <v>21</v>
      </c>
      <c r="K899" s="143"/>
      <c r="L899" s="132">
        <f t="shared" si="114"/>
        <v>0</v>
      </c>
      <c r="M899" s="128">
        <f t="shared" si="115"/>
        <v>0</v>
      </c>
      <c r="N899" s="30"/>
      <c r="O899" s="143"/>
      <c r="P899" s="82">
        <f t="shared" si="116"/>
        <v>0</v>
      </c>
      <c r="Q899" s="142"/>
      <c r="R899" s="123" t="str">
        <f t="shared" si="109"/>
        <v/>
      </c>
      <c r="S899" s="122" t="str">
        <f t="shared" si="110"/>
        <v/>
      </c>
      <c r="T899" s="122" t="str">
        <f t="shared" si="111"/>
        <v/>
      </c>
      <c r="U899">
        <f t="shared" si="112"/>
        <v>0</v>
      </c>
    </row>
    <row r="900" spans="1:21" ht="15" x14ac:dyDescent="0.2">
      <c r="A900" s="48">
        <v>877</v>
      </c>
      <c r="B900" s="49" t="str">
        <f>IF(G900="","",VLOOKUP(G900,'Account Codes'!$A$2:$C$803,3,FALSE))</f>
        <v/>
      </c>
      <c r="C900" s="131" t="str">
        <f t="shared" si="113"/>
        <v/>
      </c>
      <c r="D900" s="39"/>
      <c r="E900" s="85" t="str">
        <f>IF(AND(LEN(D900)&gt;0,LEN(C900)&gt;0),"ERROR - please do not enter internal order AND cost centre",IF(LEN(C900)&gt;0,VLOOKUP(C900,'Account Codes'!$H$2:$I$5001,2,FALSE),IF(LEN(D900)&gt;0,VLOOKUP(D900,'Account Codes'!$K$2:$L$12186,2,FALSE),"")))</f>
        <v/>
      </c>
      <c r="F900" s="39"/>
      <c r="G900" s="31"/>
      <c r="H900" s="88" t="str">
        <f>IF(LEN(G900)=0,"",VLOOKUP(VALUE(G900),'Account Codes'!$A$2:$B$803,2,FALSE))</f>
        <v/>
      </c>
      <c r="I900" s="147"/>
      <c r="J900" s="132" t="s">
        <v>21</v>
      </c>
      <c r="K900" s="143"/>
      <c r="L900" s="132">
        <f t="shared" si="114"/>
        <v>0</v>
      </c>
      <c r="M900" s="128">
        <f t="shared" si="115"/>
        <v>0</v>
      </c>
      <c r="N900" s="30"/>
      <c r="O900" s="143"/>
      <c r="P900" s="82">
        <f t="shared" si="116"/>
        <v>0</v>
      </c>
      <c r="Q900" s="142"/>
      <c r="R900" s="123" t="str">
        <f t="shared" si="109"/>
        <v/>
      </c>
      <c r="S900" s="122" t="str">
        <f t="shared" si="110"/>
        <v/>
      </c>
      <c r="T900" s="122" t="str">
        <f t="shared" si="111"/>
        <v/>
      </c>
      <c r="U900">
        <f t="shared" si="112"/>
        <v>0</v>
      </c>
    </row>
    <row r="901" spans="1:21" ht="15" x14ac:dyDescent="0.2">
      <c r="A901" s="48">
        <v>878</v>
      </c>
      <c r="B901" s="49" t="str">
        <f>IF(G901="","",VLOOKUP(G901,'Account Codes'!$A$2:$C$803,3,FALSE))</f>
        <v/>
      </c>
      <c r="C901" s="131" t="str">
        <f t="shared" si="113"/>
        <v/>
      </c>
      <c r="D901" s="39"/>
      <c r="E901" s="85" t="str">
        <f>IF(AND(LEN(D901)&gt;0,LEN(C901)&gt;0),"ERROR - please do not enter internal order AND cost centre",IF(LEN(C901)&gt;0,VLOOKUP(C901,'Account Codes'!$H$2:$I$5001,2,FALSE),IF(LEN(D901)&gt;0,VLOOKUP(D901,'Account Codes'!$K$2:$L$12186,2,FALSE),"")))</f>
        <v/>
      </c>
      <c r="F901" s="39"/>
      <c r="G901" s="31"/>
      <c r="H901" s="88" t="str">
        <f>IF(LEN(G901)=0,"",VLOOKUP(VALUE(G901),'Account Codes'!$A$2:$B$803,2,FALSE))</f>
        <v/>
      </c>
      <c r="I901" s="147"/>
      <c r="J901" s="132" t="s">
        <v>21</v>
      </c>
      <c r="K901" s="143"/>
      <c r="L901" s="132">
        <f t="shared" si="114"/>
        <v>0</v>
      </c>
      <c r="M901" s="128">
        <f t="shared" si="115"/>
        <v>0</v>
      </c>
      <c r="N901" s="30"/>
      <c r="O901" s="143"/>
      <c r="P901" s="82">
        <f t="shared" si="116"/>
        <v>0</v>
      </c>
      <c r="Q901" s="142"/>
      <c r="R901" s="123" t="str">
        <f t="shared" si="109"/>
        <v/>
      </c>
      <c r="S901" s="122" t="str">
        <f t="shared" si="110"/>
        <v/>
      </c>
      <c r="T901" s="122" t="str">
        <f t="shared" si="111"/>
        <v/>
      </c>
      <c r="U901">
        <f t="shared" si="112"/>
        <v>0</v>
      </c>
    </row>
    <row r="902" spans="1:21" ht="15" x14ac:dyDescent="0.2">
      <c r="A902" s="48">
        <v>879</v>
      </c>
      <c r="B902" s="49" t="str">
        <f>IF(G902="","",VLOOKUP(G902,'Account Codes'!$A$2:$C$803,3,FALSE))</f>
        <v/>
      </c>
      <c r="C902" s="131" t="str">
        <f t="shared" si="113"/>
        <v/>
      </c>
      <c r="D902" s="39"/>
      <c r="E902" s="85" t="str">
        <f>IF(AND(LEN(D902)&gt;0,LEN(C902)&gt;0),"ERROR - please do not enter internal order AND cost centre",IF(LEN(C902)&gt;0,VLOOKUP(C902,'Account Codes'!$H$2:$I$5001,2,FALSE),IF(LEN(D902)&gt;0,VLOOKUP(D902,'Account Codes'!$K$2:$L$12186,2,FALSE),"")))</f>
        <v/>
      </c>
      <c r="F902" s="39"/>
      <c r="G902" s="31"/>
      <c r="H902" s="88" t="str">
        <f>IF(LEN(G902)=0,"",VLOOKUP(VALUE(G902),'Account Codes'!$A$2:$B$803,2,FALSE))</f>
        <v/>
      </c>
      <c r="I902" s="147"/>
      <c r="J902" s="132" t="s">
        <v>21</v>
      </c>
      <c r="K902" s="143"/>
      <c r="L902" s="132">
        <f t="shared" si="114"/>
        <v>0</v>
      </c>
      <c r="M902" s="128">
        <f t="shared" si="115"/>
        <v>0</v>
      </c>
      <c r="N902" s="30"/>
      <c r="O902" s="143"/>
      <c r="P902" s="82">
        <f t="shared" si="116"/>
        <v>0</v>
      </c>
      <c r="Q902" s="142"/>
      <c r="R902" s="123" t="str">
        <f t="shared" si="109"/>
        <v/>
      </c>
      <c r="S902" s="122" t="str">
        <f t="shared" si="110"/>
        <v/>
      </c>
      <c r="T902" s="122" t="str">
        <f t="shared" si="111"/>
        <v/>
      </c>
      <c r="U902">
        <f t="shared" si="112"/>
        <v>0</v>
      </c>
    </row>
    <row r="903" spans="1:21" ht="15" x14ac:dyDescent="0.2">
      <c r="A903" s="48">
        <v>880</v>
      </c>
      <c r="B903" s="49" t="str">
        <f>IF(G903="","",VLOOKUP(G903,'Account Codes'!$A$2:$C$803,3,FALSE))</f>
        <v/>
      </c>
      <c r="C903" s="131" t="str">
        <f t="shared" si="113"/>
        <v/>
      </c>
      <c r="D903" s="39"/>
      <c r="E903" s="85" t="str">
        <f>IF(AND(LEN(D903)&gt;0,LEN(C903)&gt;0),"ERROR - please do not enter internal order AND cost centre",IF(LEN(C903)&gt;0,VLOOKUP(C903,'Account Codes'!$H$2:$I$5001,2,FALSE),IF(LEN(D903)&gt;0,VLOOKUP(D903,'Account Codes'!$K$2:$L$12186,2,FALSE),"")))</f>
        <v/>
      </c>
      <c r="F903" s="39"/>
      <c r="G903" s="31"/>
      <c r="H903" s="88" t="str">
        <f>IF(LEN(G903)=0,"",VLOOKUP(VALUE(G903),'Account Codes'!$A$2:$B$803,2,FALSE))</f>
        <v/>
      </c>
      <c r="I903" s="147"/>
      <c r="J903" s="132" t="s">
        <v>21</v>
      </c>
      <c r="K903" s="143"/>
      <c r="L903" s="132">
        <f t="shared" si="114"/>
        <v>0</v>
      </c>
      <c r="M903" s="128">
        <f t="shared" si="115"/>
        <v>0</v>
      </c>
      <c r="N903" s="30"/>
      <c r="O903" s="143"/>
      <c r="P903" s="82">
        <f t="shared" si="116"/>
        <v>0</v>
      </c>
      <c r="Q903" s="142"/>
      <c r="R903" s="123" t="str">
        <f t="shared" si="109"/>
        <v/>
      </c>
      <c r="S903" s="122" t="str">
        <f t="shared" si="110"/>
        <v/>
      </c>
      <c r="T903" s="122" t="str">
        <f t="shared" si="111"/>
        <v/>
      </c>
      <c r="U903">
        <f t="shared" si="112"/>
        <v>0</v>
      </c>
    </row>
    <row r="904" spans="1:21" ht="15" x14ac:dyDescent="0.2">
      <c r="A904" s="48">
        <v>881</v>
      </c>
      <c r="B904" s="49" t="str">
        <f>IF(G904="","",VLOOKUP(G904,'Account Codes'!$A$2:$C$803,3,FALSE))</f>
        <v/>
      </c>
      <c r="C904" s="131" t="str">
        <f t="shared" si="113"/>
        <v/>
      </c>
      <c r="D904" s="39"/>
      <c r="E904" s="85" t="str">
        <f>IF(AND(LEN(D904)&gt;0,LEN(C904)&gt;0),"ERROR - please do not enter internal order AND cost centre",IF(LEN(C904)&gt;0,VLOOKUP(C904,'Account Codes'!$H$2:$I$5001,2,FALSE),IF(LEN(D904)&gt;0,VLOOKUP(D904,'Account Codes'!$K$2:$L$12186,2,FALSE),"")))</f>
        <v/>
      </c>
      <c r="F904" s="39"/>
      <c r="G904" s="31"/>
      <c r="H904" s="88" t="str">
        <f>IF(LEN(G904)=0,"",VLOOKUP(VALUE(G904),'Account Codes'!$A$2:$B$803,2,FALSE))</f>
        <v/>
      </c>
      <c r="I904" s="147"/>
      <c r="J904" s="132" t="s">
        <v>21</v>
      </c>
      <c r="K904" s="143"/>
      <c r="L904" s="132">
        <f t="shared" si="114"/>
        <v>0</v>
      </c>
      <c r="M904" s="128">
        <f t="shared" si="115"/>
        <v>0</v>
      </c>
      <c r="N904" s="30"/>
      <c r="O904" s="143"/>
      <c r="P904" s="82">
        <f t="shared" si="116"/>
        <v>0</v>
      </c>
      <c r="Q904" s="142"/>
      <c r="R904" s="123" t="str">
        <f t="shared" si="109"/>
        <v/>
      </c>
      <c r="S904" s="122" t="str">
        <f t="shared" si="110"/>
        <v/>
      </c>
      <c r="T904" s="122" t="str">
        <f t="shared" si="111"/>
        <v/>
      </c>
      <c r="U904">
        <f t="shared" si="112"/>
        <v>0</v>
      </c>
    </row>
    <row r="905" spans="1:21" ht="15" x14ac:dyDescent="0.2">
      <c r="A905" s="48">
        <v>882</v>
      </c>
      <c r="B905" s="49" t="str">
        <f>IF(G905="","",VLOOKUP(G905,'Account Codes'!$A$2:$C$803,3,FALSE))</f>
        <v/>
      </c>
      <c r="C905" s="131" t="str">
        <f t="shared" si="113"/>
        <v/>
      </c>
      <c r="D905" s="39"/>
      <c r="E905" s="85" t="str">
        <f>IF(AND(LEN(D905)&gt;0,LEN(C905)&gt;0),"ERROR - please do not enter internal order AND cost centre",IF(LEN(C905)&gt;0,VLOOKUP(C905,'Account Codes'!$H$2:$I$5001,2,FALSE),IF(LEN(D905)&gt;0,VLOOKUP(D905,'Account Codes'!$K$2:$L$12186,2,FALSE),"")))</f>
        <v/>
      </c>
      <c r="F905" s="39"/>
      <c r="G905" s="31"/>
      <c r="H905" s="88" t="str">
        <f>IF(LEN(G905)=0,"",VLOOKUP(VALUE(G905),'Account Codes'!$A$2:$B$803,2,FALSE))</f>
        <v/>
      </c>
      <c r="I905" s="147"/>
      <c r="J905" s="132" t="s">
        <v>21</v>
      </c>
      <c r="K905" s="143"/>
      <c r="L905" s="132">
        <f t="shared" si="114"/>
        <v>0</v>
      </c>
      <c r="M905" s="128">
        <f t="shared" si="115"/>
        <v>0</v>
      </c>
      <c r="N905" s="30"/>
      <c r="O905" s="143"/>
      <c r="P905" s="82">
        <f t="shared" si="116"/>
        <v>0</v>
      </c>
      <c r="Q905" s="142"/>
      <c r="R905" s="123" t="str">
        <f t="shared" si="109"/>
        <v/>
      </c>
      <c r="S905" s="122" t="str">
        <f t="shared" si="110"/>
        <v/>
      </c>
      <c r="T905" s="122" t="str">
        <f t="shared" si="111"/>
        <v/>
      </c>
      <c r="U905">
        <f t="shared" si="112"/>
        <v>0</v>
      </c>
    </row>
    <row r="906" spans="1:21" ht="15" x14ac:dyDescent="0.2">
      <c r="A906" s="48">
        <v>883</v>
      </c>
      <c r="B906" s="49" t="str">
        <f>IF(G906="","",VLOOKUP(G906,'Account Codes'!$A$2:$C$803,3,FALSE))</f>
        <v/>
      </c>
      <c r="C906" s="131" t="str">
        <f t="shared" si="113"/>
        <v/>
      </c>
      <c r="D906" s="39"/>
      <c r="E906" s="85" t="str">
        <f>IF(AND(LEN(D906)&gt;0,LEN(C906)&gt;0),"ERROR - please do not enter internal order AND cost centre",IF(LEN(C906)&gt;0,VLOOKUP(C906,'Account Codes'!$H$2:$I$5001,2,FALSE),IF(LEN(D906)&gt;0,VLOOKUP(D906,'Account Codes'!$K$2:$L$12186,2,FALSE),"")))</f>
        <v/>
      </c>
      <c r="F906" s="39"/>
      <c r="G906" s="31"/>
      <c r="H906" s="88" t="str">
        <f>IF(LEN(G906)=0,"",VLOOKUP(VALUE(G906),'Account Codes'!$A$2:$B$803,2,FALSE))</f>
        <v/>
      </c>
      <c r="I906" s="147"/>
      <c r="J906" s="132" t="s">
        <v>21</v>
      </c>
      <c r="K906" s="143"/>
      <c r="L906" s="132">
        <f t="shared" si="114"/>
        <v>0</v>
      </c>
      <c r="M906" s="128">
        <f t="shared" si="115"/>
        <v>0</v>
      </c>
      <c r="N906" s="30"/>
      <c r="O906" s="143"/>
      <c r="P906" s="82">
        <f t="shared" si="116"/>
        <v>0</v>
      </c>
      <c r="Q906" s="142"/>
      <c r="R906" s="123" t="str">
        <f t="shared" si="109"/>
        <v/>
      </c>
      <c r="S906" s="122" t="str">
        <f t="shared" si="110"/>
        <v/>
      </c>
      <c r="T906" s="122" t="str">
        <f t="shared" si="111"/>
        <v/>
      </c>
      <c r="U906">
        <f t="shared" si="112"/>
        <v>0</v>
      </c>
    </row>
    <row r="907" spans="1:21" ht="15" x14ac:dyDescent="0.2">
      <c r="A907" s="48">
        <v>884</v>
      </c>
      <c r="B907" s="49" t="str">
        <f>IF(G907="","",VLOOKUP(G907,'Account Codes'!$A$2:$C$803,3,FALSE))</f>
        <v/>
      </c>
      <c r="C907" s="131" t="str">
        <f t="shared" si="113"/>
        <v/>
      </c>
      <c r="D907" s="39"/>
      <c r="E907" s="85" t="str">
        <f>IF(AND(LEN(D907)&gt;0,LEN(C907)&gt;0),"ERROR - please do not enter internal order AND cost centre",IF(LEN(C907)&gt;0,VLOOKUP(C907,'Account Codes'!$H$2:$I$5001,2,FALSE),IF(LEN(D907)&gt;0,VLOOKUP(D907,'Account Codes'!$K$2:$L$12186,2,FALSE),"")))</f>
        <v/>
      </c>
      <c r="F907" s="39"/>
      <c r="G907" s="31"/>
      <c r="H907" s="88" t="str">
        <f>IF(LEN(G907)=0,"",VLOOKUP(VALUE(G907),'Account Codes'!$A$2:$B$803,2,FALSE))</f>
        <v/>
      </c>
      <c r="I907" s="147"/>
      <c r="J907" s="132" t="s">
        <v>21</v>
      </c>
      <c r="K907" s="143"/>
      <c r="L907" s="132">
        <f t="shared" si="114"/>
        <v>0</v>
      </c>
      <c r="M907" s="128">
        <f t="shared" si="115"/>
        <v>0</v>
      </c>
      <c r="N907" s="30"/>
      <c r="O907" s="143"/>
      <c r="P907" s="82">
        <f t="shared" si="116"/>
        <v>0</v>
      </c>
      <c r="Q907" s="142"/>
      <c r="R907" s="123" t="str">
        <f t="shared" si="109"/>
        <v/>
      </c>
      <c r="S907" s="122" t="str">
        <f t="shared" si="110"/>
        <v/>
      </c>
      <c r="T907" s="122" t="str">
        <f t="shared" si="111"/>
        <v/>
      </c>
      <c r="U907">
        <f t="shared" si="112"/>
        <v>0</v>
      </c>
    </row>
    <row r="908" spans="1:21" ht="15" x14ac:dyDescent="0.2">
      <c r="A908" s="48">
        <v>885</v>
      </c>
      <c r="B908" s="49" t="str">
        <f>IF(G908="","",VLOOKUP(G908,'Account Codes'!$A$2:$C$803,3,FALSE))</f>
        <v/>
      </c>
      <c r="C908" s="131" t="str">
        <f t="shared" si="113"/>
        <v/>
      </c>
      <c r="D908" s="39"/>
      <c r="E908" s="85" t="str">
        <f>IF(AND(LEN(D908)&gt;0,LEN(C908)&gt;0),"ERROR - please do not enter internal order AND cost centre",IF(LEN(C908)&gt;0,VLOOKUP(C908,'Account Codes'!$H$2:$I$5001,2,FALSE),IF(LEN(D908)&gt;0,VLOOKUP(D908,'Account Codes'!$K$2:$L$12186,2,FALSE),"")))</f>
        <v/>
      </c>
      <c r="F908" s="39"/>
      <c r="G908" s="31"/>
      <c r="H908" s="88" t="str">
        <f>IF(LEN(G908)=0,"",VLOOKUP(VALUE(G908),'Account Codes'!$A$2:$B$803,2,FALSE))</f>
        <v/>
      </c>
      <c r="I908" s="147"/>
      <c r="J908" s="132" t="s">
        <v>21</v>
      </c>
      <c r="K908" s="143"/>
      <c r="L908" s="132">
        <f t="shared" si="114"/>
        <v>0</v>
      </c>
      <c r="M908" s="128">
        <f t="shared" si="115"/>
        <v>0</v>
      </c>
      <c r="N908" s="30"/>
      <c r="O908" s="143"/>
      <c r="P908" s="82">
        <f t="shared" si="116"/>
        <v>0</v>
      </c>
      <c r="Q908" s="142"/>
      <c r="R908" s="123" t="str">
        <f t="shared" si="109"/>
        <v/>
      </c>
      <c r="S908" s="122" t="str">
        <f t="shared" si="110"/>
        <v/>
      </c>
      <c r="T908" s="122" t="str">
        <f t="shared" si="111"/>
        <v/>
      </c>
      <c r="U908">
        <f t="shared" si="112"/>
        <v>0</v>
      </c>
    </row>
    <row r="909" spans="1:21" ht="15" x14ac:dyDescent="0.2">
      <c r="A909" s="48">
        <v>886</v>
      </c>
      <c r="B909" s="49" t="str">
        <f>IF(G909="","",VLOOKUP(G909,'Account Codes'!$A$2:$C$803,3,FALSE))</f>
        <v/>
      </c>
      <c r="C909" s="131" t="str">
        <f t="shared" si="113"/>
        <v/>
      </c>
      <c r="D909" s="39"/>
      <c r="E909" s="85" t="str">
        <f>IF(AND(LEN(D909)&gt;0,LEN(C909)&gt;0),"ERROR - please do not enter internal order AND cost centre",IF(LEN(C909)&gt;0,VLOOKUP(C909,'Account Codes'!$H$2:$I$5001,2,FALSE),IF(LEN(D909)&gt;0,VLOOKUP(D909,'Account Codes'!$K$2:$L$12186,2,FALSE),"")))</f>
        <v/>
      </c>
      <c r="F909" s="39"/>
      <c r="G909" s="31"/>
      <c r="H909" s="88" t="str">
        <f>IF(LEN(G909)=0,"",VLOOKUP(VALUE(G909),'Account Codes'!$A$2:$B$803,2,FALSE))</f>
        <v/>
      </c>
      <c r="I909" s="147"/>
      <c r="J909" s="132" t="s">
        <v>21</v>
      </c>
      <c r="K909" s="143"/>
      <c r="L909" s="132">
        <f t="shared" si="114"/>
        <v>0</v>
      </c>
      <c r="M909" s="128">
        <f t="shared" si="115"/>
        <v>0</v>
      </c>
      <c r="N909" s="30"/>
      <c r="O909" s="143"/>
      <c r="P909" s="82">
        <f t="shared" si="116"/>
        <v>0</v>
      </c>
      <c r="Q909" s="142"/>
      <c r="R909" s="123" t="str">
        <f t="shared" si="109"/>
        <v/>
      </c>
      <c r="S909" s="122" t="str">
        <f t="shared" si="110"/>
        <v/>
      </c>
      <c r="T909" s="122" t="str">
        <f t="shared" si="111"/>
        <v/>
      </c>
      <c r="U909">
        <f t="shared" si="112"/>
        <v>0</v>
      </c>
    </row>
    <row r="910" spans="1:21" ht="15" x14ac:dyDescent="0.2">
      <c r="A910" s="48">
        <v>887</v>
      </c>
      <c r="B910" s="49" t="str">
        <f>IF(G910="","",VLOOKUP(G910,'Account Codes'!$A$2:$C$803,3,FALSE))</f>
        <v/>
      </c>
      <c r="C910" s="131" t="str">
        <f t="shared" si="113"/>
        <v/>
      </c>
      <c r="D910" s="39"/>
      <c r="E910" s="85" t="str">
        <f>IF(AND(LEN(D910)&gt;0,LEN(C910)&gt;0),"ERROR - please do not enter internal order AND cost centre",IF(LEN(C910)&gt;0,VLOOKUP(C910,'Account Codes'!$H$2:$I$5001,2,FALSE),IF(LEN(D910)&gt;0,VLOOKUP(D910,'Account Codes'!$K$2:$L$12186,2,FALSE),"")))</f>
        <v/>
      </c>
      <c r="F910" s="39"/>
      <c r="G910" s="31"/>
      <c r="H910" s="88" t="str">
        <f>IF(LEN(G910)=0,"",VLOOKUP(VALUE(G910),'Account Codes'!$A$2:$B$803,2,FALSE))</f>
        <v/>
      </c>
      <c r="I910" s="147"/>
      <c r="J910" s="132" t="s">
        <v>21</v>
      </c>
      <c r="K910" s="143"/>
      <c r="L910" s="132">
        <f t="shared" si="114"/>
        <v>0</v>
      </c>
      <c r="M910" s="128">
        <f t="shared" si="115"/>
        <v>0</v>
      </c>
      <c r="N910" s="30"/>
      <c r="O910" s="143"/>
      <c r="P910" s="82">
        <f t="shared" si="116"/>
        <v>0</v>
      </c>
      <c r="Q910" s="142"/>
      <c r="R910" s="123" t="str">
        <f t="shared" si="109"/>
        <v/>
      </c>
      <c r="S910" s="122" t="str">
        <f t="shared" si="110"/>
        <v/>
      </c>
      <c r="T910" s="122" t="str">
        <f t="shared" si="111"/>
        <v/>
      </c>
      <c r="U910">
        <f t="shared" si="112"/>
        <v>0</v>
      </c>
    </row>
    <row r="911" spans="1:21" ht="15" x14ac:dyDescent="0.2">
      <c r="A911" s="48">
        <v>888</v>
      </c>
      <c r="B911" s="49" t="str">
        <f>IF(G911="","",VLOOKUP(G911,'Account Codes'!$A$2:$C$803,3,FALSE))</f>
        <v/>
      </c>
      <c r="C911" s="131" t="str">
        <f t="shared" si="113"/>
        <v/>
      </c>
      <c r="D911" s="39"/>
      <c r="E911" s="85" t="str">
        <f>IF(AND(LEN(D911)&gt;0,LEN(C911)&gt;0),"ERROR - please do not enter internal order AND cost centre",IF(LEN(C911)&gt;0,VLOOKUP(C911,'Account Codes'!$H$2:$I$5001,2,FALSE),IF(LEN(D911)&gt;0,VLOOKUP(D911,'Account Codes'!$K$2:$L$12186,2,FALSE),"")))</f>
        <v/>
      </c>
      <c r="F911" s="39"/>
      <c r="G911" s="31"/>
      <c r="H911" s="88" t="str">
        <f>IF(LEN(G911)=0,"",VLOOKUP(VALUE(G911),'Account Codes'!$A$2:$B$803,2,FALSE))</f>
        <v/>
      </c>
      <c r="I911" s="147"/>
      <c r="J911" s="132" t="s">
        <v>21</v>
      </c>
      <c r="K911" s="143"/>
      <c r="L911" s="132">
        <f t="shared" si="114"/>
        <v>0</v>
      </c>
      <c r="M911" s="128">
        <f t="shared" si="115"/>
        <v>0</v>
      </c>
      <c r="N911" s="30"/>
      <c r="O911" s="143"/>
      <c r="P911" s="82">
        <f t="shared" si="116"/>
        <v>0</v>
      </c>
      <c r="Q911" s="142"/>
      <c r="R911" s="123" t="str">
        <f t="shared" si="109"/>
        <v/>
      </c>
      <c r="S911" s="122" t="str">
        <f t="shared" si="110"/>
        <v/>
      </c>
      <c r="T911" s="122" t="str">
        <f t="shared" si="111"/>
        <v/>
      </c>
      <c r="U911">
        <f t="shared" si="112"/>
        <v>0</v>
      </c>
    </row>
    <row r="912" spans="1:21" ht="15" x14ac:dyDescent="0.2">
      <c r="A912" s="48">
        <v>889</v>
      </c>
      <c r="B912" s="49" t="str">
        <f>IF(G912="","",VLOOKUP(G912,'Account Codes'!$A$2:$C$803,3,FALSE))</f>
        <v/>
      </c>
      <c r="C912" s="131" t="str">
        <f t="shared" si="113"/>
        <v/>
      </c>
      <c r="D912" s="39"/>
      <c r="E912" s="85" t="str">
        <f>IF(AND(LEN(D912)&gt;0,LEN(C912)&gt;0),"ERROR - please do not enter internal order AND cost centre",IF(LEN(C912)&gt;0,VLOOKUP(C912,'Account Codes'!$H$2:$I$5001,2,FALSE),IF(LEN(D912)&gt;0,VLOOKUP(D912,'Account Codes'!$K$2:$L$12186,2,FALSE),"")))</f>
        <v/>
      </c>
      <c r="F912" s="39"/>
      <c r="G912" s="31"/>
      <c r="H912" s="88" t="str">
        <f>IF(LEN(G912)=0,"",VLOOKUP(VALUE(G912),'Account Codes'!$A$2:$B$803,2,FALSE))</f>
        <v/>
      </c>
      <c r="I912" s="147"/>
      <c r="J912" s="132" t="s">
        <v>21</v>
      </c>
      <c r="K912" s="143"/>
      <c r="L912" s="132">
        <f t="shared" si="114"/>
        <v>0</v>
      </c>
      <c r="M912" s="128">
        <f t="shared" si="115"/>
        <v>0</v>
      </c>
      <c r="N912" s="30"/>
      <c r="O912" s="143"/>
      <c r="P912" s="82">
        <f t="shared" si="116"/>
        <v>0</v>
      </c>
      <c r="Q912" s="142"/>
      <c r="R912" s="123" t="str">
        <f t="shared" si="109"/>
        <v/>
      </c>
      <c r="S912" s="122" t="str">
        <f t="shared" si="110"/>
        <v/>
      </c>
      <c r="T912" s="122" t="str">
        <f t="shared" si="111"/>
        <v/>
      </c>
      <c r="U912">
        <f t="shared" si="112"/>
        <v>0</v>
      </c>
    </row>
    <row r="913" spans="1:21" ht="15" x14ac:dyDescent="0.2">
      <c r="A913" s="48">
        <v>890</v>
      </c>
      <c r="B913" s="49" t="str">
        <f>IF(G913="","",VLOOKUP(G913,'Account Codes'!$A$2:$C$803,3,FALSE))</f>
        <v/>
      </c>
      <c r="C913" s="131" t="str">
        <f t="shared" si="113"/>
        <v/>
      </c>
      <c r="D913" s="39"/>
      <c r="E913" s="85" t="str">
        <f>IF(AND(LEN(D913)&gt;0,LEN(C913)&gt;0),"ERROR - please do not enter internal order AND cost centre",IF(LEN(C913)&gt;0,VLOOKUP(C913,'Account Codes'!$H$2:$I$5001,2,FALSE),IF(LEN(D913)&gt;0,VLOOKUP(D913,'Account Codes'!$K$2:$L$12186,2,FALSE),"")))</f>
        <v/>
      </c>
      <c r="F913" s="39"/>
      <c r="G913" s="31"/>
      <c r="H913" s="88" t="str">
        <f>IF(LEN(G913)=0,"",VLOOKUP(VALUE(G913),'Account Codes'!$A$2:$B$803,2,FALSE))</f>
        <v/>
      </c>
      <c r="I913" s="147"/>
      <c r="J913" s="132" t="s">
        <v>21</v>
      </c>
      <c r="K913" s="143"/>
      <c r="L913" s="132">
        <f t="shared" si="114"/>
        <v>0</v>
      </c>
      <c r="M913" s="128">
        <f t="shared" si="115"/>
        <v>0</v>
      </c>
      <c r="N913" s="30"/>
      <c r="O913" s="143"/>
      <c r="P913" s="82">
        <f t="shared" si="116"/>
        <v>0</v>
      </c>
      <c r="Q913" s="142"/>
      <c r="R913" s="123" t="str">
        <f t="shared" si="109"/>
        <v/>
      </c>
      <c r="S913" s="122" t="str">
        <f t="shared" si="110"/>
        <v/>
      </c>
      <c r="T913" s="122" t="str">
        <f t="shared" si="111"/>
        <v/>
      </c>
      <c r="U913">
        <f t="shared" si="112"/>
        <v>0</v>
      </c>
    </row>
    <row r="914" spans="1:21" ht="15" x14ac:dyDescent="0.2">
      <c r="A914" s="48">
        <v>891</v>
      </c>
      <c r="B914" s="49" t="str">
        <f>IF(G914="","",VLOOKUP(G914,'Account Codes'!$A$2:$C$803,3,FALSE))</f>
        <v/>
      </c>
      <c r="C914" s="131" t="str">
        <f t="shared" si="113"/>
        <v/>
      </c>
      <c r="D914" s="39"/>
      <c r="E914" s="85" t="str">
        <f>IF(AND(LEN(D914)&gt;0,LEN(C914)&gt;0),"ERROR - please do not enter internal order AND cost centre",IF(LEN(C914)&gt;0,VLOOKUP(C914,'Account Codes'!$H$2:$I$5001,2,FALSE),IF(LEN(D914)&gt;0,VLOOKUP(D914,'Account Codes'!$K$2:$L$12186,2,FALSE),"")))</f>
        <v/>
      </c>
      <c r="F914" s="39"/>
      <c r="G914" s="31"/>
      <c r="H914" s="88" t="str">
        <f>IF(LEN(G914)=0,"",VLOOKUP(VALUE(G914),'Account Codes'!$A$2:$B$803,2,FALSE))</f>
        <v/>
      </c>
      <c r="I914" s="147"/>
      <c r="J914" s="132" t="s">
        <v>21</v>
      </c>
      <c r="K914" s="143"/>
      <c r="L914" s="132">
        <f t="shared" si="114"/>
        <v>0</v>
      </c>
      <c r="M914" s="128">
        <f t="shared" si="115"/>
        <v>0</v>
      </c>
      <c r="N914" s="30"/>
      <c r="O914" s="143"/>
      <c r="P914" s="82">
        <f t="shared" si="116"/>
        <v>0</v>
      </c>
      <c r="Q914" s="142"/>
      <c r="R914" s="123" t="str">
        <f t="shared" si="109"/>
        <v/>
      </c>
      <c r="S914" s="122" t="str">
        <f t="shared" si="110"/>
        <v/>
      </c>
      <c r="T914" s="122" t="str">
        <f t="shared" si="111"/>
        <v/>
      </c>
      <c r="U914">
        <f t="shared" si="112"/>
        <v>0</v>
      </c>
    </row>
    <row r="915" spans="1:21" ht="15" x14ac:dyDescent="0.2">
      <c r="A915" s="48">
        <v>892</v>
      </c>
      <c r="B915" s="49" t="str">
        <f>IF(G915="","",VLOOKUP(G915,'Account Codes'!$A$2:$C$803,3,FALSE))</f>
        <v/>
      </c>
      <c r="C915" s="131" t="str">
        <f t="shared" si="113"/>
        <v/>
      </c>
      <c r="D915" s="39"/>
      <c r="E915" s="85" t="str">
        <f>IF(AND(LEN(D915)&gt;0,LEN(C915)&gt;0),"ERROR - please do not enter internal order AND cost centre",IF(LEN(C915)&gt;0,VLOOKUP(C915,'Account Codes'!$H$2:$I$5001,2,FALSE),IF(LEN(D915)&gt;0,VLOOKUP(D915,'Account Codes'!$K$2:$L$12186,2,FALSE),"")))</f>
        <v/>
      </c>
      <c r="F915" s="39"/>
      <c r="G915" s="31"/>
      <c r="H915" s="88" t="str">
        <f>IF(LEN(G915)=0,"",VLOOKUP(VALUE(G915),'Account Codes'!$A$2:$B$803,2,FALSE))</f>
        <v/>
      </c>
      <c r="I915" s="147"/>
      <c r="J915" s="132" t="s">
        <v>21</v>
      </c>
      <c r="K915" s="143"/>
      <c r="L915" s="132">
        <f t="shared" si="114"/>
        <v>0</v>
      </c>
      <c r="M915" s="128">
        <f t="shared" si="115"/>
        <v>0</v>
      </c>
      <c r="N915" s="30"/>
      <c r="O915" s="143"/>
      <c r="P915" s="82">
        <f t="shared" si="116"/>
        <v>0</v>
      </c>
      <c r="Q915" s="142"/>
      <c r="R915" s="123" t="str">
        <f t="shared" si="109"/>
        <v/>
      </c>
      <c r="S915" s="122" t="str">
        <f t="shared" si="110"/>
        <v/>
      </c>
      <c r="T915" s="122" t="str">
        <f t="shared" si="111"/>
        <v/>
      </c>
      <c r="U915">
        <f t="shared" si="112"/>
        <v>0</v>
      </c>
    </row>
    <row r="916" spans="1:21" ht="15" x14ac:dyDescent="0.2">
      <c r="A916" s="48">
        <v>893</v>
      </c>
      <c r="B916" s="49" t="str">
        <f>IF(G916="","",VLOOKUP(G916,'Account Codes'!$A$2:$C$803,3,FALSE))</f>
        <v/>
      </c>
      <c r="C916" s="131" t="str">
        <f t="shared" si="113"/>
        <v/>
      </c>
      <c r="D916" s="39"/>
      <c r="E916" s="85" t="str">
        <f>IF(AND(LEN(D916)&gt;0,LEN(C916)&gt;0),"ERROR - please do not enter internal order AND cost centre",IF(LEN(C916)&gt;0,VLOOKUP(C916,'Account Codes'!$H$2:$I$5001,2,FALSE),IF(LEN(D916)&gt;0,VLOOKUP(D916,'Account Codes'!$K$2:$L$12186,2,FALSE),"")))</f>
        <v/>
      </c>
      <c r="F916" s="39"/>
      <c r="G916" s="31"/>
      <c r="H916" s="88" t="str">
        <f>IF(LEN(G916)=0,"",VLOOKUP(VALUE(G916),'Account Codes'!$A$2:$B$803,2,FALSE))</f>
        <v/>
      </c>
      <c r="I916" s="147"/>
      <c r="J916" s="132" t="s">
        <v>21</v>
      </c>
      <c r="K916" s="143"/>
      <c r="L916" s="132">
        <f t="shared" si="114"/>
        <v>0</v>
      </c>
      <c r="M916" s="128">
        <f t="shared" si="115"/>
        <v>0</v>
      </c>
      <c r="N916" s="30"/>
      <c r="O916" s="143"/>
      <c r="P916" s="82">
        <f t="shared" si="116"/>
        <v>0</v>
      </c>
      <c r="Q916" s="142"/>
      <c r="R916" s="123" t="str">
        <f t="shared" si="109"/>
        <v/>
      </c>
      <c r="S916" s="122" t="str">
        <f t="shared" si="110"/>
        <v/>
      </c>
      <c r="T916" s="122" t="str">
        <f t="shared" si="111"/>
        <v/>
      </c>
      <c r="U916">
        <f t="shared" si="112"/>
        <v>0</v>
      </c>
    </row>
    <row r="917" spans="1:21" ht="15" x14ac:dyDescent="0.2">
      <c r="A917" s="48">
        <v>894</v>
      </c>
      <c r="B917" s="49" t="str">
        <f>IF(G917="","",VLOOKUP(G917,'Account Codes'!$A$2:$C$803,3,FALSE))</f>
        <v/>
      </c>
      <c r="C917" s="131" t="str">
        <f t="shared" si="113"/>
        <v/>
      </c>
      <c r="D917" s="39"/>
      <c r="E917" s="85" t="str">
        <f>IF(AND(LEN(D917)&gt;0,LEN(C917)&gt;0),"ERROR - please do not enter internal order AND cost centre",IF(LEN(C917)&gt;0,VLOOKUP(C917,'Account Codes'!$H$2:$I$5001,2,FALSE),IF(LEN(D917)&gt;0,VLOOKUP(D917,'Account Codes'!$K$2:$L$12186,2,FALSE),"")))</f>
        <v/>
      </c>
      <c r="F917" s="39"/>
      <c r="G917" s="31"/>
      <c r="H917" s="88" t="str">
        <f>IF(LEN(G917)=0,"",VLOOKUP(VALUE(G917),'Account Codes'!$A$2:$B$803,2,FALSE))</f>
        <v/>
      </c>
      <c r="I917" s="147"/>
      <c r="J917" s="132" t="s">
        <v>21</v>
      </c>
      <c r="K917" s="143"/>
      <c r="L917" s="132">
        <f t="shared" si="114"/>
        <v>0</v>
      </c>
      <c r="M917" s="128">
        <f t="shared" si="115"/>
        <v>0</v>
      </c>
      <c r="N917" s="30"/>
      <c r="O917" s="143"/>
      <c r="P917" s="82">
        <f t="shared" si="116"/>
        <v>0</v>
      </c>
      <c r="Q917" s="142"/>
      <c r="R917" s="123" t="str">
        <f t="shared" si="109"/>
        <v/>
      </c>
      <c r="S917" s="122" t="str">
        <f t="shared" si="110"/>
        <v/>
      </c>
      <c r="T917" s="122" t="str">
        <f t="shared" si="111"/>
        <v/>
      </c>
      <c r="U917">
        <f t="shared" si="112"/>
        <v>0</v>
      </c>
    </row>
    <row r="918" spans="1:21" ht="15" x14ac:dyDescent="0.2">
      <c r="A918" s="48">
        <v>895</v>
      </c>
      <c r="B918" s="49" t="str">
        <f>IF(G918="","",VLOOKUP(G918,'Account Codes'!$A$2:$C$803,3,FALSE))</f>
        <v/>
      </c>
      <c r="C918" s="131" t="str">
        <f t="shared" si="113"/>
        <v/>
      </c>
      <c r="D918" s="39"/>
      <c r="E918" s="85" t="str">
        <f>IF(AND(LEN(D918)&gt;0,LEN(C918)&gt;0),"ERROR - please do not enter internal order AND cost centre",IF(LEN(C918)&gt;0,VLOOKUP(C918,'Account Codes'!$H$2:$I$5001,2,FALSE),IF(LEN(D918)&gt;0,VLOOKUP(D918,'Account Codes'!$K$2:$L$12186,2,FALSE),"")))</f>
        <v/>
      </c>
      <c r="F918" s="39"/>
      <c r="G918" s="31"/>
      <c r="H918" s="88" t="str">
        <f>IF(LEN(G918)=0,"",VLOOKUP(VALUE(G918),'Account Codes'!$A$2:$B$803,2,FALSE))</f>
        <v/>
      </c>
      <c r="I918" s="147"/>
      <c r="J918" s="132" t="s">
        <v>21</v>
      </c>
      <c r="K918" s="143"/>
      <c r="L918" s="132">
        <f t="shared" si="114"/>
        <v>0</v>
      </c>
      <c r="M918" s="128">
        <f t="shared" si="115"/>
        <v>0</v>
      </c>
      <c r="N918" s="30"/>
      <c r="O918" s="143"/>
      <c r="P918" s="82">
        <f t="shared" si="116"/>
        <v>0</v>
      </c>
      <c r="Q918" s="142"/>
      <c r="R918" s="123" t="str">
        <f t="shared" si="109"/>
        <v/>
      </c>
      <c r="S918" s="122" t="str">
        <f t="shared" si="110"/>
        <v/>
      </c>
      <c r="T918" s="122" t="str">
        <f t="shared" si="111"/>
        <v/>
      </c>
      <c r="U918">
        <f t="shared" si="112"/>
        <v>0</v>
      </c>
    </row>
    <row r="919" spans="1:21" ht="15" x14ac:dyDescent="0.2">
      <c r="A919" s="48">
        <v>896</v>
      </c>
      <c r="B919" s="49" t="str">
        <f>IF(G919="","",VLOOKUP(G919,'Account Codes'!$A$2:$C$803,3,FALSE))</f>
        <v/>
      </c>
      <c r="C919" s="131" t="str">
        <f t="shared" si="113"/>
        <v/>
      </c>
      <c r="D919" s="39"/>
      <c r="E919" s="85" t="str">
        <f>IF(AND(LEN(D919)&gt;0,LEN(C919)&gt;0),"ERROR - please do not enter internal order AND cost centre",IF(LEN(C919)&gt;0,VLOOKUP(C919,'Account Codes'!$H$2:$I$5001,2,FALSE),IF(LEN(D919)&gt;0,VLOOKUP(D919,'Account Codes'!$K$2:$L$12186,2,FALSE),"")))</f>
        <v/>
      </c>
      <c r="F919" s="39"/>
      <c r="G919" s="31"/>
      <c r="H919" s="88" t="str">
        <f>IF(LEN(G919)=0,"",VLOOKUP(VALUE(G919),'Account Codes'!$A$2:$B$803,2,FALSE))</f>
        <v/>
      </c>
      <c r="I919" s="147"/>
      <c r="J919" s="132" t="s">
        <v>21</v>
      </c>
      <c r="K919" s="143"/>
      <c r="L919" s="132">
        <f t="shared" si="114"/>
        <v>0</v>
      </c>
      <c r="M919" s="128">
        <f t="shared" si="115"/>
        <v>0</v>
      </c>
      <c r="N919" s="30"/>
      <c r="O919" s="143"/>
      <c r="P919" s="82">
        <f t="shared" si="116"/>
        <v>0</v>
      </c>
      <c r="Q919" s="142"/>
      <c r="R919" s="123" t="str">
        <f t="shared" si="109"/>
        <v/>
      </c>
      <c r="S919" s="122" t="str">
        <f t="shared" si="110"/>
        <v/>
      </c>
      <c r="T919" s="122" t="str">
        <f t="shared" si="111"/>
        <v/>
      </c>
      <c r="U919">
        <f t="shared" si="112"/>
        <v>0</v>
      </c>
    </row>
    <row r="920" spans="1:21" ht="15" x14ac:dyDescent="0.2">
      <c r="A920" s="48">
        <v>897</v>
      </c>
      <c r="B920" s="49" t="str">
        <f>IF(G920="","",VLOOKUP(G920,'Account Codes'!$A$2:$C$803,3,FALSE))</f>
        <v/>
      </c>
      <c r="C920" s="131" t="str">
        <f t="shared" si="113"/>
        <v/>
      </c>
      <c r="D920" s="39"/>
      <c r="E920" s="85" t="str">
        <f>IF(AND(LEN(D920)&gt;0,LEN(C920)&gt;0),"ERROR - please do not enter internal order AND cost centre",IF(LEN(C920)&gt;0,VLOOKUP(C920,'Account Codes'!$H$2:$I$5001,2,FALSE),IF(LEN(D920)&gt;0,VLOOKUP(D920,'Account Codes'!$K$2:$L$12186,2,FALSE),"")))</f>
        <v/>
      </c>
      <c r="F920" s="39"/>
      <c r="G920" s="31"/>
      <c r="H920" s="88" t="str">
        <f>IF(LEN(G920)=0,"",VLOOKUP(VALUE(G920),'Account Codes'!$A$2:$B$803,2,FALSE))</f>
        <v/>
      </c>
      <c r="I920" s="147"/>
      <c r="J920" s="132" t="s">
        <v>21</v>
      </c>
      <c r="K920" s="143"/>
      <c r="L920" s="132">
        <f t="shared" si="114"/>
        <v>0</v>
      </c>
      <c r="M920" s="128">
        <f t="shared" si="115"/>
        <v>0</v>
      </c>
      <c r="N920" s="30"/>
      <c r="O920" s="143"/>
      <c r="P920" s="82">
        <f t="shared" si="116"/>
        <v>0</v>
      </c>
      <c r="Q920" s="142"/>
      <c r="R920" s="123" t="str">
        <f t="shared" si="109"/>
        <v/>
      </c>
      <c r="S920" s="122" t="str">
        <f t="shared" si="110"/>
        <v/>
      </c>
      <c r="T920" s="122" t="str">
        <f t="shared" si="111"/>
        <v/>
      </c>
      <c r="U920">
        <f t="shared" si="112"/>
        <v>0</v>
      </c>
    </row>
    <row r="921" spans="1:21" ht="15" x14ac:dyDescent="0.2">
      <c r="A921" s="48">
        <v>898</v>
      </c>
      <c r="B921" s="49" t="str">
        <f>IF(G921="","",VLOOKUP(G921,'Account Codes'!$A$2:$C$803,3,FALSE))</f>
        <v/>
      </c>
      <c r="C921" s="131" t="str">
        <f t="shared" si="113"/>
        <v/>
      </c>
      <c r="D921" s="39"/>
      <c r="E921" s="85" t="str">
        <f>IF(AND(LEN(D921)&gt;0,LEN(C921)&gt;0),"ERROR - please do not enter internal order AND cost centre",IF(LEN(C921)&gt;0,VLOOKUP(C921,'Account Codes'!$H$2:$I$5001,2,FALSE),IF(LEN(D921)&gt;0,VLOOKUP(D921,'Account Codes'!$K$2:$L$12186,2,FALSE),"")))</f>
        <v/>
      </c>
      <c r="F921" s="39"/>
      <c r="G921" s="31"/>
      <c r="H921" s="88" t="str">
        <f>IF(LEN(G921)=0,"",VLOOKUP(VALUE(G921),'Account Codes'!$A$2:$B$803,2,FALSE))</f>
        <v/>
      </c>
      <c r="I921" s="147"/>
      <c r="J921" s="132" t="s">
        <v>21</v>
      </c>
      <c r="K921" s="143"/>
      <c r="L921" s="132">
        <f t="shared" si="114"/>
        <v>0</v>
      </c>
      <c r="M921" s="128">
        <f t="shared" si="115"/>
        <v>0</v>
      </c>
      <c r="N921" s="30"/>
      <c r="O921" s="143"/>
      <c r="P921" s="82">
        <f t="shared" si="116"/>
        <v>0</v>
      </c>
      <c r="Q921" s="142"/>
      <c r="R921" s="123" t="str">
        <f t="shared" ref="R921:R984" si="117">IF(U921=0,"","Please enter a value for Counter Party Type and Name")</f>
        <v/>
      </c>
      <c r="S921" s="122" t="str">
        <f t="shared" ref="S921:S984" si="118">IF(G921="","",IF(N921="",1,""))</f>
        <v/>
      </c>
      <c r="T921" s="122" t="str">
        <f t="shared" ref="T921:T984" si="119">IF(G921="","",IF(O921="",1,""))</f>
        <v/>
      </c>
      <c r="U921">
        <f t="shared" ref="U921:U984" si="120">SUM(S921:T921)</f>
        <v>0</v>
      </c>
    </row>
    <row r="922" spans="1:21" ht="15" x14ac:dyDescent="0.2">
      <c r="A922" s="48">
        <v>899</v>
      </c>
      <c r="B922" s="49" t="str">
        <f>IF(G922="","",VLOOKUP(G922,'Account Codes'!$A$2:$C$803,3,FALSE))</f>
        <v/>
      </c>
      <c r="C922" s="131" t="str">
        <f t="shared" ref="C922:C985" si="121">IF(G921="","",$N$3)</f>
        <v/>
      </c>
      <c r="D922" s="39"/>
      <c r="E922" s="85" t="str">
        <f>IF(AND(LEN(D922)&gt;0,LEN(C922)&gt;0),"ERROR - please do not enter internal order AND cost centre",IF(LEN(C922)&gt;0,VLOOKUP(C922,'Account Codes'!$H$2:$I$5001,2,FALSE),IF(LEN(D922)&gt;0,VLOOKUP(D922,'Account Codes'!$K$2:$L$12186,2,FALSE),"")))</f>
        <v/>
      </c>
      <c r="F922" s="39"/>
      <c r="G922" s="31"/>
      <c r="H922" s="88" t="str">
        <f>IF(LEN(G922)=0,"",VLOOKUP(VALUE(G922),'Account Codes'!$A$2:$B$803,2,FALSE))</f>
        <v/>
      </c>
      <c r="I922" s="147"/>
      <c r="J922" s="132" t="s">
        <v>21</v>
      </c>
      <c r="K922" s="143"/>
      <c r="L922" s="132">
        <f t="shared" si="114"/>
        <v>0</v>
      </c>
      <c r="M922" s="128">
        <f t="shared" si="115"/>
        <v>0</v>
      </c>
      <c r="N922" s="30"/>
      <c r="O922" s="143"/>
      <c r="P922" s="82">
        <f t="shared" si="116"/>
        <v>0</v>
      </c>
      <c r="Q922" s="142"/>
      <c r="R922" s="123" t="str">
        <f t="shared" si="117"/>
        <v/>
      </c>
      <c r="S922" s="122" t="str">
        <f t="shared" si="118"/>
        <v/>
      </c>
      <c r="T922" s="122" t="str">
        <f t="shared" si="119"/>
        <v/>
      </c>
      <c r="U922">
        <f t="shared" si="120"/>
        <v>0</v>
      </c>
    </row>
    <row r="923" spans="1:21" ht="15" x14ac:dyDescent="0.2">
      <c r="A923" s="48">
        <v>900</v>
      </c>
      <c r="B923" s="49" t="str">
        <f>IF(G923="","",VLOOKUP(G923,'Account Codes'!$A$2:$C$803,3,FALSE))</f>
        <v/>
      </c>
      <c r="C923" s="131" t="str">
        <f t="shared" si="121"/>
        <v/>
      </c>
      <c r="D923" s="39"/>
      <c r="E923" s="85" t="str">
        <f>IF(AND(LEN(D923)&gt;0,LEN(C923)&gt;0),"ERROR - please do not enter internal order AND cost centre",IF(LEN(C923)&gt;0,VLOOKUP(C923,'Account Codes'!$H$2:$I$5001,2,FALSE),IF(LEN(D923)&gt;0,VLOOKUP(D923,'Account Codes'!$K$2:$L$12186,2,FALSE),"")))</f>
        <v/>
      </c>
      <c r="F923" s="39"/>
      <c r="G923" s="31"/>
      <c r="H923" s="88" t="str">
        <f>IF(LEN(G923)=0,"",VLOOKUP(VALUE(G923),'Account Codes'!$A$2:$B$803,2,FALSE))</f>
        <v/>
      </c>
      <c r="I923" s="147"/>
      <c r="J923" s="132" t="s">
        <v>21</v>
      </c>
      <c r="K923" s="143"/>
      <c r="L923" s="132">
        <f t="shared" si="114"/>
        <v>0</v>
      </c>
      <c r="M923" s="128">
        <f t="shared" si="115"/>
        <v>0</v>
      </c>
      <c r="N923" s="30"/>
      <c r="O923" s="143"/>
      <c r="P923" s="82">
        <f t="shared" si="116"/>
        <v>0</v>
      </c>
      <c r="Q923" s="142"/>
      <c r="R923" s="123" t="str">
        <f t="shared" si="117"/>
        <v/>
      </c>
      <c r="S923" s="122" t="str">
        <f t="shared" si="118"/>
        <v/>
      </c>
      <c r="T923" s="122" t="str">
        <f t="shared" si="119"/>
        <v/>
      </c>
      <c r="U923">
        <f t="shared" si="120"/>
        <v>0</v>
      </c>
    </row>
    <row r="924" spans="1:21" ht="15" x14ac:dyDescent="0.2">
      <c r="A924" s="48">
        <v>901</v>
      </c>
      <c r="B924" s="49" t="str">
        <f>IF(G924="","",VLOOKUP(G924,'Account Codes'!$A$2:$C$803,3,FALSE))</f>
        <v/>
      </c>
      <c r="C924" s="131" t="str">
        <f t="shared" si="121"/>
        <v/>
      </c>
      <c r="D924" s="39"/>
      <c r="E924" s="85" t="str">
        <f>IF(AND(LEN(D924)&gt;0,LEN(C924)&gt;0),"ERROR - please do not enter internal order AND cost centre",IF(LEN(C924)&gt;0,VLOOKUP(C924,'Account Codes'!$H$2:$I$5001,2,FALSE),IF(LEN(D924)&gt;0,VLOOKUP(D924,'Account Codes'!$K$2:$L$12186,2,FALSE),"")))</f>
        <v/>
      </c>
      <c r="F924" s="39"/>
      <c r="G924" s="31"/>
      <c r="H924" s="88" t="str">
        <f>IF(LEN(G924)=0,"",VLOOKUP(VALUE(G924),'Account Codes'!$A$2:$B$803,2,FALSE))</f>
        <v/>
      </c>
      <c r="I924" s="147"/>
      <c r="J924" s="132" t="s">
        <v>21</v>
      </c>
      <c r="K924" s="143"/>
      <c r="L924" s="132">
        <f t="shared" si="114"/>
        <v>0</v>
      </c>
      <c r="M924" s="128">
        <f t="shared" si="115"/>
        <v>0</v>
      </c>
      <c r="N924" s="30"/>
      <c r="O924" s="143"/>
      <c r="P924" s="82">
        <f t="shared" si="116"/>
        <v>0</v>
      </c>
      <c r="Q924" s="142"/>
      <c r="R924" s="123" t="str">
        <f t="shared" si="117"/>
        <v/>
      </c>
      <c r="S924" s="122" t="str">
        <f t="shared" si="118"/>
        <v/>
      </c>
      <c r="T924" s="122" t="str">
        <f t="shared" si="119"/>
        <v/>
      </c>
      <c r="U924">
        <f t="shared" si="120"/>
        <v>0</v>
      </c>
    </row>
    <row r="925" spans="1:21" ht="15" x14ac:dyDescent="0.2">
      <c r="A925" s="48">
        <v>902</v>
      </c>
      <c r="B925" s="49" t="str">
        <f>IF(G925="","",VLOOKUP(G925,'Account Codes'!$A$2:$C$803,3,FALSE))</f>
        <v/>
      </c>
      <c r="C925" s="131" t="str">
        <f t="shared" si="121"/>
        <v/>
      </c>
      <c r="D925" s="39"/>
      <c r="E925" s="85" t="str">
        <f>IF(AND(LEN(D925)&gt;0,LEN(C925)&gt;0),"ERROR - please do not enter internal order AND cost centre",IF(LEN(C925)&gt;0,VLOOKUP(C925,'Account Codes'!$H$2:$I$5001,2,FALSE),IF(LEN(D925)&gt;0,VLOOKUP(D925,'Account Codes'!$K$2:$L$12186,2,FALSE),"")))</f>
        <v/>
      </c>
      <c r="F925" s="39"/>
      <c r="G925" s="31"/>
      <c r="H925" s="88" t="str">
        <f>IF(LEN(G925)=0,"",VLOOKUP(VALUE(G925),'Account Codes'!$A$2:$B$803,2,FALSE))</f>
        <v/>
      </c>
      <c r="I925" s="147"/>
      <c r="J925" s="132" t="s">
        <v>21</v>
      </c>
      <c r="K925" s="143"/>
      <c r="L925" s="132">
        <f t="shared" si="114"/>
        <v>0</v>
      </c>
      <c r="M925" s="128">
        <f t="shared" si="115"/>
        <v>0</v>
      </c>
      <c r="N925" s="30"/>
      <c r="O925" s="143"/>
      <c r="P925" s="82">
        <f t="shared" si="116"/>
        <v>0</v>
      </c>
      <c r="Q925" s="142"/>
      <c r="R925" s="123" t="str">
        <f t="shared" si="117"/>
        <v/>
      </c>
      <c r="S925" s="122" t="str">
        <f t="shared" si="118"/>
        <v/>
      </c>
      <c r="T925" s="122" t="str">
        <f t="shared" si="119"/>
        <v/>
      </c>
      <c r="U925">
        <f t="shared" si="120"/>
        <v>0</v>
      </c>
    </row>
    <row r="926" spans="1:21" ht="15" x14ac:dyDescent="0.2">
      <c r="A926" s="48">
        <v>903</v>
      </c>
      <c r="B926" s="49" t="str">
        <f>IF(G926="","",VLOOKUP(G926,'Account Codes'!$A$2:$C$803,3,FALSE))</f>
        <v/>
      </c>
      <c r="C926" s="131" t="str">
        <f t="shared" si="121"/>
        <v/>
      </c>
      <c r="D926" s="39"/>
      <c r="E926" s="85" t="str">
        <f>IF(AND(LEN(D926)&gt;0,LEN(C926)&gt;0),"ERROR - please do not enter internal order AND cost centre",IF(LEN(C926)&gt;0,VLOOKUP(C926,'Account Codes'!$H$2:$I$5001,2,FALSE),IF(LEN(D926)&gt;0,VLOOKUP(D926,'Account Codes'!$K$2:$L$12186,2,FALSE),"")))</f>
        <v/>
      </c>
      <c r="F926" s="39"/>
      <c r="G926" s="31"/>
      <c r="H926" s="88" t="str">
        <f>IF(LEN(G926)=0,"",VLOOKUP(VALUE(G926),'Account Codes'!$A$2:$B$803,2,FALSE))</f>
        <v/>
      </c>
      <c r="I926" s="147"/>
      <c r="J926" s="132" t="s">
        <v>21</v>
      </c>
      <c r="K926" s="143"/>
      <c r="L926" s="132">
        <f t="shared" si="114"/>
        <v>0</v>
      </c>
      <c r="M926" s="128">
        <f t="shared" si="115"/>
        <v>0</v>
      </c>
      <c r="N926" s="30"/>
      <c r="O926" s="143"/>
      <c r="P926" s="82">
        <f t="shared" si="116"/>
        <v>0</v>
      </c>
      <c r="Q926" s="142"/>
      <c r="R926" s="123" t="str">
        <f t="shared" si="117"/>
        <v/>
      </c>
      <c r="S926" s="122" t="str">
        <f t="shared" si="118"/>
        <v/>
      </c>
      <c r="T926" s="122" t="str">
        <f t="shared" si="119"/>
        <v/>
      </c>
      <c r="U926">
        <f t="shared" si="120"/>
        <v>0</v>
      </c>
    </row>
    <row r="927" spans="1:21" ht="15" x14ac:dyDescent="0.2">
      <c r="A927" s="48">
        <v>904</v>
      </c>
      <c r="B927" s="49" t="str">
        <f>IF(G927="","",VLOOKUP(G927,'Account Codes'!$A$2:$C$803,3,FALSE))</f>
        <v/>
      </c>
      <c r="C927" s="131" t="str">
        <f t="shared" si="121"/>
        <v/>
      </c>
      <c r="D927" s="39"/>
      <c r="E927" s="85" t="str">
        <f>IF(AND(LEN(D927)&gt;0,LEN(C927)&gt;0),"ERROR - please do not enter internal order AND cost centre",IF(LEN(C927)&gt;0,VLOOKUP(C927,'Account Codes'!$H$2:$I$5001,2,FALSE),IF(LEN(D927)&gt;0,VLOOKUP(D927,'Account Codes'!$K$2:$L$12186,2,FALSE),"")))</f>
        <v/>
      </c>
      <c r="F927" s="39"/>
      <c r="G927" s="31"/>
      <c r="H927" s="88" t="str">
        <f>IF(LEN(G927)=0,"",VLOOKUP(VALUE(G927),'Account Codes'!$A$2:$B$803,2,FALSE))</f>
        <v/>
      </c>
      <c r="I927" s="147"/>
      <c r="J927" s="132" t="s">
        <v>21</v>
      </c>
      <c r="K927" s="143"/>
      <c r="L927" s="132">
        <f t="shared" si="114"/>
        <v>0</v>
      </c>
      <c r="M927" s="128">
        <f t="shared" si="115"/>
        <v>0</v>
      </c>
      <c r="N927" s="30"/>
      <c r="O927" s="143"/>
      <c r="P927" s="82">
        <f t="shared" si="116"/>
        <v>0</v>
      </c>
      <c r="Q927" s="142"/>
      <c r="R927" s="123" t="str">
        <f t="shared" si="117"/>
        <v/>
      </c>
      <c r="S927" s="122" t="str">
        <f t="shared" si="118"/>
        <v/>
      </c>
      <c r="T927" s="122" t="str">
        <f t="shared" si="119"/>
        <v/>
      </c>
      <c r="U927">
        <f t="shared" si="120"/>
        <v>0</v>
      </c>
    </row>
    <row r="928" spans="1:21" ht="15" x14ac:dyDescent="0.2">
      <c r="A928" s="48">
        <v>905</v>
      </c>
      <c r="B928" s="49" t="str">
        <f>IF(G928="","",VLOOKUP(G928,'Account Codes'!$A$2:$C$803,3,FALSE))</f>
        <v/>
      </c>
      <c r="C928" s="131" t="str">
        <f t="shared" si="121"/>
        <v/>
      </c>
      <c r="D928" s="39"/>
      <c r="E928" s="85" t="str">
        <f>IF(AND(LEN(D928)&gt;0,LEN(C928)&gt;0),"ERROR - please do not enter internal order AND cost centre",IF(LEN(C928)&gt;0,VLOOKUP(C928,'Account Codes'!$H$2:$I$5001,2,FALSE),IF(LEN(D928)&gt;0,VLOOKUP(D928,'Account Codes'!$K$2:$L$12186,2,FALSE),"")))</f>
        <v/>
      </c>
      <c r="F928" s="39"/>
      <c r="G928" s="31"/>
      <c r="H928" s="88" t="str">
        <f>IF(LEN(G928)=0,"",VLOOKUP(VALUE(G928),'Account Codes'!$A$2:$B$803,2,FALSE))</f>
        <v/>
      </c>
      <c r="I928" s="147"/>
      <c r="J928" s="132" t="s">
        <v>21</v>
      </c>
      <c r="K928" s="143"/>
      <c r="L928" s="132">
        <f t="shared" ref="L928:L991" si="122">IF((M928+P928)&gt;49,("ERROR!"),SUM(M928+P928))</f>
        <v>0</v>
      </c>
      <c r="M928" s="128">
        <f t="shared" ref="M928:M991" si="123">IF(LEN(K928)&gt;35,("ERROR"),LEN(K928))</f>
        <v>0</v>
      </c>
      <c r="N928" s="30"/>
      <c r="O928" s="143"/>
      <c r="P928" s="82">
        <f t="shared" ref="P928:P991" si="124">LEN(O928)</f>
        <v>0</v>
      </c>
      <c r="Q928" s="142"/>
      <c r="R928" s="123" t="str">
        <f t="shared" si="117"/>
        <v/>
      </c>
      <c r="S928" s="122" t="str">
        <f t="shared" si="118"/>
        <v/>
      </c>
      <c r="T928" s="122" t="str">
        <f t="shared" si="119"/>
        <v/>
      </c>
      <c r="U928">
        <f t="shared" si="120"/>
        <v>0</v>
      </c>
    </row>
    <row r="929" spans="1:21" ht="15" x14ac:dyDescent="0.2">
      <c r="A929" s="48">
        <v>906</v>
      </c>
      <c r="B929" s="49" t="str">
        <f>IF(G929="","",VLOOKUP(G929,'Account Codes'!$A$2:$C$803,3,FALSE))</f>
        <v/>
      </c>
      <c r="C929" s="131" t="str">
        <f t="shared" si="121"/>
        <v/>
      </c>
      <c r="D929" s="39"/>
      <c r="E929" s="85" t="str">
        <f>IF(AND(LEN(D929)&gt;0,LEN(C929)&gt;0),"ERROR - please do not enter internal order AND cost centre",IF(LEN(C929)&gt;0,VLOOKUP(C929,'Account Codes'!$H$2:$I$5001,2,FALSE),IF(LEN(D929)&gt;0,VLOOKUP(D929,'Account Codes'!$K$2:$L$12186,2,FALSE),"")))</f>
        <v/>
      </c>
      <c r="F929" s="39"/>
      <c r="G929" s="31"/>
      <c r="H929" s="88" t="str">
        <f>IF(LEN(G929)=0,"",VLOOKUP(VALUE(G929),'Account Codes'!$A$2:$B$803,2,FALSE))</f>
        <v/>
      </c>
      <c r="I929" s="147"/>
      <c r="J929" s="132" t="s">
        <v>21</v>
      </c>
      <c r="K929" s="143"/>
      <c r="L929" s="132">
        <f t="shared" si="122"/>
        <v>0</v>
      </c>
      <c r="M929" s="128">
        <f t="shared" si="123"/>
        <v>0</v>
      </c>
      <c r="N929" s="30"/>
      <c r="O929" s="143"/>
      <c r="P929" s="82">
        <f t="shared" si="124"/>
        <v>0</v>
      </c>
      <c r="Q929" s="142"/>
      <c r="R929" s="123" t="str">
        <f t="shared" si="117"/>
        <v/>
      </c>
      <c r="S929" s="122" t="str">
        <f t="shared" si="118"/>
        <v/>
      </c>
      <c r="T929" s="122" t="str">
        <f t="shared" si="119"/>
        <v/>
      </c>
      <c r="U929">
        <f t="shared" si="120"/>
        <v>0</v>
      </c>
    </row>
    <row r="930" spans="1:21" ht="15" x14ac:dyDescent="0.2">
      <c r="A930" s="48">
        <v>907</v>
      </c>
      <c r="B930" s="49" t="str">
        <f>IF(G930="","",VLOOKUP(G930,'Account Codes'!$A$2:$C$803,3,FALSE))</f>
        <v/>
      </c>
      <c r="C930" s="131" t="str">
        <f t="shared" si="121"/>
        <v/>
      </c>
      <c r="D930" s="39"/>
      <c r="E930" s="85" t="str">
        <f>IF(AND(LEN(D930)&gt;0,LEN(C930)&gt;0),"ERROR - please do not enter internal order AND cost centre",IF(LEN(C930)&gt;0,VLOOKUP(C930,'Account Codes'!$H$2:$I$5001,2,FALSE),IF(LEN(D930)&gt;0,VLOOKUP(D930,'Account Codes'!$K$2:$L$12186,2,FALSE),"")))</f>
        <v/>
      </c>
      <c r="F930" s="39"/>
      <c r="G930" s="31"/>
      <c r="H930" s="88" t="str">
        <f>IF(LEN(G930)=0,"",VLOOKUP(VALUE(G930),'Account Codes'!$A$2:$B$803,2,FALSE))</f>
        <v/>
      </c>
      <c r="I930" s="147"/>
      <c r="J930" s="132" t="s">
        <v>21</v>
      </c>
      <c r="K930" s="143"/>
      <c r="L930" s="132">
        <f t="shared" si="122"/>
        <v>0</v>
      </c>
      <c r="M930" s="128">
        <f t="shared" si="123"/>
        <v>0</v>
      </c>
      <c r="N930" s="30"/>
      <c r="O930" s="143"/>
      <c r="P930" s="82">
        <f t="shared" si="124"/>
        <v>0</v>
      </c>
      <c r="Q930" s="142"/>
      <c r="R930" s="123" t="str">
        <f t="shared" si="117"/>
        <v/>
      </c>
      <c r="S930" s="122" t="str">
        <f t="shared" si="118"/>
        <v/>
      </c>
      <c r="T930" s="122" t="str">
        <f t="shared" si="119"/>
        <v/>
      </c>
      <c r="U930">
        <f t="shared" si="120"/>
        <v>0</v>
      </c>
    </row>
    <row r="931" spans="1:21" ht="15" x14ac:dyDescent="0.2">
      <c r="A931" s="48">
        <v>908</v>
      </c>
      <c r="B931" s="49" t="str">
        <f>IF(G931="","",VLOOKUP(G931,'Account Codes'!$A$2:$C$803,3,FALSE))</f>
        <v/>
      </c>
      <c r="C931" s="131" t="str">
        <f t="shared" si="121"/>
        <v/>
      </c>
      <c r="D931" s="39"/>
      <c r="E931" s="85" t="str">
        <f>IF(AND(LEN(D931)&gt;0,LEN(C931)&gt;0),"ERROR - please do not enter internal order AND cost centre",IF(LEN(C931)&gt;0,VLOOKUP(C931,'Account Codes'!$H$2:$I$5001,2,FALSE),IF(LEN(D931)&gt;0,VLOOKUP(D931,'Account Codes'!$K$2:$L$12186,2,FALSE),"")))</f>
        <v/>
      </c>
      <c r="F931" s="39"/>
      <c r="G931" s="31"/>
      <c r="H931" s="88" t="str">
        <f>IF(LEN(G931)=0,"",VLOOKUP(VALUE(G931),'Account Codes'!$A$2:$B$803,2,FALSE))</f>
        <v/>
      </c>
      <c r="I931" s="147"/>
      <c r="J931" s="132" t="s">
        <v>21</v>
      </c>
      <c r="K931" s="143"/>
      <c r="L931" s="132">
        <f t="shared" si="122"/>
        <v>0</v>
      </c>
      <c r="M931" s="128">
        <f t="shared" si="123"/>
        <v>0</v>
      </c>
      <c r="N931" s="30"/>
      <c r="O931" s="143"/>
      <c r="P931" s="82">
        <f t="shared" si="124"/>
        <v>0</v>
      </c>
      <c r="Q931" s="142"/>
      <c r="R931" s="123" t="str">
        <f t="shared" si="117"/>
        <v/>
      </c>
      <c r="S931" s="122" t="str">
        <f t="shared" si="118"/>
        <v/>
      </c>
      <c r="T931" s="122" t="str">
        <f t="shared" si="119"/>
        <v/>
      </c>
      <c r="U931">
        <f t="shared" si="120"/>
        <v>0</v>
      </c>
    </row>
    <row r="932" spans="1:21" ht="15" x14ac:dyDescent="0.2">
      <c r="A932" s="48">
        <v>909</v>
      </c>
      <c r="B932" s="49" t="str">
        <f>IF(G932="","",VLOOKUP(G932,'Account Codes'!$A$2:$C$803,3,FALSE))</f>
        <v/>
      </c>
      <c r="C932" s="131" t="str">
        <f t="shared" si="121"/>
        <v/>
      </c>
      <c r="D932" s="39"/>
      <c r="E932" s="85" t="str">
        <f>IF(AND(LEN(D932)&gt;0,LEN(C932)&gt;0),"ERROR - please do not enter internal order AND cost centre",IF(LEN(C932)&gt;0,VLOOKUP(C932,'Account Codes'!$H$2:$I$5001,2,FALSE),IF(LEN(D932)&gt;0,VLOOKUP(D932,'Account Codes'!$K$2:$L$12186,2,FALSE),"")))</f>
        <v/>
      </c>
      <c r="F932" s="39"/>
      <c r="G932" s="31"/>
      <c r="H932" s="88" t="str">
        <f>IF(LEN(G932)=0,"",VLOOKUP(VALUE(G932),'Account Codes'!$A$2:$B$803,2,FALSE))</f>
        <v/>
      </c>
      <c r="I932" s="147"/>
      <c r="J932" s="132" t="s">
        <v>21</v>
      </c>
      <c r="K932" s="143"/>
      <c r="L932" s="132">
        <f t="shared" si="122"/>
        <v>0</v>
      </c>
      <c r="M932" s="128">
        <f t="shared" si="123"/>
        <v>0</v>
      </c>
      <c r="N932" s="30"/>
      <c r="O932" s="143"/>
      <c r="P932" s="82">
        <f t="shared" si="124"/>
        <v>0</v>
      </c>
      <c r="Q932" s="142"/>
      <c r="R932" s="123" t="str">
        <f t="shared" si="117"/>
        <v/>
      </c>
      <c r="S932" s="122" t="str">
        <f t="shared" si="118"/>
        <v/>
      </c>
      <c r="T932" s="122" t="str">
        <f t="shared" si="119"/>
        <v/>
      </c>
      <c r="U932">
        <f t="shared" si="120"/>
        <v>0</v>
      </c>
    </row>
    <row r="933" spans="1:21" ht="15" x14ac:dyDescent="0.2">
      <c r="A933" s="48">
        <v>910</v>
      </c>
      <c r="B933" s="49" t="str">
        <f>IF(G933="","",VLOOKUP(G933,'Account Codes'!$A$2:$C$803,3,FALSE))</f>
        <v/>
      </c>
      <c r="C933" s="131" t="str">
        <f t="shared" si="121"/>
        <v/>
      </c>
      <c r="D933" s="39"/>
      <c r="E933" s="85" t="str">
        <f>IF(AND(LEN(D933)&gt;0,LEN(C933)&gt;0),"ERROR - please do not enter internal order AND cost centre",IF(LEN(C933)&gt;0,VLOOKUP(C933,'Account Codes'!$H$2:$I$5001,2,FALSE),IF(LEN(D933)&gt;0,VLOOKUP(D933,'Account Codes'!$K$2:$L$12186,2,FALSE),"")))</f>
        <v/>
      </c>
      <c r="F933" s="39"/>
      <c r="G933" s="31"/>
      <c r="H933" s="88" t="str">
        <f>IF(LEN(G933)=0,"",VLOOKUP(VALUE(G933),'Account Codes'!$A$2:$B$803,2,FALSE))</f>
        <v/>
      </c>
      <c r="I933" s="147"/>
      <c r="J933" s="132" t="s">
        <v>21</v>
      </c>
      <c r="K933" s="143"/>
      <c r="L933" s="132">
        <f t="shared" si="122"/>
        <v>0</v>
      </c>
      <c r="M933" s="128">
        <f t="shared" si="123"/>
        <v>0</v>
      </c>
      <c r="N933" s="30"/>
      <c r="O933" s="143"/>
      <c r="P933" s="82">
        <f t="shared" si="124"/>
        <v>0</v>
      </c>
      <c r="Q933" s="142"/>
      <c r="R933" s="123" t="str">
        <f t="shared" si="117"/>
        <v/>
      </c>
      <c r="S933" s="122" t="str">
        <f t="shared" si="118"/>
        <v/>
      </c>
      <c r="T933" s="122" t="str">
        <f t="shared" si="119"/>
        <v/>
      </c>
      <c r="U933">
        <f t="shared" si="120"/>
        <v>0</v>
      </c>
    </row>
    <row r="934" spans="1:21" ht="15" x14ac:dyDescent="0.2">
      <c r="A934" s="48">
        <v>911</v>
      </c>
      <c r="B934" s="49" t="str">
        <f>IF(G934="","",VLOOKUP(G934,'Account Codes'!$A$2:$C$803,3,FALSE))</f>
        <v/>
      </c>
      <c r="C934" s="131" t="str">
        <f t="shared" si="121"/>
        <v/>
      </c>
      <c r="D934" s="39"/>
      <c r="E934" s="85" t="str">
        <f>IF(AND(LEN(D934)&gt;0,LEN(C934)&gt;0),"ERROR - please do not enter internal order AND cost centre",IF(LEN(C934)&gt;0,VLOOKUP(C934,'Account Codes'!$H$2:$I$5001,2,FALSE),IF(LEN(D934)&gt;0,VLOOKUP(D934,'Account Codes'!$K$2:$L$12186,2,FALSE),"")))</f>
        <v/>
      </c>
      <c r="F934" s="39"/>
      <c r="G934" s="31"/>
      <c r="H934" s="88" t="str">
        <f>IF(LEN(G934)=0,"",VLOOKUP(VALUE(G934),'Account Codes'!$A$2:$B$803,2,FALSE))</f>
        <v/>
      </c>
      <c r="I934" s="147"/>
      <c r="J934" s="132" t="s">
        <v>21</v>
      </c>
      <c r="K934" s="143"/>
      <c r="L934" s="132">
        <f t="shared" si="122"/>
        <v>0</v>
      </c>
      <c r="M934" s="128">
        <f t="shared" si="123"/>
        <v>0</v>
      </c>
      <c r="N934" s="30"/>
      <c r="O934" s="143"/>
      <c r="P934" s="82">
        <f t="shared" si="124"/>
        <v>0</v>
      </c>
      <c r="Q934" s="142"/>
      <c r="R934" s="123" t="str">
        <f t="shared" si="117"/>
        <v/>
      </c>
      <c r="S934" s="122" t="str">
        <f t="shared" si="118"/>
        <v/>
      </c>
      <c r="T934" s="122" t="str">
        <f t="shared" si="119"/>
        <v/>
      </c>
      <c r="U934">
        <f t="shared" si="120"/>
        <v>0</v>
      </c>
    </row>
    <row r="935" spans="1:21" ht="15" x14ac:dyDescent="0.2">
      <c r="A935" s="48">
        <v>912</v>
      </c>
      <c r="B935" s="49" t="str">
        <f>IF(G935="","",VLOOKUP(G935,'Account Codes'!$A$2:$C$803,3,FALSE))</f>
        <v/>
      </c>
      <c r="C935" s="131" t="str">
        <f t="shared" si="121"/>
        <v/>
      </c>
      <c r="D935" s="39"/>
      <c r="E935" s="85" t="str">
        <f>IF(AND(LEN(D935)&gt;0,LEN(C935)&gt;0),"ERROR - please do not enter internal order AND cost centre",IF(LEN(C935)&gt;0,VLOOKUP(C935,'Account Codes'!$H$2:$I$5001,2,FALSE),IF(LEN(D935)&gt;0,VLOOKUP(D935,'Account Codes'!$K$2:$L$12186,2,FALSE),"")))</f>
        <v/>
      </c>
      <c r="F935" s="39"/>
      <c r="G935" s="31"/>
      <c r="H935" s="88" t="str">
        <f>IF(LEN(G935)=0,"",VLOOKUP(VALUE(G935),'Account Codes'!$A$2:$B$803,2,FALSE))</f>
        <v/>
      </c>
      <c r="I935" s="147"/>
      <c r="J935" s="132" t="s">
        <v>21</v>
      </c>
      <c r="K935" s="143"/>
      <c r="L935" s="132">
        <f t="shared" si="122"/>
        <v>0</v>
      </c>
      <c r="M935" s="128">
        <f t="shared" si="123"/>
        <v>0</v>
      </c>
      <c r="N935" s="30"/>
      <c r="O935" s="143"/>
      <c r="P935" s="82">
        <f t="shared" si="124"/>
        <v>0</v>
      </c>
      <c r="Q935" s="142"/>
      <c r="R935" s="123" t="str">
        <f t="shared" si="117"/>
        <v/>
      </c>
      <c r="S935" s="122" t="str">
        <f t="shared" si="118"/>
        <v/>
      </c>
      <c r="T935" s="122" t="str">
        <f t="shared" si="119"/>
        <v/>
      </c>
      <c r="U935">
        <f t="shared" si="120"/>
        <v>0</v>
      </c>
    </row>
    <row r="936" spans="1:21" ht="15" x14ac:dyDescent="0.2">
      <c r="A936" s="48">
        <v>913</v>
      </c>
      <c r="B936" s="49" t="str">
        <f>IF(G936="","",VLOOKUP(G936,'Account Codes'!$A$2:$C$803,3,FALSE))</f>
        <v/>
      </c>
      <c r="C936" s="131" t="str">
        <f t="shared" si="121"/>
        <v/>
      </c>
      <c r="D936" s="39"/>
      <c r="E936" s="85" t="str">
        <f>IF(AND(LEN(D936)&gt;0,LEN(C936)&gt;0),"ERROR - please do not enter internal order AND cost centre",IF(LEN(C936)&gt;0,VLOOKUP(C936,'Account Codes'!$H$2:$I$5001,2,FALSE),IF(LEN(D936)&gt;0,VLOOKUP(D936,'Account Codes'!$K$2:$L$12186,2,FALSE),"")))</f>
        <v/>
      </c>
      <c r="F936" s="39"/>
      <c r="G936" s="31"/>
      <c r="H936" s="88" t="str">
        <f>IF(LEN(G936)=0,"",VLOOKUP(VALUE(G936),'Account Codes'!$A$2:$B$803,2,FALSE))</f>
        <v/>
      </c>
      <c r="I936" s="147"/>
      <c r="J936" s="132" t="s">
        <v>21</v>
      </c>
      <c r="K936" s="143"/>
      <c r="L936" s="132">
        <f t="shared" si="122"/>
        <v>0</v>
      </c>
      <c r="M936" s="128">
        <f t="shared" si="123"/>
        <v>0</v>
      </c>
      <c r="N936" s="30"/>
      <c r="O936" s="143"/>
      <c r="P936" s="82">
        <f t="shared" si="124"/>
        <v>0</v>
      </c>
      <c r="Q936" s="142"/>
      <c r="R936" s="123" t="str">
        <f t="shared" si="117"/>
        <v/>
      </c>
      <c r="S936" s="122" t="str">
        <f t="shared" si="118"/>
        <v/>
      </c>
      <c r="T936" s="122" t="str">
        <f t="shared" si="119"/>
        <v/>
      </c>
      <c r="U936">
        <f t="shared" si="120"/>
        <v>0</v>
      </c>
    </row>
    <row r="937" spans="1:21" ht="15" x14ac:dyDescent="0.2">
      <c r="A937" s="48">
        <v>914</v>
      </c>
      <c r="B937" s="49" t="str">
        <f>IF(G937="","",VLOOKUP(G937,'Account Codes'!$A$2:$C$803,3,FALSE))</f>
        <v/>
      </c>
      <c r="C937" s="131" t="str">
        <f t="shared" si="121"/>
        <v/>
      </c>
      <c r="D937" s="39"/>
      <c r="E937" s="85" t="str">
        <f>IF(AND(LEN(D937)&gt;0,LEN(C937)&gt;0),"ERROR - please do not enter internal order AND cost centre",IF(LEN(C937)&gt;0,VLOOKUP(C937,'Account Codes'!$H$2:$I$5001,2,FALSE),IF(LEN(D937)&gt;0,VLOOKUP(D937,'Account Codes'!$K$2:$L$12186,2,FALSE),"")))</f>
        <v/>
      </c>
      <c r="F937" s="39"/>
      <c r="G937" s="31"/>
      <c r="H937" s="88" t="str">
        <f>IF(LEN(G937)=0,"",VLOOKUP(VALUE(G937),'Account Codes'!$A$2:$B$803,2,FALSE))</f>
        <v/>
      </c>
      <c r="I937" s="147"/>
      <c r="J937" s="132" t="s">
        <v>21</v>
      </c>
      <c r="K937" s="143"/>
      <c r="L937" s="132">
        <f t="shared" si="122"/>
        <v>0</v>
      </c>
      <c r="M937" s="128">
        <f t="shared" si="123"/>
        <v>0</v>
      </c>
      <c r="N937" s="30"/>
      <c r="O937" s="143"/>
      <c r="P937" s="82">
        <f t="shared" si="124"/>
        <v>0</v>
      </c>
      <c r="Q937" s="142"/>
      <c r="R937" s="123" t="str">
        <f t="shared" si="117"/>
        <v/>
      </c>
      <c r="S937" s="122" t="str">
        <f t="shared" si="118"/>
        <v/>
      </c>
      <c r="T937" s="122" t="str">
        <f t="shared" si="119"/>
        <v/>
      </c>
      <c r="U937">
        <f t="shared" si="120"/>
        <v>0</v>
      </c>
    </row>
    <row r="938" spans="1:21" ht="15" x14ac:dyDescent="0.2">
      <c r="A938" s="48">
        <v>915</v>
      </c>
      <c r="B938" s="49" t="str">
        <f>IF(G938="","",VLOOKUP(G938,'Account Codes'!$A$2:$C$803,3,FALSE))</f>
        <v/>
      </c>
      <c r="C938" s="131" t="str">
        <f t="shared" si="121"/>
        <v/>
      </c>
      <c r="D938" s="39"/>
      <c r="E938" s="85" t="str">
        <f>IF(AND(LEN(D938)&gt;0,LEN(C938)&gt;0),"ERROR - please do not enter internal order AND cost centre",IF(LEN(C938)&gt;0,VLOOKUP(C938,'Account Codes'!$H$2:$I$5001,2,FALSE),IF(LEN(D938)&gt;0,VLOOKUP(D938,'Account Codes'!$K$2:$L$12186,2,FALSE),"")))</f>
        <v/>
      </c>
      <c r="F938" s="39"/>
      <c r="G938" s="31"/>
      <c r="H938" s="88" t="str">
        <f>IF(LEN(G938)=0,"",VLOOKUP(VALUE(G938),'Account Codes'!$A$2:$B$803,2,FALSE))</f>
        <v/>
      </c>
      <c r="I938" s="147"/>
      <c r="J938" s="132" t="s">
        <v>21</v>
      </c>
      <c r="K938" s="143"/>
      <c r="L938" s="132">
        <f t="shared" si="122"/>
        <v>0</v>
      </c>
      <c r="M938" s="128">
        <f t="shared" si="123"/>
        <v>0</v>
      </c>
      <c r="N938" s="30"/>
      <c r="O938" s="143"/>
      <c r="P938" s="82">
        <f t="shared" si="124"/>
        <v>0</v>
      </c>
      <c r="Q938" s="142"/>
      <c r="R938" s="123" t="str">
        <f t="shared" si="117"/>
        <v/>
      </c>
      <c r="S938" s="122" t="str">
        <f t="shared" si="118"/>
        <v/>
      </c>
      <c r="T938" s="122" t="str">
        <f t="shared" si="119"/>
        <v/>
      </c>
      <c r="U938">
        <f t="shared" si="120"/>
        <v>0</v>
      </c>
    </row>
    <row r="939" spans="1:21" ht="15" x14ac:dyDescent="0.2">
      <c r="A939" s="48">
        <v>916</v>
      </c>
      <c r="B939" s="49" t="str">
        <f>IF(G939="","",VLOOKUP(G939,'Account Codes'!$A$2:$C$803,3,FALSE))</f>
        <v/>
      </c>
      <c r="C939" s="131" t="str">
        <f t="shared" si="121"/>
        <v/>
      </c>
      <c r="D939" s="39"/>
      <c r="E939" s="85" t="str">
        <f>IF(AND(LEN(D939)&gt;0,LEN(C939)&gt;0),"ERROR - please do not enter internal order AND cost centre",IF(LEN(C939)&gt;0,VLOOKUP(C939,'Account Codes'!$H$2:$I$5001,2,FALSE),IF(LEN(D939)&gt;0,VLOOKUP(D939,'Account Codes'!$K$2:$L$12186,2,FALSE),"")))</f>
        <v/>
      </c>
      <c r="F939" s="39"/>
      <c r="G939" s="31"/>
      <c r="H939" s="88" t="str">
        <f>IF(LEN(G939)=0,"",VLOOKUP(VALUE(G939),'Account Codes'!$A$2:$B$803,2,FALSE))</f>
        <v/>
      </c>
      <c r="I939" s="147"/>
      <c r="J939" s="132" t="s">
        <v>21</v>
      </c>
      <c r="K939" s="143"/>
      <c r="L939" s="132">
        <f t="shared" si="122"/>
        <v>0</v>
      </c>
      <c r="M939" s="128">
        <f t="shared" si="123"/>
        <v>0</v>
      </c>
      <c r="N939" s="30"/>
      <c r="O939" s="143"/>
      <c r="P939" s="82">
        <f t="shared" si="124"/>
        <v>0</v>
      </c>
      <c r="Q939" s="142"/>
      <c r="R939" s="123" t="str">
        <f t="shared" si="117"/>
        <v/>
      </c>
      <c r="S939" s="122" t="str">
        <f t="shared" si="118"/>
        <v/>
      </c>
      <c r="T939" s="122" t="str">
        <f t="shared" si="119"/>
        <v/>
      </c>
      <c r="U939">
        <f t="shared" si="120"/>
        <v>0</v>
      </c>
    </row>
    <row r="940" spans="1:21" ht="15" x14ac:dyDescent="0.2">
      <c r="A940" s="48">
        <v>917</v>
      </c>
      <c r="B940" s="49" t="str">
        <f>IF(G940="","",VLOOKUP(G940,'Account Codes'!$A$2:$C$803,3,FALSE))</f>
        <v/>
      </c>
      <c r="C940" s="131" t="str">
        <f t="shared" si="121"/>
        <v/>
      </c>
      <c r="D940" s="39"/>
      <c r="E940" s="85" t="str">
        <f>IF(AND(LEN(D940)&gt;0,LEN(C940)&gt;0),"ERROR - please do not enter internal order AND cost centre",IF(LEN(C940)&gt;0,VLOOKUP(C940,'Account Codes'!$H$2:$I$5001,2,FALSE),IF(LEN(D940)&gt;0,VLOOKUP(D940,'Account Codes'!$K$2:$L$12186,2,FALSE),"")))</f>
        <v/>
      </c>
      <c r="F940" s="39"/>
      <c r="G940" s="31"/>
      <c r="H940" s="88" t="str">
        <f>IF(LEN(G940)=0,"",VLOOKUP(VALUE(G940),'Account Codes'!$A$2:$B$803,2,FALSE))</f>
        <v/>
      </c>
      <c r="I940" s="147"/>
      <c r="J940" s="132" t="s">
        <v>21</v>
      </c>
      <c r="K940" s="143"/>
      <c r="L940" s="132">
        <f t="shared" si="122"/>
        <v>0</v>
      </c>
      <c r="M940" s="128">
        <f t="shared" si="123"/>
        <v>0</v>
      </c>
      <c r="N940" s="30"/>
      <c r="O940" s="143"/>
      <c r="P940" s="82">
        <f t="shared" si="124"/>
        <v>0</v>
      </c>
      <c r="Q940" s="142"/>
      <c r="R940" s="123" t="str">
        <f t="shared" si="117"/>
        <v/>
      </c>
      <c r="S940" s="122" t="str">
        <f t="shared" si="118"/>
        <v/>
      </c>
      <c r="T940" s="122" t="str">
        <f t="shared" si="119"/>
        <v/>
      </c>
      <c r="U940">
        <f t="shared" si="120"/>
        <v>0</v>
      </c>
    </row>
    <row r="941" spans="1:21" ht="15" x14ac:dyDescent="0.2">
      <c r="A941" s="48">
        <v>918</v>
      </c>
      <c r="B941" s="49" t="str">
        <f>IF(G941="","",VLOOKUP(G941,'Account Codes'!$A$2:$C$803,3,FALSE))</f>
        <v/>
      </c>
      <c r="C941" s="131" t="str">
        <f t="shared" si="121"/>
        <v/>
      </c>
      <c r="D941" s="39"/>
      <c r="E941" s="85" t="str">
        <f>IF(AND(LEN(D941)&gt;0,LEN(C941)&gt;0),"ERROR - please do not enter internal order AND cost centre",IF(LEN(C941)&gt;0,VLOOKUP(C941,'Account Codes'!$H$2:$I$5001,2,FALSE),IF(LEN(D941)&gt;0,VLOOKUP(D941,'Account Codes'!$K$2:$L$12186,2,FALSE),"")))</f>
        <v/>
      </c>
      <c r="F941" s="39"/>
      <c r="G941" s="31"/>
      <c r="H941" s="88" t="str">
        <f>IF(LEN(G941)=0,"",VLOOKUP(VALUE(G941),'Account Codes'!$A$2:$B$803,2,FALSE))</f>
        <v/>
      </c>
      <c r="I941" s="147"/>
      <c r="J941" s="132" t="s">
        <v>21</v>
      </c>
      <c r="K941" s="143"/>
      <c r="L941" s="132">
        <f t="shared" si="122"/>
        <v>0</v>
      </c>
      <c r="M941" s="128">
        <f t="shared" si="123"/>
        <v>0</v>
      </c>
      <c r="N941" s="30"/>
      <c r="O941" s="143"/>
      <c r="P941" s="82">
        <f t="shared" si="124"/>
        <v>0</v>
      </c>
      <c r="Q941" s="142"/>
      <c r="R941" s="123" t="str">
        <f t="shared" si="117"/>
        <v/>
      </c>
      <c r="S941" s="122" t="str">
        <f t="shared" si="118"/>
        <v/>
      </c>
      <c r="T941" s="122" t="str">
        <f t="shared" si="119"/>
        <v/>
      </c>
      <c r="U941">
        <f t="shared" si="120"/>
        <v>0</v>
      </c>
    </row>
    <row r="942" spans="1:21" ht="15" x14ac:dyDescent="0.2">
      <c r="A942" s="48">
        <v>919</v>
      </c>
      <c r="B942" s="49" t="str">
        <f>IF(G942="","",VLOOKUP(G942,'Account Codes'!$A$2:$C$803,3,FALSE))</f>
        <v/>
      </c>
      <c r="C942" s="131" t="str">
        <f t="shared" si="121"/>
        <v/>
      </c>
      <c r="D942" s="39"/>
      <c r="E942" s="85" t="str">
        <f>IF(AND(LEN(D942)&gt;0,LEN(C942)&gt;0),"ERROR - please do not enter internal order AND cost centre",IF(LEN(C942)&gt;0,VLOOKUP(C942,'Account Codes'!$H$2:$I$5001,2,FALSE),IF(LEN(D942)&gt;0,VLOOKUP(D942,'Account Codes'!$K$2:$L$12186,2,FALSE),"")))</f>
        <v/>
      </c>
      <c r="F942" s="39"/>
      <c r="G942" s="31"/>
      <c r="H942" s="88" t="str">
        <f>IF(LEN(G942)=0,"",VLOOKUP(VALUE(G942),'Account Codes'!$A$2:$B$803,2,FALSE))</f>
        <v/>
      </c>
      <c r="I942" s="147"/>
      <c r="J942" s="132" t="s">
        <v>21</v>
      </c>
      <c r="K942" s="143"/>
      <c r="L942" s="132">
        <f t="shared" si="122"/>
        <v>0</v>
      </c>
      <c r="M942" s="128">
        <f t="shared" si="123"/>
        <v>0</v>
      </c>
      <c r="N942" s="30"/>
      <c r="O942" s="143"/>
      <c r="P942" s="82">
        <f t="shared" si="124"/>
        <v>0</v>
      </c>
      <c r="Q942" s="142"/>
      <c r="R942" s="123" t="str">
        <f t="shared" si="117"/>
        <v/>
      </c>
      <c r="S942" s="122" t="str">
        <f t="shared" si="118"/>
        <v/>
      </c>
      <c r="T942" s="122" t="str">
        <f t="shared" si="119"/>
        <v/>
      </c>
      <c r="U942">
        <f t="shared" si="120"/>
        <v>0</v>
      </c>
    </row>
    <row r="943" spans="1:21" ht="15" x14ac:dyDescent="0.2">
      <c r="A943" s="48">
        <v>920</v>
      </c>
      <c r="B943" s="49" t="str">
        <f>IF(G943="","",VLOOKUP(G943,'Account Codes'!$A$2:$C$803,3,FALSE))</f>
        <v/>
      </c>
      <c r="C943" s="131" t="str">
        <f t="shared" si="121"/>
        <v/>
      </c>
      <c r="D943" s="39"/>
      <c r="E943" s="85" t="str">
        <f>IF(AND(LEN(D943)&gt;0,LEN(C943)&gt;0),"ERROR - please do not enter internal order AND cost centre",IF(LEN(C943)&gt;0,VLOOKUP(C943,'Account Codes'!$H$2:$I$5001,2,FALSE),IF(LEN(D943)&gt;0,VLOOKUP(D943,'Account Codes'!$K$2:$L$12186,2,FALSE),"")))</f>
        <v/>
      </c>
      <c r="F943" s="39"/>
      <c r="G943" s="31"/>
      <c r="H943" s="88" t="str">
        <f>IF(LEN(G943)=0,"",VLOOKUP(VALUE(G943),'Account Codes'!$A$2:$B$803,2,FALSE))</f>
        <v/>
      </c>
      <c r="I943" s="147"/>
      <c r="J943" s="132" t="s">
        <v>21</v>
      </c>
      <c r="K943" s="143"/>
      <c r="L943" s="132">
        <f t="shared" si="122"/>
        <v>0</v>
      </c>
      <c r="M943" s="128">
        <f t="shared" si="123"/>
        <v>0</v>
      </c>
      <c r="N943" s="30"/>
      <c r="O943" s="143"/>
      <c r="P943" s="82">
        <f t="shared" si="124"/>
        <v>0</v>
      </c>
      <c r="Q943" s="142"/>
      <c r="R943" s="123" t="str">
        <f t="shared" si="117"/>
        <v/>
      </c>
      <c r="S943" s="122" t="str">
        <f t="shared" si="118"/>
        <v/>
      </c>
      <c r="T943" s="122" t="str">
        <f t="shared" si="119"/>
        <v/>
      </c>
      <c r="U943">
        <f t="shared" si="120"/>
        <v>0</v>
      </c>
    </row>
    <row r="944" spans="1:21" ht="15" x14ac:dyDescent="0.2">
      <c r="A944" s="48">
        <v>921</v>
      </c>
      <c r="B944" s="49" t="str">
        <f>IF(G944="","",VLOOKUP(G944,'Account Codes'!$A$2:$C$803,3,FALSE))</f>
        <v/>
      </c>
      <c r="C944" s="131" t="str">
        <f t="shared" si="121"/>
        <v/>
      </c>
      <c r="D944" s="39"/>
      <c r="E944" s="85" t="str">
        <f>IF(AND(LEN(D944)&gt;0,LEN(C944)&gt;0),"ERROR - please do not enter internal order AND cost centre",IF(LEN(C944)&gt;0,VLOOKUP(C944,'Account Codes'!$H$2:$I$5001,2,FALSE),IF(LEN(D944)&gt;0,VLOOKUP(D944,'Account Codes'!$K$2:$L$12186,2,FALSE),"")))</f>
        <v/>
      </c>
      <c r="F944" s="39"/>
      <c r="G944" s="31"/>
      <c r="H944" s="88" t="str">
        <f>IF(LEN(G944)=0,"",VLOOKUP(VALUE(G944),'Account Codes'!$A$2:$B$803,2,FALSE))</f>
        <v/>
      </c>
      <c r="I944" s="147"/>
      <c r="J944" s="132" t="s">
        <v>21</v>
      </c>
      <c r="K944" s="143"/>
      <c r="L944" s="132">
        <f t="shared" si="122"/>
        <v>0</v>
      </c>
      <c r="M944" s="128">
        <f t="shared" si="123"/>
        <v>0</v>
      </c>
      <c r="N944" s="30"/>
      <c r="O944" s="143"/>
      <c r="P944" s="82">
        <f t="shared" si="124"/>
        <v>0</v>
      </c>
      <c r="Q944" s="142"/>
      <c r="R944" s="123" t="str">
        <f t="shared" si="117"/>
        <v/>
      </c>
      <c r="S944" s="122" t="str">
        <f t="shared" si="118"/>
        <v/>
      </c>
      <c r="T944" s="122" t="str">
        <f t="shared" si="119"/>
        <v/>
      </c>
      <c r="U944">
        <f t="shared" si="120"/>
        <v>0</v>
      </c>
    </row>
    <row r="945" spans="1:21" ht="15" x14ac:dyDescent="0.2">
      <c r="A945" s="48">
        <v>922</v>
      </c>
      <c r="B945" s="49" t="str">
        <f>IF(G945="","",VLOOKUP(G945,'Account Codes'!$A$2:$C$803,3,FALSE))</f>
        <v/>
      </c>
      <c r="C945" s="131" t="str">
        <f t="shared" si="121"/>
        <v/>
      </c>
      <c r="D945" s="39"/>
      <c r="E945" s="85" t="str">
        <f>IF(AND(LEN(D945)&gt;0,LEN(C945)&gt;0),"ERROR - please do not enter internal order AND cost centre",IF(LEN(C945)&gt;0,VLOOKUP(C945,'Account Codes'!$H$2:$I$5001,2,FALSE),IF(LEN(D945)&gt;0,VLOOKUP(D945,'Account Codes'!$K$2:$L$12186,2,FALSE),"")))</f>
        <v/>
      </c>
      <c r="F945" s="39"/>
      <c r="G945" s="31"/>
      <c r="H945" s="88" t="str">
        <f>IF(LEN(G945)=0,"",VLOOKUP(VALUE(G945),'Account Codes'!$A$2:$B$803,2,FALSE))</f>
        <v/>
      </c>
      <c r="I945" s="147"/>
      <c r="J945" s="132" t="s">
        <v>21</v>
      </c>
      <c r="K945" s="143"/>
      <c r="L945" s="132">
        <f t="shared" si="122"/>
        <v>0</v>
      </c>
      <c r="M945" s="128">
        <f t="shared" si="123"/>
        <v>0</v>
      </c>
      <c r="N945" s="30"/>
      <c r="O945" s="143"/>
      <c r="P945" s="82">
        <f t="shared" si="124"/>
        <v>0</v>
      </c>
      <c r="Q945" s="142"/>
      <c r="R945" s="123" t="str">
        <f t="shared" si="117"/>
        <v/>
      </c>
      <c r="S945" s="122" t="str">
        <f t="shared" si="118"/>
        <v/>
      </c>
      <c r="T945" s="122" t="str">
        <f t="shared" si="119"/>
        <v/>
      </c>
      <c r="U945">
        <f t="shared" si="120"/>
        <v>0</v>
      </c>
    </row>
    <row r="946" spans="1:21" ht="15" x14ac:dyDescent="0.2">
      <c r="A946" s="48">
        <v>923</v>
      </c>
      <c r="B946" s="49" t="str">
        <f>IF(G946="","",VLOOKUP(G946,'Account Codes'!$A$2:$C$803,3,FALSE))</f>
        <v/>
      </c>
      <c r="C946" s="131" t="str">
        <f t="shared" si="121"/>
        <v/>
      </c>
      <c r="D946" s="39"/>
      <c r="E946" s="85" t="str">
        <f>IF(AND(LEN(D946)&gt;0,LEN(C946)&gt;0),"ERROR - please do not enter internal order AND cost centre",IF(LEN(C946)&gt;0,VLOOKUP(C946,'Account Codes'!$H$2:$I$5001,2,FALSE),IF(LEN(D946)&gt;0,VLOOKUP(D946,'Account Codes'!$K$2:$L$12186,2,FALSE),"")))</f>
        <v/>
      </c>
      <c r="F946" s="39"/>
      <c r="G946" s="31"/>
      <c r="H946" s="88" t="str">
        <f>IF(LEN(G946)=0,"",VLOOKUP(VALUE(G946),'Account Codes'!$A$2:$B$803,2,FALSE))</f>
        <v/>
      </c>
      <c r="I946" s="147"/>
      <c r="J946" s="132" t="s">
        <v>21</v>
      </c>
      <c r="K946" s="143"/>
      <c r="L946" s="132">
        <f t="shared" si="122"/>
        <v>0</v>
      </c>
      <c r="M946" s="128">
        <f t="shared" si="123"/>
        <v>0</v>
      </c>
      <c r="N946" s="30"/>
      <c r="O946" s="143"/>
      <c r="P946" s="82">
        <f t="shared" si="124"/>
        <v>0</v>
      </c>
      <c r="Q946" s="142"/>
      <c r="R946" s="123" t="str">
        <f t="shared" si="117"/>
        <v/>
      </c>
      <c r="S946" s="122" t="str">
        <f t="shared" si="118"/>
        <v/>
      </c>
      <c r="T946" s="122" t="str">
        <f t="shared" si="119"/>
        <v/>
      </c>
      <c r="U946">
        <f t="shared" si="120"/>
        <v>0</v>
      </c>
    </row>
    <row r="947" spans="1:21" ht="15" x14ac:dyDescent="0.2">
      <c r="A947" s="48">
        <v>924</v>
      </c>
      <c r="B947" s="49" t="str">
        <f>IF(G947="","",VLOOKUP(G947,'Account Codes'!$A$2:$C$803,3,FALSE))</f>
        <v/>
      </c>
      <c r="C947" s="131" t="str">
        <f t="shared" si="121"/>
        <v/>
      </c>
      <c r="D947" s="39"/>
      <c r="E947" s="85" t="str">
        <f>IF(AND(LEN(D947)&gt;0,LEN(C947)&gt;0),"ERROR - please do not enter internal order AND cost centre",IF(LEN(C947)&gt;0,VLOOKUP(C947,'Account Codes'!$H$2:$I$5001,2,FALSE),IF(LEN(D947)&gt;0,VLOOKUP(D947,'Account Codes'!$K$2:$L$12186,2,FALSE),"")))</f>
        <v/>
      </c>
      <c r="F947" s="39"/>
      <c r="G947" s="31"/>
      <c r="H947" s="88" t="str">
        <f>IF(LEN(G947)=0,"",VLOOKUP(VALUE(G947),'Account Codes'!$A$2:$B$803,2,FALSE))</f>
        <v/>
      </c>
      <c r="I947" s="147"/>
      <c r="J947" s="132" t="s">
        <v>21</v>
      </c>
      <c r="K947" s="143"/>
      <c r="L947" s="132">
        <f t="shared" si="122"/>
        <v>0</v>
      </c>
      <c r="M947" s="128">
        <f t="shared" si="123"/>
        <v>0</v>
      </c>
      <c r="N947" s="30"/>
      <c r="O947" s="143"/>
      <c r="P947" s="82">
        <f t="shared" si="124"/>
        <v>0</v>
      </c>
      <c r="Q947" s="142"/>
      <c r="R947" s="123" t="str">
        <f t="shared" si="117"/>
        <v/>
      </c>
      <c r="S947" s="122" t="str">
        <f t="shared" si="118"/>
        <v/>
      </c>
      <c r="T947" s="122" t="str">
        <f t="shared" si="119"/>
        <v/>
      </c>
      <c r="U947">
        <f t="shared" si="120"/>
        <v>0</v>
      </c>
    </row>
    <row r="948" spans="1:21" ht="15" x14ac:dyDescent="0.2">
      <c r="A948" s="48">
        <v>925</v>
      </c>
      <c r="B948" s="49" t="str">
        <f>IF(G948="","",VLOOKUP(G948,'Account Codes'!$A$2:$C$803,3,FALSE))</f>
        <v/>
      </c>
      <c r="C948" s="131" t="str">
        <f t="shared" si="121"/>
        <v/>
      </c>
      <c r="D948" s="39"/>
      <c r="E948" s="85" t="str">
        <f>IF(AND(LEN(D948)&gt;0,LEN(C948)&gt;0),"ERROR - please do not enter internal order AND cost centre",IF(LEN(C948)&gt;0,VLOOKUP(C948,'Account Codes'!$H$2:$I$5001,2,FALSE),IF(LEN(D948)&gt;0,VLOOKUP(D948,'Account Codes'!$K$2:$L$12186,2,FALSE),"")))</f>
        <v/>
      </c>
      <c r="F948" s="39"/>
      <c r="G948" s="31"/>
      <c r="H948" s="88" t="str">
        <f>IF(LEN(G948)=0,"",VLOOKUP(VALUE(G948),'Account Codes'!$A$2:$B$803,2,FALSE))</f>
        <v/>
      </c>
      <c r="I948" s="147"/>
      <c r="J948" s="132" t="s">
        <v>21</v>
      </c>
      <c r="K948" s="143"/>
      <c r="L948" s="132">
        <f t="shared" si="122"/>
        <v>0</v>
      </c>
      <c r="M948" s="128">
        <f t="shared" si="123"/>
        <v>0</v>
      </c>
      <c r="N948" s="30"/>
      <c r="O948" s="143"/>
      <c r="P948" s="82">
        <f t="shared" si="124"/>
        <v>0</v>
      </c>
      <c r="Q948" s="142"/>
      <c r="R948" s="123" t="str">
        <f t="shared" si="117"/>
        <v/>
      </c>
      <c r="S948" s="122" t="str">
        <f t="shared" si="118"/>
        <v/>
      </c>
      <c r="T948" s="122" t="str">
        <f t="shared" si="119"/>
        <v/>
      </c>
      <c r="U948">
        <f t="shared" si="120"/>
        <v>0</v>
      </c>
    </row>
    <row r="949" spans="1:21" ht="15" x14ac:dyDescent="0.2">
      <c r="A949" s="48">
        <v>926</v>
      </c>
      <c r="B949" s="49" t="str">
        <f>IF(G949="","",VLOOKUP(G949,'Account Codes'!$A$2:$C$803,3,FALSE))</f>
        <v/>
      </c>
      <c r="C949" s="131" t="str">
        <f t="shared" si="121"/>
        <v/>
      </c>
      <c r="D949" s="39"/>
      <c r="E949" s="85" t="str">
        <f>IF(AND(LEN(D949)&gt;0,LEN(C949)&gt;0),"ERROR - please do not enter internal order AND cost centre",IF(LEN(C949)&gt;0,VLOOKUP(C949,'Account Codes'!$H$2:$I$5001,2,FALSE),IF(LEN(D949)&gt;0,VLOOKUP(D949,'Account Codes'!$K$2:$L$12186,2,FALSE),"")))</f>
        <v/>
      </c>
      <c r="F949" s="39"/>
      <c r="G949" s="31"/>
      <c r="H949" s="88" t="str">
        <f>IF(LEN(G949)=0,"",VLOOKUP(VALUE(G949),'Account Codes'!$A$2:$B$803,2,FALSE))</f>
        <v/>
      </c>
      <c r="I949" s="147"/>
      <c r="J949" s="132" t="s">
        <v>21</v>
      </c>
      <c r="K949" s="143"/>
      <c r="L949" s="132">
        <f t="shared" si="122"/>
        <v>0</v>
      </c>
      <c r="M949" s="128">
        <f t="shared" si="123"/>
        <v>0</v>
      </c>
      <c r="N949" s="30"/>
      <c r="O949" s="143"/>
      <c r="P949" s="82">
        <f t="shared" si="124"/>
        <v>0</v>
      </c>
      <c r="Q949" s="142"/>
      <c r="R949" s="123" t="str">
        <f t="shared" si="117"/>
        <v/>
      </c>
      <c r="S949" s="122" t="str">
        <f t="shared" si="118"/>
        <v/>
      </c>
      <c r="T949" s="122" t="str">
        <f t="shared" si="119"/>
        <v/>
      </c>
      <c r="U949">
        <f t="shared" si="120"/>
        <v>0</v>
      </c>
    </row>
    <row r="950" spans="1:21" ht="15" x14ac:dyDescent="0.2">
      <c r="A950" s="48">
        <v>927</v>
      </c>
      <c r="B950" s="49" t="str">
        <f>IF(G950="","",VLOOKUP(G950,'Account Codes'!$A$2:$C$803,3,FALSE))</f>
        <v/>
      </c>
      <c r="C950" s="131" t="str">
        <f t="shared" si="121"/>
        <v/>
      </c>
      <c r="D950" s="39"/>
      <c r="E950" s="85" t="str">
        <f>IF(AND(LEN(D950)&gt;0,LEN(C950)&gt;0),"ERROR - please do not enter internal order AND cost centre",IF(LEN(C950)&gt;0,VLOOKUP(C950,'Account Codes'!$H$2:$I$5001,2,FALSE),IF(LEN(D950)&gt;0,VLOOKUP(D950,'Account Codes'!$K$2:$L$12186,2,FALSE),"")))</f>
        <v/>
      </c>
      <c r="F950" s="39"/>
      <c r="G950" s="31"/>
      <c r="H950" s="88" t="str">
        <f>IF(LEN(G950)=0,"",VLOOKUP(VALUE(G950),'Account Codes'!$A$2:$B$803,2,FALSE))</f>
        <v/>
      </c>
      <c r="I950" s="147"/>
      <c r="J950" s="132" t="s">
        <v>21</v>
      </c>
      <c r="K950" s="143"/>
      <c r="L950" s="132">
        <f t="shared" si="122"/>
        <v>0</v>
      </c>
      <c r="M950" s="128">
        <f t="shared" si="123"/>
        <v>0</v>
      </c>
      <c r="N950" s="30"/>
      <c r="O950" s="143"/>
      <c r="P950" s="82">
        <f t="shared" si="124"/>
        <v>0</v>
      </c>
      <c r="Q950" s="142"/>
      <c r="R950" s="123" t="str">
        <f t="shared" si="117"/>
        <v/>
      </c>
      <c r="S950" s="122" t="str">
        <f t="shared" si="118"/>
        <v/>
      </c>
      <c r="T950" s="122" t="str">
        <f t="shared" si="119"/>
        <v/>
      </c>
      <c r="U950">
        <f t="shared" si="120"/>
        <v>0</v>
      </c>
    </row>
    <row r="951" spans="1:21" ht="15" x14ac:dyDescent="0.2">
      <c r="A951" s="48">
        <v>928</v>
      </c>
      <c r="B951" s="49" t="str">
        <f>IF(G951="","",VLOOKUP(G951,'Account Codes'!$A$2:$C$803,3,FALSE))</f>
        <v/>
      </c>
      <c r="C951" s="131" t="str">
        <f t="shared" si="121"/>
        <v/>
      </c>
      <c r="D951" s="39"/>
      <c r="E951" s="85" t="str">
        <f>IF(AND(LEN(D951)&gt;0,LEN(C951)&gt;0),"ERROR - please do not enter internal order AND cost centre",IF(LEN(C951)&gt;0,VLOOKUP(C951,'Account Codes'!$H$2:$I$5001,2,FALSE),IF(LEN(D951)&gt;0,VLOOKUP(D951,'Account Codes'!$K$2:$L$12186,2,FALSE),"")))</f>
        <v/>
      </c>
      <c r="F951" s="39"/>
      <c r="G951" s="31"/>
      <c r="H951" s="88" t="str">
        <f>IF(LEN(G951)=0,"",VLOOKUP(VALUE(G951),'Account Codes'!$A$2:$B$803,2,FALSE))</f>
        <v/>
      </c>
      <c r="I951" s="147"/>
      <c r="J951" s="132" t="s">
        <v>21</v>
      </c>
      <c r="K951" s="143"/>
      <c r="L951" s="132">
        <f t="shared" si="122"/>
        <v>0</v>
      </c>
      <c r="M951" s="128">
        <f t="shared" si="123"/>
        <v>0</v>
      </c>
      <c r="N951" s="30"/>
      <c r="O951" s="143"/>
      <c r="P951" s="82">
        <f t="shared" si="124"/>
        <v>0</v>
      </c>
      <c r="Q951" s="142"/>
      <c r="R951" s="123" t="str">
        <f t="shared" si="117"/>
        <v/>
      </c>
      <c r="S951" s="122" t="str">
        <f t="shared" si="118"/>
        <v/>
      </c>
      <c r="T951" s="122" t="str">
        <f t="shared" si="119"/>
        <v/>
      </c>
      <c r="U951">
        <f t="shared" si="120"/>
        <v>0</v>
      </c>
    </row>
    <row r="952" spans="1:21" ht="15" x14ac:dyDescent="0.2">
      <c r="A952" s="48">
        <v>929</v>
      </c>
      <c r="B952" s="49" t="str">
        <f>IF(G952="","",VLOOKUP(G952,'Account Codes'!$A$2:$C$803,3,FALSE))</f>
        <v/>
      </c>
      <c r="C952" s="131" t="str">
        <f t="shared" si="121"/>
        <v/>
      </c>
      <c r="D952" s="39"/>
      <c r="E952" s="85" t="str">
        <f>IF(AND(LEN(D952)&gt;0,LEN(C952)&gt;0),"ERROR - please do not enter internal order AND cost centre",IF(LEN(C952)&gt;0,VLOOKUP(C952,'Account Codes'!$H$2:$I$5001,2,FALSE),IF(LEN(D952)&gt;0,VLOOKUP(D952,'Account Codes'!$K$2:$L$12186,2,FALSE),"")))</f>
        <v/>
      </c>
      <c r="F952" s="39"/>
      <c r="G952" s="31"/>
      <c r="H952" s="88" t="str">
        <f>IF(LEN(G952)=0,"",VLOOKUP(VALUE(G952),'Account Codes'!$A$2:$B$803,2,FALSE))</f>
        <v/>
      </c>
      <c r="I952" s="147"/>
      <c r="J952" s="132" t="s">
        <v>21</v>
      </c>
      <c r="K952" s="143"/>
      <c r="L952" s="132">
        <f t="shared" si="122"/>
        <v>0</v>
      </c>
      <c r="M952" s="128">
        <f t="shared" si="123"/>
        <v>0</v>
      </c>
      <c r="N952" s="30"/>
      <c r="O952" s="143"/>
      <c r="P952" s="82">
        <f t="shared" si="124"/>
        <v>0</v>
      </c>
      <c r="Q952" s="142"/>
      <c r="R952" s="123" t="str">
        <f t="shared" si="117"/>
        <v/>
      </c>
      <c r="S952" s="122" t="str">
        <f t="shared" si="118"/>
        <v/>
      </c>
      <c r="T952" s="122" t="str">
        <f t="shared" si="119"/>
        <v/>
      </c>
      <c r="U952">
        <f t="shared" si="120"/>
        <v>0</v>
      </c>
    </row>
    <row r="953" spans="1:21" ht="15" x14ac:dyDescent="0.2">
      <c r="A953" s="48">
        <v>930</v>
      </c>
      <c r="B953" s="49" t="str">
        <f>IF(G953="","",VLOOKUP(G953,'Account Codes'!$A$2:$C$803,3,FALSE))</f>
        <v/>
      </c>
      <c r="C953" s="131" t="str">
        <f t="shared" si="121"/>
        <v/>
      </c>
      <c r="D953" s="39"/>
      <c r="E953" s="85" t="str">
        <f>IF(AND(LEN(D953)&gt;0,LEN(C953)&gt;0),"ERROR - please do not enter internal order AND cost centre",IF(LEN(C953)&gt;0,VLOOKUP(C953,'Account Codes'!$H$2:$I$5001,2,FALSE),IF(LEN(D953)&gt;0,VLOOKUP(D953,'Account Codes'!$K$2:$L$12186,2,FALSE),"")))</f>
        <v/>
      </c>
      <c r="F953" s="39"/>
      <c r="G953" s="31"/>
      <c r="H953" s="88" t="str">
        <f>IF(LEN(G953)=0,"",VLOOKUP(VALUE(G953),'Account Codes'!$A$2:$B$803,2,FALSE))</f>
        <v/>
      </c>
      <c r="I953" s="147"/>
      <c r="J953" s="132" t="s">
        <v>21</v>
      </c>
      <c r="K953" s="143"/>
      <c r="L953" s="132">
        <f t="shared" si="122"/>
        <v>0</v>
      </c>
      <c r="M953" s="128">
        <f t="shared" si="123"/>
        <v>0</v>
      </c>
      <c r="N953" s="30"/>
      <c r="O953" s="143"/>
      <c r="P953" s="82">
        <f t="shared" si="124"/>
        <v>0</v>
      </c>
      <c r="Q953" s="142"/>
      <c r="R953" s="123" t="str">
        <f t="shared" si="117"/>
        <v/>
      </c>
      <c r="S953" s="122" t="str">
        <f t="shared" si="118"/>
        <v/>
      </c>
      <c r="T953" s="122" t="str">
        <f t="shared" si="119"/>
        <v/>
      </c>
      <c r="U953">
        <f t="shared" si="120"/>
        <v>0</v>
      </c>
    </row>
    <row r="954" spans="1:21" ht="15" x14ac:dyDescent="0.2">
      <c r="A954" s="48">
        <v>931</v>
      </c>
      <c r="B954" s="49" t="str">
        <f>IF(G954="","",VLOOKUP(G954,'Account Codes'!$A$2:$C$803,3,FALSE))</f>
        <v/>
      </c>
      <c r="C954" s="131" t="str">
        <f t="shared" si="121"/>
        <v/>
      </c>
      <c r="D954" s="39"/>
      <c r="E954" s="85" t="str">
        <f>IF(AND(LEN(D954)&gt;0,LEN(C954)&gt;0),"ERROR - please do not enter internal order AND cost centre",IF(LEN(C954)&gt;0,VLOOKUP(C954,'Account Codes'!$H$2:$I$5001,2,FALSE),IF(LEN(D954)&gt;0,VLOOKUP(D954,'Account Codes'!$K$2:$L$12186,2,FALSE),"")))</f>
        <v/>
      </c>
      <c r="F954" s="39"/>
      <c r="G954" s="31"/>
      <c r="H954" s="88" t="str">
        <f>IF(LEN(G954)=0,"",VLOOKUP(VALUE(G954),'Account Codes'!$A$2:$B$803,2,FALSE))</f>
        <v/>
      </c>
      <c r="I954" s="147"/>
      <c r="J954" s="132" t="s">
        <v>21</v>
      </c>
      <c r="K954" s="143"/>
      <c r="L954" s="132">
        <f t="shared" si="122"/>
        <v>0</v>
      </c>
      <c r="M954" s="128">
        <f t="shared" si="123"/>
        <v>0</v>
      </c>
      <c r="N954" s="30"/>
      <c r="O954" s="143"/>
      <c r="P954" s="82">
        <f t="shared" si="124"/>
        <v>0</v>
      </c>
      <c r="Q954" s="142"/>
      <c r="R954" s="123" t="str">
        <f t="shared" si="117"/>
        <v/>
      </c>
      <c r="S954" s="122" t="str">
        <f t="shared" si="118"/>
        <v/>
      </c>
      <c r="T954" s="122" t="str">
        <f t="shared" si="119"/>
        <v/>
      </c>
      <c r="U954">
        <f t="shared" si="120"/>
        <v>0</v>
      </c>
    </row>
    <row r="955" spans="1:21" ht="15" x14ac:dyDescent="0.2">
      <c r="A955" s="48">
        <v>932</v>
      </c>
      <c r="B955" s="49" t="str">
        <f>IF(G955="","",VLOOKUP(G955,'Account Codes'!$A$2:$C$803,3,FALSE))</f>
        <v/>
      </c>
      <c r="C955" s="131" t="str">
        <f t="shared" si="121"/>
        <v/>
      </c>
      <c r="D955" s="39"/>
      <c r="E955" s="85" t="str">
        <f>IF(AND(LEN(D955)&gt;0,LEN(C955)&gt;0),"ERROR - please do not enter internal order AND cost centre",IF(LEN(C955)&gt;0,VLOOKUP(C955,'Account Codes'!$H$2:$I$5001,2,FALSE),IF(LEN(D955)&gt;0,VLOOKUP(D955,'Account Codes'!$K$2:$L$12186,2,FALSE),"")))</f>
        <v/>
      </c>
      <c r="F955" s="39"/>
      <c r="G955" s="31"/>
      <c r="H955" s="88" t="str">
        <f>IF(LEN(G955)=0,"",VLOOKUP(VALUE(G955),'Account Codes'!$A$2:$B$803,2,FALSE))</f>
        <v/>
      </c>
      <c r="I955" s="147"/>
      <c r="J955" s="132" t="s">
        <v>21</v>
      </c>
      <c r="K955" s="143"/>
      <c r="L955" s="132">
        <f t="shared" si="122"/>
        <v>0</v>
      </c>
      <c r="M955" s="128">
        <f t="shared" si="123"/>
        <v>0</v>
      </c>
      <c r="N955" s="30"/>
      <c r="O955" s="143"/>
      <c r="P955" s="82">
        <f t="shared" si="124"/>
        <v>0</v>
      </c>
      <c r="Q955" s="142"/>
      <c r="R955" s="123" t="str">
        <f t="shared" si="117"/>
        <v/>
      </c>
      <c r="S955" s="122" t="str">
        <f t="shared" si="118"/>
        <v/>
      </c>
      <c r="T955" s="122" t="str">
        <f t="shared" si="119"/>
        <v/>
      </c>
      <c r="U955">
        <f t="shared" si="120"/>
        <v>0</v>
      </c>
    </row>
    <row r="956" spans="1:21" ht="15" x14ac:dyDescent="0.2">
      <c r="A956" s="48">
        <v>933</v>
      </c>
      <c r="B956" s="49" t="str">
        <f>IF(G956="","",VLOOKUP(G956,'Account Codes'!$A$2:$C$803,3,FALSE))</f>
        <v/>
      </c>
      <c r="C956" s="131" t="str">
        <f t="shared" si="121"/>
        <v/>
      </c>
      <c r="D956" s="39"/>
      <c r="E956" s="85" t="str">
        <f>IF(AND(LEN(D956)&gt;0,LEN(C956)&gt;0),"ERROR - please do not enter internal order AND cost centre",IF(LEN(C956)&gt;0,VLOOKUP(C956,'Account Codes'!$H$2:$I$5001,2,FALSE),IF(LEN(D956)&gt;0,VLOOKUP(D956,'Account Codes'!$K$2:$L$12186,2,FALSE),"")))</f>
        <v/>
      </c>
      <c r="F956" s="39"/>
      <c r="G956" s="31"/>
      <c r="H956" s="88" t="str">
        <f>IF(LEN(G956)=0,"",VLOOKUP(VALUE(G956),'Account Codes'!$A$2:$B$803,2,FALSE))</f>
        <v/>
      </c>
      <c r="I956" s="147"/>
      <c r="J956" s="132" t="s">
        <v>21</v>
      </c>
      <c r="K956" s="143"/>
      <c r="L956" s="132">
        <f t="shared" si="122"/>
        <v>0</v>
      </c>
      <c r="M956" s="128">
        <f t="shared" si="123"/>
        <v>0</v>
      </c>
      <c r="N956" s="30"/>
      <c r="O956" s="143"/>
      <c r="P956" s="82">
        <f t="shared" si="124"/>
        <v>0</v>
      </c>
      <c r="Q956" s="142"/>
      <c r="R956" s="123" t="str">
        <f t="shared" si="117"/>
        <v/>
      </c>
      <c r="S956" s="122" t="str">
        <f t="shared" si="118"/>
        <v/>
      </c>
      <c r="T956" s="122" t="str">
        <f t="shared" si="119"/>
        <v/>
      </c>
      <c r="U956">
        <f t="shared" si="120"/>
        <v>0</v>
      </c>
    </row>
    <row r="957" spans="1:21" ht="15" x14ac:dyDescent="0.2">
      <c r="A957" s="48">
        <v>934</v>
      </c>
      <c r="B957" s="49" t="str">
        <f>IF(G957="","",VLOOKUP(G957,'Account Codes'!$A$2:$C$803,3,FALSE))</f>
        <v/>
      </c>
      <c r="C957" s="131" t="str">
        <f t="shared" si="121"/>
        <v/>
      </c>
      <c r="D957" s="39"/>
      <c r="E957" s="85" t="str">
        <f>IF(AND(LEN(D957)&gt;0,LEN(C957)&gt;0),"ERROR - please do not enter internal order AND cost centre",IF(LEN(C957)&gt;0,VLOOKUP(C957,'Account Codes'!$H$2:$I$5001,2,FALSE),IF(LEN(D957)&gt;0,VLOOKUP(D957,'Account Codes'!$K$2:$L$12186,2,FALSE),"")))</f>
        <v/>
      </c>
      <c r="F957" s="39"/>
      <c r="G957" s="31"/>
      <c r="H957" s="88" t="str">
        <f>IF(LEN(G957)=0,"",VLOOKUP(VALUE(G957),'Account Codes'!$A$2:$B$803,2,FALSE))</f>
        <v/>
      </c>
      <c r="I957" s="147"/>
      <c r="J957" s="132" t="s">
        <v>21</v>
      </c>
      <c r="K957" s="143"/>
      <c r="L957" s="132">
        <f t="shared" si="122"/>
        <v>0</v>
      </c>
      <c r="M957" s="128">
        <f t="shared" si="123"/>
        <v>0</v>
      </c>
      <c r="N957" s="30"/>
      <c r="O957" s="143"/>
      <c r="P957" s="82">
        <f t="shared" si="124"/>
        <v>0</v>
      </c>
      <c r="Q957" s="142"/>
      <c r="R957" s="123" t="str">
        <f t="shared" si="117"/>
        <v/>
      </c>
      <c r="S957" s="122" t="str">
        <f t="shared" si="118"/>
        <v/>
      </c>
      <c r="T957" s="122" t="str">
        <f t="shared" si="119"/>
        <v/>
      </c>
      <c r="U957">
        <f t="shared" si="120"/>
        <v>0</v>
      </c>
    </row>
    <row r="958" spans="1:21" ht="15" x14ac:dyDescent="0.2">
      <c r="A958" s="48">
        <v>935</v>
      </c>
      <c r="B958" s="49" t="str">
        <f>IF(G958="","",VLOOKUP(G958,'Account Codes'!$A$2:$C$803,3,FALSE))</f>
        <v/>
      </c>
      <c r="C958" s="131" t="str">
        <f t="shared" si="121"/>
        <v/>
      </c>
      <c r="D958" s="39"/>
      <c r="E958" s="85" t="str">
        <f>IF(AND(LEN(D958)&gt;0,LEN(C958)&gt;0),"ERROR - please do not enter internal order AND cost centre",IF(LEN(C958)&gt;0,VLOOKUP(C958,'Account Codes'!$H$2:$I$5001,2,FALSE),IF(LEN(D958)&gt;0,VLOOKUP(D958,'Account Codes'!$K$2:$L$12186,2,FALSE),"")))</f>
        <v/>
      </c>
      <c r="F958" s="39"/>
      <c r="G958" s="31"/>
      <c r="H958" s="88" t="str">
        <f>IF(LEN(G958)=0,"",VLOOKUP(VALUE(G958),'Account Codes'!$A$2:$B$803,2,FALSE))</f>
        <v/>
      </c>
      <c r="I958" s="147"/>
      <c r="J958" s="132" t="s">
        <v>21</v>
      </c>
      <c r="K958" s="143"/>
      <c r="L958" s="132">
        <f t="shared" si="122"/>
        <v>0</v>
      </c>
      <c r="M958" s="128">
        <f t="shared" si="123"/>
        <v>0</v>
      </c>
      <c r="N958" s="30"/>
      <c r="O958" s="143"/>
      <c r="P958" s="82">
        <f t="shared" si="124"/>
        <v>0</v>
      </c>
      <c r="Q958" s="142"/>
      <c r="R958" s="123" t="str">
        <f t="shared" si="117"/>
        <v/>
      </c>
      <c r="S958" s="122" t="str">
        <f t="shared" si="118"/>
        <v/>
      </c>
      <c r="T958" s="122" t="str">
        <f t="shared" si="119"/>
        <v/>
      </c>
      <c r="U958">
        <f t="shared" si="120"/>
        <v>0</v>
      </c>
    </row>
    <row r="959" spans="1:21" ht="15" x14ac:dyDescent="0.2">
      <c r="A959" s="48">
        <v>936</v>
      </c>
      <c r="B959" s="49" t="str">
        <f>IF(G959="","",VLOOKUP(G959,'Account Codes'!$A$2:$C$803,3,FALSE))</f>
        <v/>
      </c>
      <c r="C959" s="131" t="str">
        <f t="shared" si="121"/>
        <v/>
      </c>
      <c r="D959" s="39"/>
      <c r="E959" s="85" t="str">
        <f>IF(AND(LEN(D959)&gt;0,LEN(C959)&gt;0),"ERROR - please do not enter internal order AND cost centre",IF(LEN(C959)&gt;0,VLOOKUP(C959,'Account Codes'!$H$2:$I$5001,2,FALSE),IF(LEN(D959)&gt;0,VLOOKUP(D959,'Account Codes'!$K$2:$L$12186,2,FALSE),"")))</f>
        <v/>
      </c>
      <c r="F959" s="39"/>
      <c r="G959" s="31"/>
      <c r="H959" s="88" t="str">
        <f>IF(LEN(G959)=0,"",VLOOKUP(VALUE(G959),'Account Codes'!$A$2:$B$803,2,FALSE))</f>
        <v/>
      </c>
      <c r="I959" s="147"/>
      <c r="J959" s="132" t="s">
        <v>21</v>
      </c>
      <c r="K959" s="143"/>
      <c r="L959" s="132">
        <f t="shared" si="122"/>
        <v>0</v>
      </c>
      <c r="M959" s="128">
        <f t="shared" si="123"/>
        <v>0</v>
      </c>
      <c r="N959" s="30"/>
      <c r="O959" s="143"/>
      <c r="P959" s="82">
        <f t="shared" si="124"/>
        <v>0</v>
      </c>
      <c r="Q959" s="142"/>
      <c r="R959" s="123" t="str">
        <f t="shared" si="117"/>
        <v/>
      </c>
      <c r="S959" s="122" t="str">
        <f t="shared" si="118"/>
        <v/>
      </c>
      <c r="T959" s="122" t="str">
        <f t="shared" si="119"/>
        <v/>
      </c>
      <c r="U959">
        <f t="shared" si="120"/>
        <v>0</v>
      </c>
    </row>
    <row r="960" spans="1:21" ht="15" x14ac:dyDescent="0.2">
      <c r="A960" s="48">
        <v>937</v>
      </c>
      <c r="B960" s="49" t="str">
        <f>IF(G960="","",VLOOKUP(G960,'Account Codes'!$A$2:$C$803,3,FALSE))</f>
        <v/>
      </c>
      <c r="C960" s="131" t="str">
        <f t="shared" si="121"/>
        <v/>
      </c>
      <c r="D960" s="39"/>
      <c r="E960" s="85" t="str">
        <f>IF(AND(LEN(D960)&gt;0,LEN(C960)&gt;0),"ERROR - please do not enter internal order AND cost centre",IF(LEN(C960)&gt;0,VLOOKUP(C960,'Account Codes'!$H$2:$I$5001,2,FALSE),IF(LEN(D960)&gt;0,VLOOKUP(D960,'Account Codes'!$K$2:$L$12186,2,FALSE),"")))</f>
        <v/>
      </c>
      <c r="F960" s="39"/>
      <c r="G960" s="31"/>
      <c r="H960" s="88" t="str">
        <f>IF(LEN(G960)=0,"",VLOOKUP(VALUE(G960),'Account Codes'!$A$2:$B$803,2,FALSE))</f>
        <v/>
      </c>
      <c r="I960" s="147"/>
      <c r="J960" s="132" t="s">
        <v>21</v>
      </c>
      <c r="K960" s="143"/>
      <c r="L960" s="132">
        <f t="shared" si="122"/>
        <v>0</v>
      </c>
      <c r="M960" s="128">
        <f t="shared" si="123"/>
        <v>0</v>
      </c>
      <c r="N960" s="30"/>
      <c r="O960" s="143"/>
      <c r="P960" s="82">
        <f t="shared" si="124"/>
        <v>0</v>
      </c>
      <c r="Q960" s="142"/>
      <c r="R960" s="123" t="str">
        <f t="shared" si="117"/>
        <v/>
      </c>
      <c r="S960" s="122" t="str">
        <f t="shared" si="118"/>
        <v/>
      </c>
      <c r="T960" s="122" t="str">
        <f t="shared" si="119"/>
        <v/>
      </c>
      <c r="U960">
        <f t="shared" si="120"/>
        <v>0</v>
      </c>
    </row>
    <row r="961" spans="1:21" ht="15" x14ac:dyDescent="0.2">
      <c r="A961" s="48">
        <v>938</v>
      </c>
      <c r="B961" s="49" t="str">
        <f>IF(G961="","",VLOOKUP(G961,'Account Codes'!$A$2:$C$803,3,FALSE))</f>
        <v/>
      </c>
      <c r="C961" s="131" t="str">
        <f t="shared" si="121"/>
        <v/>
      </c>
      <c r="D961" s="39"/>
      <c r="E961" s="85" t="str">
        <f>IF(AND(LEN(D961)&gt;0,LEN(C961)&gt;0),"ERROR - please do not enter internal order AND cost centre",IF(LEN(C961)&gt;0,VLOOKUP(C961,'Account Codes'!$H$2:$I$5001,2,FALSE),IF(LEN(D961)&gt;0,VLOOKUP(D961,'Account Codes'!$K$2:$L$12186,2,FALSE),"")))</f>
        <v/>
      </c>
      <c r="F961" s="39"/>
      <c r="G961" s="31"/>
      <c r="H961" s="88" t="str">
        <f>IF(LEN(G961)=0,"",VLOOKUP(VALUE(G961),'Account Codes'!$A$2:$B$803,2,FALSE))</f>
        <v/>
      </c>
      <c r="I961" s="147"/>
      <c r="J961" s="132" t="s">
        <v>21</v>
      </c>
      <c r="K961" s="143"/>
      <c r="L961" s="132">
        <f t="shared" si="122"/>
        <v>0</v>
      </c>
      <c r="M961" s="128">
        <f t="shared" si="123"/>
        <v>0</v>
      </c>
      <c r="N961" s="30"/>
      <c r="O961" s="143"/>
      <c r="P961" s="82">
        <f t="shared" si="124"/>
        <v>0</v>
      </c>
      <c r="Q961" s="142"/>
      <c r="R961" s="123" t="str">
        <f t="shared" si="117"/>
        <v/>
      </c>
      <c r="S961" s="122" t="str">
        <f t="shared" si="118"/>
        <v/>
      </c>
      <c r="T961" s="122" t="str">
        <f t="shared" si="119"/>
        <v/>
      </c>
      <c r="U961">
        <f t="shared" si="120"/>
        <v>0</v>
      </c>
    </row>
    <row r="962" spans="1:21" ht="15" x14ac:dyDescent="0.2">
      <c r="A962" s="48">
        <v>939</v>
      </c>
      <c r="B962" s="49" t="str">
        <f>IF(G962="","",VLOOKUP(G962,'Account Codes'!$A$2:$C$803,3,FALSE))</f>
        <v/>
      </c>
      <c r="C962" s="131" t="str">
        <f t="shared" si="121"/>
        <v/>
      </c>
      <c r="D962" s="39"/>
      <c r="E962" s="85" t="str">
        <f>IF(AND(LEN(D962)&gt;0,LEN(C962)&gt;0),"ERROR - please do not enter internal order AND cost centre",IF(LEN(C962)&gt;0,VLOOKUP(C962,'Account Codes'!$H$2:$I$5001,2,FALSE),IF(LEN(D962)&gt;0,VLOOKUP(D962,'Account Codes'!$K$2:$L$12186,2,FALSE),"")))</f>
        <v/>
      </c>
      <c r="F962" s="39"/>
      <c r="G962" s="31"/>
      <c r="H962" s="88" t="str">
        <f>IF(LEN(G962)=0,"",VLOOKUP(VALUE(G962),'Account Codes'!$A$2:$B$803,2,FALSE))</f>
        <v/>
      </c>
      <c r="I962" s="147"/>
      <c r="J962" s="132" t="s">
        <v>21</v>
      </c>
      <c r="K962" s="143"/>
      <c r="L962" s="132">
        <f t="shared" si="122"/>
        <v>0</v>
      </c>
      <c r="M962" s="128">
        <f t="shared" si="123"/>
        <v>0</v>
      </c>
      <c r="N962" s="30"/>
      <c r="O962" s="143"/>
      <c r="P962" s="82">
        <f t="shared" si="124"/>
        <v>0</v>
      </c>
      <c r="Q962" s="142"/>
      <c r="R962" s="123" t="str">
        <f t="shared" si="117"/>
        <v/>
      </c>
      <c r="S962" s="122" t="str">
        <f t="shared" si="118"/>
        <v/>
      </c>
      <c r="T962" s="122" t="str">
        <f t="shared" si="119"/>
        <v/>
      </c>
      <c r="U962">
        <f t="shared" si="120"/>
        <v>0</v>
      </c>
    </row>
    <row r="963" spans="1:21" ht="15" x14ac:dyDescent="0.2">
      <c r="A963" s="48">
        <v>940</v>
      </c>
      <c r="B963" s="49" t="str">
        <f>IF(G963="","",VLOOKUP(G963,'Account Codes'!$A$2:$C$803,3,FALSE))</f>
        <v/>
      </c>
      <c r="C963" s="131" t="str">
        <f t="shared" si="121"/>
        <v/>
      </c>
      <c r="D963" s="39"/>
      <c r="E963" s="85" t="str">
        <f>IF(AND(LEN(D963)&gt;0,LEN(C963)&gt;0),"ERROR - please do not enter internal order AND cost centre",IF(LEN(C963)&gt;0,VLOOKUP(C963,'Account Codes'!$H$2:$I$5001,2,FALSE),IF(LEN(D963)&gt;0,VLOOKUP(D963,'Account Codes'!$K$2:$L$12186,2,FALSE),"")))</f>
        <v/>
      </c>
      <c r="F963" s="39"/>
      <c r="G963" s="31"/>
      <c r="H963" s="88" t="str">
        <f>IF(LEN(G963)=0,"",VLOOKUP(VALUE(G963),'Account Codes'!$A$2:$B$803,2,FALSE))</f>
        <v/>
      </c>
      <c r="I963" s="147"/>
      <c r="J963" s="132" t="s">
        <v>21</v>
      </c>
      <c r="K963" s="143"/>
      <c r="L963" s="132">
        <f t="shared" si="122"/>
        <v>0</v>
      </c>
      <c r="M963" s="128">
        <f t="shared" si="123"/>
        <v>0</v>
      </c>
      <c r="N963" s="30"/>
      <c r="O963" s="143"/>
      <c r="P963" s="82">
        <f t="shared" si="124"/>
        <v>0</v>
      </c>
      <c r="Q963" s="142"/>
      <c r="R963" s="123" t="str">
        <f t="shared" si="117"/>
        <v/>
      </c>
      <c r="S963" s="122" t="str">
        <f t="shared" si="118"/>
        <v/>
      </c>
      <c r="T963" s="122" t="str">
        <f t="shared" si="119"/>
        <v/>
      </c>
      <c r="U963">
        <f t="shared" si="120"/>
        <v>0</v>
      </c>
    </row>
    <row r="964" spans="1:21" ht="15" x14ac:dyDescent="0.2">
      <c r="A964" s="48">
        <v>941</v>
      </c>
      <c r="B964" s="49" t="str">
        <f>IF(G964="","",VLOOKUP(G964,'Account Codes'!$A$2:$C$803,3,FALSE))</f>
        <v/>
      </c>
      <c r="C964" s="131" t="str">
        <f t="shared" si="121"/>
        <v/>
      </c>
      <c r="D964" s="39"/>
      <c r="E964" s="85" t="str">
        <f>IF(AND(LEN(D964)&gt;0,LEN(C964)&gt;0),"ERROR - please do not enter internal order AND cost centre",IF(LEN(C964)&gt;0,VLOOKUP(C964,'Account Codes'!$H$2:$I$5001,2,FALSE),IF(LEN(D964)&gt;0,VLOOKUP(D964,'Account Codes'!$K$2:$L$12186,2,FALSE),"")))</f>
        <v/>
      </c>
      <c r="F964" s="39"/>
      <c r="G964" s="31"/>
      <c r="H964" s="88" t="str">
        <f>IF(LEN(G964)=0,"",VLOOKUP(VALUE(G964),'Account Codes'!$A$2:$B$803,2,FALSE))</f>
        <v/>
      </c>
      <c r="I964" s="147"/>
      <c r="J964" s="132" t="s">
        <v>21</v>
      </c>
      <c r="K964" s="143"/>
      <c r="L964" s="132">
        <f t="shared" si="122"/>
        <v>0</v>
      </c>
      <c r="M964" s="128">
        <f t="shared" si="123"/>
        <v>0</v>
      </c>
      <c r="N964" s="30"/>
      <c r="O964" s="143"/>
      <c r="P964" s="82">
        <f t="shared" si="124"/>
        <v>0</v>
      </c>
      <c r="Q964" s="142"/>
      <c r="R964" s="123" t="str">
        <f t="shared" si="117"/>
        <v/>
      </c>
      <c r="S964" s="122" t="str">
        <f t="shared" si="118"/>
        <v/>
      </c>
      <c r="T964" s="122" t="str">
        <f t="shared" si="119"/>
        <v/>
      </c>
      <c r="U964">
        <f t="shared" si="120"/>
        <v>0</v>
      </c>
    </row>
    <row r="965" spans="1:21" ht="15" x14ac:dyDescent="0.2">
      <c r="A965" s="48">
        <v>942</v>
      </c>
      <c r="B965" s="49" t="str">
        <f>IF(G965="","",VLOOKUP(G965,'Account Codes'!$A$2:$C$803,3,FALSE))</f>
        <v/>
      </c>
      <c r="C965" s="131" t="str">
        <f t="shared" si="121"/>
        <v/>
      </c>
      <c r="D965" s="39"/>
      <c r="E965" s="85" t="str">
        <f>IF(AND(LEN(D965)&gt;0,LEN(C965)&gt;0),"ERROR - please do not enter internal order AND cost centre",IF(LEN(C965)&gt;0,VLOOKUP(C965,'Account Codes'!$H$2:$I$5001,2,FALSE),IF(LEN(D965)&gt;0,VLOOKUP(D965,'Account Codes'!$K$2:$L$12186,2,FALSE),"")))</f>
        <v/>
      </c>
      <c r="F965" s="39"/>
      <c r="G965" s="31"/>
      <c r="H965" s="88" t="str">
        <f>IF(LEN(G965)=0,"",VLOOKUP(VALUE(G965),'Account Codes'!$A$2:$B$803,2,FALSE))</f>
        <v/>
      </c>
      <c r="I965" s="147"/>
      <c r="J965" s="132" t="s">
        <v>21</v>
      </c>
      <c r="K965" s="143"/>
      <c r="L965" s="132">
        <f t="shared" si="122"/>
        <v>0</v>
      </c>
      <c r="M965" s="128">
        <f t="shared" si="123"/>
        <v>0</v>
      </c>
      <c r="N965" s="30"/>
      <c r="O965" s="143"/>
      <c r="P965" s="82">
        <f t="shared" si="124"/>
        <v>0</v>
      </c>
      <c r="Q965" s="142"/>
      <c r="R965" s="123" t="str">
        <f t="shared" si="117"/>
        <v/>
      </c>
      <c r="S965" s="122" t="str">
        <f t="shared" si="118"/>
        <v/>
      </c>
      <c r="T965" s="122" t="str">
        <f t="shared" si="119"/>
        <v/>
      </c>
      <c r="U965">
        <f t="shared" si="120"/>
        <v>0</v>
      </c>
    </row>
    <row r="966" spans="1:21" ht="15" x14ac:dyDescent="0.2">
      <c r="A966" s="48">
        <v>943</v>
      </c>
      <c r="B966" s="49" t="str">
        <f>IF(G966="","",VLOOKUP(G966,'Account Codes'!$A$2:$C$803,3,FALSE))</f>
        <v/>
      </c>
      <c r="C966" s="131" t="str">
        <f t="shared" si="121"/>
        <v/>
      </c>
      <c r="D966" s="39"/>
      <c r="E966" s="85" t="str">
        <f>IF(AND(LEN(D966)&gt;0,LEN(C966)&gt;0),"ERROR - please do not enter internal order AND cost centre",IF(LEN(C966)&gt;0,VLOOKUP(C966,'Account Codes'!$H$2:$I$5001,2,FALSE),IF(LEN(D966)&gt;0,VLOOKUP(D966,'Account Codes'!$K$2:$L$12186,2,FALSE),"")))</f>
        <v/>
      </c>
      <c r="F966" s="39"/>
      <c r="G966" s="31"/>
      <c r="H966" s="88" t="str">
        <f>IF(LEN(G966)=0,"",VLOOKUP(VALUE(G966),'Account Codes'!$A$2:$B$803,2,FALSE))</f>
        <v/>
      </c>
      <c r="I966" s="147"/>
      <c r="J966" s="132" t="s">
        <v>21</v>
      </c>
      <c r="K966" s="143"/>
      <c r="L966" s="132">
        <f t="shared" si="122"/>
        <v>0</v>
      </c>
      <c r="M966" s="128">
        <f t="shared" si="123"/>
        <v>0</v>
      </c>
      <c r="N966" s="30"/>
      <c r="O966" s="143"/>
      <c r="P966" s="82">
        <f t="shared" si="124"/>
        <v>0</v>
      </c>
      <c r="Q966" s="142"/>
      <c r="R966" s="123" t="str">
        <f t="shared" si="117"/>
        <v/>
      </c>
      <c r="S966" s="122" t="str">
        <f t="shared" si="118"/>
        <v/>
      </c>
      <c r="T966" s="122" t="str">
        <f t="shared" si="119"/>
        <v/>
      </c>
      <c r="U966">
        <f t="shared" si="120"/>
        <v>0</v>
      </c>
    </row>
    <row r="967" spans="1:21" ht="15" x14ac:dyDescent="0.2">
      <c r="A967" s="48">
        <v>944</v>
      </c>
      <c r="B967" s="49" t="str">
        <f>IF(G967="","",VLOOKUP(G967,'Account Codes'!$A$2:$C$803,3,FALSE))</f>
        <v/>
      </c>
      <c r="C967" s="131" t="str">
        <f t="shared" si="121"/>
        <v/>
      </c>
      <c r="D967" s="39"/>
      <c r="E967" s="85" t="str">
        <f>IF(AND(LEN(D967)&gt;0,LEN(C967)&gt;0),"ERROR - please do not enter internal order AND cost centre",IF(LEN(C967)&gt;0,VLOOKUP(C967,'Account Codes'!$H$2:$I$5001,2,FALSE),IF(LEN(D967)&gt;0,VLOOKUP(D967,'Account Codes'!$K$2:$L$12186,2,FALSE),"")))</f>
        <v/>
      </c>
      <c r="F967" s="39"/>
      <c r="G967" s="31"/>
      <c r="H967" s="88" t="str">
        <f>IF(LEN(G967)=0,"",VLOOKUP(VALUE(G967),'Account Codes'!$A$2:$B$803,2,FALSE))</f>
        <v/>
      </c>
      <c r="I967" s="147"/>
      <c r="J967" s="132" t="s">
        <v>21</v>
      </c>
      <c r="K967" s="143"/>
      <c r="L967" s="132">
        <f t="shared" si="122"/>
        <v>0</v>
      </c>
      <c r="M967" s="128">
        <f t="shared" si="123"/>
        <v>0</v>
      </c>
      <c r="N967" s="30"/>
      <c r="O967" s="143"/>
      <c r="P967" s="82">
        <f t="shared" si="124"/>
        <v>0</v>
      </c>
      <c r="Q967" s="142"/>
      <c r="R967" s="123" t="str">
        <f t="shared" si="117"/>
        <v/>
      </c>
      <c r="S967" s="122" t="str">
        <f t="shared" si="118"/>
        <v/>
      </c>
      <c r="T967" s="122" t="str">
        <f t="shared" si="119"/>
        <v/>
      </c>
      <c r="U967">
        <f t="shared" si="120"/>
        <v>0</v>
      </c>
    </row>
    <row r="968" spans="1:21" ht="15" x14ac:dyDescent="0.2">
      <c r="A968" s="48">
        <v>945</v>
      </c>
      <c r="B968" s="49" t="str">
        <f>IF(G968="","",VLOOKUP(G968,'Account Codes'!$A$2:$C$803,3,FALSE))</f>
        <v/>
      </c>
      <c r="C968" s="131" t="str">
        <f t="shared" si="121"/>
        <v/>
      </c>
      <c r="D968" s="39"/>
      <c r="E968" s="85" t="str">
        <f>IF(AND(LEN(D968)&gt;0,LEN(C968)&gt;0),"ERROR - please do not enter internal order AND cost centre",IF(LEN(C968)&gt;0,VLOOKUP(C968,'Account Codes'!$H$2:$I$5001,2,FALSE),IF(LEN(D968)&gt;0,VLOOKUP(D968,'Account Codes'!$K$2:$L$12186,2,FALSE),"")))</f>
        <v/>
      </c>
      <c r="F968" s="39"/>
      <c r="G968" s="31"/>
      <c r="H968" s="88" t="str">
        <f>IF(LEN(G968)=0,"",VLOOKUP(VALUE(G968),'Account Codes'!$A$2:$B$803,2,FALSE))</f>
        <v/>
      </c>
      <c r="I968" s="147"/>
      <c r="J968" s="132" t="s">
        <v>21</v>
      </c>
      <c r="K968" s="143"/>
      <c r="L968" s="132">
        <f t="shared" si="122"/>
        <v>0</v>
      </c>
      <c r="M968" s="128">
        <f t="shared" si="123"/>
        <v>0</v>
      </c>
      <c r="N968" s="30"/>
      <c r="O968" s="143"/>
      <c r="P968" s="82">
        <f t="shared" si="124"/>
        <v>0</v>
      </c>
      <c r="Q968" s="142"/>
      <c r="R968" s="123" t="str">
        <f t="shared" si="117"/>
        <v/>
      </c>
      <c r="S968" s="122" t="str">
        <f t="shared" si="118"/>
        <v/>
      </c>
      <c r="T968" s="122" t="str">
        <f t="shared" si="119"/>
        <v/>
      </c>
      <c r="U968">
        <f t="shared" si="120"/>
        <v>0</v>
      </c>
    </row>
    <row r="969" spans="1:21" ht="15" x14ac:dyDescent="0.2">
      <c r="A969" s="48">
        <v>946</v>
      </c>
      <c r="B969" s="49" t="str">
        <f>IF(G969="","",VLOOKUP(G969,'Account Codes'!$A$2:$C$803,3,FALSE))</f>
        <v/>
      </c>
      <c r="C969" s="131" t="str">
        <f t="shared" si="121"/>
        <v/>
      </c>
      <c r="D969" s="39"/>
      <c r="E969" s="85" t="str">
        <f>IF(AND(LEN(D969)&gt;0,LEN(C969)&gt;0),"ERROR - please do not enter internal order AND cost centre",IF(LEN(C969)&gt;0,VLOOKUP(C969,'Account Codes'!$H$2:$I$5001,2,FALSE),IF(LEN(D969)&gt;0,VLOOKUP(D969,'Account Codes'!$K$2:$L$12186,2,FALSE),"")))</f>
        <v/>
      </c>
      <c r="F969" s="39"/>
      <c r="G969" s="31"/>
      <c r="H969" s="88" t="str">
        <f>IF(LEN(G969)=0,"",VLOOKUP(VALUE(G969),'Account Codes'!$A$2:$B$803,2,FALSE))</f>
        <v/>
      </c>
      <c r="I969" s="147"/>
      <c r="J969" s="132" t="s">
        <v>21</v>
      </c>
      <c r="K969" s="143"/>
      <c r="L969" s="132">
        <f t="shared" si="122"/>
        <v>0</v>
      </c>
      <c r="M969" s="128">
        <f t="shared" si="123"/>
        <v>0</v>
      </c>
      <c r="N969" s="30"/>
      <c r="O969" s="143"/>
      <c r="P969" s="82">
        <f t="shared" si="124"/>
        <v>0</v>
      </c>
      <c r="Q969" s="142"/>
      <c r="R969" s="123" t="str">
        <f t="shared" si="117"/>
        <v/>
      </c>
      <c r="S969" s="122" t="str">
        <f t="shared" si="118"/>
        <v/>
      </c>
      <c r="T969" s="122" t="str">
        <f t="shared" si="119"/>
        <v/>
      </c>
      <c r="U969">
        <f t="shared" si="120"/>
        <v>0</v>
      </c>
    </row>
    <row r="970" spans="1:21" ht="15" x14ac:dyDescent="0.2">
      <c r="A970" s="48">
        <v>947</v>
      </c>
      <c r="B970" s="49" t="str">
        <f>IF(G970="","",VLOOKUP(G970,'Account Codes'!$A$2:$C$803,3,FALSE))</f>
        <v/>
      </c>
      <c r="C970" s="131" t="str">
        <f t="shared" si="121"/>
        <v/>
      </c>
      <c r="D970" s="39"/>
      <c r="E970" s="85" t="str">
        <f>IF(AND(LEN(D970)&gt;0,LEN(C970)&gt;0),"ERROR - please do not enter internal order AND cost centre",IF(LEN(C970)&gt;0,VLOOKUP(C970,'Account Codes'!$H$2:$I$5001,2,FALSE),IF(LEN(D970)&gt;0,VLOOKUP(D970,'Account Codes'!$K$2:$L$12186,2,FALSE),"")))</f>
        <v/>
      </c>
      <c r="F970" s="39"/>
      <c r="G970" s="31"/>
      <c r="H970" s="88" t="str">
        <f>IF(LEN(G970)=0,"",VLOOKUP(VALUE(G970),'Account Codes'!$A$2:$B$803,2,FALSE))</f>
        <v/>
      </c>
      <c r="I970" s="147"/>
      <c r="J970" s="132" t="s">
        <v>21</v>
      </c>
      <c r="K970" s="143"/>
      <c r="L970" s="132">
        <f t="shared" si="122"/>
        <v>0</v>
      </c>
      <c r="M970" s="128">
        <f t="shared" si="123"/>
        <v>0</v>
      </c>
      <c r="N970" s="30"/>
      <c r="O970" s="143"/>
      <c r="P970" s="82">
        <f t="shared" si="124"/>
        <v>0</v>
      </c>
      <c r="Q970" s="142"/>
      <c r="R970" s="123" t="str">
        <f t="shared" si="117"/>
        <v/>
      </c>
      <c r="S970" s="122" t="str">
        <f t="shared" si="118"/>
        <v/>
      </c>
      <c r="T970" s="122" t="str">
        <f t="shared" si="119"/>
        <v/>
      </c>
      <c r="U970">
        <f t="shared" si="120"/>
        <v>0</v>
      </c>
    </row>
    <row r="971" spans="1:21" ht="15" x14ac:dyDescent="0.2">
      <c r="A971" s="48">
        <v>948</v>
      </c>
      <c r="B971" s="49" t="str">
        <f>IF(G971="","",VLOOKUP(G971,'Account Codes'!$A$2:$C$803,3,FALSE))</f>
        <v/>
      </c>
      <c r="C971" s="131" t="str">
        <f t="shared" si="121"/>
        <v/>
      </c>
      <c r="D971" s="39"/>
      <c r="E971" s="85" t="str">
        <f>IF(AND(LEN(D971)&gt;0,LEN(C971)&gt;0),"ERROR - please do not enter internal order AND cost centre",IF(LEN(C971)&gt;0,VLOOKUP(C971,'Account Codes'!$H$2:$I$5001,2,FALSE),IF(LEN(D971)&gt;0,VLOOKUP(D971,'Account Codes'!$K$2:$L$12186,2,FALSE),"")))</f>
        <v/>
      </c>
      <c r="F971" s="39"/>
      <c r="G971" s="31"/>
      <c r="H971" s="88" t="str">
        <f>IF(LEN(G971)=0,"",VLOOKUP(VALUE(G971),'Account Codes'!$A$2:$B$803,2,FALSE))</f>
        <v/>
      </c>
      <c r="I971" s="147"/>
      <c r="J971" s="132" t="s">
        <v>21</v>
      </c>
      <c r="K971" s="143"/>
      <c r="L971" s="132">
        <f t="shared" si="122"/>
        <v>0</v>
      </c>
      <c r="M971" s="128">
        <f t="shared" si="123"/>
        <v>0</v>
      </c>
      <c r="N971" s="30"/>
      <c r="O971" s="143"/>
      <c r="P971" s="82">
        <f t="shared" si="124"/>
        <v>0</v>
      </c>
      <c r="Q971" s="142"/>
      <c r="R971" s="123" t="str">
        <f t="shared" si="117"/>
        <v/>
      </c>
      <c r="S971" s="122" t="str">
        <f t="shared" si="118"/>
        <v/>
      </c>
      <c r="T971" s="122" t="str">
        <f t="shared" si="119"/>
        <v/>
      </c>
      <c r="U971">
        <f t="shared" si="120"/>
        <v>0</v>
      </c>
    </row>
    <row r="972" spans="1:21" ht="15" x14ac:dyDescent="0.2">
      <c r="A972" s="48">
        <v>949</v>
      </c>
      <c r="B972" s="49" t="str">
        <f>IF(G972="","",VLOOKUP(G972,'Account Codes'!$A$2:$C$803,3,FALSE))</f>
        <v/>
      </c>
      <c r="C972" s="131" t="str">
        <f t="shared" si="121"/>
        <v/>
      </c>
      <c r="D972" s="39"/>
      <c r="E972" s="85" t="str">
        <f>IF(AND(LEN(D972)&gt;0,LEN(C972)&gt;0),"ERROR - please do not enter internal order AND cost centre",IF(LEN(C972)&gt;0,VLOOKUP(C972,'Account Codes'!$H$2:$I$5001,2,FALSE),IF(LEN(D972)&gt;0,VLOOKUP(D972,'Account Codes'!$K$2:$L$12186,2,FALSE),"")))</f>
        <v/>
      </c>
      <c r="F972" s="39"/>
      <c r="G972" s="31"/>
      <c r="H972" s="88" t="str">
        <f>IF(LEN(G972)=0,"",VLOOKUP(VALUE(G972),'Account Codes'!$A$2:$B$803,2,FALSE))</f>
        <v/>
      </c>
      <c r="I972" s="147"/>
      <c r="J972" s="132" t="s">
        <v>21</v>
      </c>
      <c r="K972" s="143"/>
      <c r="L972" s="132">
        <f t="shared" si="122"/>
        <v>0</v>
      </c>
      <c r="M972" s="128">
        <f t="shared" si="123"/>
        <v>0</v>
      </c>
      <c r="N972" s="30"/>
      <c r="O972" s="143"/>
      <c r="P972" s="82">
        <f t="shared" si="124"/>
        <v>0</v>
      </c>
      <c r="Q972" s="142"/>
      <c r="R972" s="123" t="str">
        <f t="shared" si="117"/>
        <v/>
      </c>
      <c r="S972" s="122" t="str">
        <f t="shared" si="118"/>
        <v/>
      </c>
      <c r="T972" s="122" t="str">
        <f t="shared" si="119"/>
        <v/>
      </c>
      <c r="U972">
        <f t="shared" si="120"/>
        <v>0</v>
      </c>
    </row>
    <row r="973" spans="1:21" ht="15" x14ac:dyDescent="0.2">
      <c r="A973" s="48">
        <v>950</v>
      </c>
      <c r="B973" s="49" t="str">
        <f>IF(G973="","",VLOOKUP(G973,'Account Codes'!$A$2:$C$803,3,FALSE))</f>
        <v/>
      </c>
      <c r="C973" s="131" t="str">
        <f t="shared" si="121"/>
        <v/>
      </c>
      <c r="D973" s="39"/>
      <c r="E973" s="85" t="str">
        <f>IF(AND(LEN(D973)&gt;0,LEN(C973)&gt;0),"ERROR - please do not enter internal order AND cost centre",IF(LEN(C973)&gt;0,VLOOKUP(C973,'Account Codes'!$H$2:$I$5001,2,FALSE),IF(LEN(D973)&gt;0,VLOOKUP(D973,'Account Codes'!$K$2:$L$12186,2,FALSE),"")))</f>
        <v/>
      </c>
      <c r="F973" s="39"/>
      <c r="G973" s="31"/>
      <c r="H973" s="88" t="str">
        <f>IF(LEN(G973)=0,"",VLOOKUP(VALUE(G973),'Account Codes'!$A$2:$B$803,2,FALSE))</f>
        <v/>
      </c>
      <c r="I973" s="147"/>
      <c r="J973" s="132" t="s">
        <v>21</v>
      </c>
      <c r="K973" s="143"/>
      <c r="L973" s="132">
        <f t="shared" si="122"/>
        <v>0</v>
      </c>
      <c r="M973" s="128">
        <f t="shared" si="123"/>
        <v>0</v>
      </c>
      <c r="N973" s="30"/>
      <c r="O973" s="143"/>
      <c r="P973" s="82">
        <f t="shared" si="124"/>
        <v>0</v>
      </c>
      <c r="Q973" s="142"/>
      <c r="R973" s="123" t="str">
        <f t="shared" si="117"/>
        <v/>
      </c>
      <c r="S973" s="122" t="str">
        <f t="shared" si="118"/>
        <v/>
      </c>
      <c r="T973" s="122" t="str">
        <f t="shared" si="119"/>
        <v/>
      </c>
      <c r="U973">
        <f t="shared" si="120"/>
        <v>0</v>
      </c>
    </row>
    <row r="974" spans="1:21" ht="15" x14ac:dyDescent="0.2">
      <c r="A974" s="48">
        <v>951</v>
      </c>
      <c r="B974" s="49" t="str">
        <f>IF(G974="","",VLOOKUP(G974,'Account Codes'!$A$2:$C$803,3,FALSE))</f>
        <v/>
      </c>
      <c r="C974" s="131" t="str">
        <f t="shared" si="121"/>
        <v/>
      </c>
      <c r="D974" s="39"/>
      <c r="E974" s="85" t="str">
        <f>IF(AND(LEN(D974)&gt;0,LEN(C974)&gt;0),"ERROR - please do not enter internal order AND cost centre",IF(LEN(C974)&gt;0,VLOOKUP(C974,'Account Codes'!$H$2:$I$5001,2,FALSE),IF(LEN(D974)&gt;0,VLOOKUP(D974,'Account Codes'!$K$2:$L$12186,2,FALSE),"")))</f>
        <v/>
      </c>
      <c r="F974" s="39"/>
      <c r="G974" s="31"/>
      <c r="H974" s="88" t="str">
        <f>IF(LEN(G974)=0,"",VLOOKUP(VALUE(G974),'Account Codes'!$A$2:$B$803,2,FALSE))</f>
        <v/>
      </c>
      <c r="I974" s="147"/>
      <c r="J974" s="132" t="s">
        <v>21</v>
      </c>
      <c r="K974" s="143"/>
      <c r="L974" s="132">
        <f t="shared" si="122"/>
        <v>0</v>
      </c>
      <c r="M974" s="128">
        <f t="shared" si="123"/>
        <v>0</v>
      </c>
      <c r="N974" s="30"/>
      <c r="O974" s="143"/>
      <c r="P974" s="82">
        <f t="shared" si="124"/>
        <v>0</v>
      </c>
      <c r="Q974" s="142"/>
      <c r="R974" s="123" t="str">
        <f t="shared" si="117"/>
        <v/>
      </c>
      <c r="S974" s="122" t="str">
        <f t="shared" si="118"/>
        <v/>
      </c>
      <c r="T974" s="122" t="str">
        <f t="shared" si="119"/>
        <v/>
      </c>
      <c r="U974">
        <f t="shared" si="120"/>
        <v>0</v>
      </c>
    </row>
    <row r="975" spans="1:21" ht="15" x14ac:dyDescent="0.2">
      <c r="A975" s="48">
        <v>952</v>
      </c>
      <c r="B975" s="49" t="str">
        <f>IF(G975="","",VLOOKUP(G975,'Account Codes'!$A$2:$C$803,3,FALSE))</f>
        <v/>
      </c>
      <c r="C975" s="131" t="str">
        <f t="shared" si="121"/>
        <v/>
      </c>
      <c r="D975" s="39"/>
      <c r="E975" s="85" t="str">
        <f>IF(AND(LEN(D975)&gt;0,LEN(C975)&gt;0),"ERROR - please do not enter internal order AND cost centre",IF(LEN(C975)&gt;0,VLOOKUP(C975,'Account Codes'!$H$2:$I$5001,2,FALSE),IF(LEN(D975)&gt;0,VLOOKUP(D975,'Account Codes'!$K$2:$L$12186,2,FALSE),"")))</f>
        <v/>
      </c>
      <c r="F975" s="39"/>
      <c r="G975" s="31"/>
      <c r="H975" s="88" t="str">
        <f>IF(LEN(G975)=0,"",VLOOKUP(VALUE(G975),'Account Codes'!$A$2:$B$803,2,FALSE))</f>
        <v/>
      </c>
      <c r="I975" s="147"/>
      <c r="J975" s="132" t="s">
        <v>21</v>
      </c>
      <c r="K975" s="143"/>
      <c r="L975" s="132">
        <f t="shared" si="122"/>
        <v>0</v>
      </c>
      <c r="M975" s="128">
        <f t="shared" si="123"/>
        <v>0</v>
      </c>
      <c r="N975" s="30"/>
      <c r="O975" s="143"/>
      <c r="P975" s="82">
        <f t="shared" si="124"/>
        <v>0</v>
      </c>
      <c r="Q975" s="142"/>
      <c r="R975" s="123" t="str">
        <f t="shared" si="117"/>
        <v/>
      </c>
      <c r="S975" s="122" t="str">
        <f t="shared" si="118"/>
        <v/>
      </c>
      <c r="T975" s="122" t="str">
        <f t="shared" si="119"/>
        <v/>
      </c>
      <c r="U975">
        <f t="shared" si="120"/>
        <v>0</v>
      </c>
    </row>
    <row r="976" spans="1:21" ht="15" x14ac:dyDescent="0.2">
      <c r="A976" s="48">
        <v>953</v>
      </c>
      <c r="B976" s="49" t="str">
        <f>IF(G976="","",VLOOKUP(G976,'Account Codes'!$A$2:$C$803,3,FALSE))</f>
        <v/>
      </c>
      <c r="C976" s="131" t="str">
        <f t="shared" si="121"/>
        <v/>
      </c>
      <c r="D976" s="39"/>
      <c r="E976" s="85" t="str">
        <f>IF(AND(LEN(D976)&gt;0,LEN(C976)&gt;0),"ERROR - please do not enter internal order AND cost centre",IF(LEN(C976)&gt;0,VLOOKUP(C976,'Account Codes'!$H$2:$I$5001,2,FALSE),IF(LEN(D976)&gt;0,VLOOKUP(D976,'Account Codes'!$K$2:$L$12186,2,FALSE),"")))</f>
        <v/>
      </c>
      <c r="F976" s="39"/>
      <c r="G976" s="31"/>
      <c r="H976" s="88" t="str">
        <f>IF(LEN(G976)=0,"",VLOOKUP(VALUE(G976),'Account Codes'!$A$2:$B$803,2,FALSE))</f>
        <v/>
      </c>
      <c r="I976" s="147"/>
      <c r="J976" s="132" t="s">
        <v>21</v>
      </c>
      <c r="K976" s="143"/>
      <c r="L976" s="132">
        <f t="shared" si="122"/>
        <v>0</v>
      </c>
      <c r="M976" s="128">
        <f t="shared" si="123"/>
        <v>0</v>
      </c>
      <c r="N976" s="30"/>
      <c r="O976" s="143"/>
      <c r="P976" s="82">
        <f t="shared" si="124"/>
        <v>0</v>
      </c>
      <c r="Q976" s="142"/>
      <c r="R976" s="123" t="str">
        <f t="shared" si="117"/>
        <v/>
      </c>
      <c r="S976" s="122" t="str">
        <f t="shared" si="118"/>
        <v/>
      </c>
      <c r="T976" s="122" t="str">
        <f t="shared" si="119"/>
        <v/>
      </c>
      <c r="U976">
        <f t="shared" si="120"/>
        <v>0</v>
      </c>
    </row>
    <row r="977" spans="1:21" ht="15" x14ac:dyDescent="0.2">
      <c r="A977" s="48">
        <v>954</v>
      </c>
      <c r="B977" s="49" t="str">
        <f>IF(G977="","",VLOOKUP(G977,'Account Codes'!$A$2:$C$803,3,FALSE))</f>
        <v/>
      </c>
      <c r="C977" s="131" t="str">
        <f t="shared" si="121"/>
        <v/>
      </c>
      <c r="D977" s="39"/>
      <c r="E977" s="85" t="str">
        <f>IF(AND(LEN(D977)&gt;0,LEN(C977)&gt;0),"ERROR - please do not enter internal order AND cost centre",IF(LEN(C977)&gt;0,VLOOKUP(C977,'Account Codes'!$H$2:$I$5001,2,FALSE),IF(LEN(D977)&gt;0,VLOOKUP(D977,'Account Codes'!$K$2:$L$12186,2,FALSE),"")))</f>
        <v/>
      </c>
      <c r="F977" s="39"/>
      <c r="G977" s="31"/>
      <c r="H977" s="88" t="str">
        <f>IF(LEN(G977)=0,"",VLOOKUP(VALUE(G977),'Account Codes'!$A$2:$B$803,2,FALSE))</f>
        <v/>
      </c>
      <c r="I977" s="147"/>
      <c r="J977" s="132" t="s">
        <v>21</v>
      </c>
      <c r="K977" s="143"/>
      <c r="L977" s="132">
        <f t="shared" si="122"/>
        <v>0</v>
      </c>
      <c r="M977" s="128">
        <f t="shared" si="123"/>
        <v>0</v>
      </c>
      <c r="N977" s="30"/>
      <c r="O977" s="143"/>
      <c r="P977" s="82">
        <f t="shared" si="124"/>
        <v>0</v>
      </c>
      <c r="Q977" s="142"/>
      <c r="R977" s="123" t="str">
        <f t="shared" si="117"/>
        <v/>
      </c>
      <c r="S977" s="122" t="str">
        <f t="shared" si="118"/>
        <v/>
      </c>
      <c r="T977" s="122" t="str">
        <f t="shared" si="119"/>
        <v/>
      </c>
      <c r="U977">
        <f t="shared" si="120"/>
        <v>0</v>
      </c>
    </row>
    <row r="978" spans="1:21" ht="15" x14ac:dyDescent="0.2">
      <c r="A978" s="48">
        <v>955</v>
      </c>
      <c r="B978" s="49" t="str">
        <f>IF(G978="","",VLOOKUP(G978,'Account Codes'!$A$2:$C$803,3,FALSE))</f>
        <v/>
      </c>
      <c r="C978" s="131" t="str">
        <f t="shared" si="121"/>
        <v/>
      </c>
      <c r="D978" s="39"/>
      <c r="E978" s="85" t="str">
        <f>IF(AND(LEN(D978)&gt;0,LEN(C978)&gt;0),"ERROR - please do not enter internal order AND cost centre",IF(LEN(C978)&gt;0,VLOOKUP(C978,'Account Codes'!$H$2:$I$5001,2,FALSE),IF(LEN(D978)&gt;0,VLOOKUP(D978,'Account Codes'!$K$2:$L$12186,2,FALSE),"")))</f>
        <v/>
      </c>
      <c r="F978" s="39"/>
      <c r="G978" s="31"/>
      <c r="H978" s="88" t="str">
        <f>IF(LEN(G978)=0,"",VLOOKUP(VALUE(G978),'Account Codes'!$A$2:$B$803,2,FALSE))</f>
        <v/>
      </c>
      <c r="I978" s="147"/>
      <c r="J978" s="132" t="s">
        <v>21</v>
      </c>
      <c r="K978" s="143"/>
      <c r="L978" s="132">
        <f t="shared" si="122"/>
        <v>0</v>
      </c>
      <c r="M978" s="128">
        <f t="shared" si="123"/>
        <v>0</v>
      </c>
      <c r="N978" s="30"/>
      <c r="O978" s="143"/>
      <c r="P978" s="82">
        <f t="shared" si="124"/>
        <v>0</v>
      </c>
      <c r="Q978" s="142"/>
      <c r="R978" s="123" t="str">
        <f t="shared" si="117"/>
        <v/>
      </c>
      <c r="S978" s="122" t="str">
        <f t="shared" si="118"/>
        <v/>
      </c>
      <c r="T978" s="122" t="str">
        <f t="shared" si="119"/>
        <v/>
      </c>
      <c r="U978">
        <f t="shared" si="120"/>
        <v>0</v>
      </c>
    </row>
    <row r="979" spans="1:21" ht="15" x14ac:dyDescent="0.2">
      <c r="A979" s="48">
        <v>956</v>
      </c>
      <c r="B979" s="49" t="str">
        <f>IF(G979="","",VLOOKUP(G979,'Account Codes'!$A$2:$C$803,3,FALSE))</f>
        <v/>
      </c>
      <c r="C979" s="131" t="str">
        <f t="shared" si="121"/>
        <v/>
      </c>
      <c r="D979" s="39"/>
      <c r="E979" s="85" t="str">
        <f>IF(AND(LEN(D979)&gt;0,LEN(C979)&gt;0),"ERROR - please do not enter internal order AND cost centre",IF(LEN(C979)&gt;0,VLOOKUP(C979,'Account Codes'!$H$2:$I$5001,2,FALSE),IF(LEN(D979)&gt;0,VLOOKUP(D979,'Account Codes'!$K$2:$L$12186,2,FALSE),"")))</f>
        <v/>
      </c>
      <c r="F979" s="39"/>
      <c r="G979" s="31"/>
      <c r="H979" s="88" t="str">
        <f>IF(LEN(G979)=0,"",VLOOKUP(VALUE(G979),'Account Codes'!$A$2:$B$803,2,FALSE))</f>
        <v/>
      </c>
      <c r="I979" s="147"/>
      <c r="J979" s="132" t="s">
        <v>21</v>
      </c>
      <c r="K979" s="143"/>
      <c r="L979" s="132">
        <f t="shared" si="122"/>
        <v>0</v>
      </c>
      <c r="M979" s="128">
        <f t="shared" si="123"/>
        <v>0</v>
      </c>
      <c r="N979" s="30"/>
      <c r="O979" s="143"/>
      <c r="P979" s="82">
        <f t="shared" si="124"/>
        <v>0</v>
      </c>
      <c r="Q979" s="142"/>
      <c r="R979" s="123" t="str">
        <f t="shared" si="117"/>
        <v/>
      </c>
      <c r="S979" s="122" t="str">
        <f t="shared" si="118"/>
        <v/>
      </c>
      <c r="T979" s="122" t="str">
        <f t="shared" si="119"/>
        <v/>
      </c>
      <c r="U979">
        <f t="shared" si="120"/>
        <v>0</v>
      </c>
    </row>
    <row r="980" spans="1:21" ht="15" x14ac:dyDescent="0.2">
      <c r="A980" s="48">
        <v>957</v>
      </c>
      <c r="B980" s="49" t="str">
        <f>IF(G980="","",VLOOKUP(G980,'Account Codes'!$A$2:$C$803,3,FALSE))</f>
        <v/>
      </c>
      <c r="C980" s="131" t="str">
        <f t="shared" si="121"/>
        <v/>
      </c>
      <c r="D980" s="39"/>
      <c r="E980" s="85" t="str">
        <f>IF(AND(LEN(D980)&gt;0,LEN(C980)&gt;0),"ERROR - please do not enter internal order AND cost centre",IF(LEN(C980)&gt;0,VLOOKUP(C980,'Account Codes'!$H$2:$I$5001,2,FALSE),IF(LEN(D980)&gt;0,VLOOKUP(D980,'Account Codes'!$K$2:$L$12186,2,FALSE),"")))</f>
        <v/>
      </c>
      <c r="F980" s="39"/>
      <c r="G980" s="31"/>
      <c r="H980" s="88" t="str">
        <f>IF(LEN(G980)=0,"",VLOOKUP(VALUE(G980),'Account Codes'!$A$2:$B$803,2,FALSE))</f>
        <v/>
      </c>
      <c r="I980" s="147"/>
      <c r="J980" s="132" t="s">
        <v>21</v>
      </c>
      <c r="K980" s="143"/>
      <c r="L980" s="132">
        <f t="shared" si="122"/>
        <v>0</v>
      </c>
      <c r="M980" s="128">
        <f t="shared" si="123"/>
        <v>0</v>
      </c>
      <c r="N980" s="30"/>
      <c r="O980" s="143"/>
      <c r="P980" s="82">
        <f t="shared" si="124"/>
        <v>0</v>
      </c>
      <c r="Q980" s="142"/>
      <c r="R980" s="123" t="str">
        <f t="shared" si="117"/>
        <v/>
      </c>
      <c r="S980" s="122" t="str">
        <f t="shared" si="118"/>
        <v/>
      </c>
      <c r="T980" s="122" t="str">
        <f t="shared" si="119"/>
        <v/>
      </c>
      <c r="U980">
        <f t="shared" si="120"/>
        <v>0</v>
      </c>
    </row>
    <row r="981" spans="1:21" ht="15" x14ac:dyDescent="0.2">
      <c r="A981" s="48">
        <v>958</v>
      </c>
      <c r="B981" s="49" t="str">
        <f>IF(G981="","",VLOOKUP(G981,'Account Codes'!$A$2:$C$803,3,FALSE))</f>
        <v/>
      </c>
      <c r="C981" s="131" t="str">
        <f t="shared" si="121"/>
        <v/>
      </c>
      <c r="D981" s="39"/>
      <c r="E981" s="85" t="str">
        <f>IF(AND(LEN(D981)&gt;0,LEN(C981)&gt;0),"ERROR - please do not enter internal order AND cost centre",IF(LEN(C981)&gt;0,VLOOKUP(C981,'Account Codes'!$H$2:$I$5001,2,FALSE),IF(LEN(D981)&gt;0,VLOOKUP(D981,'Account Codes'!$K$2:$L$12186,2,FALSE),"")))</f>
        <v/>
      </c>
      <c r="F981" s="39"/>
      <c r="G981" s="31"/>
      <c r="H981" s="88" t="str">
        <f>IF(LEN(G981)=0,"",VLOOKUP(VALUE(G981),'Account Codes'!$A$2:$B$803,2,FALSE))</f>
        <v/>
      </c>
      <c r="I981" s="147"/>
      <c r="J981" s="132" t="s">
        <v>21</v>
      </c>
      <c r="K981" s="143"/>
      <c r="L981" s="132">
        <f t="shared" si="122"/>
        <v>0</v>
      </c>
      <c r="M981" s="128">
        <f t="shared" si="123"/>
        <v>0</v>
      </c>
      <c r="N981" s="30"/>
      <c r="O981" s="143"/>
      <c r="P981" s="82">
        <f t="shared" si="124"/>
        <v>0</v>
      </c>
      <c r="Q981" s="142"/>
      <c r="R981" s="123" t="str">
        <f t="shared" si="117"/>
        <v/>
      </c>
      <c r="S981" s="122" t="str">
        <f t="shared" si="118"/>
        <v/>
      </c>
      <c r="T981" s="122" t="str">
        <f t="shared" si="119"/>
        <v/>
      </c>
      <c r="U981">
        <f t="shared" si="120"/>
        <v>0</v>
      </c>
    </row>
    <row r="982" spans="1:21" ht="15" x14ac:dyDescent="0.2">
      <c r="A982" s="48">
        <v>959</v>
      </c>
      <c r="B982" s="49" t="str">
        <f>IF(G982="","",VLOOKUP(G982,'Account Codes'!$A$2:$C$803,3,FALSE))</f>
        <v/>
      </c>
      <c r="C982" s="131" t="str">
        <f t="shared" si="121"/>
        <v/>
      </c>
      <c r="D982" s="39"/>
      <c r="E982" s="85" t="str">
        <f>IF(AND(LEN(D982)&gt;0,LEN(C982)&gt;0),"ERROR - please do not enter internal order AND cost centre",IF(LEN(C982)&gt;0,VLOOKUP(C982,'Account Codes'!$H$2:$I$5001,2,FALSE),IF(LEN(D982)&gt;0,VLOOKUP(D982,'Account Codes'!$K$2:$L$12186,2,FALSE),"")))</f>
        <v/>
      </c>
      <c r="F982" s="39"/>
      <c r="G982" s="31"/>
      <c r="H982" s="88" t="str">
        <f>IF(LEN(G982)=0,"",VLOOKUP(VALUE(G982),'Account Codes'!$A$2:$B$803,2,FALSE))</f>
        <v/>
      </c>
      <c r="I982" s="147"/>
      <c r="J982" s="132" t="s">
        <v>21</v>
      </c>
      <c r="K982" s="143"/>
      <c r="L982" s="132">
        <f t="shared" si="122"/>
        <v>0</v>
      </c>
      <c r="M982" s="128">
        <f t="shared" si="123"/>
        <v>0</v>
      </c>
      <c r="N982" s="30"/>
      <c r="O982" s="143"/>
      <c r="P982" s="82">
        <f t="shared" si="124"/>
        <v>0</v>
      </c>
      <c r="Q982" s="142"/>
      <c r="R982" s="123" t="str">
        <f t="shared" si="117"/>
        <v/>
      </c>
      <c r="S982" s="122" t="str">
        <f t="shared" si="118"/>
        <v/>
      </c>
      <c r="T982" s="122" t="str">
        <f t="shared" si="119"/>
        <v/>
      </c>
      <c r="U982">
        <f t="shared" si="120"/>
        <v>0</v>
      </c>
    </row>
    <row r="983" spans="1:21" ht="15" x14ac:dyDescent="0.2">
      <c r="A983" s="48">
        <v>960</v>
      </c>
      <c r="B983" s="49" t="str">
        <f>IF(G983="","",VLOOKUP(G983,'Account Codes'!$A$2:$C$803,3,FALSE))</f>
        <v/>
      </c>
      <c r="C983" s="131" t="str">
        <f t="shared" si="121"/>
        <v/>
      </c>
      <c r="D983" s="39"/>
      <c r="E983" s="85" t="str">
        <f>IF(AND(LEN(D983)&gt;0,LEN(C983)&gt;0),"ERROR - please do not enter internal order AND cost centre",IF(LEN(C983)&gt;0,VLOOKUP(C983,'Account Codes'!$H$2:$I$5001,2,FALSE),IF(LEN(D983)&gt;0,VLOOKUP(D983,'Account Codes'!$K$2:$L$12186,2,FALSE),"")))</f>
        <v/>
      </c>
      <c r="F983" s="39"/>
      <c r="G983" s="31"/>
      <c r="H983" s="88" t="str">
        <f>IF(LEN(G983)=0,"",VLOOKUP(VALUE(G983),'Account Codes'!$A$2:$B$803,2,FALSE))</f>
        <v/>
      </c>
      <c r="I983" s="147"/>
      <c r="J983" s="132" t="s">
        <v>21</v>
      </c>
      <c r="K983" s="143"/>
      <c r="L983" s="132">
        <f t="shared" si="122"/>
        <v>0</v>
      </c>
      <c r="M983" s="128">
        <f t="shared" si="123"/>
        <v>0</v>
      </c>
      <c r="N983" s="30"/>
      <c r="O983" s="143"/>
      <c r="P983" s="82">
        <f t="shared" si="124"/>
        <v>0</v>
      </c>
      <c r="Q983" s="142"/>
      <c r="R983" s="123" t="str">
        <f t="shared" si="117"/>
        <v/>
      </c>
      <c r="S983" s="122" t="str">
        <f t="shared" si="118"/>
        <v/>
      </c>
      <c r="T983" s="122" t="str">
        <f t="shared" si="119"/>
        <v/>
      </c>
      <c r="U983">
        <f t="shared" si="120"/>
        <v>0</v>
      </c>
    </row>
    <row r="984" spans="1:21" ht="15" x14ac:dyDescent="0.2">
      <c r="A984" s="48">
        <v>961</v>
      </c>
      <c r="B984" s="49" t="str">
        <f>IF(G984="","",VLOOKUP(G984,'Account Codes'!$A$2:$C$803,3,FALSE))</f>
        <v/>
      </c>
      <c r="C984" s="131" t="str">
        <f t="shared" si="121"/>
        <v/>
      </c>
      <c r="D984" s="39"/>
      <c r="E984" s="85" t="str">
        <f>IF(AND(LEN(D984)&gt;0,LEN(C984)&gt;0),"ERROR - please do not enter internal order AND cost centre",IF(LEN(C984)&gt;0,VLOOKUP(C984,'Account Codes'!$H$2:$I$5001,2,FALSE),IF(LEN(D984)&gt;0,VLOOKUP(D984,'Account Codes'!$K$2:$L$12186,2,FALSE),"")))</f>
        <v/>
      </c>
      <c r="F984" s="39"/>
      <c r="G984" s="31"/>
      <c r="H984" s="88" t="str">
        <f>IF(LEN(G984)=0,"",VLOOKUP(VALUE(G984),'Account Codes'!$A$2:$B$803,2,FALSE))</f>
        <v/>
      </c>
      <c r="I984" s="147"/>
      <c r="J984" s="132" t="s">
        <v>21</v>
      </c>
      <c r="K984" s="143"/>
      <c r="L984" s="132">
        <f t="shared" si="122"/>
        <v>0</v>
      </c>
      <c r="M984" s="128">
        <f t="shared" si="123"/>
        <v>0</v>
      </c>
      <c r="N984" s="30"/>
      <c r="O984" s="143"/>
      <c r="P984" s="82">
        <f t="shared" si="124"/>
        <v>0</v>
      </c>
      <c r="Q984" s="142"/>
      <c r="R984" s="123" t="str">
        <f t="shared" si="117"/>
        <v/>
      </c>
      <c r="S984" s="122" t="str">
        <f t="shared" si="118"/>
        <v/>
      </c>
      <c r="T984" s="122" t="str">
        <f t="shared" si="119"/>
        <v/>
      </c>
      <c r="U984">
        <f t="shared" si="120"/>
        <v>0</v>
      </c>
    </row>
    <row r="985" spans="1:21" ht="15" x14ac:dyDescent="0.2">
      <c r="A985" s="48">
        <v>962</v>
      </c>
      <c r="B985" s="49" t="str">
        <f>IF(G985="","",VLOOKUP(G985,'Account Codes'!$A$2:$C$803,3,FALSE))</f>
        <v/>
      </c>
      <c r="C985" s="131" t="str">
        <f t="shared" si="121"/>
        <v/>
      </c>
      <c r="D985" s="39"/>
      <c r="E985" s="85" t="str">
        <f>IF(AND(LEN(D985)&gt;0,LEN(C985)&gt;0),"ERROR - please do not enter internal order AND cost centre",IF(LEN(C985)&gt;0,VLOOKUP(C985,'Account Codes'!$H$2:$I$5001,2,FALSE),IF(LEN(D985)&gt;0,VLOOKUP(D985,'Account Codes'!$K$2:$L$12186,2,FALSE),"")))</f>
        <v/>
      </c>
      <c r="F985" s="39"/>
      <c r="G985" s="31"/>
      <c r="H985" s="88" t="str">
        <f>IF(LEN(G985)=0,"",VLOOKUP(VALUE(G985),'Account Codes'!$A$2:$B$803,2,FALSE))</f>
        <v/>
      </c>
      <c r="I985" s="147"/>
      <c r="J985" s="132" t="s">
        <v>21</v>
      </c>
      <c r="K985" s="143"/>
      <c r="L985" s="132">
        <f t="shared" si="122"/>
        <v>0</v>
      </c>
      <c r="M985" s="128">
        <f t="shared" si="123"/>
        <v>0</v>
      </c>
      <c r="N985" s="30"/>
      <c r="O985" s="143"/>
      <c r="P985" s="82">
        <f t="shared" si="124"/>
        <v>0</v>
      </c>
      <c r="Q985" s="142"/>
      <c r="R985" s="123" t="str">
        <f t="shared" ref="R985:R1001" si="125">IF(U985=0,"","Please enter a value for Counter Party Type and Name")</f>
        <v/>
      </c>
      <c r="S985" s="122" t="str">
        <f t="shared" ref="S985:S1001" si="126">IF(G985="","",IF(N985="",1,""))</f>
        <v/>
      </c>
      <c r="T985" s="122" t="str">
        <f t="shared" ref="T985:T1001" si="127">IF(G985="","",IF(O985="",1,""))</f>
        <v/>
      </c>
      <c r="U985">
        <f t="shared" ref="U985:U1001" si="128">SUM(S985:T985)</f>
        <v>0</v>
      </c>
    </row>
    <row r="986" spans="1:21" ht="15" x14ac:dyDescent="0.2">
      <c r="A986" s="48">
        <v>963</v>
      </c>
      <c r="B986" s="49" t="str">
        <f>IF(G986="","",VLOOKUP(G986,'Account Codes'!$A$2:$C$803,3,FALSE))</f>
        <v/>
      </c>
      <c r="C986" s="131" t="str">
        <f t="shared" ref="C986:C1001" si="129">IF(G985="","",$N$3)</f>
        <v/>
      </c>
      <c r="D986" s="39"/>
      <c r="E986" s="85" t="str">
        <f>IF(AND(LEN(D986)&gt;0,LEN(C986)&gt;0),"ERROR - please do not enter internal order AND cost centre",IF(LEN(C986)&gt;0,VLOOKUP(C986,'Account Codes'!$H$2:$I$5001,2,FALSE),IF(LEN(D986)&gt;0,VLOOKUP(D986,'Account Codes'!$K$2:$L$12186,2,FALSE),"")))</f>
        <v/>
      </c>
      <c r="F986" s="39"/>
      <c r="G986" s="31"/>
      <c r="H986" s="88" t="str">
        <f>IF(LEN(G986)=0,"",VLOOKUP(VALUE(G986),'Account Codes'!$A$2:$B$803,2,FALSE))</f>
        <v/>
      </c>
      <c r="I986" s="147"/>
      <c r="J986" s="132" t="s">
        <v>21</v>
      </c>
      <c r="K986" s="143"/>
      <c r="L986" s="132">
        <f t="shared" si="122"/>
        <v>0</v>
      </c>
      <c r="M986" s="128">
        <f t="shared" si="123"/>
        <v>0</v>
      </c>
      <c r="N986" s="30"/>
      <c r="O986" s="143"/>
      <c r="P986" s="82">
        <f t="shared" si="124"/>
        <v>0</v>
      </c>
      <c r="Q986" s="142"/>
      <c r="R986" s="123" t="str">
        <f t="shared" si="125"/>
        <v/>
      </c>
      <c r="S986" s="122" t="str">
        <f t="shared" si="126"/>
        <v/>
      </c>
      <c r="T986" s="122" t="str">
        <f t="shared" si="127"/>
        <v/>
      </c>
      <c r="U986">
        <f t="shared" si="128"/>
        <v>0</v>
      </c>
    </row>
    <row r="987" spans="1:21" ht="15" x14ac:dyDescent="0.2">
      <c r="A987" s="48">
        <v>964</v>
      </c>
      <c r="B987" s="49" t="str">
        <f>IF(G987="","",VLOOKUP(G987,'Account Codes'!$A$2:$C$803,3,FALSE))</f>
        <v/>
      </c>
      <c r="C987" s="131" t="str">
        <f t="shared" si="129"/>
        <v/>
      </c>
      <c r="D987" s="39"/>
      <c r="E987" s="85" t="str">
        <f>IF(AND(LEN(D987)&gt;0,LEN(C987)&gt;0),"ERROR - please do not enter internal order AND cost centre",IF(LEN(C987)&gt;0,VLOOKUP(C987,'Account Codes'!$H$2:$I$5001,2,FALSE),IF(LEN(D987)&gt;0,VLOOKUP(D987,'Account Codes'!$K$2:$L$12186,2,FALSE),"")))</f>
        <v/>
      </c>
      <c r="F987" s="39"/>
      <c r="G987" s="31"/>
      <c r="H987" s="88" t="str">
        <f>IF(LEN(G987)=0,"",VLOOKUP(VALUE(G987),'Account Codes'!$A$2:$B$803,2,FALSE))</f>
        <v/>
      </c>
      <c r="I987" s="147"/>
      <c r="J987" s="132" t="s">
        <v>21</v>
      </c>
      <c r="K987" s="143"/>
      <c r="L987" s="132">
        <f t="shared" si="122"/>
        <v>0</v>
      </c>
      <c r="M987" s="128">
        <f t="shared" si="123"/>
        <v>0</v>
      </c>
      <c r="N987" s="30"/>
      <c r="O987" s="143"/>
      <c r="P987" s="82">
        <f t="shared" si="124"/>
        <v>0</v>
      </c>
      <c r="Q987" s="142"/>
      <c r="R987" s="123" t="str">
        <f t="shared" si="125"/>
        <v/>
      </c>
      <c r="S987" s="122" t="str">
        <f t="shared" si="126"/>
        <v/>
      </c>
      <c r="T987" s="122" t="str">
        <f t="shared" si="127"/>
        <v/>
      </c>
      <c r="U987">
        <f t="shared" si="128"/>
        <v>0</v>
      </c>
    </row>
    <row r="988" spans="1:21" ht="15" x14ac:dyDescent="0.2">
      <c r="A988" s="48">
        <v>965</v>
      </c>
      <c r="B988" s="49" t="str">
        <f>IF(G988="","",VLOOKUP(G988,'Account Codes'!$A$2:$C$803,3,FALSE))</f>
        <v/>
      </c>
      <c r="C988" s="131" t="str">
        <f t="shared" si="129"/>
        <v/>
      </c>
      <c r="D988" s="39"/>
      <c r="E988" s="85" t="str">
        <f>IF(AND(LEN(D988)&gt;0,LEN(C988)&gt;0),"ERROR - please do not enter internal order AND cost centre",IF(LEN(C988)&gt;0,VLOOKUP(C988,'Account Codes'!$H$2:$I$5001,2,FALSE),IF(LEN(D988)&gt;0,VLOOKUP(D988,'Account Codes'!$K$2:$L$12186,2,FALSE),"")))</f>
        <v/>
      </c>
      <c r="F988" s="39"/>
      <c r="G988" s="31"/>
      <c r="H988" s="88" t="str">
        <f>IF(LEN(G988)=0,"",VLOOKUP(VALUE(G988),'Account Codes'!$A$2:$B$803,2,FALSE))</f>
        <v/>
      </c>
      <c r="I988" s="147"/>
      <c r="J988" s="132" t="s">
        <v>21</v>
      </c>
      <c r="K988" s="143"/>
      <c r="L988" s="132">
        <f t="shared" si="122"/>
        <v>0</v>
      </c>
      <c r="M988" s="128">
        <f t="shared" si="123"/>
        <v>0</v>
      </c>
      <c r="N988" s="30"/>
      <c r="O988" s="143"/>
      <c r="P988" s="82">
        <f t="shared" si="124"/>
        <v>0</v>
      </c>
      <c r="Q988" s="142"/>
      <c r="R988" s="123" t="str">
        <f t="shared" si="125"/>
        <v/>
      </c>
      <c r="S988" s="122" t="str">
        <f t="shared" si="126"/>
        <v/>
      </c>
      <c r="T988" s="122" t="str">
        <f t="shared" si="127"/>
        <v/>
      </c>
      <c r="U988">
        <f t="shared" si="128"/>
        <v>0</v>
      </c>
    </row>
    <row r="989" spans="1:21" ht="15" x14ac:dyDescent="0.2">
      <c r="A989" s="48">
        <v>966</v>
      </c>
      <c r="B989" s="49" t="str">
        <f>IF(G989="","",VLOOKUP(G989,'Account Codes'!$A$2:$C$803,3,FALSE))</f>
        <v/>
      </c>
      <c r="C989" s="131" t="str">
        <f t="shared" si="129"/>
        <v/>
      </c>
      <c r="D989" s="39"/>
      <c r="E989" s="85" t="str">
        <f>IF(AND(LEN(D989)&gt;0,LEN(C989)&gt;0),"ERROR - please do not enter internal order AND cost centre",IF(LEN(C989)&gt;0,VLOOKUP(C989,'Account Codes'!$H$2:$I$5001,2,FALSE),IF(LEN(D989)&gt;0,VLOOKUP(D989,'Account Codes'!$K$2:$L$12186,2,FALSE),"")))</f>
        <v/>
      </c>
      <c r="F989" s="39"/>
      <c r="G989" s="31"/>
      <c r="H989" s="88" t="str">
        <f>IF(LEN(G989)=0,"",VLOOKUP(VALUE(G989),'Account Codes'!$A$2:$B$803,2,FALSE))</f>
        <v/>
      </c>
      <c r="I989" s="147"/>
      <c r="J989" s="132" t="s">
        <v>21</v>
      </c>
      <c r="K989" s="143"/>
      <c r="L989" s="132">
        <f t="shared" si="122"/>
        <v>0</v>
      </c>
      <c r="M989" s="128">
        <f t="shared" si="123"/>
        <v>0</v>
      </c>
      <c r="N989" s="30"/>
      <c r="O989" s="143"/>
      <c r="P989" s="82">
        <f t="shared" si="124"/>
        <v>0</v>
      </c>
      <c r="Q989" s="142"/>
      <c r="R989" s="123" t="str">
        <f t="shared" si="125"/>
        <v/>
      </c>
      <c r="S989" s="122" t="str">
        <f t="shared" si="126"/>
        <v/>
      </c>
      <c r="T989" s="122" t="str">
        <f t="shared" si="127"/>
        <v/>
      </c>
      <c r="U989">
        <f t="shared" si="128"/>
        <v>0</v>
      </c>
    </row>
    <row r="990" spans="1:21" ht="15" x14ac:dyDescent="0.2">
      <c r="A990" s="48">
        <v>967</v>
      </c>
      <c r="B990" s="49" t="str">
        <f>IF(G990="","",VLOOKUP(G990,'Account Codes'!$A$2:$C$803,3,FALSE))</f>
        <v/>
      </c>
      <c r="C990" s="131" t="str">
        <f t="shared" si="129"/>
        <v/>
      </c>
      <c r="D990" s="39"/>
      <c r="E990" s="85" t="str">
        <f>IF(AND(LEN(D990)&gt;0,LEN(C990)&gt;0),"ERROR - please do not enter internal order AND cost centre",IF(LEN(C990)&gt;0,VLOOKUP(C990,'Account Codes'!$H$2:$I$5001,2,FALSE),IF(LEN(D990)&gt;0,VLOOKUP(D990,'Account Codes'!$K$2:$L$12186,2,FALSE),"")))</f>
        <v/>
      </c>
      <c r="F990" s="39"/>
      <c r="G990" s="31"/>
      <c r="H990" s="88" t="str">
        <f>IF(LEN(G990)=0,"",VLOOKUP(VALUE(G990),'Account Codes'!$A$2:$B$803,2,FALSE))</f>
        <v/>
      </c>
      <c r="I990" s="147"/>
      <c r="J990" s="132" t="s">
        <v>21</v>
      </c>
      <c r="K990" s="143"/>
      <c r="L990" s="132">
        <f t="shared" si="122"/>
        <v>0</v>
      </c>
      <c r="M990" s="128">
        <f t="shared" si="123"/>
        <v>0</v>
      </c>
      <c r="N990" s="30"/>
      <c r="O990" s="143"/>
      <c r="P990" s="82">
        <f t="shared" si="124"/>
        <v>0</v>
      </c>
      <c r="Q990" s="142"/>
      <c r="R990" s="123" t="str">
        <f t="shared" si="125"/>
        <v/>
      </c>
      <c r="S990" s="122" t="str">
        <f t="shared" si="126"/>
        <v/>
      </c>
      <c r="T990" s="122" t="str">
        <f t="shared" si="127"/>
        <v/>
      </c>
      <c r="U990">
        <f t="shared" si="128"/>
        <v>0</v>
      </c>
    </row>
    <row r="991" spans="1:21" ht="15" x14ac:dyDescent="0.2">
      <c r="A991" s="48">
        <v>968</v>
      </c>
      <c r="B991" s="49" t="str">
        <f>IF(G991="","",VLOOKUP(G991,'Account Codes'!$A$2:$C$803,3,FALSE))</f>
        <v/>
      </c>
      <c r="C991" s="131" t="str">
        <f t="shared" si="129"/>
        <v/>
      </c>
      <c r="D991" s="39"/>
      <c r="E991" s="85" t="str">
        <f>IF(AND(LEN(D991)&gt;0,LEN(C991)&gt;0),"ERROR - please do not enter internal order AND cost centre",IF(LEN(C991)&gt;0,VLOOKUP(C991,'Account Codes'!$H$2:$I$5001,2,FALSE),IF(LEN(D991)&gt;0,VLOOKUP(D991,'Account Codes'!$K$2:$L$12186,2,FALSE),"")))</f>
        <v/>
      </c>
      <c r="F991" s="39"/>
      <c r="G991" s="31"/>
      <c r="H991" s="88" t="str">
        <f>IF(LEN(G991)=0,"",VLOOKUP(VALUE(G991),'Account Codes'!$A$2:$B$803,2,FALSE))</f>
        <v/>
      </c>
      <c r="I991" s="147"/>
      <c r="J991" s="132" t="s">
        <v>21</v>
      </c>
      <c r="K991" s="143"/>
      <c r="L991" s="132">
        <f t="shared" si="122"/>
        <v>0</v>
      </c>
      <c r="M991" s="128">
        <f t="shared" si="123"/>
        <v>0</v>
      </c>
      <c r="N991" s="30"/>
      <c r="O991" s="143"/>
      <c r="P991" s="82">
        <f t="shared" si="124"/>
        <v>0</v>
      </c>
      <c r="Q991" s="142"/>
      <c r="R991" s="123" t="str">
        <f t="shared" si="125"/>
        <v/>
      </c>
      <c r="S991" s="122" t="str">
        <f t="shared" si="126"/>
        <v/>
      </c>
      <c r="T991" s="122" t="str">
        <f t="shared" si="127"/>
        <v/>
      </c>
      <c r="U991">
        <f t="shared" si="128"/>
        <v>0</v>
      </c>
    </row>
    <row r="992" spans="1:21" ht="15" x14ac:dyDescent="0.2">
      <c r="A992" s="48">
        <v>969</v>
      </c>
      <c r="B992" s="49" t="str">
        <f>IF(G992="","",VLOOKUP(G992,'Account Codes'!$A$2:$C$803,3,FALSE))</f>
        <v/>
      </c>
      <c r="C992" s="131" t="str">
        <f t="shared" si="129"/>
        <v/>
      </c>
      <c r="D992" s="39"/>
      <c r="E992" s="85" t="str">
        <f>IF(AND(LEN(D992)&gt;0,LEN(C992)&gt;0),"ERROR - please do not enter internal order AND cost centre",IF(LEN(C992)&gt;0,VLOOKUP(C992,'Account Codes'!$H$2:$I$5001,2,FALSE),IF(LEN(D992)&gt;0,VLOOKUP(D992,'Account Codes'!$K$2:$L$12186,2,FALSE),"")))</f>
        <v/>
      </c>
      <c r="F992" s="39"/>
      <c r="G992" s="31"/>
      <c r="H992" s="88" t="str">
        <f>IF(LEN(G992)=0,"",VLOOKUP(VALUE(G992),'Account Codes'!$A$2:$B$803,2,FALSE))</f>
        <v/>
      </c>
      <c r="I992" s="147"/>
      <c r="J992" s="132" t="s">
        <v>21</v>
      </c>
      <c r="K992" s="143"/>
      <c r="L992" s="132">
        <f t="shared" ref="L992:L1001" si="130">IF((M992+P992)&gt;49,("ERROR!"),SUM(M992+P992))</f>
        <v>0</v>
      </c>
      <c r="M992" s="128">
        <f t="shared" ref="M992:M1001" si="131">IF(LEN(K992)&gt;35,("ERROR"),LEN(K992))</f>
        <v>0</v>
      </c>
      <c r="N992" s="30"/>
      <c r="O992" s="143"/>
      <c r="P992" s="82">
        <f t="shared" ref="P992:P1001" si="132">LEN(O992)</f>
        <v>0</v>
      </c>
      <c r="Q992" s="142"/>
      <c r="R992" s="123" t="str">
        <f t="shared" si="125"/>
        <v/>
      </c>
      <c r="S992" s="122" t="str">
        <f t="shared" si="126"/>
        <v/>
      </c>
      <c r="T992" s="122" t="str">
        <f t="shared" si="127"/>
        <v/>
      </c>
      <c r="U992">
        <f t="shared" si="128"/>
        <v>0</v>
      </c>
    </row>
    <row r="993" spans="1:21" ht="15" x14ac:dyDescent="0.2">
      <c r="A993" s="48">
        <v>970</v>
      </c>
      <c r="B993" s="49" t="str">
        <f>IF(G993="","",VLOOKUP(G993,'Account Codes'!$A$2:$C$803,3,FALSE))</f>
        <v/>
      </c>
      <c r="C993" s="131" t="str">
        <f t="shared" si="129"/>
        <v/>
      </c>
      <c r="D993" s="39"/>
      <c r="E993" s="85" t="str">
        <f>IF(AND(LEN(D993)&gt;0,LEN(C993)&gt;0),"ERROR - please do not enter internal order AND cost centre",IF(LEN(C993)&gt;0,VLOOKUP(C993,'Account Codes'!$H$2:$I$5001,2,FALSE),IF(LEN(D993)&gt;0,VLOOKUP(D993,'Account Codes'!$K$2:$L$12186,2,FALSE),"")))</f>
        <v/>
      </c>
      <c r="F993" s="39"/>
      <c r="G993" s="31"/>
      <c r="H993" s="88" t="str">
        <f>IF(LEN(G993)=0,"",VLOOKUP(VALUE(G993),'Account Codes'!$A$2:$B$803,2,FALSE))</f>
        <v/>
      </c>
      <c r="I993" s="147"/>
      <c r="J993" s="132" t="s">
        <v>21</v>
      </c>
      <c r="K993" s="143"/>
      <c r="L993" s="132">
        <f t="shared" si="130"/>
        <v>0</v>
      </c>
      <c r="M993" s="128">
        <f t="shared" si="131"/>
        <v>0</v>
      </c>
      <c r="N993" s="30"/>
      <c r="O993" s="143"/>
      <c r="P993" s="82">
        <f t="shared" si="132"/>
        <v>0</v>
      </c>
      <c r="Q993" s="142"/>
      <c r="R993" s="123" t="str">
        <f t="shared" si="125"/>
        <v/>
      </c>
      <c r="S993" s="122" t="str">
        <f t="shared" si="126"/>
        <v/>
      </c>
      <c r="T993" s="122" t="str">
        <f t="shared" si="127"/>
        <v/>
      </c>
      <c r="U993">
        <f t="shared" si="128"/>
        <v>0</v>
      </c>
    </row>
    <row r="994" spans="1:21" ht="15" x14ac:dyDescent="0.2">
      <c r="A994" s="48">
        <v>971</v>
      </c>
      <c r="B994" s="49" t="str">
        <f>IF(G994="","",VLOOKUP(G994,'Account Codes'!$A$2:$C$803,3,FALSE))</f>
        <v/>
      </c>
      <c r="C994" s="131" t="str">
        <f t="shared" si="129"/>
        <v/>
      </c>
      <c r="D994" s="39"/>
      <c r="E994" s="85" t="str">
        <f>IF(AND(LEN(D994)&gt;0,LEN(C994)&gt;0),"ERROR - please do not enter internal order AND cost centre",IF(LEN(C994)&gt;0,VLOOKUP(C994,'Account Codes'!$H$2:$I$5001,2,FALSE),IF(LEN(D994)&gt;0,VLOOKUP(D994,'Account Codes'!$K$2:$L$12186,2,FALSE),"")))</f>
        <v/>
      </c>
      <c r="F994" s="39"/>
      <c r="G994" s="31"/>
      <c r="H994" s="88" t="str">
        <f>IF(LEN(G994)=0,"",VLOOKUP(VALUE(G994),'Account Codes'!$A$2:$B$803,2,FALSE))</f>
        <v/>
      </c>
      <c r="I994" s="147"/>
      <c r="J994" s="132" t="s">
        <v>21</v>
      </c>
      <c r="K994" s="143"/>
      <c r="L994" s="132">
        <f t="shared" si="130"/>
        <v>0</v>
      </c>
      <c r="M994" s="128">
        <f t="shared" si="131"/>
        <v>0</v>
      </c>
      <c r="N994" s="30"/>
      <c r="O994" s="143"/>
      <c r="P994" s="82">
        <f t="shared" si="132"/>
        <v>0</v>
      </c>
      <c r="Q994" s="142"/>
      <c r="R994" s="123" t="str">
        <f t="shared" si="125"/>
        <v/>
      </c>
      <c r="S994" s="122" t="str">
        <f t="shared" si="126"/>
        <v/>
      </c>
      <c r="T994" s="122" t="str">
        <f t="shared" si="127"/>
        <v/>
      </c>
      <c r="U994">
        <f t="shared" si="128"/>
        <v>0</v>
      </c>
    </row>
    <row r="995" spans="1:21" ht="15" x14ac:dyDescent="0.2">
      <c r="A995" s="48">
        <v>972</v>
      </c>
      <c r="B995" s="49" t="str">
        <f>IF(G995="","",VLOOKUP(G995,'Account Codes'!$A$2:$C$803,3,FALSE))</f>
        <v/>
      </c>
      <c r="C995" s="131" t="str">
        <f t="shared" si="129"/>
        <v/>
      </c>
      <c r="D995" s="39"/>
      <c r="E995" s="85" t="str">
        <f>IF(AND(LEN(D995)&gt;0,LEN(C995)&gt;0),"ERROR - please do not enter internal order AND cost centre",IF(LEN(C995)&gt;0,VLOOKUP(C995,'Account Codes'!$H$2:$I$5001,2,FALSE),IF(LEN(D995)&gt;0,VLOOKUP(D995,'Account Codes'!$K$2:$L$12186,2,FALSE),"")))</f>
        <v/>
      </c>
      <c r="F995" s="39"/>
      <c r="G995" s="31"/>
      <c r="H995" s="88" t="str">
        <f>IF(LEN(G995)=0,"",VLOOKUP(VALUE(G995),'Account Codes'!$A$2:$B$803,2,FALSE))</f>
        <v/>
      </c>
      <c r="I995" s="147"/>
      <c r="J995" s="132" t="s">
        <v>21</v>
      </c>
      <c r="K995" s="143"/>
      <c r="L995" s="132">
        <f t="shared" si="130"/>
        <v>0</v>
      </c>
      <c r="M995" s="128">
        <f t="shared" si="131"/>
        <v>0</v>
      </c>
      <c r="N995" s="30"/>
      <c r="O995" s="143"/>
      <c r="P995" s="82">
        <f t="shared" si="132"/>
        <v>0</v>
      </c>
      <c r="Q995" s="142"/>
      <c r="R995" s="123" t="str">
        <f t="shared" si="125"/>
        <v/>
      </c>
      <c r="S995" s="122" t="str">
        <f t="shared" si="126"/>
        <v/>
      </c>
      <c r="T995" s="122" t="str">
        <f t="shared" si="127"/>
        <v/>
      </c>
      <c r="U995">
        <f t="shared" si="128"/>
        <v>0</v>
      </c>
    </row>
    <row r="996" spans="1:21" ht="15" x14ac:dyDescent="0.2">
      <c r="A996" s="48">
        <v>973</v>
      </c>
      <c r="B996" s="49" t="str">
        <f>IF(G996="","",VLOOKUP(G996,'Account Codes'!$A$2:$C$803,3,FALSE))</f>
        <v/>
      </c>
      <c r="C996" s="131" t="str">
        <f t="shared" si="129"/>
        <v/>
      </c>
      <c r="D996" s="39"/>
      <c r="E996" s="85" t="str">
        <f>IF(AND(LEN(D996)&gt;0,LEN(C996)&gt;0),"ERROR - please do not enter internal order AND cost centre",IF(LEN(C996)&gt;0,VLOOKUP(C996,'Account Codes'!$H$2:$I$5001,2,FALSE),IF(LEN(D996)&gt;0,VLOOKUP(D996,'Account Codes'!$K$2:$L$12186,2,FALSE),"")))</f>
        <v/>
      </c>
      <c r="F996" s="39"/>
      <c r="G996" s="31"/>
      <c r="H996" s="88" t="str">
        <f>IF(LEN(G996)=0,"",VLOOKUP(VALUE(G996),'Account Codes'!$A$2:$B$803,2,FALSE))</f>
        <v/>
      </c>
      <c r="I996" s="147"/>
      <c r="J996" s="132" t="s">
        <v>21</v>
      </c>
      <c r="K996" s="143"/>
      <c r="L996" s="132">
        <f t="shared" si="130"/>
        <v>0</v>
      </c>
      <c r="M996" s="128">
        <f t="shared" si="131"/>
        <v>0</v>
      </c>
      <c r="N996" s="30"/>
      <c r="O996" s="143"/>
      <c r="P996" s="82">
        <f t="shared" si="132"/>
        <v>0</v>
      </c>
      <c r="Q996" s="142"/>
      <c r="R996" s="123" t="str">
        <f t="shared" si="125"/>
        <v/>
      </c>
      <c r="S996" s="122" t="str">
        <f t="shared" si="126"/>
        <v/>
      </c>
      <c r="T996" s="122" t="str">
        <f t="shared" si="127"/>
        <v/>
      </c>
      <c r="U996">
        <f t="shared" si="128"/>
        <v>0</v>
      </c>
    </row>
    <row r="997" spans="1:21" ht="15" x14ac:dyDescent="0.2">
      <c r="A997" s="48">
        <v>974</v>
      </c>
      <c r="B997" s="49" t="str">
        <f>IF(G997="","",VLOOKUP(G997,'Account Codes'!$A$2:$C$803,3,FALSE))</f>
        <v/>
      </c>
      <c r="C997" s="131" t="str">
        <f t="shared" si="129"/>
        <v/>
      </c>
      <c r="D997" s="39"/>
      <c r="E997" s="85" t="str">
        <f>IF(AND(LEN(D997)&gt;0,LEN(C997)&gt;0),"ERROR - please do not enter internal order AND cost centre",IF(LEN(C997)&gt;0,VLOOKUP(C997,'Account Codes'!$H$2:$I$5001,2,FALSE),IF(LEN(D997)&gt;0,VLOOKUP(D997,'Account Codes'!$K$2:$L$12186,2,FALSE),"")))</f>
        <v/>
      </c>
      <c r="F997" s="39"/>
      <c r="G997" s="31"/>
      <c r="H997" s="88" t="str">
        <f>IF(LEN(G997)=0,"",VLOOKUP(VALUE(G997),'Account Codes'!$A$2:$B$803,2,FALSE))</f>
        <v/>
      </c>
      <c r="I997" s="147"/>
      <c r="J997" s="132" t="s">
        <v>21</v>
      </c>
      <c r="K997" s="143"/>
      <c r="L997" s="132">
        <f t="shared" si="130"/>
        <v>0</v>
      </c>
      <c r="M997" s="128">
        <f t="shared" si="131"/>
        <v>0</v>
      </c>
      <c r="N997" s="30"/>
      <c r="O997" s="143"/>
      <c r="P997" s="82">
        <f t="shared" si="132"/>
        <v>0</v>
      </c>
      <c r="Q997" s="142"/>
      <c r="R997" s="123" t="str">
        <f t="shared" si="125"/>
        <v/>
      </c>
      <c r="S997" s="122" t="str">
        <f t="shared" si="126"/>
        <v/>
      </c>
      <c r="T997" s="122" t="str">
        <f t="shared" si="127"/>
        <v/>
      </c>
      <c r="U997">
        <f t="shared" si="128"/>
        <v>0</v>
      </c>
    </row>
    <row r="998" spans="1:21" ht="15" x14ac:dyDescent="0.2">
      <c r="A998" s="48">
        <v>975</v>
      </c>
      <c r="B998" s="49" t="str">
        <f>IF(G998="","",VLOOKUP(G998,'Account Codes'!$A$2:$C$803,3,FALSE))</f>
        <v/>
      </c>
      <c r="C998" s="131" t="str">
        <f t="shared" si="129"/>
        <v/>
      </c>
      <c r="D998" s="39"/>
      <c r="E998" s="85" t="str">
        <f>IF(AND(LEN(D998)&gt;0,LEN(C998)&gt;0),"ERROR - please do not enter internal order AND cost centre",IF(LEN(C998)&gt;0,VLOOKUP(C998,'Account Codes'!$H$2:$I$5001,2,FALSE),IF(LEN(D998)&gt;0,VLOOKUP(D998,'Account Codes'!$K$2:$L$12186,2,FALSE),"")))</f>
        <v/>
      </c>
      <c r="F998" s="39"/>
      <c r="G998" s="31"/>
      <c r="H998" s="88" t="str">
        <f>IF(LEN(G998)=0,"",VLOOKUP(VALUE(G998),'Account Codes'!$A$2:$B$803,2,FALSE))</f>
        <v/>
      </c>
      <c r="I998" s="147"/>
      <c r="J998" s="132" t="s">
        <v>21</v>
      </c>
      <c r="K998" s="143"/>
      <c r="L998" s="132">
        <f t="shared" si="130"/>
        <v>0</v>
      </c>
      <c r="M998" s="128">
        <f t="shared" si="131"/>
        <v>0</v>
      </c>
      <c r="N998" s="30"/>
      <c r="O998" s="143"/>
      <c r="P998" s="82">
        <f t="shared" si="132"/>
        <v>0</v>
      </c>
      <c r="Q998" s="142"/>
      <c r="R998" s="123" t="str">
        <f t="shared" si="125"/>
        <v/>
      </c>
      <c r="S998" s="122" t="str">
        <f t="shared" si="126"/>
        <v/>
      </c>
      <c r="T998" s="122" t="str">
        <f t="shared" si="127"/>
        <v/>
      </c>
      <c r="U998">
        <f t="shared" si="128"/>
        <v>0</v>
      </c>
    </row>
    <row r="999" spans="1:21" ht="15" x14ac:dyDescent="0.2">
      <c r="A999" s="48">
        <v>976</v>
      </c>
      <c r="B999" s="49" t="str">
        <f>IF(G999="","",VLOOKUP(G999,'Account Codes'!$A$2:$C$803,3,FALSE))</f>
        <v/>
      </c>
      <c r="C999" s="131" t="str">
        <f t="shared" si="129"/>
        <v/>
      </c>
      <c r="D999" s="39"/>
      <c r="E999" s="85" t="str">
        <f>IF(AND(LEN(D999)&gt;0,LEN(C999)&gt;0),"ERROR - please do not enter internal order AND cost centre",IF(LEN(C999)&gt;0,VLOOKUP(C999,'Account Codes'!$H$2:$I$5001,2,FALSE),IF(LEN(D999)&gt;0,VLOOKUP(D999,'Account Codes'!$K$2:$L$12186,2,FALSE),"")))</f>
        <v/>
      </c>
      <c r="F999" s="39"/>
      <c r="G999" s="31"/>
      <c r="H999" s="88" t="str">
        <f>IF(LEN(G999)=0,"",VLOOKUP(VALUE(G999),'Account Codes'!$A$2:$B$803,2,FALSE))</f>
        <v/>
      </c>
      <c r="I999" s="147"/>
      <c r="J999" s="132" t="s">
        <v>21</v>
      </c>
      <c r="K999" s="143"/>
      <c r="L999" s="132">
        <f t="shared" si="130"/>
        <v>0</v>
      </c>
      <c r="M999" s="128">
        <f t="shared" si="131"/>
        <v>0</v>
      </c>
      <c r="N999" s="30"/>
      <c r="O999" s="143"/>
      <c r="P999" s="82">
        <f t="shared" si="132"/>
        <v>0</v>
      </c>
      <c r="Q999" s="142"/>
      <c r="R999" s="123" t="str">
        <f t="shared" si="125"/>
        <v/>
      </c>
      <c r="S999" s="122" t="str">
        <f t="shared" si="126"/>
        <v/>
      </c>
      <c r="T999" s="122" t="str">
        <f t="shared" si="127"/>
        <v/>
      </c>
      <c r="U999">
        <f t="shared" si="128"/>
        <v>0</v>
      </c>
    </row>
    <row r="1000" spans="1:21" ht="15" x14ac:dyDescent="0.2">
      <c r="A1000" s="48">
        <v>977</v>
      </c>
      <c r="B1000" s="49" t="str">
        <f>IF(G1000="","",VLOOKUP(G1000,'Account Codes'!$A$2:$C$803,3,FALSE))</f>
        <v/>
      </c>
      <c r="C1000" s="131" t="str">
        <f t="shared" si="129"/>
        <v/>
      </c>
      <c r="D1000" s="39"/>
      <c r="E1000" s="85" t="str">
        <f>IF(AND(LEN(D1000)&gt;0,LEN(C1000)&gt;0),"ERROR - please do not enter internal order AND cost centre",IF(LEN(C1000)&gt;0,VLOOKUP(C1000,'Account Codes'!$H$2:$I$5001,2,FALSE),IF(LEN(D1000)&gt;0,VLOOKUP(D1000,'Account Codes'!$K$2:$L$12186,2,FALSE),"")))</f>
        <v/>
      </c>
      <c r="F1000" s="39"/>
      <c r="G1000" s="31"/>
      <c r="H1000" s="88" t="str">
        <f>IF(LEN(G1000)=0,"",VLOOKUP(VALUE(G1000),'Account Codes'!$A$2:$B$803,2,FALSE))</f>
        <v/>
      </c>
      <c r="I1000" s="147"/>
      <c r="J1000" s="132" t="s">
        <v>21</v>
      </c>
      <c r="K1000" s="143"/>
      <c r="L1000" s="132">
        <f t="shared" si="130"/>
        <v>0</v>
      </c>
      <c r="M1000" s="128">
        <f t="shared" si="131"/>
        <v>0</v>
      </c>
      <c r="N1000" s="30"/>
      <c r="O1000" s="143"/>
      <c r="P1000" s="82">
        <f t="shared" si="132"/>
        <v>0</v>
      </c>
      <c r="Q1000" s="142"/>
      <c r="R1000" s="123" t="str">
        <f t="shared" si="125"/>
        <v/>
      </c>
      <c r="S1000" s="122" t="str">
        <f t="shared" si="126"/>
        <v/>
      </c>
      <c r="T1000" s="122" t="str">
        <f t="shared" si="127"/>
        <v/>
      </c>
      <c r="U1000">
        <f t="shared" si="128"/>
        <v>0</v>
      </c>
    </row>
    <row r="1001" spans="1:21" ht="15" x14ac:dyDescent="0.2">
      <c r="A1001" s="48">
        <v>978</v>
      </c>
      <c r="B1001" s="49" t="str">
        <f>IF(G1001="","",VLOOKUP(G1001,'Account Codes'!$A$2:$C$803,3,FALSE))</f>
        <v/>
      </c>
      <c r="C1001" s="131" t="str">
        <f t="shared" si="129"/>
        <v/>
      </c>
      <c r="D1001" s="39"/>
      <c r="E1001" s="85" t="str">
        <f>IF(AND(LEN(D1001)&gt;0,LEN(C1001)&gt;0),"ERROR - please do not enter internal order AND cost centre",IF(LEN(C1001)&gt;0,VLOOKUP(C1001,'Account Codes'!$H$2:$I$5001,2,FALSE),IF(LEN(D1001)&gt;0,VLOOKUP(D1001,'Account Codes'!$K$2:$L$12186,2,FALSE),"")))</f>
        <v/>
      </c>
      <c r="F1001" s="39"/>
      <c r="G1001" s="31"/>
      <c r="H1001" s="88" t="str">
        <f>IF(LEN(G1001)=0,"",VLOOKUP(VALUE(G1001),'Account Codes'!$A$2:$B$803,2,FALSE))</f>
        <v/>
      </c>
      <c r="I1001" s="147"/>
      <c r="J1001" s="132" t="s">
        <v>21</v>
      </c>
      <c r="K1001" s="143"/>
      <c r="L1001" s="132">
        <f t="shared" si="130"/>
        <v>0</v>
      </c>
      <c r="M1001" s="128">
        <f t="shared" si="131"/>
        <v>0</v>
      </c>
      <c r="N1001" s="30"/>
      <c r="O1001" s="143"/>
      <c r="P1001" s="82">
        <f t="shared" si="132"/>
        <v>0</v>
      </c>
      <c r="Q1001" s="142"/>
      <c r="R1001" s="123" t="str">
        <f t="shared" si="125"/>
        <v/>
      </c>
      <c r="S1001" s="122" t="str">
        <f t="shared" si="126"/>
        <v/>
      </c>
      <c r="T1001" s="122" t="str">
        <f t="shared" si="127"/>
        <v/>
      </c>
      <c r="U1001">
        <f t="shared" si="128"/>
        <v>0</v>
      </c>
    </row>
    <row r="1002" spans="1:21" x14ac:dyDescent="0.2">
      <c r="S1002" s="122"/>
    </row>
  </sheetData>
  <sheetProtection sheet="1" formatCells="0"/>
  <mergeCells count="18">
    <mergeCell ref="C22:C23"/>
    <mergeCell ref="D22:D23"/>
    <mergeCell ref="E22:E23"/>
    <mergeCell ref="F22:F23"/>
    <mergeCell ref="G22:G23"/>
    <mergeCell ref="K3:M3"/>
    <mergeCell ref="H22:H23"/>
    <mergeCell ref="N22:N23"/>
    <mergeCell ref="O22:O23"/>
    <mergeCell ref="Q22:Q23"/>
    <mergeCell ref="Q4:Q7"/>
    <mergeCell ref="M22:M23"/>
    <mergeCell ref="L22:L23"/>
    <mergeCell ref="P22:P23"/>
    <mergeCell ref="K4:M4"/>
    <mergeCell ref="K5:M5"/>
    <mergeCell ref="K6:M6"/>
    <mergeCell ref="K7:M7"/>
  </mergeCells>
  <phoneticPr fontId="8" type="noConversion"/>
  <dataValidations count="2">
    <dataValidation type="decimal" operator="greaterThanOrEqual" allowBlank="1" showInputMessage="1" showErrorMessage="1" errorTitle="Negative value not allowed" error="If you wish to reduce your debtor value please set column J to a 'D' instead of a 'C'" sqref="I24:I1001" xr:uid="{00000000-0002-0000-0200-000000000000}">
      <formula1>0.01</formula1>
    </dataValidation>
    <dataValidation type="list" showInputMessage="1" showErrorMessage="1" sqref="N24:N1001" xr:uid="{00000000-0002-0000-0200-000001000000}">
      <formula1>$S$1:$S$9</formula1>
    </dataValidation>
  </dataValidations>
  <printOptions horizontalCentered="1" verticalCentered="1"/>
  <pageMargins left="0.35433070866141736" right="0.35433070866141736" top="0.59055118110236227" bottom="0.59055118110236227" header="0.51181102362204722" footer="0.51181102362204722"/>
  <pageSetup paperSize="9" scale="54" fitToHeight="0" orientation="landscape" verticalDpi="300" r:id="rId1"/>
  <headerFooter alignWithMargins="0"/>
  <ignoredErrors>
    <ignoredError sqref="M26"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2B1BDE69-6836-4040-95CB-9C7CAD10A1AF}">
          <x14:formula1>
            <xm:f>List!$A:$A</xm:f>
          </x14:formula1>
          <xm:sqref>N3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2655"/>
  <sheetViews>
    <sheetView topLeftCell="A148" zoomScale="90" zoomScaleNormal="90" workbookViewId="0">
      <selection activeCell="B176" sqref="B176"/>
    </sheetView>
  </sheetViews>
  <sheetFormatPr defaultRowHeight="12.75" x14ac:dyDescent="0.2"/>
  <cols>
    <col min="1" max="1" width="10.28515625" bestFit="1" customWidth="1"/>
    <col min="2" max="2" width="39.42578125" customWidth="1"/>
    <col min="3" max="3" width="9.28515625" customWidth="1"/>
    <col min="4" max="4" width="8.28515625" customWidth="1"/>
    <col min="5" max="5" width="23.5703125" bestFit="1" customWidth="1"/>
    <col min="8" max="8" width="14.28515625" bestFit="1" customWidth="1"/>
    <col min="9" max="9" width="25" bestFit="1" customWidth="1"/>
    <col min="11" max="11" width="13.42578125" bestFit="1" customWidth="1"/>
    <col min="12" max="12" width="49.28515625" bestFit="1" customWidth="1"/>
  </cols>
  <sheetData>
    <row r="1" spans="1:12" x14ac:dyDescent="0.2">
      <c r="A1" t="s">
        <v>23541</v>
      </c>
      <c r="B1" t="s">
        <v>53</v>
      </c>
      <c r="C1" t="s">
        <v>24659</v>
      </c>
      <c r="H1" t="s">
        <v>186</v>
      </c>
      <c r="I1" t="s">
        <v>53</v>
      </c>
      <c r="K1" t="s">
        <v>23542</v>
      </c>
      <c r="L1" t="s">
        <v>53</v>
      </c>
    </row>
    <row r="2" spans="1:12" ht="15" x14ac:dyDescent="0.25">
      <c r="A2">
        <v>10100</v>
      </c>
      <c r="B2" t="s">
        <v>54</v>
      </c>
      <c r="C2" t="s">
        <v>24661</v>
      </c>
      <c r="H2">
        <v>10473</v>
      </c>
      <c r="I2" t="s">
        <v>22840</v>
      </c>
      <c r="K2" s="94" t="s">
        <v>187</v>
      </c>
      <c r="L2" s="94" t="s">
        <v>12436</v>
      </c>
    </row>
    <row r="3" spans="1:12" ht="15" x14ac:dyDescent="0.25">
      <c r="A3">
        <v>10110</v>
      </c>
      <c r="B3" t="s">
        <v>55</v>
      </c>
      <c r="C3" t="s">
        <v>24661</v>
      </c>
      <c r="H3">
        <v>14829</v>
      </c>
      <c r="I3" t="s">
        <v>22720</v>
      </c>
      <c r="K3" s="94" t="s">
        <v>188</v>
      </c>
      <c r="L3" s="94" t="s">
        <v>12437</v>
      </c>
    </row>
    <row r="4" spans="1:12" ht="15" x14ac:dyDescent="0.25">
      <c r="A4">
        <v>10180</v>
      </c>
      <c r="B4" t="s">
        <v>18820</v>
      </c>
      <c r="C4" t="s">
        <v>24661</v>
      </c>
      <c r="H4">
        <v>100000</v>
      </c>
      <c r="I4" t="s">
        <v>18915</v>
      </c>
      <c r="K4" s="94" t="s">
        <v>189</v>
      </c>
      <c r="L4" s="94" t="s">
        <v>12438</v>
      </c>
    </row>
    <row r="5" spans="1:12" ht="15" x14ac:dyDescent="0.25">
      <c r="A5">
        <v>10190</v>
      </c>
      <c r="B5" t="s">
        <v>18821</v>
      </c>
      <c r="C5" t="s">
        <v>24661</v>
      </c>
      <c r="H5">
        <v>100001</v>
      </c>
      <c r="I5" t="s">
        <v>18916</v>
      </c>
      <c r="K5" s="94" t="s">
        <v>190</v>
      </c>
      <c r="L5" s="94" t="s">
        <v>12438</v>
      </c>
    </row>
    <row r="6" spans="1:12" ht="15" x14ac:dyDescent="0.25">
      <c r="A6">
        <v>10400</v>
      </c>
      <c r="B6" t="s">
        <v>57</v>
      </c>
      <c r="C6" t="s">
        <v>24661</v>
      </c>
      <c r="H6">
        <v>100002</v>
      </c>
      <c r="I6" t="s">
        <v>23543</v>
      </c>
      <c r="K6" s="94" t="s">
        <v>191</v>
      </c>
      <c r="L6" s="94" t="s">
        <v>12438</v>
      </c>
    </row>
    <row r="7" spans="1:12" ht="15" x14ac:dyDescent="0.25">
      <c r="A7">
        <v>10408</v>
      </c>
      <c r="B7" t="s">
        <v>18822</v>
      </c>
      <c r="C7" t="s">
        <v>24661</v>
      </c>
      <c r="H7">
        <v>100003</v>
      </c>
      <c r="I7" t="s">
        <v>18917</v>
      </c>
      <c r="K7" s="94" t="s">
        <v>192</v>
      </c>
      <c r="L7" s="94" t="s">
        <v>12440</v>
      </c>
    </row>
    <row r="8" spans="1:12" ht="15" x14ac:dyDescent="0.25">
      <c r="A8">
        <v>10409</v>
      </c>
      <c r="B8" t="s">
        <v>18823</v>
      </c>
      <c r="C8" t="s">
        <v>24661</v>
      </c>
      <c r="H8">
        <v>100004</v>
      </c>
      <c r="I8" t="s">
        <v>18918</v>
      </c>
      <c r="K8" s="94" t="s">
        <v>193</v>
      </c>
      <c r="L8" s="94" t="s">
        <v>12442</v>
      </c>
    </row>
    <row r="9" spans="1:12" ht="15" x14ac:dyDescent="0.25">
      <c r="A9">
        <v>10410</v>
      </c>
      <c r="B9" t="s">
        <v>18824</v>
      </c>
      <c r="C9" t="s">
        <v>24661</v>
      </c>
      <c r="H9">
        <v>100006</v>
      </c>
      <c r="I9" t="s">
        <v>18919</v>
      </c>
      <c r="K9" s="94" t="s">
        <v>194</v>
      </c>
      <c r="L9" s="94" t="s">
        <v>12443</v>
      </c>
    </row>
    <row r="10" spans="1:12" ht="15" x14ac:dyDescent="0.25">
      <c r="A10">
        <v>10411</v>
      </c>
      <c r="B10" t="s">
        <v>18825</v>
      </c>
      <c r="C10" t="s">
        <v>24661</v>
      </c>
      <c r="H10">
        <v>100007</v>
      </c>
      <c r="I10" t="s">
        <v>18920</v>
      </c>
      <c r="K10" s="94" t="s">
        <v>195</v>
      </c>
      <c r="L10" s="94" t="s">
        <v>12444</v>
      </c>
    </row>
    <row r="11" spans="1:12" ht="15" x14ac:dyDescent="0.25">
      <c r="A11">
        <v>10418</v>
      </c>
      <c r="B11" t="s">
        <v>18826</v>
      </c>
      <c r="C11" t="s">
        <v>24661</v>
      </c>
      <c r="H11">
        <v>100008</v>
      </c>
      <c r="I11" t="s">
        <v>18921</v>
      </c>
      <c r="K11" s="94" t="s">
        <v>196</v>
      </c>
      <c r="L11" s="94" t="s">
        <v>12445</v>
      </c>
    </row>
    <row r="12" spans="1:12" ht="15" x14ac:dyDescent="0.25">
      <c r="A12">
        <v>10419</v>
      </c>
      <c r="B12" t="s">
        <v>18827</v>
      </c>
      <c r="C12" t="s">
        <v>24661</v>
      </c>
      <c r="H12">
        <v>100009</v>
      </c>
      <c r="I12" t="s">
        <v>11394</v>
      </c>
      <c r="K12" s="94" t="s">
        <v>197</v>
      </c>
      <c r="L12" s="94" t="s">
        <v>12446</v>
      </c>
    </row>
    <row r="13" spans="1:12" ht="15" x14ac:dyDescent="0.25">
      <c r="A13">
        <v>10420</v>
      </c>
      <c r="B13" t="s">
        <v>58</v>
      </c>
      <c r="C13" t="s">
        <v>24661</v>
      </c>
      <c r="H13">
        <v>100010</v>
      </c>
      <c r="I13" t="s">
        <v>18922</v>
      </c>
      <c r="K13" s="94" t="s">
        <v>198</v>
      </c>
      <c r="L13" s="94" t="s">
        <v>12447</v>
      </c>
    </row>
    <row r="14" spans="1:12" ht="15" x14ac:dyDescent="0.25">
      <c r="A14">
        <v>10421</v>
      </c>
      <c r="B14" t="s">
        <v>18828</v>
      </c>
      <c r="C14" t="s">
        <v>24661</v>
      </c>
      <c r="H14">
        <v>100011</v>
      </c>
      <c r="I14" t="s">
        <v>18923</v>
      </c>
      <c r="K14" s="94" t="s">
        <v>199</v>
      </c>
      <c r="L14" s="94" t="s">
        <v>12448</v>
      </c>
    </row>
    <row r="15" spans="1:12" ht="15" x14ac:dyDescent="0.25">
      <c r="A15">
        <v>10423</v>
      </c>
      <c r="B15" t="s">
        <v>18829</v>
      </c>
      <c r="C15" t="s">
        <v>24661</v>
      </c>
      <c r="H15">
        <v>100012</v>
      </c>
      <c r="I15" t="s">
        <v>18924</v>
      </c>
      <c r="K15" s="94" t="s">
        <v>200</v>
      </c>
      <c r="L15" s="94" t="s">
        <v>12449</v>
      </c>
    </row>
    <row r="16" spans="1:12" ht="15" x14ac:dyDescent="0.25">
      <c r="A16">
        <v>10428</v>
      </c>
      <c r="B16" t="s">
        <v>59</v>
      </c>
      <c r="C16" t="s">
        <v>24661</v>
      </c>
      <c r="H16">
        <v>100013</v>
      </c>
      <c r="I16" t="s">
        <v>18925</v>
      </c>
      <c r="K16" s="94" t="s">
        <v>201</v>
      </c>
      <c r="L16" s="94" t="s">
        <v>12450</v>
      </c>
    </row>
    <row r="17" spans="1:12" ht="15" x14ac:dyDescent="0.25">
      <c r="A17">
        <v>10429</v>
      </c>
      <c r="B17" t="s">
        <v>18830</v>
      </c>
      <c r="C17" t="s">
        <v>24661</v>
      </c>
      <c r="H17">
        <v>100014</v>
      </c>
      <c r="I17" t="s">
        <v>23544</v>
      </c>
      <c r="K17" s="94" t="s">
        <v>202</v>
      </c>
      <c r="L17" s="94" t="s">
        <v>12451</v>
      </c>
    </row>
    <row r="18" spans="1:12" ht="15" x14ac:dyDescent="0.25">
      <c r="A18">
        <v>10430</v>
      </c>
      <c r="B18" t="s">
        <v>18831</v>
      </c>
      <c r="C18" t="s">
        <v>24661</v>
      </c>
      <c r="H18">
        <v>100015</v>
      </c>
      <c r="I18" t="s">
        <v>18926</v>
      </c>
      <c r="K18" s="94" t="s">
        <v>203</v>
      </c>
      <c r="L18" s="94" t="s">
        <v>12452</v>
      </c>
    </row>
    <row r="19" spans="1:12" ht="15" x14ac:dyDescent="0.25">
      <c r="A19">
        <v>10431</v>
      </c>
      <c r="B19" t="s">
        <v>18832</v>
      </c>
      <c r="C19" t="s">
        <v>24661</v>
      </c>
      <c r="H19">
        <v>100017</v>
      </c>
      <c r="I19" t="s">
        <v>18927</v>
      </c>
      <c r="K19" s="94" t="s">
        <v>204</v>
      </c>
      <c r="L19" s="94" t="s">
        <v>12453</v>
      </c>
    </row>
    <row r="20" spans="1:12" ht="15" x14ac:dyDescent="0.25">
      <c r="A20">
        <v>10438</v>
      </c>
      <c r="B20" t="s">
        <v>18833</v>
      </c>
      <c r="C20" t="s">
        <v>24661</v>
      </c>
      <c r="H20">
        <v>100018</v>
      </c>
      <c r="I20" t="s">
        <v>18928</v>
      </c>
      <c r="K20" s="94" t="s">
        <v>205</v>
      </c>
      <c r="L20" s="94" t="s">
        <v>12454</v>
      </c>
    </row>
    <row r="21" spans="1:12" ht="15" x14ac:dyDescent="0.25">
      <c r="A21">
        <v>10439</v>
      </c>
      <c r="B21" t="s">
        <v>18834</v>
      </c>
      <c r="C21" t="s">
        <v>24661</v>
      </c>
      <c r="H21">
        <v>100019</v>
      </c>
      <c r="I21" t="s">
        <v>18929</v>
      </c>
      <c r="K21" s="94" t="s">
        <v>206</v>
      </c>
      <c r="L21" s="94" t="s">
        <v>207</v>
      </c>
    </row>
    <row r="22" spans="1:12" ht="15" x14ac:dyDescent="0.25">
      <c r="A22">
        <v>10440</v>
      </c>
      <c r="B22" t="s">
        <v>60</v>
      </c>
      <c r="C22" t="s">
        <v>24661</v>
      </c>
      <c r="H22">
        <v>100020</v>
      </c>
      <c r="I22" t="s">
        <v>18930</v>
      </c>
      <c r="K22" s="94" t="s">
        <v>208</v>
      </c>
      <c r="L22" s="94" t="s">
        <v>12455</v>
      </c>
    </row>
    <row r="23" spans="1:12" ht="15" x14ac:dyDescent="0.25">
      <c r="A23">
        <v>10441</v>
      </c>
      <c r="B23" t="s">
        <v>18835</v>
      </c>
      <c r="C23" t="s">
        <v>24661</v>
      </c>
      <c r="H23">
        <v>100021</v>
      </c>
      <c r="I23" t="s">
        <v>18931</v>
      </c>
      <c r="K23" s="94" t="s">
        <v>209</v>
      </c>
      <c r="L23" s="94" t="s">
        <v>12456</v>
      </c>
    </row>
    <row r="24" spans="1:12" ht="15" x14ac:dyDescent="0.25">
      <c r="A24">
        <v>10448</v>
      </c>
      <c r="B24" t="s">
        <v>61</v>
      </c>
      <c r="C24" t="s">
        <v>24661</v>
      </c>
      <c r="H24">
        <v>100022</v>
      </c>
      <c r="I24" t="s">
        <v>18932</v>
      </c>
      <c r="K24" s="94" t="s">
        <v>210</v>
      </c>
      <c r="L24" s="94" t="s">
        <v>12457</v>
      </c>
    </row>
    <row r="25" spans="1:12" ht="15" x14ac:dyDescent="0.25">
      <c r="A25">
        <v>10449</v>
      </c>
      <c r="B25" t="s">
        <v>18836</v>
      </c>
      <c r="C25" t="s">
        <v>24661</v>
      </c>
      <c r="H25">
        <v>100023</v>
      </c>
      <c r="I25" t="s">
        <v>23545</v>
      </c>
      <c r="K25" s="94" t="s">
        <v>211</v>
      </c>
      <c r="L25" s="94" t="s">
        <v>12458</v>
      </c>
    </row>
    <row r="26" spans="1:12" ht="15" x14ac:dyDescent="0.25">
      <c r="A26">
        <v>10550</v>
      </c>
      <c r="B26" t="s">
        <v>62</v>
      </c>
      <c r="C26" t="s">
        <v>24661</v>
      </c>
      <c r="H26">
        <v>100024</v>
      </c>
      <c r="I26" t="s">
        <v>18933</v>
      </c>
      <c r="K26" s="94" t="s">
        <v>212</v>
      </c>
      <c r="L26" s="94" t="s">
        <v>12459</v>
      </c>
    </row>
    <row r="27" spans="1:12" ht="15" x14ac:dyDescent="0.25">
      <c r="A27">
        <v>10551</v>
      </c>
      <c r="B27" t="s">
        <v>18837</v>
      </c>
      <c r="C27" t="s">
        <v>24661</v>
      </c>
      <c r="H27">
        <v>100025</v>
      </c>
      <c r="I27" t="s">
        <v>18934</v>
      </c>
      <c r="K27" s="94" t="s">
        <v>213</v>
      </c>
      <c r="L27" s="94" t="s">
        <v>12460</v>
      </c>
    </row>
    <row r="28" spans="1:12" ht="15" x14ac:dyDescent="0.25">
      <c r="A28">
        <v>10558</v>
      </c>
      <c r="B28" t="s">
        <v>63</v>
      </c>
      <c r="C28" t="s">
        <v>24661</v>
      </c>
      <c r="H28">
        <v>100026</v>
      </c>
      <c r="I28" t="s">
        <v>18935</v>
      </c>
      <c r="K28" s="94" t="s">
        <v>214</v>
      </c>
      <c r="L28" s="94" t="s">
        <v>12461</v>
      </c>
    </row>
    <row r="29" spans="1:12" ht="15" x14ac:dyDescent="0.25">
      <c r="A29">
        <v>10559</v>
      </c>
      <c r="B29" t="s">
        <v>64</v>
      </c>
      <c r="C29" t="s">
        <v>24661</v>
      </c>
      <c r="H29">
        <v>100027</v>
      </c>
      <c r="I29" t="s">
        <v>23546</v>
      </c>
      <c r="K29" s="94" t="s">
        <v>215</v>
      </c>
      <c r="L29" s="94" t="s">
        <v>12463</v>
      </c>
    </row>
    <row r="30" spans="1:12" ht="15" x14ac:dyDescent="0.25">
      <c r="A30">
        <v>10610</v>
      </c>
      <c r="B30" s="125" t="s">
        <v>18838</v>
      </c>
      <c r="C30" t="s">
        <v>24661</v>
      </c>
      <c r="H30">
        <v>100029</v>
      </c>
      <c r="I30" t="s">
        <v>18936</v>
      </c>
      <c r="K30" s="94" t="s">
        <v>216</v>
      </c>
      <c r="L30" s="94" t="s">
        <v>12464</v>
      </c>
    </row>
    <row r="31" spans="1:12" ht="15" x14ac:dyDescent="0.25">
      <c r="A31">
        <v>10611</v>
      </c>
      <c r="B31" t="s">
        <v>18839</v>
      </c>
      <c r="C31" t="s">
        <v>24661</v>
      </c>
      <c r="H31">
        <v>100030</v>
      </c>
      <c r="I31" t="s">
        <v>18937</v>
      </c>
      <c r="K31" s="94" t="s">
        <v>217</v>
      </c>
      <c r="L31" s="94" t="s">
        <v>12465</v>
      </c>
    </row>
    <row r="32" spans="1:12" ht="15" x14ac:dyDescent="0.25">
      <c r="A32">
        <v>10615</v>
      </c>
      <c r="B32" t="s">
        <v>18840</v>
      </c>
      <c r="C32" t="s">
        <v>24661</v>
      </c>
      <c r="H32">
        <v>100031</v>
      </c>
      <c r="I32" t="s">
        <v>18938</v>
      </c>
      <c r="K32" s="94" t="s">
        <v>218</v>
      </c>
      <c r="L32" s="94" t="s">
        <v>12466</v>
      </c>
    </row>
    <row r="33" spans="1:12" ht="15" x14ac:dyDescent="0.25">
      <c r="A33">
        <v>10618</v>
      </c>
      <c r="B33" t="s">
        <v>18841</v>
      </c>
      <c r="C33" t="s">
        <v>24661</v>
      </c>
      <c r="H33">
        <v>100032</v>
      </c>
      <c r="I33" t="s">
        <v>23547</v>
      </c>
      <c r="K33" s="94" t="s">
        <v>219</v>
      </c>
      <c r="L33" s="94" t="s">
        <v>12467</v>
      </c>
    </row>
    <row r="34" spans="1:12" ht="15" x14ac:dyDescent="0.25">
      <c r="A34">
        <v>10619</v>
      </c>
      <c r="B34" t="s">
        <v>18842</v>
      </c>
      <c r="C34" t="s">
        <v>24661</v>
      </c>
      <c r="H34">
        <v>100033</v>
      </c>
      <c r="I34" t="s">
        <v>11395</v>
      </c>
      <c r="K34" s="94" t="s">
        <v>220</v>
      </c>
      <c r="L34" s="94" t="s">
        <v>12468</v>
      </c>
    </row>
    <row r="35" spans="1:12" ht="15" x14ac:dyDescent="0.25">
      <c r="A35">
        <v>10910</v>
      </c>
      <c r="B35" t="s">
        <v>11397</v>
      </c>
      <c r="C35" t="s">
        <v>24661</v>
      </c>
      <c r="H35">
        <v>100034</v>
      </c>
      <c r="I35" t="s">
        <v>18939</v>
      </c>
      <c r="K35" s="94" t="s">
        <v>221</v>
      </c>
      <c r="L35" s="94" t="s">
        <v>12469</v>
      </c>
    </row>
    <row r="36" spans="1:12" ht="15" x14ac:dyDescent="0.25">
      <c r="A36">
        <v>11000</v>
      </c>
      <c r="B36" t="s">
        <v>65</v>
      </c>
      <c r="C36" t="s">
        <v>24661</v>
      </c>
      <c r="H36">
        <v>100035</v>
      </c>
      <c r="I36" t="s">
        <v>18940</v>
      </c>
      <c r="K36" s="94" t="s">
        <v>222</v>
      </c>
      <c r="L36" s="94" t="s">
        <v>12470</v>
      </c>
    </row>
    <row r="37" spans="1:12" ht="15" x14ac:dyDescent="0.25">
      <c r="A37">
        <v>11010</v>
      </c>
      <c r="B37" t="s">
        <v>18843</v>
      </c>
      <c r="C37" t="s">
        <v>24661</v>
      </c>
      <c r="H37">
        <v>100036</v>
      </c>
      <c r="I37" t="s">
        <v>18941</v>
      </c>
      <c r="K37" s="94" t="s">
        <v>223</v>
      </c>
      <c r="L37" s="94" t="s">
        <v>12471</v>
      </c>
    </row>
    <row r="38" spans="1:12" ht="15" x14ac:dyDescent="0.25">
      <c r="A38">
        <v>11011</v>
      </c>
      <c r="B38" t="s">
        <v>18844</v>
      </c>
      <c r="C38" t="s">
        <v>24661</v>
      </c>
      <c r="H38">
        <v>100037</v>
      </c>
      <c r="I38" t="s">
        <v>18942</v>
      </c>
      <c r="K38" s="94" t="s">
        <v>224</v>
      </c>
      <c r="L38" s="94" t="s">
        <v>12472</v>
      </c>
    </row>
    <row r="39" spans="1:12" ht="15" x14ac:dyDescent="0.25">
      <c r="A39">
        <v>11020</v>
      </c>
      <c r="B39" t="s">
        <v>18845</v>
      </c>
      <c r="C39" t="s">
        <v>24661</v>
      </c>
      <c r="H39">
        <v>100038</v>
      </c>
      <c r="I39" t="s">
        <v>18943</v>
      </c>
      <c r="K39" s="94" t="s">
        <v>225</v>
      </c>
      <c r="L39" s="94" t="s">
        <v>12473</v>
      </c>
    </row>
    <row r="40" spans="1:12" ht="15" x14ac:dyDescent="0.25">
      <c r="A40">
        <v>11070</v>
      </c>
      <c r="B40" t="s">
        <v>18846</v>
      </c>
      <c r="C40" t="s">
        <v>24660</v>
      </c>
      <c r="H40">
        <v>100039</v>
      </c>
      <c r="I40" t="s">
        <v>23548</v>
      </c>
      <c r="K40" s="94" t="s">
        <v>226</v>
      </c>
      <c r="L40" s="94" t="s">
        <v>12474</v>
      </c>
    </row>
    <row r="41" spans="1:12" ht="15" x14ac:dyDescent="0.25">
      <c r="A41">
        <v>11080</v>
      </c>
      <c r="B41" t="s">
        <v>18847</v>
      </c>
      <c r="C41" t="s">
        <v>24660</v>
      </c>
      <c r="H41">
        <v>100040</v>
      </c>
      <c r="I41" t="s">
        <v>18944</v>
      </c>
      <c r="K41" s="94" t="s">
        <v>227</v>
      </c>
      <c r="L41" s="94" t="s">
        <v>12451</v>
      </c>
    </row>
    <row r="42" spans="1:12" ht="15" x14ac:dyDescent="0.25">
      <c r="A42">
        <v>12000</v>
      </c>
      <c r="B42" t="s">
        <v>18848</v>
      </c>
      <c r="C42" t="s">
        <v>24661</v>
      </c>
      <c r="H42">
        <v>100041</v>
      </c>
      <c r="I42" t="s">
        <v>18945</v>
      </c>
      <c r="K42" s="94" t="s">
        <v>228</v>
      </c>
      <c r="L42" s="94" t="s">
        <v>12475</v>
      </c>
    </row>
    <row r="43" spans="1:12" ht="15" x14ac:dyDescent="0.25">
      <c r="A43">
        <v>12030</v>
      </c>
      <c r="B43" t="s">
        <v>67</v>
      </c>
      <c r="C43" t="s">
        <v>24661</v>
      </c>
      <c r="H43">
        <v>100043</v>
      </c>
      <c r="I43" t="s">
        <v>11396</v>
      </c>
      <c r="K43" s="94" t="s">
        <v>229</v>
      </c>
      <c r="L43" s="94" t="s">
        <v>12476</v>
      </c>
    </row>
    <row r="44" spans="1:12" ht="15" x14ac:dyDescent="0.25">
      <c r="A44">
        <v>12050</v>
      </c>
      <c r="B44" t="s">
        <v>68</v>
      </c>
      <c r="C44" t="s">
        <v>24661</v>
      </c>
      <c r="H44">
        <v>100044</v>
      </c>
      <c r="I44" t="s">
        <v>18946</v>
      </c>
      <c r="K44" s="94" t="s">
        <v>230</v>
      </c>
      <c r="L44" s="94" t="s">
        <v>12477</v>
      </c>
    </row>
    <row r="45" spans="1:12" ht="15" x14ac:dyDescent="0.25">
      <c r="A45">
        <v>12061</v>
      </c>
      <c r="B45" t="s">
        <v>69</v>
      </c>
      <c r="C45" t="s">
        <v>24661</v>
      </c>
      <c r="H45">
        <v>100045</v>
      </c>
      <c r="I45" t="s">
        <v>23549</v>
      </c>
      <c r="K45" s="94" t="s">
        <v>231</v>
      </c>
      <c r="L45" s="94" t="s">
        <v>232</v>
      </c>
    </row>
    <row r="46" spans="1:12" ht="15" x14ac:dyDescent="0.25">
      <c r="A46">
        <v>12070</v>
      </c>
      <c r="B46" t="s">
        <v>18849</v>
      </c>
      <c r="C46" t="s">
        <v>24661</v>
      </c>
      <c r="H46">
        <v>100046</v>
      </c>
      <c r="I46" t="s">
        <v>18947</v>
      </c>
      <c r="K46" s="94" t="s">
        <v>233</v>
      </c>
      <c r="L46" s="94" t="s">
        <v>234</v>
      </c>
    </row>
    <row r="47" spans="1:12" ht="15" x14ac:dyDescent="0.25">
      <c r="A47">
        <v>12080</v>
      </c>
      <c r="B47" t="s">
        <v>18846</v>
      </c>
      <c r="C47" t="s">
        <v>24661</v>
      </c>
      <c r="H47">
        <v>100048</v>
      </c>
      <c r="I47" t="s">
        <v>18948</v>
      </c>
      <c r="K47" s="94" t="s">
        <v>235</v>
      </c>
      <c r="L47" s="94" t="s">
        <v>236</v>
      </c>
    </row>
    <row r="48" spans="1:12" ht="15" x14ac:dyDescent="0.25">
      <c r="A48">
        <v>12090</v>
      </c>
      <c r="B48" t="s">
        <v>18847</v>
      </c>
      <c r="C48" t="s">
        <v>24661</v>
      </c>
      <c r="H48">
        <v>100049</v>
      </c>
      <c r="I48" t="s">
        <v>18949</v>
      </c>
      <c r="K48" s="94" t="s">
        <v>237</v>
      </c>
      <c r="L48" s="94" t="s">
        <v>238</v>
      </c>
    </row>
    <row r="49" spans="1:12" ht="15" x14ac:dyDescent="0.25">
      <c r="A49">
        <v>13000</v>
      </c>
      <c r="B49" t="s">
        <v>70</v>
      </c>
      <c r="C49" t="s">
        <v>24661</v>
      </c>
      <c r="H49">
        <v>100050</v>
      </c>
      <c r="I49" t="s">
        <v>18950</v>
      </c>
      <c r="K49" s="94" t="s">
        <v>239</v>
      </c>
      <c r="L49" s="94" t="s">
        <v>240</v>
      </c>
    </row>
    <row r="50" spans="1:12" ht="15" x14ac:dyDescent="0.25">
      <c r="A50">
        <v>13010</v>
      </c>
      <c r="B50" t="s">
        <v>18850</v>
      </c>
      <c r="C50" t="s">
        <v>24661</v>
      </c>
      <c r="H50">
        <v>100051</v>
      </c>
      <c r="I50" t="s">
        <v>18951</v>
      </c>
      <c r="K50" s="94" t="s">
        <v>241</v>
      </c>
      <c r="L50" s="94" t="s">
        <v>242</v>
      </c>
    </row>
    <row r="51" spans="1:12" ht="15" x14ac:dyDescent="0.25">
      <c r="A51">
        <v>13070</v>
      </c>
      <c r="B51" t="s">
        <v>147</v>
      </c>
      <c r="C51" t="s">
        <v>24661</v>
      </c>
      <c r="H51">
        <v>100052</v>
      </c>
      <c r="I51" t="s">
        <v>18952</v>
      </c>
      <c r="K51" s="94" t="s">
        <v>243</v>
      </c>
      <c r="L51" s="94" t="s">
        <v>244</v>
      </c>
    </row>
    <row r="52" spans="1:12" ht="15" x14ac:dyDescent="0.25">
      <c r="A52">
        <v>20000</v>
      </c>
      <c r="B52" t="s">
        <v>71</v>
      </c>
      <c r="C52" t="s">
        <v>24661</v>
      </c>
      <c r="H52">
        <v>100053</v>
      </c>
      <c r="I52" t="s">
        <v>18953</v>
      </c>
      <c r="K52" s="94" t="s">
        <v>245</v>
      </c>
      <c r="L52" s="94" t="s">
        <v>246</v>
      </c>
    </row>
    <row r="53" spans="1:12" ht="15" x14ac:dyDescent="0.25">
      <c r="A53">
        <v>20100</v>
      </c>
      <c r="B53" t="s">
        <v>72</v>
      </c>
      <c r="C53" t="s">
        <v>24661</v>
      </c>
      <c r="H53">
        <v>100054</v>
      </c>
      <c r="I53" t="s">
        <v>18954</v>
      </c>
      <c r="K53" s="94" t="s">
        <v>247</v>
      </c>
      <c r="L53" s="94" t="s">
        <v>248</v>
      </c>
    </row>
    <row r="54" spans="1:12" ht="15" x14ac:dyDescent="0.25">
      <c r="A54">
        <v>20110</v>
      </c>
      <c r="B54" t="s">
        <v>18851</v>
      </c>
      <c r="C54" t="s">
        <v>24661</v>
      </c>
      <c r="H54">
        <v>100056</v>
      </c>
      <c r="I54" t="s">
        <v>18955</v>
      </c>
      <c r="K54" s="94" t="s">
        <v>249</v>
      </c>
      <c r="L54" s="94" t="s">
        <v>250</v>
      </c>
    </row>
    <row r="55" spans="1:12" ht="15" x14ac:dyDescent="0.25">
      <c r="A55">
        <v>20200</v>
      </c>
      <c r="B55" t="s">
        <v>73</v>
      </c>
      <c r="C55" t="s">
        <v>24661</v>
      </c>
      <c r="H55">
        <v>100057</v>
      </c>
      <c r="I55" t="s">
        <v>18956</v>
      </c>
      <c r="K55" s="94" t="s">
        <v>251</v>
      </c>
      <c r="L55" s="94" t="s">
        <v>252</v>
      </c>
    </row>
    <row r="56" spans="1:12" ht="15" x14ac:dyDescent="0.25">
      <c r="A56">
        <v>20210</v>
      </c>
      <c r="B56" t="s">
        <v>74</v>
      </c>
      <c r="C56" t="s">
        <v>24661</v>
      </c>
      <c r="H56">
        <v>100058</v>
      </c>
      <c r="I56" t="s">
        <v>18957</v>
      </c>
      <c r="K56" s="94" t="s">
        <v>253</v>
      </c>
      <c r="L56" s="94" t="s">
        <v>254</v>
      </c>
    </row>
    <row r="57" spans="1:12" ht="15" x14ac:dyDescent="0.25">
      <c r="A57">
        <v>20230</v>
      </c>
      <c r="B57" t="s">
        <v>75</v>
      </c>
      <c r="C57" t="s">
        <v>24661</v>
      </c>
      <c r="H57">
        <v>100059</v>
      </c>
      <c r="I57" t="s">
        <v>18958</v>
      </c>
      <c r="K57" s="94" t="s">
        <v>255</v>
      </c>
      <c r="L57" s="94" t="s">
        <v>256</v>
      </c>
    </row>
    <row r="58" spans="1:12" ht="15" x14ac:dyDescent="0.25">
      <c r="A58">
        <v>20241</v>
      </c>
      <c r="B58" s="33" t="s">
        <v>76</v>
      </c>
      <c r="C58" t="s">
        <v>24661</v>
      </c>
      <c r="H58">
        <v>100060</v>
      </c>
      <c r="I58" t="s">
        <v>11398</v>
      </c>
      <c r="K58" s="94" t="s">
        <v>257</v>
      </c>
      <c r="L58" s="94" t="s">
        <v>258</v>
      </c>
    </row>
    <row r="59" spans="1:12" ht="15" x14ac:dyDescent="0.25">
      <c r="A59">
        <v>20310</v>
      </c>
      <c r="B59" t="s">
        <v>77</v>
      </c>
      <c r="C59" t="s">
        <v>24661</v>
      </c>
      <c r="H59">
        <v>100061</v>
      </c>
      <c r="I59" t="s">
        <v>18959</v>
      </c>
      <c r="K59" s="94" t="s">
        <v>260</v>
      </c>
      <c r="L59" s="94" t="s">
        <v>261</v>
      </c>
    </row>
    <row r="60" spans="1:12" ht="15" x14ac:dyDescent="0.25">
      <c r="A60">
        <v>20320</v>
      </c>
      <c r="B60" t="s">
        <v>18852</v>
      </c>
      <c r="C60" t="s">
        <v>24661</v>
      </c>
      <c r="H60">
        <v>100062</v>
      </c>
      <c r="I60" t="s">
        <v>18960</v>
      </c>
      <c r="K60" s="94" t="s">
        <v>262</v>
      </c>
      <c r="L60" s="94" t="s">
        <v>263</v>
      </c>
    </row>
    <row r="61" spans="1:12" ht="15" x14ac:dyDescent="0.25">
      <c r="A61">
        <v>20330</v>
      </c>
      <c r="B61" t="s">
        <v>18853</v>
      </c>
      <c r="C61" t="s">
        <v>24661</v>
      </c>
      <c r="H61">
        <v>100063</v>
      </c>
      <c r="I61" t="s">
        <v>18961</v>
      </c>
      <c r="K61" s="94" t="s">
        <v>264</v>
      </c>
      <c r="L61" s="94" t="s">
        <v>265</v>
      </c>
    </row>
    <row r="62" spans="1:12" ht="15" x14ac:dyDescent="0.25">
      <c r="A62">
        <v>20331</v>
      </c>
      <c r="B62" t="s">
        <v>18854</v>
      </c>
      <c r="C62" t="s">
        <v>24661</v>
      </c>
      <c r="H62">
        <v>100064</v>
      </c>
      <c r="I62" t="s">
        <v>18962</v>
      </c>
      <c r="K62" s="94" t="s">
        <v>266</v>
      </c>
      <c r="L62" s="94" t="s">
        <v>267</v>
      </c>
    </row>
    <row r="63" spans="1:12" ht="15" x14ac:dyDescent="0.25">
      <c r="A63">
        <v>20340</v>
      </c>
      <c r="B63" t="s">
        <v>18855</v>
      </c>
      <c r="C63" t="s">
        <v>24661</v>
      </c>
      <c r="H63">
        <v>100065</v>
      </c>
      <c r="I63" t="s">
        <v>18963</v>
      </c>
      <c r="K63" s="94" t="s">
        <v>268</v>
      </c>
      <c r="L63" s="94" t="s">
        <v>269</v>
      </c>
    </row>
    <row r="64" spans="1:12" ht="15" x14ac:dyDescent="0.25">
      <c r="A64">
        <v>20350</v>
      </c>
      <c r="B64" t="s">
        <v>18856</v>
      </c>
      <c r="C64" t="s">
        <v>24661</v>
      </c>
      <c r="H64">
        <v>100067</v>
      </c>
      <c r="I64" t="s">
        <v>18964</v>
      </c>
      <c r="K64" s="94" t="s">
        <v>270</v>
      </c>
      <c r="L64" s="94" t="s">
        <v>271</v>
      </c>
    </row>
    <row r="65" spans="1:12" ht="15" x14ac:dyDescent="0.25">
      <c r="A65">
        <v>20500</v>
      </c>
      <c r="B65" t="s">
        <v>18857</v>
      </c>
      <c r="C65" t="s">
        <v>24661</v>
      </c>
      <c r="H65">
        <v>100068</v>
      </c>
      <c r="I65" t="s">
        <v>18965</v>
      </c>
      <c r="K65" s="94" t="s">
        <v>272</v>
      </c>
      <c r="L65" s="94" t="s">
        <v>273</v>
      </c>
    </row>
    <row r="66" spans="1:12" ht="15" x14ac:dyDescent="0.25">
      <c r="A66">
        <v>20600</v>
      </c>
      <c r="B66" t="s">
        <v>18858</v>
      </c>
      <c r="C66" t="s">
        <v>24661</v>
      </c>
      <c r="H66">
        <v>100069</v>
      </c>
      <c r="I66" t="s">
        <v>18966</v>
      </c>
      <c r="K66" s="94" t="s">
        <v>274</v>
      </c>
      <c r="L66" s="94" t="s">
        <v>12479</v>
      </c>
    </row>
    <row r="67" spans="1:12" ht="15" x14ac:dyDescent="0.25">
      <c r="A67">
        <v>20610</v>
      </c>
      <c r="B67" t="s">
        <v>78</v>
      </c>
      <c r="C67" t="s">
        <v>24661</v>
      </c>
      <c r="H67">
        <v>100070</v>
      </c>
      <c r="I67" t="s">
        <v>18967</v>
      </c>
      <c r="K67" s="94" t="s">
        <v>275</v>
      </c>
      <c r="L67" s="94" t="s">
        <v>12481</v>
      </c>
    </row>
    <row r="68" spans="1:12" ht="15" x14ac:dyDescent="0.25">
      <c r="A68">
        <v>20620</v>
      </c>
      <c r="B68" t="s">
        <v>79</v>
      </c>
      <c r="C68" t="s">
        <v>24661</v>
      </c>
      <c r="H68">
        <v>100071</v>
      </c>
      <c r="I68" t="s">
        <v>23550</v>
      </c>
      <c r="K68" s="94" t="s">
        <v>276</v>
      </c>
      <c r="L68" s="94" t="s">
        <v>12482</v>
      </c>
    </row>
    <row r="69" spans="1:12" ht="15" x14ac:dyDescent="0.25">
      <c r="A69">
        <v>20800</v>
      </c>
      <c r="B69" t="s">
        <v>80</v>
      </c>
      <c r="C69" t="s">
        <v>24661</v>
      </c>
      <c r="H69">
        <v>100072</v>
      </c>
      <c r="I69" t="s">
        <v>18968</v>
      </c>
      <c r="K69" s="94" t="s">
        <v>277</v>
      </c>
      <c r="L69" s="94" t="s">
        <v>12483</v>
      </c>
    </row>
    <row r="70" spans="1:12" ht="15" x14ac:dyDescent="0.25">
      <c r="A70">
        <v>20810</v>
      </c>
      <c r="B70" t="s">
        <v>81</v>
      </c>
      <c r="C70" t="s">
        <v>24661</v>
      </c>
      <c r="H70">
        <v>100074</v>
      </c>
      <c r="I70" t="s">
        <v>18969</v>
      </c>
      <c r="K70" s="94" t="s">
        <v>279</v>
      </c>
      <c r="L70" s="94" t="s">
        <v>12484</v>
      </c>
    </row>
    <row r="71" spans="1:12" ht="15" x14ac:dyDescent="0.25">
      <c r="A71">
        <v>20820</v>
      </c>
      <c r="B71" t="s">
        <v>18859</v>
      </c>
      <c r="C71" t="s">
        <v>24661</v>
      </c>
      <c r="H71">
        <v>100075</v>
      </c>
      <c r="I71" t="s">
        <v>18970</v>
      </c>
      <c r="K71" s="94" t="s">
        <v>280</v>
      </c>
      <c r="L71" s="94" t="s">
        <v>12485</v>
      </c>
    </row>
    <row r="72" spans="1:12" ht="15" x14ac:dyDescent="0.25">
      <c r="A72">
        <v>20830</v>
      </c>
      <c r="B72" t="s">
        <v>82</v>
      </c>
      <c r="C72" t="s">
        <v>24661</v>
      </c>
      <c r="H72">
        <v>100076</v>
      </c>
      <c r="I72" t="s">
        <v>18971</v>
      </c>
      <c r="K72" s="94" t="s">
        <v>281</v>
      </c>
      <c r="L72" s="94" t="s">
        <v>12486</v>
      </c>
    </row>
    <row r="73" spans="1:12" ht="15" x14ac:dyDescent="0.25">
      <c r="A73">
        <v>20900</v>
      </c>
      <c r="B73" t="s">
        <v>83</v>
      </c>
      <c r="C73" t="s">
        <v>24661</v>
      </c>
      <c r="H73">
        <v>100077</v>
      </c>
      <c r="I73" t="s">
        <v>18972</v>
      </c>
      <c r="K73" s="94" t="s">
        <v>282</v>
      </c>
      <c r="L73" s="94" t="s">
        <v>283</v>
      </c>
    </row>
    <row r="74" spans="1:12" ht="15" x14ac:dyDescent="0.25">
      <c r="A74">
        <v>30030</v>
      </c>
      <c r="B74" t="s">
        <v>18860</v>
      </c>
      <c r="C74" t="s">
        <v>24661</v>
      </c>
      <c r="H74">
        <v>100078</v>
      </c>
      <c r="I74" t="s">
        <v>18973</v>
      </c>
      <c r="K74" s="94" t="s">
        <v>284</v>
      </c>
      <c r="L74" s="94" t="s">
        <v>285</v>
      </c>
    </row>
    <row r="75" spans="1:12" ht="15" x14ac:dyDescent="0.25">
      <c r="A75">
        <v>30220</v>
      </c>
      <c r="B75" t="s">
        <v>18861</v>
      </c>
      <c r="C75" t="s">
        <v>24661</v>
      </c>
      <c r="H75">
        <v>100079</v>
      </c>
      <c r="I75" t="s">
        <v>18974</v>
      </c>
      <c r="K75" s="94" t="s">
        <v>286</v>
      </c>
      <c r="L75" s="94" t="s">
        <v>12487</v>
      </c>
    </row>
    <row r="76" spans="1:12" ht="15" x14ac:dyDescent="0.25">
      <c r="A76" s="125">
        <v>30400</v>
      </c>
      <c r="B76" s="125" t="s">
        <v>85</v>
      </c>
      <c r="C76" t="s">
        <v>24661</v>
      </c>
      <c r="H76">
        <v>100080</v>
      </c>
      <c r="I76" t="s">
        <v>23551</v>
      </c>
      <c r="K76" s="94" t="s">
        <v>288</v>
      </c>
      <c r="L76" s="94" t="s">
        <v>12488</v>
      </c>
    </row>
    <row r="77" spans="1:12" ht="15" x14ac:dyDescent="0.25">
      <c r="A77">
        <v>40000</v>
      </c>
      <c r="B77" t="s">
        <v>86</v>
      </c>
      <c r="C77" t="s">
        <v>24661</v>
      </c>
      <c r="H77">
        <v>100081</v>
      </c>
      <c r="I77" t="s">
        <v>23552</v>
      </c>
      <c r="K77" s="94" t="s">
        <v>289</v>
      </c>
      <c r="L77" s="94" t="s">
        <v>12489</v>
      </c>
    </row>
    <row r="78" spans="1:12" ht="15" x14ac:dyDescent="0.25">
      <c r="A78">
        <v>40010</v>
      </c>
      <c r="B78" t="s">
        <v>18863</v>
      </c>
      <c r="C78" t="s">
        <v>24661</v>
      </c>
      <c r="H78">
        <v>100082</v>
      </c>
      <c r="I78" t="s">
        <v>23553</v>
      </c>
      <c r="K78" s="94" t="s">
        <v>290</v>
      </c>
      <c r="L78" s="94" t="s">
        <v>12490</v>
      </c>
    </row>
    <row r="79" spans="1:12" ht="15" x14ac:dyDescent="0.25">
      <c r="A79">
        <v>40020</v>
      </c>
      <c r="B79" t="s">
        <v>87</v>
      </c>
      <c r="C79" t="s">
        <v>24661</v>
      </c>
      <c r="H79">
        <v>100084</v>
      </c>
      <c r="I79" t="s">
        <v>18975</v>
      </c>
      <c r="K79" s="94" t="s">
        <v>291</v>
      </c>
      <c r="L79" s="94" t="s">
        <v>12492</v>
      </c>
    </row>
    <row r="80" spans="1:12" ht="15" x14ac:dyDescent="0.25">
      <c r="A80">
        <v>40041</v>
      </c>
      <c r="B80" t="s">
        <v>88</v>
      </c>
      <c r="C80" t="s">
        <v>24661</v>
      </c>
      <c r="H80">
        <v>100085</v>
      </c>
      <c r="I80" t="s">
        <v>18976</v>
      </c>
      <c r="K80" s="94" t="s">
        <v>292</v>
      </c>
      <c r="L80" s="94" t="s">
        <v>12493</v>
      </c>
    </row>
    <row r="81" spans="1:12" ht="15" x14ac:dyDescent="0.25">
      <c r="A81">
        <v>40060</v>
      </c>
      <c r="B81" t="s">
        <v>18864</v>
      </c>
      <c r="C81" t="s">
        <v>24661</v>
      </c>
      <c r="H81">
        <v>100086</v>
      </c>
      <c r="I81" t="s">
        <v>18977</v>
      </c>
      <c r="K81" s="94" t="s">
        <v>293</v>
      </c>
      <c r="L81" s="94" t="s">
        <v>12494</v>
      </c>
    </row>
    <row r="82" spans="1:12" ht="15" x14ac:dyDescent="0.25">
      <c r="A82">
        <v>40180</v>
      </c>
      <c r="B82" t="s">
        <v>18865</v>
      </c>
      <c r="C82" t="s">
        <v>24661</v>
      </c>
      <c r="H82">
        <v>100087</v>
      </c>
      <c r="I82" t="s">
        <v>18978</v>
      </c>
      <c r="K82" s="94" t="s">
        <v>294</v>
      </c>
      <c r="L82" s="94" t="s">
        <v>12495</v>
      </c>
    </row>
    <row r="83" spans="1:12" ht="15" x14ac:dyDescent="0.25">
      <c r="A83">
        <v>40210</v>
      </c>
      <c r="B83" t="s">
        <v>18866</v>
      </c>
      <c r="C83" t="s">
        <v>24661</v>
      </c>
      <c r="H83">
        <v>100088</v>
      </c>
      <c r="I83" t="s">
        <v>18979</v>
      </c>
      <c r="K83" s="94" t="s">
        <v>295</v>
      </c>
      <c r="L83" s="94" t="s">
        <v>12496</v>
      </c>
    </row>
    <row r="84" spans="1:12" ht="15" x14ac:dyDescent="0.25">
      <c r="A84">
        <v>40220</v>
      </c>
      <c r="B84" t="s">
        <v>18867</v>
      </c>
      <c r="C84" t="s">
        <v>24661</v>
      </c>
      <c r="H84">
        <v>100089</v>
      </c>
      <c r="I84" t="s">
        <v>18980</v>
      </c>
      <c r="K84" s="94" t="s">
        <v>296</v>
      </c>
      <c r="L84" s="94" t="s">
        <v>12497</v>
      </c>
    </row>
    <row r="85" spans="1:12" ht="15" x14ac:dyDescent="0.25">
      <c r="A85">
        <v>40230</v>
      </c>
      <c r="B85" t="s">
        <v>18868</v>
      </c>
      <c r="C85" t="s">
        <v>24661</v>
      </c>
      <c r="H85">
        <v>100090</v>
      </c>
      <c r="I85" t="s">
        <v>18981</v>
      </c>
      <c r="K85" s="94" t="s">
        <v>297</v>
      </c>
      <c r="L85" s="94" t="s">
        <v>12499</v>
      </c>
    </row>
    <row r="86" spans="1:12" ht="15" x14ac:dyDescent="0.25">
      <c r="A86">
        <v>40240</v>
      </c>
      <c r="B86" t="s">
        <v>18869</v>
      </c>
      <c r="C86" t="s">
        <v>24661</v>
      </c>
      <c r="H86">
        <v>100091</v>
      </c>
      <c r="I86" t="s">
        <v>23554</v>
      </c>
      <c r="K86" s="94" t="s">
        <v>298</v>
      </c>
      <c r="L86" s="94" t="s">
        <v>12500</v>
      </c>
    </row>
    <row r="87" spans="1:12" ht="15" x14ac:dyDescent="0.25">
      <c r="A87">
        <v>41000</v>
      </c>
      <c r="B87" t="s">
        <v>91</v>
      </c>
      <c r="C87" t="s">
        <v>24661</v>
      </c>
      <c r="H87">
        <v>100092</v>
      </c>
      <c r="I87" t="s">
        <v>18982</v>
      </c>
      <c r="K87" s="94" t="s">
        <v>299</v>
      </c>
      <c r="L87" s="94" t="s">
        <v>12501</v>
      </c>
    </row>
    <row r="88" spans="1:12" ht="15" x14ac:dyDescent="0.25">
      <c r="A88">
        <v>41010</v>
      </c>
      <c r="B88" t="s">
        <v>92</v>
      </c>
      <c r="C88" t="s">
        <v>24661</v>
      </c>
      <c r="H88">
        <v>100093</v>
      </c>
      <c r="I88" t="s">
        <v>18983</v>
      </c>
      <c r="K88" s="94" t="s">
        <v>300</v>
      </c>
      <c r="L88" s="94" t="s">
        <v>12502</v>
      </c>
    </row>
    <row r="89" spans="1:12" ht="15" x14ac:dyDescent="0.25">
      <c r="A89">
        <v>41030</v>
      </c>
      <c r="B89" t="s">
        <v>18870</v>
      </c>
      <c r="C89" t="s">
        <v>24661</v>
      </c>
      <c r="H89">
        <v>100094</v>
      </c>
      <c r="I89" t="s">
        <v>18984</v>
      </c>
      <c r="K89" s="94" t="s">
        <v>301</v>
      </c>
      <c r="L89" s="94" t="s">
        <v>302</v>
      </c>
    </row>
    <row r="90" spans="1:12" ht="15" x14ac:dyDescent="0.25">
      <c r="A90">
        <v>41040</v>
      </c>
      <c r="B90" t="s">
        <v>148</v>
      </c>
      <c r="C90" t="s">
        <v>24661</v>
      </c>
      <c r="H90">
        <v>100095</v>
      </c>
      <c r="I90" t="s">
        <v>18985</v>
      </c>
      <c r="K90" s="94" t="s">
        <v>303</v>
      </c>
      <c r="L90" s="94" t="s">
        <v>304</v>
      </c>
    </row>
    <row r="91" spans="1:12" ht="15" x14ac:dyDescent="0.25">
      <c r="A91">
        <v>41050</v>
      </c>
      <c r="B91" t="s">
        <v>18871</v>
      </c>
      <c r="C91" t="s">
        <v>24661</v>
      </c>
      <c r="H91">
        <v>100096</v>
      </c>
      <c r="I91" t="s">
        <v>18986</v>
      </c>
      <c r="K91" s="94" t="s">
        <v>305</v>
      </c>
      <c r="L91" s="94" t="s">
        <v>12504</v>
      </c>
    </row>
    <row r="92" spans="1:12" ht="15" x14ac:dyDescent="0.25">
      <c r="A92">
        <v>41060</v>
      </c>
      <c r="B92" t="s">
        <v>149</v>
      </c>
      <c r="C92" t="s">
        <v>24661</v>
      </c>
      <c r="H92">
        <v>100097</v>
      </c>
      <c r="I92" t="s">
        <v>18987</v>
      </c>
      <c r="K92" s="94" t="s">
        <v>306</v>
      </c>
      <c r="L92" s="94" t="s">
        <v>12506</v>
      </c>
    </row>
    <row r="93" spans="1:12" ht="15" x14ac:dyDescent="0.25">
      <c r="A93">
        <v>41070</v>
      </c>
      <c r="B93" t="s">
        <v>18872</v>
      </c>
      <c r="C93" t="s">
        <v>24661</v>
      </c>
      <c r="H93">
        <v>100098</v>
      </c>
      <c r="I93" t="s">
        <v>18988</v>
      </c>
      <c r="K93" s="94" t="s">
        <v>308</v>
      </c>
      <c r="L93" s="94" t="s">
        <v>12507</v>
      </c>
    </row>
    <row r="94" spans="1:12" ht="15" x14ac:dyDescent="0.25">
      <c r="A94">
        <v>41080</v>
      </c>
      <c r="B94" t="s">
        <v>150</v>
      </c>
      <c r="C94" t="s">
        <v>24661</v>
      </c>
      <c r="H94">
        <v>100099</v>
      </c>
      <c r="I94" t="s">
        <v>18989</v>
      </c>
      <c r="K94" s="94" t="s">
        <v>309</v>
      </c>
      <c r="L94" s="94" t="s">
        <v>12508</v>
      </c>
    </row>
    <row r="95" spans="1:12" ht="15" x14ac:dyDescent="0.25">
      <c r="A95">
        <v>41510</v>
      </c>
      <c r="B95" t="s">
        <v>18873</v>
      </c>
      <c r="C95" t="s">
        <v>24661</v>
      </c>
      <c r="H95">
        <v>100100</v>
      </c>
      <c r="I95" t="s">
        <v>18990</v>
      </c>
      <c r="K95" s="94" t="s">
        <v>310</v>
      </c>
      <c r="L95" s="94" t="s">
        <v>12509</v>
      </c>
    </row>
    <row r="96" spans="1:12" ht="15" x14ac:dyDescent="0.25">
      <c r="A96">
        <v>42020</v>
      </c>
      <c r="B96" t="s">
        <v>93</v>
      </c>
      <c r="C96" t="s">
        <v>24661</v>
      </c>
      <c r="H96">
        <v>100101</v>
      </c>
      <c r="I96" t="s">
        <v>18991</v>
      </c>
      <c r="K96" s="94" t="s">
        <v>311</v>
      </c>
      <c r="L96" s="94" t="s">
        <v>12510</v>
      </c>
    </row>
    <row r="97" spans="1:12" ht="15" x14ac:dyDescent="0.25">
      <c r="A97">
        <v>42030</v>
      </c>
      <c r="B97" t="s">
        <v>18874</v>
      </c>
      <c r="C97" t="s">
        <v>24661</v>
      </c>
      <c r="H97">
        <v>100102</v>
      </c>
      <c r="I97" t="s">
        <v>18992</v>
      </c>
      <c r="K97" s="94" t="s">
        <v>312</v>
      </c>
      <c r="L97" s="94" t="s">
        <v>12511</v>
      </c>
    </row>
    <row r="98" spans="1:12" ht="15" x14ac:dyDescent="0.25">
      <c r="A98">
        <v>42500</v>
      </c>
      <c r="B98" t="s">
        <v>94</v>
      </c>
      <c r="C98" t="s">
        <v>24661</v>
      </c>
      <c r="H98">
        <v>100103</v>
      </c>
      <c r="I98" t="s">
        <v>18993</v>
      </c>
      <c r="K98" s="94" t="s">
        <v>313</v>
      </c>
      <c r="L98" s="94" t="s">
        <v>12512</v>
      </c>
    </row>
    <row r="99" spans="1:12" ht="15" x14ac:dyDescent="0.25">
      <c r="A99">
        <v>42566</v>
      </c>
      <c r="B99" t="s">
        <v>18875</v>
      </c>
      <c r="C99" t="s">
        <v>24661</v>
      </c>
      <c r="H99">
        <v>100104</v>
      </c>
      <c r="I99" t="s">
        <v>18994</v>
      </c>
      <c r="K99" s="94" t="s">
        <v>314</v>
      </c>
      <c r="L99" s="94" t="s">
        <v>12513</v>
      </c>
    </row>
    <row r="100" spans="1:12" ht="15" x14ac:dyDescent="0.25">
      <c r="A100">
        <v>42570</v>
      </c>
      <c r="B100" t="s">
        <v>96</v>
      </c>
      <c r="C100" t="s">
        <v>24661</v>
      </c>
      <c r="H100">
        <v>100105</v>
      </c>
      <c r="I100" t="s">
        <v>18995</v>
      </c>
      <c r="K100" s="94" t="s">
        <v>315</v>
      </c>
      <c r="L100" s="94" t="s">
        <v>12514</v>
      </c>
    </row>
    <row r="101" spans="1:12" ht="15" x14ac:dyDescent="0.25">
      <c r="A101">
        <v>42670</v>
      </c>
      <c r="B101" t="s">
        <v>24946</v>
      </c>
      <c r="C101" t="s">
        <v>24661</v>
      </c>
      <c r="H101">
        <v>100106</v>
      </c>
      <c r="I101" t="s">
        <v>23555</v>
      </c>
      <c r="K101" s="94" t="s">
        <v>316</v>
      </c>
      <c r="L101" s="94" t="s">
        <v>12516</v>
      </c>
    </row>
    <row r="102" spans="1:12" ht="15" x14ac:dyDescent="0.25">
      <c r="A102">
        <v>43000</v>
      </c>
      <c r="B102" t="s">
        <v>97</v>
      </c>
      <c r="C102" t="s">
        <v>24661</v>
      </c>
      <c r="H102">
        <v>100107</v>
      </c>
      <c r="I102" t="s">
        <v>18996</v>
      </c>
      <c r="K102" s="94" t="s">
        <v>317</v>
      </c>
      <c r="L102" s="94" t="s">
        <v>12517</v>
      </c>
    </row>
    <row r="103" spans="1:12" ht="15" x14ac:dyDescent="0.25">
      <c r="A103">
        <v>43010</v>
      </c>
      <c r="B103" t="s">
        <v>18876</v>
      </c>
      <c r="C103" t="s">
        <v>24661</v>
      </c>
      <c r="H103">
        <v>100108</v>
      </c>
      <c r="I103" t="s">
        <v>18997</v>
      </c>
      <c r="K103" s="94" t="s">
        <v>318</v>
      </c>
      <c r="L103" s="94" t="s">
        <v>12518</v>
      </c>
    </row>
    <row r="104" spans="1:12" ht="15" x14ac:dyDescent="0.25">
      <c r="A104">
        <v>43040</v>
      </c>
      <c r="B104" t="s">
        <v>98</v>
      </c>
      <c r="C104" t="s">
        <v>24661</v>
      </c>
      <c r="H104">
        <v>100109</v>
      </c>
      <c r="I104" t="s">
        <v>18998</v>
      </c>
      <c r="K104" s="94" t="s">
        <v>319</v>
      </c>
      <c r="L104" s="94" t="s">
        <v>12520</v>
      </c>
    </row>
    <row r="105" spans="1:12" ht="15" x14ac:dyDescent="0.25">
      <c r="A105">
        <v>43050</v>
      </c>
      <c r="B105" t="s">
        <v>99</v>
      </c>
      <c r="C105" t="s">
        <v>24661</v>
      </c>
      <c r="H105">
        <v>100110</v>
      </c>
      <c r="I105" t="s">
        <v>18999</v>
      </c>
      <c r="K105" s="94" t="s">
        <v>320</v>
      </c>
      <c r="L105" s="94" t="s">
        <v>12521</v>
      </c>
    </row>
    <row r="106" spans="1:12" ht="15" x14ac:dyDescent="0.25">
      <c r="A106">
        <v>43060</v>
      </c>
      <c r="B106" t="s">
        <v>24947</v>
      </c>
      <c r="C106" t="s">
        <v>24661</v>
      </c>
      <c r="H106">
        <v>100111</v>
      </c>
      <c r="I106" t="s">
        <v>19000</v>
      </c>
      <c r="K106" s="94" t="s">
        <v>321</v>
      </c>
      <c r="L106" s="94" t="s">
        <v>12522</v>
      </c>
    </row>
    <row r="107" spans="1:12" ht="15" x14ac:dyDescent="0.25">
      <c r="A107">
        <v>43070</v>
      </c>
      <c r="B107" t="s">
        <v>100</v>
      </c>
      <c r="C107" t="s">
        <v>24661</v>
      </c>
      <c r="H107">
        <v>100112</v>
      </c>
      <c r="I107" t="s">
        <v>19001</v>
      </c>
      <c r="K107" s="94" t="s">
        <v>322</v>
      </c>
      <c r="L107" s="94" t="s">
        <v>12524</v>
      </c>
    </row>
    <row r="108" spans="1:12" ht="15" x14ac:dyDescent="0.25">
      <c r="A108">
        <v>43130</v>
      </c>
      <c r="B108" t="s">
        <v>18877</v>
      </c>
      <c r="C108" t="s">
        <v>24661</v>
      </c>
      <c r="H108">
        <v>100113</v>
      </c>
      <c r="I108" t="s">
        <v>19002</v>
      </c>
      <c r="K108" s="94" t="s">
        <v>323</v>
      </c>
      <c r="L108" s="94" t="s">
        <v>12525</v>
      </c>
    </row>
    <row r="109" spans="1:12" ht="15" x14ac:dyDescent="0.25">
      <c r="A109">
        <v>43140</v>
      </c>
      <c r="B109" t="s">
        <v>18878</v>
      </c>
      <c r="C109" t="s">
        <v>24661</v>
      </c>
      <c r="H109">
        <v>100114</v>
      </c>
      <c r="I109" t="s">
        <v>19003</v>
      </c>
      <c r="K109" s="94" t="s">
        <v>324</v>
      </c>
      <c r="L109" s="94" t="s">
        <v>12526</v>
      </c>
    </row>
    <row r="110" spans="1:12" ht="15" x14ac:dyDescent="0.25">
      <c r="A110">
        <v>44020</v>
      </c>
      <c r="B110" t="s">
        <v>101</v>
      </c>
      <c r="C110" t="s">
        <v>24661</v>
      </c>
      <c r="H110">
        <v>100115</v>
      </c>
      <c r="I110" t="s">
        <v>19004</v>
      </c>
      <c r="K110" s="94" t="s">
        <v>325</v>
      </c>
      <c r="L110" s="94" t="s">
        <v>12527</v>
      </c>
    </row>
    <row r="111" spans="1:12" ht="15" x14ac:dyDescent="0.25">
      <c r="A111">
        <v>46000</v>
      </c>
      <c r="B111" t="s">
        <v>18879</v>
      </c>
      <c r="C111" t="s">
        <v>24661</v>
      </c>
      <c r="H111">
        <v>100116</v>
      </c>
      <c r="I111" t="s">
        <v>19005</v>
      </c>
      <c r="K111" s="94" t="s">
        <v>326</v>
      </c>
      <c r="L111" s="94" t="s">
        <v>12528</v>
      </c>
    </row>
    <row r="112" spans="1:12" ht="15" x14ac:dyDescent="0.25">
      <c r="A112">
        <v>47020</v>
      </c>
      <c r="B112" t="s">
        <v>102</v>
      </c>
      <c r="C112" t="s">
        <v>24661</v>
      </c>
      <c r="H112">
        <v>100117</v>
      </c>
      <c r="I112" t="s">
        <v>19006</v>
      </c>
      <c r="K112" s="94" t="s">
        <v>327</v>
      </c>
      <c r="L112" s="94" t="s">
        <v>12529</v>
      </c>
    </row>
    <row r="113" spans="1:12" ht="15" x14ac:dyDescent="0.25">
      <c r="A113">
        <v>47233</v>
      </c>
      <c r="B113" t="s">
        <v>103</v>
      </c>
      <c r="C113" t="s">
        <v>24661</v>
      </c>
      <c r="H113">
        <v>100118</v>
      </c>
      <c r="I113" t="s">
        <v>19007</v>
      </c>
      <c r="K113" s="94" t="s">
        <v>328</v>
      </c>
      <c r="L113" s="94" t="s">
        <v>12530</v>
      </c>
    </row>
    <row r="114" spans="1:12" ht="15" x14ac:dyDescent="0.25">
      <c r="A114">
        <v>47510</v>
      </c>
      <c r="B114" t="s">
        <v>18880</v>
      </c>
      <c r="C114" t="s">
        <v>24661</v>
      </c>
      <c r="H114">
        <v>100119</v>
      </c>
      <c r="I114" t="s">
        <v>19008</v>
      </c>
      <c r="K114" s="94" t="s">
        <v>329</v>
      </c>
      <c r="L114" s="94" t="s">
        <v>12531</v>
      </c>
    </row>
    <row r="115" spans="1:12" ht="15" x14ac:dyDescent="0.25">
      <c r="A115">
        <v>47520</v>
      </c>
      <c r="B115" t="s">
        <v>18881</v>
      </c>
      <c r="C115" t="s">
        <v>21</v>
      </c>
      <c r="H115">
        <v>100120</v>
      </c>
      <c r="I115" t="s">
        <v>19009</v>
      </c>
      <c r="K115" s="94" t="s">
        <v>330</v>
      </c>
      <c r="L115" s="94" t="s">
        <v>12532</v>
      </c>
    </row>
    <row r="116" spans="1:12" ht="15" x14ac:dyDescent="0.25">
      <c r="A116">
        <v>47640</v>
      </c>
      <c r="B116" t="s">
        <v>104</v>
      </c>
      <c r="C116" t="s">
        <v>24661</v>
      </c>
      <c r="H116">
        <v>100121</v>
      </c>
      <c r="I116" t="s">
        <v>19010</v>
      </c>
      <c r="K116" s="94" t="s">
        <v>331</v>
      </c>
      <c r="L116" s="94" t="s">
        <v>12533</v>
      </c>
    </row>
    <row r="117" spans="1:12" ht="15" x14ac:dyDescent="0.25">
      <c r="A117">
        <v>53500</v>
      </c>
      <c r="B117" t="s">
        <v>112</v>
      </c>
      <c r="C117" t="s">
        <v>24661</v>
      </c>
      <c r="H117">
        <v>100123</v>
      </c>
      <c r="I117" t="s">
        <v>19011</v>
      </c>
      <c r="K117" s="94" t="s">
        <v>332</v>
      </c>
      <c r="L117" s="94" t="s">
        <v>333</v>
      </c>
    </row>
    <row r="118" spans="1:12" ht="15" x14ac:dyDescent="0.25">
      <c r="A118">
        <v>55030</v>
      </c>
      <c r="B118" t="s">
        <v>113</v>
      </c>
      <c r="C118" t="s">
        <v>24661</v>
      </c>
      <c r="H118">
        <v>100124</v>
      </c>
      <c r="I118" t="s">
        <v>19012</v>
      </c>
      <c r="K118" s="94" t="s">
        <v>334</v>
      </c>
      <c r="L118" s="94" t="s">
        <v>12534</v>
      </c>
    </row>
    <row r="119" spans="1:12" ht="15" x14ac:dyDescent="0.25">
      <c r="A119">
        <v>55070</v>
      </c>
      <c r="B119" t="s">
        <v>18884</v>
      </c>
      <c r="C119" t="s">
        <v>24661</v>
      </c>
      <c r="H119">
        <v>100125</v>
      </c>
      <c r="I119" t="s">
        <v>23556</v>
      </c>
      <c r="K119" s="94" t="s">
        <v>335</v>
      </c>
      <c r="L119" s="94" t="s">
        <v>12535</v>
      </c>
    </row>
    <row r="120" spans="1:12" ht="15" x14ac:dyDescent="0.25">
      <c r="A120">
        <v>55090</v>
      </c>
      <c r="B120" t="s">
        <v>115</v>
      </c>
      <c r="C120" t="s">
        <v>24661</v>
      </c>
      <c r="H120">
        <v>100126</v>
      </c>
      <c r="I120" t="s">
        <v>19013</v>
      </c>
      <c r="K120" s="94" t="s">
        <v>336</v>
      </c>
      <c r="L120" s="94" t="s">
        <v>12536</v>
      </c>
    </row>
    <row r="121" spans="1:12" ht="15" x14ac:dyDescent="0.25">
      <c r="A121">
        <v>55091</v>
      </c>
      <c r="B121" t="s">
        <v>18885</v>
      </c>
      <c r="C121" t="s">
        <v>24661</v>
      </c>
      <c r="H121">
        <v>100127</v>
      </c>
      <c r="I121" t="s">
        <v>19014</v>
      </c>
      <c r="K121" s="94" t="s">
        <v>337</v>
      </c>
      <c r="L121" s="94" t="s">
        <v>12537</v>
      </c>
    </row>
    <row r="122" spans="1:12" ht="15" x14ac:dyDescent="0.25">
      <c r="A122">
        <v>57800</v>
      </c>
      <c r="B122" t="s">
        <v>18887</v>
      </c>
      <c r="C122" t="s">
        <v>24661</v>
      </c>
      <c r="H122">
        <v>100128</v>
      </c>
      <c r="I122" t="s">
        <v>19015</v>
      </c>
      <c r="K122" s="94" t="s">
        <v>338</v>
      </c>
      <c r="L122" s="94" t="s">
        <v>12538</v>
      </c>
    </row>
    <row r="123" spans="1:12" ht="15" x14ac:dyDescent="0.25">
      <c r="A123">
        <v>57810</v>
      </c>
      <c r="B123" t="s">
        <v>18888</v>
      </c>
      <c r="C123" t="s">
        <v>24661</v>
      </c>
      <c r="H123">
        <v>100129</v>
      </c>
      <c r="I123" t="s">
        <v>11399</v>
      </c>
      <c r="K123" s="94" t="s">
        <v>339</v>
      </c>
      <c r="L123" s="94" t="s">
        <v>12539</v>
      </c>
    </row>
    <row r="124" spans="1:12" ht="15" x14ac:dyDescent="0.25">
      <c r="A124">
        <v>57820</v>
      </c>
      <c r="B124" t="s">
        <v>18889</v>
      </c>
      <c r="C124" t="s">
        <v>24661</v>
      </c>
      <c r="H124">
        <v>100130</v>
      </c>
      <c r="I124" t="s">
        <v>19016</v>
      </c>
      <c r="K124" s="94" t="s">
        <v>340</v>
      </c>
      <c r="L124" s="94" t="s">
        <v>12540</v>
      </c>
    </row>
    <row r="125" spans="1:12" ht="15" x14ac:dyDescent="0.25">
      <c r="A125" s="126">
        <v>70020</v>
      </c>
      <c r="B125" s="126" t="s">
        <v>18890</v>
      </c>
      <c r="C125" s="126" t="s">
        <v>24660</v>
      </c>
      <c r="H125">
        <v>100131</v>
      </c>
      <c r="I125" t="s">
        <v>19017</v>
      </c>
      <c r="K125" s="94" t="s">
        <v>341</v>
      </c>
      <c r="L125" s="94" t="s">
        <v>12541</v>
      </c>
    </row>
    <row r="126" spans="1:12" ht="15" x14ac:dyDescent="0.25">
      <c r="A126" s="126">
        <v>70080</v>
      </c>
      <c r="B126" s="126" t="s">
        <v>18891</v>
      </c>
      <c r="C126" s="126" t="s">
        <v>24660</v>
      </c>
      <c r="H126">
        <v>100132</v>
      </c>
      <c r="I126" t="s">
        <v>19018</v>
      </c>
      <c r="K126" s="94" t="s">
        <v>342</v>
      </c>
      <c r="L126" s="94" t="s">
        <v>12542</v>
      </c>
    </row>
    <row r="127" spans="1:12" ht="15" x14ac:dyDescent="0.25">
      <c r="A127">
        <v>71020</v>
      </c>
      <c r="B127" t="s">
        <v>18892</v>
      </c>
      <c r="C127" t="s">
        <v>24660</v>
      </c>
      <c r="H127">
        <v>100133</v>
      </c>
      <c r="I127" t="s">
        <v>19019</v>
      </c>
      <c r="K127" s="94" t="s">
        <v>343</v>
      </c>
      <c r="L127" s="94" t="s">
        <v>12543</v>
      </c>
    </row>
    <row r="128" spans="1:12" ht="15" x14ac:dyDescent="0.25">
      <c r="A128">
        <v>71030</v>
      </c>
      <c r="B128" t="s">
        <v>117</v>
      </c>
      <c r="C128" t="s">
        <v>24660</v>
      </c>
      <c r="H128">
        <v>100134</v>
      </c>
      <c r="I128" t="s">
        <v>19020</v>
      </c>
      <c r="K128" s="94" t="s">
        <v>344</v>
      </c>
      <c r="L128" s="94" t="s">
        <v>12544</v>
      </c>
    </row>
    <row r="129" spans="1:12" ht="15" x14ac:dyDescent="0.25">
      <c r="A129">
        <v>71060</v>
      </c>
      <c r="B129" t="s">
        <v>18893</v>
      </c>
      <c r="C129" t="s">
        <v>24660</v>
      </c>
      <c r="H129">
        <v>100135</v>
      </c>
      <c r="I129" t="s">
        <v>19021</v>
      </c>
      <c r="K129" s="94" t="s">
        <v>345</v>
      </c>
      <c r="L129" s="94" t="s">
        <v>12545</v>
      </c>
    </row>
    <row r="130" spans="1:12" ht="15" x14ac:dyDescent="0.25">
      <c r="A130">
        <v>71061</v>
      </c>
      <c r="B130" t="s">
        <v>18894</v>
      </c>
      <c r="C130" t="s">
        <v>24660</v>
      </c>
      <c r="H130">
        <v>100136</v>
      </c>
      <c r="I130" t="s">
        <v>19022</v>
      </c>
      <c r="K130" s="94" t="s">
        <v>346</v>
      </c>
      <c r="L130" s="94" t="s">
        <v>12546</v>
      </c>
    </row>
    <row r="131" spans="1:12" ht="15" x14ac:dyDescent="0.25">
      <c r="A131">
        <v>71070</v>
      </c>
      <c r="B131" t="s">
        <v>118</v>
      </c>
      <c r="C131" t="s">
        <v>24660</v>
      </c>
      <c r="H131">
        <v>100137</v>
      </c>
      <c r="I131" t="s">
        <v>19023</v>
      </c>
      <c r="K131" s="94" t="s">
        <v>347</v>
      </c>
      <c r="L131" s="94" t="s">
        <v>12547</v>
      </c>
    </row>
    <row r="132" spans="1:12" ht="15" x14ac:dyDescent="0.25">
      <c r="A132">
        <v>71080</v>
      </c>
      <c r="B132" t="s">
        <v>18895</v>
      </c>
      <c r="C132" t="s">
        <v>24660</v>
      </c>
      <c r="H132">
        <v>100139</v>
      </c>
      <c r="I132" t="s">
        <v>11400</v>
      </c>
      <c r="K132" s="94" t="s">
        <v>348</v>
      </c>
      <c r="L132" s="94" t="s">
        <v>12548</v>
      </c>
    </row>
    <row r="133" spans="1:12" ht="15" x14ac:dyDescent="0.25">
      <c r="A133">
        <v>71081</v>
      </c>
      <c r="B133" t="s">
        <v>18896</v>
      </c>
      <c r="C133" t="s">
        <v>21</v>
      </c>
      <c r="H133">
        <v>100140</v>
      </c>
      <c r="I133" t="s">
        <v>11401</v>
      </c>
      <c r="K133" s="94" t="s">
        <v>349</v>
      </c>
      <c r="L133" s="94" t="s">
        <v>12539</v>
      </c>
    </row>
    <row r="134" spans="1:12" ht="15" x14ac:dyDescent="0.25">
      <c r="A134">
        <v>71082</v>
      </c>
      <c r="B134" t="s">
        <v>18897</v>
      </c>
      <c r="C134" t="s">
        <v>21</v>
      </c>
      <c r="H134">
        <v>100141</v>
      </c>
      <c r="I134" t="s">
        <v>19024</v>
      </c>
      <c r="K134" s="94" t="s">
        <v>350</v>
      </c>
      <c r="L134" s="94" t="s">
        <v>12549</v>
      </c>
    </row>
    <row r="135" spans="1:12" ht="15" x14ac:dyDescent="0.25">
      <c r="A135">
        <v>71090</v>
      </c>
      <c r="B135" t="s">
        <v>18898</v>
      </c>
      <c r="C135" t="s">
        <v>24660</v>
      </c>
      <c r="H135">
        <v>100142</v>
      </c>
      <c r="I135" t="s">
        <v>23557</v>
      </c>
      <c r="K135" s="94" t="s">
        <v>351</v>
      </c>
      <c r="L135" s="94" t="s">
        <v>12550</v>
      </c>
    </row>
    <row r="136" spans="1:12" ht="15" x14ac:dyDescent="0.25">
      <c r="A136">
        <v>72000</v>
      </c>
      <c r="B136" t="s">
        <v>119</v>
      </c>
      <c r="C136" t="s">
        <v>24660</v>
      </c>
      <c r="H136">
        <v>100143</v>
      </c>
      <c r="I136" t="s">
        <v>259</v>
      </c>
      <c r="K136" s="94" t="s">
        <v>352</v>
      </c>
      <c r="L136" s="94" t="s">
        <v>12545</v>
      </c>
    </row>
    <row r="137" spans="1:12" ht="15" x14ac:dyDescent="0.25">
      <c r="A137">
        <v>72001</v>
      </c>
      <c r="B137" t="s">
        <v>120</v>
      </c>
      <c r="C137" t="s">
        <v>24660</v>
      </c>
      <c r="H137">
        <v>100144</v>
      </c>
      <c r="I137" t="s">
        <v>23558</v>
      </c>
      <c r="K137" s="94" t="s">
        <v>353</v>
      </c>
      <c r="L137" s="94" t="s">
        <v>12551</v>
      </c>
    </row>
    <row r="138" spans="1:12" ht="15" x14ac:dyDescent="0.25">
      <c r="A138">
        <v>72002</v>
      </c>
      <c r="B138" t="s">
        <v>18899</v>
      </c>
      <c r="C138" t="s">
        <v>24660</v>
      </c>
      <c r="H138">
        <v>100145</v>
      </c>
      <c r="I138" t="s">
        <v>19025</v>
      </c>
      <c r="K138" s="94" t="s">
        <v>354</v>
      </c>
      <c r="L138" s="94" t="s">
        <v>12552</v>
      </c>
    </row>
    <row r="139" spans="1:12" ht="15" x14ac:dyDescent="0.25">
      <c r="A139">
        <v>72005</v>
      </c>
      <c r="B139" t="s">
        <v>18900</v>
      </c>
      <c r="C139" t="s">
        <v>24660</v>
      </c>
      <c r="H139">
        <v>100146</v>
      </c>
      <c r="I139" t="s">
        <v>19026</v>
      </c>
      <c r="K139" s="94" t="s">
        <v>355</v>
      </c>
      <c r="L139" s="94" t="s">
        <v>12553</v>
      </c>
    </row>
    <row r="140" spans="1:12" ht="15" x14ac:dyDescent="0.25">
      <c r="A140">
        <v>72010</v>
      </c>
      <c r="B140" t="s">
        <v>18901</v>
      </c>
      <c r="C140" t="s">
        <v>24660</v>
      </c>
      <c r="H140">
        <v>100147</v>
      </c>
      <c r="I140" t="s">
        <v>19027</v>
      </c>
      <c r="K140" s="94" t="s">
        <v>356</v>
      </c>
      <c r="L140" s="94" t="s">
        <v>12554</v>
      </c>
    </row>
    <row r="141" spans="1:12" ht="15" x14ac:dyDescent="0.25">
      <c r="A141">
        <v>72011</v>
      </c>
      <c r="B141" t="s">
        <v>18902</v>
      </c>
      <c r="C141" t="s">
        <v>24660</v>
      </c>
      <c r="H141">
        <v>100148</v>
      </c>
      <c r="I141" t="s">
        <v>19028</v>
      </c>
      <c r="K141" s="94" t="s">
        <v>357</v>
      </c>
      <c r="L141" s="94" t="s">
        <v>12555</v>
      </c>
    </row>
    <row r="142" spans="1:12" ht="15" x14ac:dyDescent="0.25">
      <c r="A142">
        <v>72016</v>
      </c>
      <c r="B142" t="s">
        <v>18903</v>
      </c>
      <c r="C142" t="s">
        <v>24660</v>
      </c>
      <c r="H142">
        <v>100149</v>
      </c>
      <c r="I142" t="s">
        <v>23559</v>
      </c>
      <c r="K142" s="94" t="s">
        <v>358</v>
      </c>
      <c r="L142" s="94" t="s">
        <v>12556</v>
      </c>
    </row>
    <row r="143" spans="1:12" ht="15" x14ac:dyDescent="0.25">
      <c r="A143">
        <v>72021</v>
      </c>
      <c r="B143" t="s">
        <v>18904</v>
      </c>
      <c r="C143" t="s">
        <v>21</v>
      </c>
      <c r="H143">
        <v>100150</v>
      </c>
      <c r="I143" t="s">
        <v>19029</v>
      </c>
      <c r="K143" s="94" t="s">
        <v>359</v>
      </c>
      <c r="L143" s="94" t="s">
        <v>12557</v>
      </c>
    </row>
    <row r="144" spans="1:12" ht="15" x14ac:dyDescent="0.25">
      <c r="A144">
        <v>73000</v>
      </c>
      <c r="B144" t="s">
        <v>18906</v>
      </c>
      <c r="C144" t="s">
        <v>24660</v>
      </c>
      <c r="H144">
        <v>100151</v>
      </c>
      <c r="I144" t="s">
        <v>19030</v>
      </c>
      <c r="K144" s="94" t="s">
        <v>360</v>
      </c>
      <c r="L144" s="94" t="s">
        <v>12558</v>
      </c>
    </row>
    <row r="145" spans="1:12" ht="15" x14ac:dyDescent="0.25">
      <c r="A145">
        <v>73030</v>
      </c>
      <c r="B145" t="s">
        <v>121</v>
      </c>
      <c r="C145" t="s">
        <v>24660</v>
      </c>
      <c r="H145">
        <v>100152</v>
      </c>
      <c r="I145" t="s">
        <v>19031</v>
      </c>
      <c r="K145" s="94" t="s">
        <v>361</v>
      </c>
      <c r="L145" s="94" t="s">
        <v>12546</v>
      </c>
    </row>
    <row r="146" spans="1:12" ht="15" x14ac:dyDescent="0.25">
      <c r="A146">
        <v>74051</v>
      </c>
      <c r="B146" t="s">
        <v>122</v>
      </c>
      <c r="C146" t="s">
        <v>24660</v>
      </c>
      <c r="H146">
        <v>100153</v>
      </c>
      <c r="I146" t="s">
        <v>23560</v>
      </c>
      <c r="K146" s="94" t="s">
        <v>362</v>
      </c>
      <c r="L146" s="94" t="s">
        <v>12560</v>
      </c>
    </row>
    <row r="147" spans="1:12" ht="15" x14ac:dyDescent="0.25">
      <c r="A147">
        <v>74081</v>
      </c>
      <c r="B147" t="s">
        <v>123</v>
      </c>
      <c r="C147" t="s">
        <v>24660</v>
      </c>
      <c r="H147">
        <v>100154</v>
      </c>
      <c r="I147" t="s">
        <v>19032</v>
      </c>
      <c r="K147" s="94" t="s">
        <v>363</v>
      </c>
      <c r="L147" s="94" t="s">
        <v>12561</v>
      </c>
    </row>
    <row r="148" spans="1:12" ht="15" x14ac:dyDescent="0.25">
      <c r="A148">
        <v>74205</v>
      </c>
      <c r="B148" t="s">
        <v>18907</v>
      </c>
      <c r="C148" t="s">
        <v>24660</v>
      </c>
      <c r="H148">
        <v>100155</v>
      </c>
      <c r="I148" t="s">
        <v>19033</v>
      </c>
      <c r="K148" s="94" t="s">
        <v>364</v>
      </c>
      <c r="L148" s="94" t="s">
        <v>12562</v>
      </c>
    </row>
    <row r="149" spans="1:12" ht="15" x14ac:dyDescent="0.25">
      <c r="A149">
        <v>74210</v>
      </c>
      <c r="B149" t="s">
        <v>18908</v>
      </c>
      <c r="C149" t="s">
        <v>24660</v>
      </c>
      <c r="H149">
        <v>100156</v>
      </c>
      <c r="I149" t="s">
        <v>19034</v>
      </c>
      <c r="K149" s="94" t="s">
        <v>365</v>
      </c>
      <c r="L149" s="94" t="s">
        <v>12563</v>
      </c>
    </row>
    <row r="150" spans="1:12" ht="15" x14ac:dyDescent="0.25">
      <c r="A150">
        <v>75000</v>
      </c>
      <c r="B150" t="s">
        <v>18910</v>
      </c>
      <c r="C150" t="s">
        <v>24660</v>
      </c>
      <c r="H150">
        <v>100157</v>
      </c>
      <c r="I150" t="s">
        <v>19035</v>
      </c>
      <c r="K150" s="94" t="s">
        <v>366</v>
      </c>
      <c r="L150" s="94" t="s">
        <v>12564</v>
      </c>
    </row>
    <row r="151" spans="1:12" ht="15" x14ac:dyDescent="0.25">
      <c r="A151">
        <v>75001</v>
      </c>
      <c r="B151" t="s">
        <v>18911</v>
      </c>
      <c r="C151" t="s">
        <v>24660</v>
      </c>
      <c r="H151">
        <v>100158</v>
      </c>
      <c r="I151" t="s">
        <v>19036</v>
      </c>
      <c r="K151" s="94" t="s">
        <v>367</v>
      </c>
      <c r="L151" s="94" t="s">
        <v>12565</v>
      </c>
    </row>
    <row r="152" spans="1:12" ht="15" x14ac:dyDescent="0.25">
      <c r="A152">
        <v>76010</v>
      </c>
      <c r="B152" t="s">
        <v>126</v>
      </c>
      <c r="C152" t="s">
        <v>24660</v>
      </c>
      <c r="H152">
        <v>100159</v>
      </c>
      <c r="I152" t="s">
        <v>19037</v>
      </c>
      <c r="K152" s="94" t="s">
        <v>368</v>
      </c>
      <c r="L152" s="94" t="s">
        <v>12566</v>
      </c>
    </row>
    <row r="153" spans="1:12" ht="15" x14ac:dyDescent="0.25">
      <c r="A153">
        <v>80001</v>
      </c>
      <c r="B153" t="s">
        <v>18912</v>
      </c>
      <c r="C153" t="s">
        <v>24660</v>
      </c>
      <c r="H153">
        <v>100160</v>
      </c>
      <c r="I153" t="s">
        <v>19038</v>
      </c>
      <c r="K153" s="94" t="s">
        <v>369</v>
      </c>
      <c r="L153" s="94" t="s">
        <v>12567</v>
      </c>
    </row>
    <row r="154" spans="1:12" ht="15" x14ac:dyDescent="0.25">
      <c r="A154">
        <v>80080</v>
      </c>
      <c r="B154" t="s">
        <v>18913</v>
      </c>
      <c r="C154" t="s">
        <v>24660</v>
      </c>
      <c r="H154">
        <v>100161</v>
      </c>
      <c r="I154" t="s">
        <v>19039</v>
      </c>
      <c r="K154" s="94" t="s">
        <v>370</v>
      </c>
      <c r="L154" s="94" t="s">
        <v>12568</v>
      </c>
    </row>
    <row r="155" spans="1:12" ht="15" x14ac:dyDescent="0.25">
      <c r="A155">
        <v>80090</v>
      </c>
      <c r="B155" t="s">
        <v>18914</v>
      </c>
      <c r="C155" t="s">
        <v>21</v>
      </c>
      <c r="H155">
        <v>100162</v>
      </c>
      <c r="I155" t="s">
        <v>23561</v>
      </c>
      <c r="K155" s="94" t="s">
        <v>371</v>
      </c>
      <c r="L155" s="94" t="s">
        <v>12570</v>
      </c>
    </row>
    <row r="156" spans="1:12" ht="15" x14ac:dyDescent="0.25">
      <c r="A156">
        <v>90000</v>
      </c>
      <c r="B156" t="s">
        <v>24673</v>
      </c>
      <c r="C156" t="s">
        <v>21</v>
      </c>
      <c r="H156">
        <v>100164</v>
      </c>
      <c r="I156" t="s">
        <v>23562</v>
      </c>
      <c r="K156" s="94" t="s">
        <v>372</v>
      </c>
      <c r="L156" s="94" t="s">
        <v>12571</v>
      </c>
    </row>
    <row r="157" spans="1:12" ht="15" x14ac:dyDescent="0.25">
      <c r="A157">
        <v>90020</v>
      </c>
      <c r="B157" t="s">
        <v>24674</v>
      </c>
      <c r="C157" t="s">
        <v>21</v>
      </c>
      <c r="H157">
        <v>100165</v>
      </c>
      <c r="I157" t="s">
        <v>19040</v>
      </c>
      <c r="K157" s="94" t="s">
        <v>374</v>
      </c>
      <c r="L157" s="94" t="s">
        <v>12572</v>
      </c>
    </row>
    <row r="158" spans="1:12" ht="15" x14ac:dyDescent="0.25">
      <c r="A158">
        <v>90040</v>
      </c>
      <c r="B158" t="s">
        <v>24675</v>
      </c>
      <c r="C158" t="s">
        <v>21</v>
      </c>
      <c r="H158">
        <v>100167</v>
      </c>
      <c r="I158" t="s">
        <v>19041</v>
      </c>
      <c r="K158" s="94" t="s">
        <v>375</v>
      </c>
      <c r="L158" s="94" t="s">
        <v>12573</v>
      </c>
    </row>
    <row r="159" spans="1:12" ht="15" x14ac:dyDescent="0.25">
      <c r="A159">
        <v>90100</v>
      </c>
      <c r="B159" t="s">
        <v>24676</v>
      </c>
      <c r="C159" t="s">
        <v>21</v>
      </c>
      <c r="H159">
        <v>100168</v>
      </c>
      <c r="I159" t="s">
        <v>19042</v>
      </c>
      <c r="K159" s="94" t="s">
        <v>377</v>
      </c>
      <c r="L159" s="94" t="s">
        <v>12544</v>
      </c>
    </row>
    <row r="160" spans="1:12" ht="15" x14ac:dyDescent="0.25">
      <c r="A160">
        <v>90110</v>
      </c>
      <c r="B160" t="s">
        <v>24677</v>
      </c>
      <c r="C160" t="s">
        <v>21</v>
      </c>
      <c r="H160">
        <v>100169</v>
      </c>
      <c r="I160" t="s">
        <v>19043</v>
      </c>
      <c r="K160" s="94" t="s">
        <v>378</v>
      </c>
      <c r="L160" s="94" t="s">
        <v>12575</v>
      </c>
    </row>
    <row r="161" spans="1:12" ht="15" x14ac:dyDescent="0.25">
      <c r="A161">
        <v>90120</v>
      </c>
      <c r="B161" t="s">
        <v>24678</v>
      </c>
      <c r="C161" t="s">
        <v>21</v>
      </c>
      <c r="H161">
        <v>100170</v>
      </c>
      <c r="I161" t="s">
        <v>19044</v>
      </c>
      <c r="K161" s="94" t="s">
        <v>379</v>
      </c>
      <c r="L161" s="94" t="s">
        <v>12576</v>
      </c>
    </row>
    <row r="162" spans="1:12" ht="15" x14ac:dyDescent="0.25">
      <c r="A162">
        <v>90140</v>
      </c>
      <c r="B162" t="s">
        <v>24679</v>
      </c>
      <c r="C162" t="s">
        <v>21</v>
      </c>
      <c r="H162">
        <v>100171</v>
      </c>
      <c r="I162" t="s">
        <v>23563</v>
      </c>
      <c r="K162" s="94" t="s">
        <v>380</v>
      </c>
      <c r="L162" s="94" t="s">
        <v>12577</v>
      </c>
    </row>
    <row r="163" spans="1:12" ht="15" x14ac:dyDescent="0.25">
      <c r="A163">
        <v>90150</v>
      </c>
      <c r="B163" t="s">
        <v>24680</v>
      </c>
      <c r="C163" t="s">
        <v>21</v>
      </c>
      <c r="H163">
        <v>100172</v>
      </c>
      <c r="I163" t="s">
        <v>278</v>
      </c>
      <c r="K163" s="94" t="s">
        <v>381</v>
      </c>
      <c r="L163" s="94" t="s">
        <v>12578</v>
      </c>
    </row>
    <row r="164" spans="1:12" ht="15" x14ac:dyDescent="0.25">
      <c r="A164">
        <v>90200</v>
      </c>
      <c r="B164" t="s">
        <v>24681</v>
      </c>
      <c r="C164" t="s">
        <v>21</v>
      </c>
      <c r="H164">
        <v>100173</v>
      </c>
      <c r="I164" t="s">
        <v>19045</v>
      </c>
      <c r="K164" s="94" t="s">
        <v>382</v>
      </c>
      <c r="L164" s="94" t="s">
        <v>12579</v>
      </c>
    </row>
    <row r="165" spans="1:12" ht="15" x14ac:dyDescent="0.25">
      <c r="A165">
        <v>90210</v>
      </c>
      <c r="B165" t="s">
        <v>24682</v>
      </c>
      <c r="C165" t="s">
        <v>21</v>
      </c>
      <c r="H165">
        <v>100174</v>
      </c>
      <c r="I165" t="s">
        <v>19046</v>
      </c>
      <c r="K165" s="94" t="s">
        <v>383</v>
      </c>
      <c r="L165" s="94" t="s">
        <v>12580</v>
      </c>
    </row>
    <row r="166" spans="1:12" ht="15" x14ac:dyDescent="0.25">
      <c r="A166">
        <v>90220</v>
      </c>
      <c r="B166" t="s">
        <v>24683</v>
      </c>
      <c r="C166" t="s">
        <v>21</v>
      </c>
      <c r="H166">
        <v>100175</v>
      </c>
      <c r="I166" t="s">
        <v>19047</v>
      </c>
      <c r="K166" s="94" t="s">
        <v>384</v>
      </c>
      <c r="L166" s="94" t="s">
        <v>12581</v>
      </c>
    </row>
    <row r="167" spans="1:12" ht="15" x14ac:dyDescent="0.25">
      <c r="A167">
        <v>90300</v>
      </c>
      <c r="B167" t="s">
        <v>24948</v>
      </c>
      <c r="C167" t="s">
        <v>21</v>
      </c>
      <c r="H167">
        <v>100176</v>
      </c>
      <c r="I167" t="s">
        <v>23564</v>
      </c>
      <c r="K167" s="94" t="s">
        <v>385</v>
      </c>
      <c r="L167" s="94" t="s">
        <v>12582</v>
      </c>
    </row>
    <row r="168" spans="1:12" ht="15" x14ac:dyDescent="0.25">
      <c r="A168">
        <v>90310</v>
      </c>
      <c r="B168" t="s">
        <v>24949</v>
      </c>
      <c r="C168" t="s">
        <v>21</v>
      </c>
      <c r="H168">
        <v>100177</v>
      </c>
      <c r="I168" t="s">
        <v>19048</v>
      </c>
      <c r="K168" s="94" t="s">
        <v>386</v>
      </c>
      <c r="L168" s="94" t="s">
        <v>12583</v>
      </c>
    </row>
    <row r="169" spans="1:12" ht="15" x14ac:dyDescent="0.25">
      <c r="A169">
        <v>90320</v>
      </c>
      <c r="B169" t="s">
        <v>24950</v>
      </c>
      <c r="C169" t="s">
        <v>21</v>
      </c>
      <c r="H169">
        <v>100178</v>
      </c>
      <c r="I169" t="s">
        <v>19049</v>
      </c>
      <c r="K169" s="94" t="s">
        <v>387</v>
      </c>
      <c r="L169" s="94" t="s">
        <v>12584</v>
      </c>
    </row>
    <row r="170" spans="1:12" ht="15" x14ac:dyDescent="0.25">
      <c r="A170">
        <v>90400</v>
      </c>
      <c r="B170" t="s">
        <v>24951</v>
      </c>
      <c r="C170" t="s">
        <v>21</v>
      </c>
      <c r="H170">
        <v>100179</v>
      </c>
      <c r="I170" t="s">
        <v>19050</v>
      </c>
      <c r="K170" s="94" t="s">
        <v>388</v>
      </c>
      <c r="L170" s="94" t="s">
        <v>12585</v>
      </c>
    </row>
    <row r="171" spans="1:12" ht="15" x14ac:dyDescent="0.25">
      <c r="A171">
        <v>90410</v>
      </c>
      <c r="B171" t="s">
        <v>24952</v>
      </c>
      <c r="C171" t="s">
        <v>21</v>
      </c>
      <c r="H171">
        <v>100181</v>
      </c>
      <c r="I171" t="s">
        <v>19051</v>
      </c>
      <c r="K171" s="94" t="s">
        <v>389</v>
      </c>
      <c r="L171" s="94" t="s">
        <v>12586</v>
      </c>
    </row>
    <row r="172" spans="1:12" ht="15" x14ac:dyDescent="0.25">
      <c r="A172">
        <v>90420</v>
      </c>
      <c r="B172" t="s">
        <v>24953</v>
      </c>
      <c r="C172" t="s">
        <v>21</v>
      </c>
      <c r="H172">
        <v>100182</v>
      </c>
      <c r="I172" t="s">
        <v>23565</v>
      </c>
      <c r="K172" s="94" t="s">
        <v>390</v>
      </c>
      <c r="L172" s="94" t="s">
        <v>12587</v>
      </c>
    </row>
    <row r="173" spans="1:12" ht="15" x14ac:dyDescent="0.25">
      <c r="A173">
        <v>90500</v>
      </c>
      <c r="B173" t="s">
        <v>24954</v>
      </c>
      <c r="C173" t="s">
        <v>21</v>
      </c>
      <c r="H173">
        <v>100183</v>
      </c>
      <c r="I173" t="s">
        <v>19052</v>
      </c>
      <c r="K173" s="94" t="s">
        <v>391</v>
      </c>
      <c r="L173" s="94" t="s">
        <v>12548</v>
      </c>
    </row>
    <row r="174" spans="1:12" ht="15" x14ac:dyDescent="0.25">
      <c r="A174">
        <v>90510</v>
      </c>
      <c r="B174" t="s">
        <v>24955</v>
      </c>
      <c r="C174" t="s">
        <v>21</v>
      </c>
      <c r="H174">
        <v>100184</v>
      </c>
      <c r="I174" t="s">
        <v>19053</v>
      </c>
      <c r="K174" s="94" t="s">
        <v>392</v>
      </c>
      <c r="L174" s="94" t="s">
        <v>12588</v>
      </c>
    </row>
    <row r="175" spans="1:12" ht="15" x14ac:dyDescent="0.25">
      <c r="A175">
        <v>90520</v>
      </c>
      <c r="B175" t="s">
        <v>24956</v>
      </c>
      <c r="C175" t="s">
        <v>21</v>
      </c>
      <c r="H175">
        <v>100185</v>
      </c>
      <c r="I175" t="s">
        <v>19054</v>
      </c>
      <c r="K175" s="94" t="s">
        <v>393</v>
      </c>
      <c r="L175" s="94" t="s">
        <v>12589</v>
      </c>
    </row>
    <row r="176" spans="1:12" ht="15" x14ac:dyDescent="0.25">
      <c r="H176">
        <v>100186</v>
      </c>
      <c r="I176" t="s">
        <v>19055</v>
      </c>
      <c r="K176" s="94" t="s">
        <v>394</v>
      </c>
      <c r="L176" s="94" t="s">
        <v>12590</v>
      </c>
    </row>
    <row r="177" spans="8:12" ht="15" x14ac:dyDescent="0.25">
      <c r="H177">
        <v>100187</v>
      </c>
      <c r="I177" t="s">
        <v>19056</v>
      </c>
      <c r="K177" s="94" t="s">
        <v>395</v>
      </c>
      <c r="L177" s="94" t="s">
        <v>12591</v>
      </c>
    </row>
    <row r="178" spans="8:12" ht="15" x14ac:dyDescent="0.25">
      <c r="H178">
        <v>100188</v>
      </c>
      <c r="I178" t="s">
        <v>19057</v>
      </c>
      <c r="K178" s="94" t="s">
        <v>396</v>
      </c>
      <c r="L178" s="94" t="s">
        <v>12592</v>
      </c>
    </row>
    <row r="179" spans="8:12" ht="15" x14ac:dyDescent="0.25">
      <c r="H179">
        <v>100189</v>
      </c>
      <c r="I179" t="s">
        <v>19058</v>
      </c>
      <c r="K179" s="94" t="s">
        <v>397</v>
      </c>
      <c r="L179" s="94" t="s">
        <v>12593</v>
      </c>
    </row>
    <row r="180" spans="8:12" ht="15" x14ac:dyDescent="0.25">
      <c r="H180">
        <v>100191</v>
      </c>
      <c r="I180" t="s">
        <v>19059</v>
      </c>
      <c r="K180" s="94" t="s">
        <v>398</v>
      </c>
      <c r="L180" s="94" t="s">
        <v>12594</v>
      </c>
    </row>
    <row r="181" spans="8:12" ht="15" x14ac:dyDescent="0.25">
      <c r="H181">
        <v>100192</v>
      </c>
      <c r="I181" t="s">
        <v>287</v>
      </c>
      <c r="K181" s="94" t="s">
        <v>399</v>
      </c>
      <c r="L181" s="94" t="s">
        <v>12595</v>
      </c>
    </row>
    <row r="182" spans="8:12" ht="15" x14ac:dyDescent="0.25">
      <c r="H182">
        <v>100193</v>
      </c>
      <c r="I182" t="s">
        <v>19060</v>
      </c>
      <c r="K182" s="94" t="s">
        <v>400</v>
      </c>
      <c r="L182" s="94" t="s">
        <v>12596</v>
      </c>
    </row>
    <row r="183" spans="8:12" ht="15" x14ac:dyDescent="0.25">
      <c r="H183">
        <v>100194</v>
      </c>
      <c r="I183" t="s">
        <v>19061</v>
      </c>
      <c r="K183" s="94" t="s">
        <v>401</v>
      </c>
      <c r="L183" s="94" t="s">
        <v>12597</v>
      </c>
    </row>
    <row r="184" spans="8:12" ht="15" x14ac:dyDescent="0.25">
      <c r="H184">
        <v>100195</v>
      </c>
      <c r="I184" t="s">
        <v>19062</v>
      </c>
      <c r="K184" s="94" t="s">
        <v>402</v>
      </c>
      <c r="L184" s="94" t="s">
        <v>12598</v>
      </c>
    </row>
    <row r="185" spans="8:12" ht="15" x14ac:dyDescent="0.25">
      <c r="H185">
        <v>100196</v>
      </c>
      <c r="I185" t="s">
        <v>19063</v>
      </c>
      <c r="K185" s="94" t="s">
        <v>403</v>
      </c>
      <c r="L185" s="94" t="s">
        <v>12599</v>
      </c>
    </row>
    <row r="186" spans="8:12" ht="15" x14ac:dyDescent="0.25">
      <c r="H186">
        <v>100197</v>
      </c>
      <c r="I186" t="s">
        <v>19064</v>
      </c>
      <c r="K186" s="94" t="s">
        <v>404</v>
      </c>
      <c r="L186" s="94" t="s">
        <v>12600</v>
      </c>
    </row>
    <row r="187" spans="8:12" ht="15" x14ac:dyDescent="0.25">
      <c r="H187">
        <v>100198</v>
      </c>
      <c r="I187" t="s">
        <v>19065</v>
      </c>
      <c r="K187" s="94" t="s">
        <v>405</v>
      </c>
      <c r="L187" s="94" t="s">
        <v>12601</v>
      </c>
    </row>
    <row r="188" spans="8:12" ht="15" x14ac:dyDescent="0.25">
      <c r="H188">
        <v>100199</v>
      </c>
      <c r="I188" t="s">
        <v>19066</v>
      </c>
      <c r="K188" s="94" t="s">
        <v>406</v>
      </c>
      <c r="L188" s="94" t="s">
        <v>12602</v>
      </c>
    </row>
    <row r="189" spans="8:12" ht="15" x14ac:dyDescent="0.25">
      <c r="H189">
        <v>100200</v>
      </c>
      <c r="I189" t="s">
        <v>19067</v>
      </c>
      <c r="K189" s="94" t="s">
        <v>407</v>
      </c>
      <c r="L189" s="94" t="s">
        <v>12563</v>
      </c>
    </row>
    <row r="190" spans="8:12" ht="15" x14ac:dyDescent="0.25">
      <c r="H190">
        <v>100201</v>
      </c>
      <c r="I190" t="s">
        <v>19068</v>
      </c>
      <c r="K190" s="94" t="s">
        <v>408</v>
      </c>
      <c r="L190" s="94" t="s">
        <v>12603</v>
      </c>
    </row>
    <row r="191" spans="8:12" ht="15" x14ac:dyDescent="0.25">
      <c r="H191">
        <v>100202</v>
      </c>
      <c r="I191" t="s">
        <v>19069</v>
      </c>
      <c r="K191" s="94" t="s">
        <v>409</v>
      </c>
      <c r="L191" s="94" t="s">
        <v>12547</v>
      </c>
    </row>
    <row r="192" spans="8:12" ht="15" x14ac:dyDescent="0.25">
      <c r="H192">
        <v>100203</v>
      </c>
      <c r="I192" t="s">
        <v>23566</v>
      </c>
      <c r="K192" s="94" t="s">
        <v>410</v>
      </c>
      <c r="L192" s="94" t="s">
        <v>12605</v>
      </c>
    </row>
    <row r="193" spans="8:12" ht="15" x14ac:dyDescent="0.25">
      <c r="H193">
        <v>100204</v>
      </c>
      <c r="I193" t="s">
        <v>19070</v>
      </c>
      <c r="K193" s="94" t="s">
        <v>411</v>
      </c>
      <c r="L193" s="94" t="s">
        <v>12606</v>
      </c>
    </row>
    <row r="194" spans="8:12" ht="15" x14ac:dyDescent="0.25">
      <c r="H194">
        <v>100205</v>
      </c>
      <c r="I194" t="s">
        <v>23567</v>
      </c>
      <c r="K194" s="94" t="s">
        <v>412</v>
      </c>
      <c r="L194" s="94" t="s">
        <v>12607</v>
      </c>
    </row>
    <row r="195" spans="8:12" ht="15" x14ac:dyDescent="0.25">
      <c r="H195">
        <v>100206</v>
      </c>
      <c r="I195" t="s">
        <v>19071</v>
      </c>
      <c r="K195" s="94" t="s">
        <v>413</v>
      </c>
      <c r="L195" s="94" t="s">
        <v>12608</v>
      </c>
    </row>
    <row r="196" spans="8:12" ht="15" x14ac:dyDescent="0.25">
      <c r="H196">
        <v>100208</v>
      </c>
      <c r="I196" t="s">
        <v>19072</v>
      </c>
      <c r="K196" s="94" t="s">
        <v>414</v>
      </c>
      <c r="L196" s="94" t="s">
        <v>12609</v>
      </c>
    </row>
    <row r="197" spans="8:12" ht="15" x14ac:dyDescent="0.25">
      <c r="H197">
        <v>100209</v>
      </c>
      <c r="I197" t="s">
        <v>19073</v>
      </c>
      <c r="K197" s="94" t="s">
        <v>415</v>
      </c>
      <c r="L197" s="94" t="s">
        <v>12610</v>
      </c>
    </row>
    <row r="198" spans="8:12" ht="15" x14ac:dyDescent="0.25">
      <c r="H198">
        <v>100210</v>
      </c>
      <c r="I198" t="s">
        <v>19074</v>
      </c>
      <c r="K198" s="94" t="s">
        <v>416</v>
      </c>
      <c r="L198" s="94" t="s">
        <v>12611</v>
      </c>
    </row>
    <row r="199" spans="8:12" ht="15" x14ac:dyDescent="0.25">
      <c r="H199">
        <v>100211</v>
      </c>
      <c r="I199" t="s">
        <v>19075</v>
      </c>
      <c r="K199" s="94" t="s">
        <v>417</v>
      </c>
      <c r="L199" s="94" t="s">
        <v>12612</v>
      </c>
    </row>
    <row r="200" spans="8:12" ht="15" x14ac:dyDescent="0.25">
      <c r="H200">
        <v>100212</v>
      </c>
      <c r="I200" t="s">
        <v>19076</v>
      </c>
      <c r="K200" s="94" t="s">
        <v>418</v>
      </c>
      <c r="L200" s="94" t="s">
        <v>12613</v>
      </c>
    </row>
    <row r="201" spans="8:12" ht="15" x14ac:dyDescent="0.25">
      <c r="H201">
        <v>100213</v>
      </c>
      <c r="I201" t="s">
        <v>19077</v>
      </c>
      <c r="K201" s="94" t="s">
        <v>419</v>
      </c>
      <c r="L201" s="94" t="s">
        <v>12614</v>
      </c>
    </row>
    <row r="202" spans="8:12" ht="15" x14ac:dyDescent="0.25">
      <c r="H202">
        <v>100214</v>
      </c>
      <c r="I202" t="s">
        <v>19078</v>
      </c>
      <c r="K202" s="94" t="s">
        <v>420</v>
      </c>
      <c r="L202" s="94" t="s">
        <v>12615</v>
      </c>
    </row>
    <row r="203" spans="8:12" ht="15" x14ac:dyDescent="0.25">
      <c r="H203">
        <v>100215</v>
      </c>
      <c r="I203" t="s">
        <v>19079</v>
      </c>
      <c r="K203" s="94" t="s">
        <v>421</v>
      </c>
      <c r="L203" s="94" t="s">
        <v>12616</v>
      </c>
    </row>
    <row r="204" spans="8:12" ht="15" x14ac:dyDescent="0.25">
      <c r="H204">
        <v>100216</v>
      </c>
      <c r="I204" t="s">
        <v>19080</v>
      </c>
      <c r="K204" s="94" t="s">
        <v>422</v>
      </c>
      <c r="L204" s="94" t="s">
        <v>12617</v>
      </c>
    </row>
    <row r="205" spans="8:12" ht="15" x14ac:dyDescent="0.25">
      <c r="H205">
        <v>100217</v>
      </c>
      <c r="I205" t="s">
        <v>19081</v>
      </c>
      <c r="K205" s="94" t="s">
        <v>423</v>
      </c>
      <c r="L205" s="94" t="s">
        <v>12618</v>
      </c>
    </row>
    <row r="206" spans="8:12" ht="15" x14ac:dyDescent="0.25">
      <c r="H206">
        <v>100218</v>
      </c>
      <c r="I206" t="s">
        <v>23568</v>
      </c>
      <c r="K206" s="94" t="s">
        <v>424</v>
      </c>
      <c r="L206" s="94" t="s">
        <v>12619</v>
      </c>
    </row>
    <row r="207" spans="8:12" ht="15" x14ac:dyDescent="0.25">
      <c r="H207">
        <v>100219</v>
      </c>
      <c r="I207" t="s">
        <v>19082</v>
      </c>
      <c r="K207" s="94" t="s">
        <v>425</v>
      </c>
      <c r="L207" s="94" t="s">
        <v>12620</v>
      </c>
    </row>
    <row r="208" spans="8:12" ht="15" x14ac:dyDescent="0.25">
      <c r="H208">
        <v>100220</v>
      </c>
      <c r="I208" t="s">
        <v>19083</v>
      </c>
      <c r="K208" s="94" t="s">
        <v>426</v>
      </c>
      <c r="L208" s="94" t="s">
        <v>12621</v>
      </c>
    </row>
    <row r="209" spans="8:12" ht="15" x14ac:dyDescent="0.25">
      <c r="H209">
        <v>100221</v>
      </c>
      <c r="I209" t="s">
        <v>19084</v>
      </c>
      <c r="K209" s="94" t="s">
        <v>427</v>
      </c>
      <c r="L209" s="94" t="s">
        <v>12622</v>
      </c>
    </row>
    <row r="210" spans="8:12" ht="15" x14ac:dyDescent="0.25">
      <c r="H210">
        <v>100222</v>
      </c>
      <c r="I210" t="s">
        <v>19085</v>
      </c>
      <c r="K210" s="94" t="s">
        <v>428</v>
      </c>
      <c r="L210" s="94" t="s">
        <v>12623</v>
      </c>
    </row>
    <row r="211" spans="8:12" ht="15" x14ac:dyDescent="0.25">
      <c r="H211">
        <v>100223</v>
      </c>
      <c r="I211" t="s">
        <v>19086</v>
      </c>
      <c r="K211" s="94" t="s">
        <v>429</v>
      </c>
      <c r="L211" s="94" t="s">
        <v>12624</v>
      </c>
    </row>
    <row r="212" spans="8:12" ht="15" x14ac:dyDescent="0.25">
      <c r="H212">
        <v>100224</v>
      </c>
      <c r="I212" t="s">
        <v>19087</v>
      </c>
      <c r="K212" s="94" t="s">
        <v>430</v>
      </c>
      <c r="L212" s="94" t="s">
        <v>12625</v>
      </c>
    </row>
    <row r="213" spans="8:12" ht="15" x14ac:dyDescent="0.25">
      <c r="H213">
        <v>100225</v>
      </c>
      <c r="I213" t="s">
        <v>19088</v>
      </c>
      <c r="K213" s="94" t="s">
        <v>431</v>
      </c>
      <c r="L213" s="94" t="s">
        <v>12626</v>
      </c>
    </row>
    <row r="214" spans="8:12" ht="15" x14ac:dyDescent="0.25">
      <c r="H214">
        <v>100226</v>
      </c>
      <c r="I214" t="s">
        <v>23569</v>
      </c>
      <c r="K214" s="94" t="s">
        <v>432</v>
      </c>
      <c r="L214" s="94" t="s">
        <v>12627</v>
      </c>
    </row>
    <row r="215" spans="8:12" ht="15" x14ac:dyDescent="0.25">
      <c r="H215">
        <v>100227</v>
      </c>
      <c r="I215" t="s">
        <v>19089</v>
      </c>
      <c r="K215" s="94" t="s">
        <v>433</v>
      </c>
      <c r="L215" s="94" t="s">
        <v>12628</v>
      </c>
    </row>
    <row r="216" spans="8:12" ht="15" x14ac:dyDescent="0.25">
      <c r="H216">
        <v>100228</v>
      </c>
      <c r="I216" t="s">
        <v>19090</v>
      </c>
      <c r="K216" s="94" t="s">
        <v>434</v>
      </c>
      <c r="L216" s="94" t="s">
        <v>12629</v>
      </c>
    </row>
    <row r="217" spans="8:12" ht="15" x14ac:dyDescent="0.25">
      <c r="H217">
        <v>100229</v>
      </c>
      <c r="I217" t="s">
        <v>19091</v>
      </c>
      <c r="K217" s="94" t="s">
        <v>435</v>
      </c>
      <c r="L217" s="94" t="s">
        <v>12631</v>
      </c>
    </row>
    <row r="218" spans="8:12" ht="15" x14ac:dyDescent="0.25">
      <c r="H218">
        <v>100230</v>
      </c>
      <c r="I218" t="s">
        <v>19092</v>
      </c>
      <c r="K218" s="94" t="s">
        <v>436</v>
      </c>
      <c r="L218" s="94" t="s">
        <v>12632</v>
      </c>
    </row>
    <row r="219" spans="8:12" ht="15" x14ac:dyDescent="0.25">
      <c r="H219">
        <v>100231</v>
      </c>
      <c r="I219" t="s">
        <v>23570</v>
      </c>
      <c r="K219" s="94" t="s">
        <v>437</v>
      </c>
      <c r="L219" s="94" t="s">
        <v>12633</v>
      </c>
    </row>
    <row r="220" spans="8:12" ht="15" x14ac:dyDescent="0.25">
      <c r="H220">
        <v>100233</v>
      </c>
      <c r="I220" t="s">
        <v>19093</v>
      </c>
      <c r="K220" s="94" t="s">
        <v>438</v>
      </c>
      <c r="L220" s="94" t="s">
        <v>12634</v>
      </c>
    </row>
    <row r="221" spans="8:12" ht="15" x14ac:dyDescent="0.25">
      <c r="H221">
        <v>100234</v>
      </c>
      <c r="I221" t="s">
        <v>19094</v>
      </c>
      <c r="K221" s="94" t="s">
        <v>439</v>
      </c>
      <c r="L221" s="94" t="s">
        <v>12635</v>
      </c>
    </row>
    <row r="222" spans="8:12" ht="15" x14ac:dyDescent="0.25">
      <c r="H222">
        <v>100236</v>
      </c>
      <c r="I222" t="s">
        <v>23571</v>
      </c>
      <c r="K222" s="94" t="s">
        <v>440</v>
      </c>
      <c r="L222" s="94" t="s">
        <v>12636</v>
      </c>
    </row>
    <row r="223" spans="8:12" ht="15" x14ac:dyDescent="0.25">
      <c r="H223">
        <v>100238</v>
      </c>
      <c r="I223" t="s">
        <v>307</v>
      </c>
      <c r="K223" s="94" t="s">
        <v>441</v>
      </c>
      <c r="L223" s="94" t="s">
        <v>12637</v>
      </c>
    </row>
    <row r="224" spans="8:12" ht="15" x14ac:dyDescent="0.25">
      <c r="H224">
        <v>100239</v>
      </c>
      <c r="I224" t="s">
        <v>19095</v>
      </c>
      <c r="K224" s="94" t="s">
        <v>442</v>
      </c>
      <c r="L224" s="94" t="s">
        <v>12639</v>
      </c>
    </row>
    <row r="225" spans="8:12" ht="15" x14ac:dyDescent="0.25">
      <c r="H225">
        <v>100240</v>
      </c>
      <c r="I225" t="s">
        <v>19096</v>
      </c>
      <c r="K225" s="94" t="s">
        <v>443</v>
      </c>
      <c r="L225" s="94" t="s">
        <v>12640</v>
      </c>
    </row>
    <row r="226" spans="8:12" ht="15" x14ac:dyDescent="0.25">
      <c r="H226">
        <v>100241</v>
      </c>
      <c r="I226" t="s">
        <v>19097</v>
      </c>
      <c r="K226" s="94" t="s">
        <v>444</v>
      </c>
      <c r="L226" s="94" t="s">
        <v>12642</v>
      </c>
    </row>
    <row r="227" spans="8:12" ht="15" x14ac:dyDescent="0.25">
      <c r="H227">
        <v>100242</v>
      </c>
      <c r="I227" t="s">
        <v>19098</v>
      </c>
      <c r="K227" s="94" t="s">
        <v>445</v>
      </c>
      <c r="L227" s="94" t="s">
        <v>12643</v>
      </c>
    </row>
    <row r="228" spans="8:12" ht="15" x14ac:dyDescent="0.25">
      <c r="H228">
        <v>100243</v>
      </c>
      <c r="I228" t="s">
        <v>19099</v>
      </c>
      <c r="K228" s="94" t="s">
        <v>447</v>
      </c>
      <c r="L228" s="94" t="s">
        <v>12644</v>
      </c>
    </row>
    <row r="229" spans="8:12" ht="15" x14ac:dyDescent="0.25">
      <c r="H229">
        <v>100244</v>
      </c>
      <c r="I229" t="s">
        <v>19100</v>
      </c>
      <c r="K229" s="94" t="s">
        <v>448</v>
      </c>
      <c r="L229" s="94" t="s">
        <v>12645</v>
      </c>
    </row>
    <row r="230" spans="8:12" ht="15" x14ac:dyDescent="0.25">
      <c r="H230">
        <v>100246</v>
      </c>
      <c r="I230" t="s">
        <v>19101</v>
      </c>
      <c r="K230" s="94" t="s">
        <v>449</v>
      </c>
      <c r="L230" s="94" t="s">
        <v>12647</v>
      </c>
    </row>
    <row r="231" spans="8:12" ht="15" x14ac:dyDescent="0.25">
      <c r="H231">
        <v>100247</v>
      </c>
      <c r="I231" t="s">
        <v>19102</v>
      </c>
      <c r="K231" s="94" t="s">
        <v>450</v>
      </c>
      <c r="L231" s="94" t="s">
        <v>12648</v>
      </c>
    </row>
    <row r="232" spans="8:12" ht="15" x14ac:dyDescent="0.25">
      <c r="H232">
        <v>100248</v>
      </c>
      <c r="I232" t="s">
        <v>19103</v>
      </c>
      <c r="K232" s="94" t="s">
        <v>451</v>
      </c>
      <c r="L232" s="94" t="s">
        <v>12649</v>
      </c>
    </row>
    <row r="233" spans="8:12" ht="15" x14ac:dyDescent="0.25">
      <c r="H233">
        <v>100249</v>
      </c>
      <c r="I233" t="s">
        <v>19104</v>
      </c>
      <c r="K233" s="94" t="s">
        <v>452</v>
      </c>
      <c r="L233" s="94" t="s">
        <v>12650</v>
      </c>
    </row>
    <row r="234" spans="8:12" ht="15" x14ac:dyDescent="0.25">
      <c r="H234">
        <v>100250</v>
      </c>
      <c r="I234" t="s">
        <v>19105</v>
      </c>
      <c r="K234" s="94" t="s">
        <v>453</v>
      </c>
      <c r="L234" s="94" t="s">
        <v>12651</v>
      </c>
    </row>
    <row r="235" spans="8:12" ht="15" x14ac:dyDescent="0.25">
      <c r="H235">
        <v>100251</v>
      </c>
      <c r="I235" t="s">
        <v>19106</v>
      </c>
      <c r="K235" s="94" t="s">
        <v>454</v>
      </c>
      <c r="L235" s="94" t="s">
        <v>12652</v>
      </c>
    </row>
    <row r="236" spans="8:12" ht="15" x14ac:dyDescent="0.25">
      <c r="H236">
        <v>100252</v>
      </c>
      <c r="I236" t="s">
        <v>19107</v>
      </c>
      <c r="K236" s="94" t="s">
        <v>455</v>
      </c>
      <c r="L236" s="94" t="s">
        <v>12653</v>
      </c>
    </row>
    <row r="237" spans="8:12" ht="15" x14ac:dyDescent="0.25">
      <c r="H237">
        <v>100253</v>
      </c>
      <c r="I237" t="s">
        <v>19108</v>
      </c>
      <c r="K237" s="94" t="s">
        <v>456</v>
      </c>
      <c r="L237" s="94" t="s">
        <v>12654</v>
      </c>
    </row>
    <row r="238" spans="8:12" ht="15" x14ac:dyDescent="0.25">
      <c r="H238">
        <v>100255</v>
      </c>
      <c r="I238" t="s">
        <v>23572</v>
      </c>
      <c r="K238" s="94" t="s">
        <v>457</v>
      </c>
      <c r="L238" s="94" t="s">
        <v>12655</v>
      </c>
    </row>
    <row r="239" spans="8:12" ht="15" x14ac:dyDescent="0.25">
      <c r="H239">
        <v>100256</v>
      </c>
      <c r="I239" t="s">
        <v>19109</v>
      </c>
      <c r="K239" s="94" t="s">
        <v>458</v>
      </c>
      <c r="L239" s="94" t="s">
        <v>12647</v>
      </c>
    </row>
    <row r="240" spans="8:12" ht="15" x14ac:dyDescent="0.25">
      <c r="H240">
        <v>100257</v>
      </c>
      <c r="I240" t="s">
        <v>19110</v>
      </c>
      <c r="K240" s="94" t="s">
        <v>459</v>
      </c>
      <c r="L240" s="94" t="s">
        <v>12657</v>
      </c>
    </row>
    <row r="241" spans="8:12" ht="15" x14ac:dyDescent="0.25">
      <c r="H241">
        <v>100258</v>
      </c>
      <c r="I241" t="s">
        <v>19111</v>
      </c>
      <c r="K241" s="94" t="s">
        <v>460</v>
      </c>
      <c r="L241" s="94" t="s">
        <v>12658</v>
      </c>
    </row>
    <row r="242" spans="8:12" ht="15" x14ac:dyDescent="0.25">
      <c r="H242">
        <v>100259</v>
      </c>
      <c r="I242" t="s">
        <v>19112</v>
      </c>
      <c r="K242" s="94" t="s">
        <v>461</v>
      </c>
      <c r="L242" s="94" t="s">
        <v>462</v>
      </c>
    </row>
    <row r="243" spans="8:12" ht="15" x14ac:dyDescent="0.25">
      <c r="H243">
        <v>100260</v>
      </c>
      <c r="I243" t="s">
        <v>19113</v>
      </c>
      <c r="K243" s="94" t="s">
        <v>463</v>
      </c>
      <c r="L243" s="94" t="s">
        <v>464</v>
      </c>
    </row>
    <row r="244" spans="8:12" ht="15" x14ac:dyDescent="0.25">
      <c r="H244">
        <v>100261</v>
      </c>
      <c r="I244" t="s">
        <v>19114</v>
      </c>
      <c r="K244" s="94" t="s">
        <v>465</v>
      </c>
      <c r="L244" s="94" t="s">
        <v>466</v>
      </c>
    </row>
    <row r="245" spans="8:12" ht="15" x14ac:dyDescent="0.25">
      <c r="H245">
        <v>100262</v>
      </c>
      <c r="I245" t="s">
        <v>19115</v>
      </c>
      <c r="K245" s="94" t="s">
        <v>467</v>
      </c>
      <c r="L245" s="94" t="s">
        <v>468</v>
      </c>
    </row>
    <row r="246" spans="8:12" ht="15" x14ac:dyDescent="0.25">
      <c r="H246">
        <v>100263</v>
      </c>
      <c r="I246" t="s">
        <v>19116</v>
      </c>
      <c r="K246" s="94" t="s">
        <v>469</v>
      </c>
      <c r="L246" s="94" t="s">
        <v>470</v>
      </c>
    </row>
    <row r="247" spans="8:12" ht="15" x14ac:dyDescent="0.25">
      <c r="H247">
        <v>100264</v>
      </c>
      <c r="I247" t="s">
        <v>19117</v>
      </c>
      <c r="K247" s="94" t="s">
        <v>471</v>
      </c>
      <c r="L247" s="94" t="s">
        <v>472</v>
      </c>
    </row>
    <row r="248" spans="8:12" ht="15" x14ac:dyDescent="0.25">
      <c r="H248">
        <v>100265</v>
      </c>
      <c r="I248" t="s">
        <v>19118</v>
      </c>
      <c r="K248" s="94" t="s">
        <v>473</v>
      </c>
      <c r="L248" s="94" t="s">
        <v>12659</v>
      </c>
    </row>
    <row r="249" spans="8:12" ht="15" x14ac:dyDescent="0.25">
      <c r="H249">
        <v>100266</v>
      </c>
      <c r="I249" t="s">
        <v>19119</v>
      </c>
      <c r="K249" s="94" t="s">
        <v>474</v>
      </c>
      <c r="L249" s="94" t="s">
        <v>12661</v>
      </c>
    </row>
    <row r="250" spans="8:12" ht="15" x14ac:dyDescent="0.25">
      <c r="H250">
        <v>100268</v>
      </c>
      <c r="I250" t="s">
        <v>23573</v>
      </c>
      <c r="K250" s="94" t="s">
        <v>475</v>
      </c>
      <c r="L250" s="94" t="s">
        <v>12663</v>
      </c>
    </row>
    <row r="251" spans="8:12" ht="15" x14ac:dyDescent="0.25">
      <c r="H251">
        <v>100269</v>
      </c>
      <c r="I251" t="s">
        <v>19120</v>
      </c>
      <c r="K251" s="94" t="s">
        <v>476</v>
      </c>
      <c r="L251" s="94" t="s">
        <v>12664</v>
      </c>
    </row>
    <row r="252" spans="8:12" ht="15" x14ac:dyDescent="0.25">
      <c r="H252">
        <v>100270</v>
      </c>
      <c r="I252" t="s">
        <v>19121</v>
      </c>
      <c r="K252" s="94" t="s">
        <v>477</v>
      </c>
      <c r="L252" s="94" t="s">
        <v>12665</v>
      </c>
    </row>
    <row r="253" spans="8:12" ht="15" x14ac:dyDescent="0.25">
      <c r="H253">
        <v>100271</v>
      </c>
      <c r="I253" t="s">
        <v>19122</v>
      </c>
      <c r="K253" s="94" t="s">
        <v>478</v>
      </c>
      <c r="L253" s="94" t="s">
        <v>12666</v>
      </c>
    </row>
    <row r="254" spans="8:12" ht="15" x14ac:dyDescent="0.25">
      <c r="H254">
        <v>100272</v>
      </c>
      <c r="I254" t="s">
        <v>23574</v>
      </c>
      <c r="K254" s="94" t="s">
        <v>480</v>
      </c>
      <c r="L254" s="94" t="s">
        <v>12667</v>
      </c>
    </row>
    <row r="255" spans="8:12" ht="15" x14ac:dyDescent="0.25">
      <c r="H255">
        <v>100274</v>
      </c>
      <c r="I255" t="s">
        <v>19123</v>
      </c>
      <c r="K255" s="94" t="s">
        <v>481</v>
      </c>
      <c r="L255" s="94" t="s">
        <v>12668</v>
      </c>
    </row>
    <row r="256" spans="8:12" ht="15" x14ac:dyDescent="0.25">
      <c r="H256">
        <v>100275</v>
      </c>
      <c r="I256" t="s">
        <v>19124</v>
      </c>
      <c r="K256" s="94" t="s">
        <v>483</v>
      </c>
      <c r="L256" s="94" t="s">
        <v>484</v>
      </c>
    </row>
    <row r="257" spans="8:12" ht="15" x14ac:dyDescent="0.25">
      <c r="H257">
        <v>100276</v>
      </c>
      <c r="I257" t="s">
        <v>19125</v>
      </c>
      <c r="K257" s="94" t="s">
        <v>485</v>
      </c>
      <c r="L257" s="94" t="s">
        <v>486</v>
      </c>
    </row>
    <row r="258" spans="8:12" ht="15" x14ac:dyDescent="0.25">
      <c r="H258">
        <v>100277</v>
      </c>
      <c r="I258" t="s">
        <v>19126</v>
      </c>
      <c r="K258" s="94" t="s">
        <v>487</v>
      </c>
      <c r="L258" s="94" t="s">
        <v>12670</v>
      </c>
    </row>
    <row r="259" spans="8:12" ht="15" x14ac:dyDescent="0.25">
      <c r="H259">
        <v>100278</v>
      </c>
      <c r="I259" t="s">
        <v>19127</v>
      </c>
      <c r="K259" s="94" t="s">
        <v>488</v>
      </c>
      <c r="L259" s="94" t="s">
        <v>489</v>
      </c>
    </row>
    <row r="260" spans="8:12" ht="15" x14ac:dyDescent="0.25">
      <c r="H260">
        <v>100279</v>
      </c>
      <c r="I260" t="s">
        <v>19128</v>
      </c>
      <c r="K260" s="94" t="s">
        <v>490</v>
      </c>
      <c r="L260" s="94" t="s">
        <v>12671</v>
      </c>
    </row>
    <row r="261" spans="8:12" ht="15" x14ac:dyDescent="0.25">
      <c r="H261">
        <v>100280</v>
      </c>
      <c r="I261" t="s">
        <v>19129</v>
      </c>
      <c r="K261" s="94" t="s">
        <v>491</v>
      </c>
      <c r="L261" s="94" t="s">
        <v>12604</v>
      </c>
    </row>
    <row r="262" spans="8:12" ht="15" x14ac:dyDescent="0.25">
      <c r="H262">
        <v>100282</v>
      </c>
      <c r="I262" t="s">
        <v>19130</v>
      </c>
      <c r="K262" s="94" t="s">
        <v>492</v>
      </c>
      <c r="L262" s="94" t="s">
        <v>12672</v>
      </c>
    </row>
    <row r="263" spans="8:12" ht="15" x14ac:dyDescent="0.25">
      <c r="H263">
        <v>100284</v>
      </c>
      <c r="I263" t="s">
        <v>19131</v>
      </c>
      <c r="K263" s="94" t="s">
        <v>493</v>
      </c>
      <c r="L263" s="94" t="s">
        <v>12673</v>
      </c>
    </row>
    <row r="264" spans="8:12" ht="15" x14ac:dyDescent="0.25">
      <c r="H264">
        <v>100285</v>
      </c>
      <c r="I264" t="s">
        <v>19132</v>
      </c>
      <c r="K264" s="94" t="s">
        <v>494</v>
      </c>
      <c r="L264" s="94" t="s">
        <v>495</v>
      </c>
    </row>
    <row r="265" spans="8:12" ht="15" x14ac:dyDescent="0.25">
      <c r="H265">
        <v>100287</v>
      </c>
      <c r="I265" t="s">
        <v>19133</v>
      </c>
      <c r="K265" s="94" t="s">
        <v>496</v>
      </c>
      <c r="L265" s="94" t="s">
        <v>12534</v>
      </c>
    </row>
    <row r="266" spans="8:12" ht="15" x14ac:dyDescent="0.25">
      <c r="H266">
        <v>100288</v>
      </c>
      <c r="I266" t="s">
        <v>19134</v>
      </c>
      <c r="K266" s="94" t="s">
        <v>497</v>
      </c>
      <c r="L266" s="94" t="s">
        <v>24</v>
      </c>
    </row>
    <row r="267" spans="8:12" ht="15" x14ac:dyDescent="0.25">
      <c r="H267">
        <v>100289</v>
      </c>
      <c r="I267" t="s">
        <v>19135</v>
      </c>
      <c r="K267" s="94" t="s">
        <v>498</v>
      </c>
      <c r="L267" s="94" t="s">
        <v>12674</v>
      </c>
    </row>
    <row r="268" spans="8:12" ht="15" x14ac:dyDescent="0.25">
      <c r="H268">
        <v>100290</v>
      </c>
      <c r="I268" t="s">
        <v>19136</v>
      </c>
      <c r="K268" s="94" t="s">
        <v>499</v>
      </c>
      <c r="L268" s="94" t="s">
        <v>12675</v>
      </c>
    </row>
    <row r="269" spans="8:12" ht="15" x14ac:dyDescent="0.25">
      <c r="H269">
        <v>100291</v>
      </c>
      <c r="I269" t="s">
        <v>19137</v>
      </c>
      <c r="K269" s="94" t="s">
        <v>500</v>
      </c>
      <c r="L269" s="94" t="s">
        <v>12676</v>
      </c>
    </row>
    <row r="270" spans="8:12" ht="15" x14ac:dyDescent="0.25">
      <c r="H270">
        <v>100292</v>
      </c>
      <c r="I270" t="s">
        <v>19138</v>
      </c>
      <c r="K270" s="94" t="s">
        <v>501</v>
      </c>
      <c r="L270" s="94" t="s">
        <v>12677</v>
      </c>
    </row>
    <row r="271" spans="8:12" ht="15" x14ac:dyDescent="0.25">
      <c r="H271">
        <v>100293</v>
      </c>
      <c r="I271" t="s">
        <v>19139</v>
      </c>
      <c r="K271" s="94" t="s">
        <v>502</v>
      </c>
      <c r="L271" s="94" t="s">
        <v>12678</v>
      </c>
    </row>
    <row r="272" spans="8:12" ht="15" x14ac:dyDescent="0.25">
      <c r="H272">
        <v>100295</v>
      </c>
      <c r="I272" t="s">
        <v>19140</v>
      </c>
      <c r="K272" s="94" t="s">
        <v>503</v>
      </c>
      <c r="L272" s="94" t="s">
        <v>12679</v>
      </c>
    </row>
    <row r="273" spans="8:12" ht="15" x14ac:dyDescent="0.25">
      <c r="H273">
        <v>100296</v>
      </c>
      <c r="I273" t="s">
        <v>19141</v>
      </c>
      <c r="K273" s="94" t="s">
        <v>504</v>
      </c>
      <c r="L273" s="94" t="s">
        <v>12680</v>
      </c>
    </row>
    <row r="274" spans="8:12" ht="15" x14ac:dyDescent="0.25">
      <c r="H274">
        <v>100297</v>
      </c>
      <c r="I274" t="s">
        <v>23575</v>
      </c>
      <c r="K274" s="94" t="s">
        <v>505</v>
      </c>
      <c r="L274" s="94" t="s">
        <v>12681</v>
      </c>
    </row>
    <row r="275" spans="8:12" ht="15" x14ac:dyDescent="0.25">
      <c r="H275">
        <v>100298</v>
      </c>
      <c r="I275" t="s">
        <v>19142</v>
      </c>
      <c r="K275" s="94" t="s">
        <v>506</v>
      </c>
      <c r="L275" s="94" t="s">
        <v>507</v>
      </c>
    </row>
    <row r="276" spans="8:12" ht="15" x14ac:dyDescent="0.25">
      <c r="H276">
        <v>100299</v>
      </c>
      <c r="I276" t="s">
        <v>19143</v>
      </c>
      <c r="K276" s="94" t="s">
        <v>508</v>
      </c>
      <c r="L276" s="94" t="s">
        <v>509</v>
      </c>
    </row>
    <row r="277" spans="8:12" ht="15" x14ac:dyDescent="0.25">
      <c r="H277">
        <v>100300</v>
      </c>
      <c r="I277" t="s">
        <v>19144</v>
      </c>
      <c r="K277" s="94" t="s">
        <v>510</v>
      </c>
      <c r="L277" s="94" t="s">
        <v>12683</v>
      </c>
    </row>
    <row r="278" spans="8:12" ht="15" x14ac:dyDescent="0.25">
      <c r="H278">
        <v>100301</v>
      </c>
      <c r="I278" t="s">
        <v>19145</v>
      </c>
      <c r="K278" s="94" t="s">
        <v>511</v>
      </c>
      <c r="L278" s="94" t="s">
        <v>12684</v>
      </c>
    </row>
    <row r="279" spans="8:12" ht="15" x14ac:dyDescent="0.25">
      <c r="H279">
        <v>100302</v>
      </c>
      <c r="I279" t="s">
        <v>19146</v>
      </c>
      <c r="K279" s="94" t="s">
        <v>512</v>
      </c>
      <c r="L279" s="94" t="s">
        <v>12685</v>
      </c>
    </row>
    <row r="280" spans="8:12" ht="15" x14ac:dyDescent="0.25">
      <c r="H280">
        <v>100303</v>
      </c>
      <c r="I280" t="s">
        <v>19147</v>
      </c>
      <c r="K280" s="94" t="s">
        <v>513</v>
      </c>
      <c r="L280" s="94" t="s">
        <v>12686</v>
      </c>
    </row>
    <row r="281" spans="8:12" ht="15" x14ac:dyDescent="0.25">
      <c r="H281">
        <v>100304</v>
      </c>
      <c r="I281" t="s">
        <v>23576</v>
      </c>
      <c r="K281" s="94" t="s">
        <v>514</v>
      </c>
      <c r="L281" s="94" t="s">
        <v>12687</v>
      </c>
    </row>
    <row r="282" spans="8:12" ht="15" x14ac:dyDescent="0.25">
      <c r="H282">
        <v>100305</v>
      </c>
      <c r="I282" t="s">
        <v>19148</v>
      </c>
      <c r="K282" s="94" t="s">
        <v>515</v>
      </c>
      <c r="L282" s="94" t="s">
        <v>12688</v>
      </c>
    </row>
    <row r="283" spans="8:12" ht="15" x14ac:dyDescent="0.25">
      <c r="H283">
        <v>100306</v>
      </c>
      <c r="I283" t="s">
        <v>19149</v>
      </c>
      <c r="K283" s="94" t="s">
        <v>516</v>
      </c>
      <c r="L283" s="94" t="s">
        <v>12689</v>
      </c>
    </row>
    <row r="284" spans="8:12" ht="15" x14ac:dyDescent="0.25">
      <c r="H284">
        <v>100308</v>
      </c>
      <c r="I284" t="s">
        <v>19150</v>
      </c>
      <c r="K284" s="94" t="s">
        <v>517</v>
      </c>
      <c r="L284" s="94" t="s">
        <v>12690</v>
      </c>
    </row>
    <row r="285" spans="8:12" ht="15" x14ac:dyDescent="0.25">
      <c r="H285">
        <v>100309</v>
      </c>
      <c r="I285" t="s">
        <v>23577</v>
      </c>
      <c r="K285" s="94" t="s">
        <v>518</v>
      </c>
      <c r="L285" s="94" t="s">
        <v>12691</v>
      </c>
    </row>
    <row r="286" spans="8:12" ht="15" x14ac:dyDescent="0.25">
      <c r="H286">
        <v>100311</v>
      </c>
      <c r="I286" t="s">
        <v>19151</v>
      </c>
      <c r="K286" s="94" t="s">
        <v>519</v>
      </c>
      <c r="L286" s="94" t="s">
        <v>520</v>
      </c>
    </row>
    <row r="287" spans="8:12" ht="15" x14ac:dyDescent="0.25">
      <c r="H287">
        <v>100312</v>
      </c>
      <c r="I287" t="s">
        <v>19152</v>
      </c>
      <c r="K287" s="94" t="s">
        <v>521</v>
      </c>
      <c r="L287" s="94" t="s">
        <v>12693</v>
      </c>
    </row>
    <row r="288" spans="8:12" ht="15" x14ac:dyDescent="0.25">
      <c r="H288">
        <v>100313</v>
      </c>
      <c r="I288" t="s">
        <v>19153</v>
      </c>
      <c r="K288" s="94" t="s">
        <v>522</v>
      </c>
      <c r="L288" s="94" t="s">
        <v>12694</v>
      </c>
    </row>
    <row r="289" spans="8:12" ht="15" x14ac:dyDescent="0.25">
      <c r="H289">
        <v>100314</v>
      </c>
      <c r="I289" t="s">
        <v>19154</v>
      </c>
      <c r="K289" s="94" t="s">
        <v>523</v>
      </c>
      <c r="L289" s="94" t="s">
        <v>524</v>
      </c>
    </row>
    <row r="290" spans="8:12" ht="15" x14ac:dyDescent="0.25">
      <c r="H290">
        <v>100315</v>
      </c>
      <c r="I290" t="s">
        <v>19155</v>
      </c>
      <c r="K290" s="94" t="s">
        <v>525</v>
      </c>
      <c r="L290" s="94" t="s">
        <v>526</v>
      </c>
    </row>
    <row r="291" spans="8:12" ht="15" x14ac:dyDescent="0.25">
      <c r="H291">
        <v>100316</v>
      </c>
      <c r="I291" t="s">
        <v>19156</v>
      </c>
      <c r="K291" s="94" t="s">
        <v>527</v>
      </c>
      <c r="L291" s="94" t="s">
        <v>12695</v>
      </c>
    </row>
    <row r="292" spans="8:12" ht="15" x14ac:dyDescent="0.25">
      <c r="H292">
        <v>100318</v>
      </c>
      <c r="I292" t="s">
        <v>19157</v>
      </c>
      <c r="K292" s="94" t="s">
        <v>528</v>
      </c>
      <c r="L292" s="94" t="s">
        <v>529</v>
      </c>
    </row>
    <row r="293" spans="8:12" ht="15" x14ac:dyDescent="0.25">
      <c r="H293">
        <v>100319</v>
      </c>
      <c r="I293" t="s">
        <v>19158</v>
      </c>
      <c r="K293" s="94" t="s">
        <v>530</v>
      </c>
      <c r="L293" s="94" t="s">
        <v>12696</v>
      </c>
    </row>
    <row r="294" spans="8:12" ht="15" x14ac:dyDescent="0.25">
      <c r="H294">
        <v>100320</v>
      </c>
      <c r="I294" t="s">
        <v>19159</v>
      </c>
      <c r="K294" s="94" t="s">
        <v>531</v>
      </c>
      <c r="L294" s="94" t="s">
        <v>12697</v>
      </c>
    </row>
    <row r="295" spans="8:12" ht="15" x14ac:dyDescent="0.25">
      <c r="H295">
        <v>100321</v>
      </c>
      <c r="I295" t="s">
        <v>19160</v>
      </c>
      <c r="K295" s="94" t="s">
        <v>532</v>
      </c>
      <c r="L295" s="94" t="s">
        <v>12698</v>
      </c>
    </row>
    <row r="296" spans="8:12" ht="15" x14ac:dyDescent="0.25">
      <c r="H296">
        <v>100322</v>
      </c>
      <c r="I296" t="s">
        <v>19161</v>
      </c>
      <c r="K296" s="94" t="s">
        <v>533</v>
      </c>
      <c r="L296" s="94" t="s">
        <v>12699</v>
      </c>
    </row>
    <row r="297" spans="8:12" ht="15" x14ac:dyDescent="0.25">
      <c r="H297">
        <v>100323</v>
      </c>
      <c r="I297" t="s">
        <v>19162</v>
      </c>
      <c r="K297" s="94" t="s">
        <v>534</v>
      </c>
      <c r="L297" s="94" t="s">
        <v>12700</v>
      </c>
    </row>
    <row r="298" spans="8:12" ht="15" x14ac:dyDescent="0.25">
      <c r="H298">
        <v>100324</v>
      </c>
      <c r="I298" t="s">
        <v>19163</v>
      </c>
      <c r="K298" s="94" t="s">
        <v>535</v>
      </c>
      <c r="L298" s="94" t="s">
        <v>12701</v>
      </c>
    </row>
    <row r="299" spans="8:12" ht="15" x14ac:dyDescent="0.25">
      <c r="H299">
        <v>100325</v>
      </c>
      <c r="I299" t="s">
        <v>19164</v>
      </c>
      <c r="K299" s="94" t="s">
        <v>536</v>
      </c>
      <c r="L299" s="94" t="s">
        <v>12702</v>
      </c>
    </row>
    <row r="300" spans="8:12" ht="15" x14ac:dyDescent="0.25">
      <c r="H300">
        <v>100326</v>
      </c>
      <c r="I300" t="s">
        <v>19165</v>
      </c>
      <c r="K300" s="94" t="s">
        <v>537</v>
      </c>
      <c r="L300" s="94" t="s">
        <v>12703</v>
      </c>
    </row>
    <row r="301" spans="8:12" ht="15" x14ac:dyDescent="0.25">
      <c r="H301">
        <v>100327</v>
      </c>
      <c r="I301" t="s">
        <v>23578</v>
      </c>
      <c r="K301" s="94" t="s">
        <v>538</v>
      </c>
      <c r="L301" s="94" t="s">
        <v>12704</v>
      </c>
    </row>
    <row r="302" spans="8:12" ht="15" x14ac:dyDescent="0.25">
      <c r="H302">
        <v>100328</v>
      </c>
      <c r="I302" t="s">
        <v>19166</v>
      </c>
      <c r="K302" s="94" t="s">
        <v>539</v>
      </c>
      <c r="L302" s="94" t="s">
        <v>540</v>
      </c>
    </row>
    <row r="303" spans="8:12" ht="15" x14ac:dyDescent="0.25">
      <c r="H303">
        <v>100329</v>
      </c>
      <c r="I303" t="s">
        <v>23579</v>
      </c>
      <c r="K303" s="94" t="s">
        <v>541</v>
      </c>
      <c r="L303" s="94" t="s">
        <v>12705</v>
      </c>
    </row>
    <row r="304" spans="8:12" ht="15" x14ac:dyDescent="0.25">
      <c r="H304">
        <v>100330</v>
      </c>
      <c r="I304" t="s">
        <v>19167</v>
      </c>
      <c r="K304" s="94" t="s">
        <v>542</v>
      </c>
      <c r="L304" s="94" t="s">
        <v>543</v>
      </c>
    </row>
    <row r="305" spans="8:12" ht="15" x14ac:dyDescent="0.25">
      <c r="H305">
        <v>100331</v>
      </c>
      <c r="I305" t="s">
        <v>19168</v>
      </c>
      <c r="K305" s="94" t="s">
        <v>544</v>
      </c>
      <c r="L305" s="94" t="s">
        <v>545</v>
      </c>
    </row>
    <row r="306" spans="8:12" ht="15" x14ac:dyDescent="0.25">
      <c r="H306">
        <v>100332</v>
      </c>
      <c r="I306" t="s">
        <v>19169</v>
      </c>
      <c r="K306" s="94" t="s">
        <v>546</v>
      </c>
      <c r="L306" s="94" t="s">
        <v>547</v>
      </c>
    </row>
    <row r="307" spans="8:12" ht="15" x14ac:dyDescent="0.25">
      <c r="H307">
        <v>100333</v>
      </c>
      <c r="I307" t="s">
        <v>19170</v>
      </c>
      <c r="K307" s="94" t="s">
        <v>548</v>
      </c>
      <c r="L307" s="94" t="s">
        <v>549</v>
      </c>
    </row>
    <row r="308" spans="8:12" ht="15" x14ac:dyDescent="0.25">
      <c r="H308">
        <v>100334</v>
      </c>
      <c r="I308" t="s">
        <v>19171</v>
      </c>
      <c r="K308" s="94" t="s">
        <v>550</v>
      </c>
      <c r="L308" s="94" t="s">
        <v>12706</v>
      </c>
    </row>
    <row r="309" spans="8:12" ht="15" x14ac:dyDescent="0.25">
      <c r="H309">
        <v>100335</v>
      </c>
      <c r="I309" t="s">
        <v>19172</v>
      </c>
      <c r="K309" s="94" t="s">
        <v>551</v>
      </c>
      <c r="L309" s="94" t="s">
        <v>12707</v>
      </c>
    </row>
    <row r="310" spans="8:12" ht="15" x14ac:dyDescent="0.25">
      <c r="H310">
        <v>100337</v>
      </c>
      <c r="I310" t="s">
        <v>19173</v>
      </c>
      <c r="K310" s="94" t="s">
        <v>552</v>
      </c>
      <c r="L310" s="94" t="s">
        <v>12708</v>
      </c>
    </row>
    <row r="311" spans="8:12" ht="15" x14ac:dyDescent="0.25">
      <c r="H311">
        <v>100338</v>
      </c>
      <c r="I311" t="s">
        <v>19174</v>
      </c>
      <c r="K311" s="94" t="s">
        <v>553</v>
      </c>
      <c r="L311" s="94" t="s">
        <v>554</v>
      </c>
    </row>
    <row r="312" spans="8:12" ht="15" x14ac:dyDescent="0.25">
      <c r="H312">
        <v>100339</v>
      </c>
      <c r="I312" t="s">
        <v>19175</v>
      </c>
      <c r="K312" s="94" t="s">
        <v>555</v>
      </c>
      <c r="L312" s="94" t="s">
        <v>12709</v>
      </c>
    </row>
    <row r="313" spans="8:12" ht="15" x14ac:dyDescent="0.25">
      <c r="H313">
        <v>100340</v>
      </c>
      <c r="I313" t="s">
        <v>19176</v>
      </c>
      <c r="K313" s="94" t="s">
        <v>557</v>
      </c>
      <c r="L313" s="94" t="s">
        <v>12711</v>
      </c>
    </row>
    <row r="314" spans="8:12" ht="15" x14ac:dyDescent="0.25">
      <c r="H314">
        <v>100341</v>
      </c>
      <c r="I314" t="s">
        <v>19177</v>
      </c>
      <c r="K314" s="94" t="s">
        <v>558</v>
      </c>
      <c r="L314" s="94" t="s">
        <v>559</v>
      </c>
    </row>
    <row r="315" spans="8:12" ht="15" x14ac:dyDescent="0.25">
      <c r="H315">
        <v>100342</v>
      </c>
      <c r="I315" t="s">
        <v>19178</v>
      </c>
      <c r="K315" s="94" t="s">
        <v>560</v>
      </c>
      <c r="L315" s="94" t="s">
        <v>561</v>
      </c>
    </row>
    <row r="316" spans="8:12" ht="15" x14ac:dyDescent="0.25">
      <c r="H316">
        <v>100343</v>
      </c>
      <c r="I316" t="s">
        <v>19179</v>
      </c>
      <c r="K316" s="94" t="s">
        <v>562</v>
      </c>
      <c r="L316" s="94" t="s">
        <v>563</v>
      </c>
    </row>
    <row r="317" spans="8:12" ht="15" x14ac:dyDescent="0.25">
      <c r="H317">
        <v>100344</v>
      </c>
      <c r="I317" t="s">
        <v>19180</v>
      </c>
      <c r="K317" s="94" t="s">
        <v>564</v>
      </c>
      <c r="L317" s="94" t="s">
        <v>565</v>
      </c>
    </row>
    <row r="318" spans="8:12" ht="15" x14ac:dyDescent="0.25">
      <c r="H318">
        <v>100345</v>
      </c>
      <c r="I318" t="s">
        <v>19181</v>
      </c>
      <c r="K318" s="94" t="s">
        <v>566</v>
      </c>
      <c r="L318" s="94" t="s">
        <v>567</v>
      </c>
    </row>
    <row r="319" spans="8:12" ht="15" x14ac:dyDescent="0.25">
      <c r="H319">
        <v>100346</v>
      </c>
      <c r="I319" t="s">
        <v>19182</v>
      </c>
      <c r="K319" s="94" t="s">
        <v>568</v>
      </c>
      <c r="L319" s="94" t="s">
        <v>569</v>
      </c>
    </row>
    <row r="320" spans="8:12" ht="15" x14ac:dyDescent="0.25">
      <c r="H320">
        <v>100347</v>
      </c>
      <c r="I320" t="s">
        <v>19183</v>
      </c>
      <c r="K320" s="94" t="s">
        <v>570</v>
      </c>
      <c r="L320" s="94" t="s">
        <v>571</v>
      </c>
    </row>
    <row r="321" spans="8:12" ht="15" x14ac:dyDescent="0.25">
      <c r="H321">
        <v>100348</v>
      </c>
      <c r="I321" t="s">
        <v>19184</v>
      </c>
      <c r="K321" s="94" t="s">
        <v>572</v>
      </c>
      <c r="L321" s="94" t="s">
        <v>573</v>
      </c>
    </row>
    <row r="322" spans="8:12" ht="15" x14ac:dyDescent="0.25">
      <c r="H322">
        <v>100349</v>
      </c>
      <c r="I322" t="s">
        <v>19185</v>
      </c>
      <c r="K322" s="94" t="s">
        <v>574</v>
      </c>
      <c r="L322" s="94" t="s">
        <v>575</v>
      </c>
    </row>
    <row r="323" spans="8:12" ht="15" x14ac:dyDescent="0.25">
      <c r="H323">
        <v>100350</v>
      </c>
      <c r="I323" t="s">
        <v>19186</v>
      </c>
      <c r="K323" s="94" t="s">
        <v>576</v>
      </c>
      <c r="L323" s="94" t="s">
        <v>12712</v>
      </c>
    </row>
    <row r="324" spans="8:12" ht="15" x14ac:dyDescent="0.25">
      <c r="H324">
        <v>100351</v>
      </c>
      <c r="I324" t="s">
        <v>19187</v>
      </c>
      <c r="K324" s="94" t="s">
        <v>577</v>
      </c>
      <c r="L324" s="94" t="s">
        <v>12713</v>
      </c>
    </row>
    <row r="325" spans="8:12" ht="15" x14ac:dyDescent="0.25">
      <c r="H325">
        <v>100352</v>
      </c>
      <c r="I325" t="s">
        <v>19188</v>
      </c>
      <c r="K325" s="94" t="s">
        <v>578</v>
      </c>
      <c r="L325" s="94" t="s">
        <v>579</v>
      </c>
    </row>
    <row r="326" spans="8:12" ht="15" x14ac:dyDescent="0.25">
      <c r="H326">
        <v>100353</v>
      </c>
      <c r="I326" t="s">
        <v>19189</v>
      </c>
      <c r="K326" s="94" t="s">
        <v>580</v>
      </c>
      <c r="L326" s="94" t="s">
        <v>581</v>
      </c>
    </row>
    <row r="327" spans="8:12" ht="15" x14ac:dyDescent="0.25">
      <c r="H327">
        <v>100354</v>
      </c>
      <c r="I327" t="s">
        <v>19190</v>
      </c>
      <c r="K327" s="94" t="s">
        <v>582</v>
      </c>
      <c r="L327" s="94" t="s">
        <v>583</v>
      </c>
    </row>
    <row r="328" spans="8:12" ht="15" x14ac:dyDescent="0.25">
      <c r="H328">
        <v>100355</v>
      </c>
      <c r="I328" t="s">
        <v>19191</v>
      </c>
      <c r="K328" s="94" t="s">
        <v>584</v>
      </c>
      <c r="L328" s="94" t="s">
        <v>12714</v>
      </c>
    </row>
    <row r="329" spans="8:12" ht="15" x14ac:dyDescent="0.25">
      <c r="H329">
        <v>100356</v>
      </c>
      <c r="I329" t="s">
        <v>19192</v>
      </c>
      <c r="K329" s="94" t="s">
        <v>585</v>
      </c>
      <c r="L329" s="94" t="s">
        <v>12715</v>
      </c>
    </row>
    <row r="330" spans="8:12" ht="15" x14ac:dyDescent="0.25">
      <c r="H330">
        <v>100357</v>
      </c>
      <c r="I330" t="s">
        <v>11402</v>
      </c>
      <c r="K330" s="94" t="s">
        <v>586</v>
      </c>
      <c r="L330" s="94" t="s">
        <v>12716</v>
      </c>
    </row>
    <row r="331" spans="8:12" ht="15" x14ac:dyDescent="0.25">
      <c r="H331">
        <v>100358</v>
      </c>
      <c r="I331" t="s">
        <v>19193</v>
      </c>
      <c r="K331" s="94" t="s">
        <v>587</v>
      </c>
      <c r="L331" s="94" t="s">
        <v>12717</v>
      </c>
    </row>
    <row r="332" spans="8:12" ht="15" x14ac:dyDescent="0.25">
      <c r="H332">
        <v>100359</v>
      </c>
      <c r="I332" t="s">
        <v>19194</v>
      </c>
      <c r="K332" s="94" t="s">
        <v>588</v>
      </c>
      <c r="L332" s="94" t="s">
        <v>12718</v>
      </c>
    </row>
    <row r="333" spans="8:12" ht="15" x14ac:dyDescent="0.25">
      <c r="H333">
        <v>100360</v>
      </c>
      <c r="I333" t="s">
        <v>19195</v>
      </c>
      <c r="K333" s="94" t="s">
        <v>589</v>
      </c>
      <c r="L333" s="94" t="s">
        <v>12719</v>
      </c>
    </row>
    <row r="334" spans="8:12" ht="15" x14ac:dyDescent="0.25">
      <c r="H334">
        <v>100361</v>
      </c>
      <c r="I334" t="s">
        <v>19196</v>
      </c>
      <c r="K334" s="94" t="s">
        <v>590</v>
      </c>
      <c r="L334" s="94" t="s">
        <v>12720</v>
      </c>
    </row>
    <row r="335" spans="8:12" ht="15" x14ac:dyDescent="0.25">
      <c r="H335">
        <v>100362</v>
      </c>
      <c r="I335" t="s">
        <v>19197</v>
      </c>
      <c r="K335" s="94" t="s">
        <v>591</v>
      </c>
      <c r="L335" s="94" t="s">
        <v>12721</v>
      </c>
    </row>
    <row r="336" spans="8:12" ht="15" x14ac:dyDescent="0.25">
      <c r="H336">
        <v>100363</v>
      </c>
      <c r="I336" t="s">
        <v>19198</v>
      </c>
      <c r="K336" s="94" t="s">
        <v>592</v>
      </c>
      <c r="L336" s="94" t="s">
        <v>593</v>
      </c>
    </row>
    <row r="337" spans="8:12" ht="15" x14ac:dyDescent="0.25">
      <c r="H337">
        <v>100364</v>
      </c>
      <c r="I337" t="s">
        <v>23580</v>
      </c>
      <c r="K337" s="94" t="s">
        <v>594</v>
      </c>
      <c r="L337" s="94" t="s">
        <v>595</v>
      </c>
    </row>
    <row r="338" spans="8:12" ht="15" x14ac:dyDescent="0.25">
      <c r="H338">
        <v>100365</v>
      </c>
      <c r="I338" t="s">
        <v>19199</v>
      </c>
      <c r="K338" s="94" t="s">
        <v>596</v>
      </c>
      <c r="L338" s="94" t="s">
        <v>12723</v>
      </c>
    </row>
    <row r="339" spans="8:12" ht="15" x14ac:dyDescent="0.25">
      <c r="H339">
        <v>100366</v>
      </c>
      <c r="I339" t="s">
        <v>19200</v>
      </c>
      <c r="K339" s="94" t="s">
        <v>597</v>
      </c>
      <c r="L339" s="94" t="s">
        <v>12724</v>
      </c>
    </row>
    <row r="340" spans="8:12" ht="15" x14ac:dyDescent="0.25">
      <c r="H340">
        <v>100367</v>
      </c>
      <c r="I340" t="s">
        <v>19201</v>
      </c>
      <c r="K340" s="94" t="s">
        <v>598</v>
      </c>
      <c r="L340" s="94" t="s">
        <v>12725</v>
      </c>
    </row>
    <row r="341" spans="8:12" ht="15" x14ac:dyDescent="0.25">
      <c r="H341">
        <v>100368</v>
      </c>
      <c r="I341" t="s">
        <v>23581</v>
      </c>
      <c r="K341" s="94" t="s">
        <v>599</v>
      </c>
      <c r="L341" s="94" t="s">
        <v>12726</v>
      </c>
    </row>
    <row r="342" spans="8:12" ht="15" x14ac:dyDescent="0.25">
      <c r="H342">
        <v>100369</v>
      </c>
      <c r="I342" t="s">
        <v>23582</v>
      </c>
      <c r="K342" s="94" t="s">
        <v>600</v>
      </c>
      <c r="L342" s="94" t="s">
        <v>12727</v>
      </c>
    </row>
    <row r="343" spans="8:12" ht="15" x14ac:dyDescent="0.25">
      <c r="H343">
        <v>100370</v>
      </c>
      <c r="I343" t="s">
        <v>19202</v>
      </c>
      <c r="K343" s="94" t="s">
        <v>601</v>
      </c>
      <c r="L343" s="94" t="s">
        <v>12729</v>
      </c>
    </row>
    <row r="344" spans="8:12" ht="15" x14ac:dyDescent="0.25">
      <c r="H344">
        <v>100371</v>
      </c>
      <c r="I344" t="s">
        <v>23583</v>
      </c>
      <c r="K344" s="94" t="s">
        <v>602</v>
      </c>
      <c r="L344" s="94" t="s">
        <v>12730</v>
      </c>
    </row>
    <row r="345" spans="8:12" ht="15" x14ac:dyDescent="0.25">
      <c r="H345">
        <v>100372</v>
      </c>
      <c r="I345" t="s">
        <v>19203</v>
      </c>
      <c r="K345" s="94" t="s">
        <v>603</v>
      </c>
      <c r="L345" s="94" t="s">
        <v>604</v>
      </c>
    </row>
    <row r="346" spans="8:12" ht="15" x14ac:dyDescent="0.25">
      <c r="H346">
        <v>100373</v>
      </c>
      <c r="I346" t="s">
        <v>19204</v>
      </c>
      <c r="K346" s="94" t="s">
        <v>605</v>
      </c>
      <c r="L346" s="94" t="s">
        <v>606</v>
      </c>
    </row>
    <row r="347" spans="8:12" ht="15" x14ac:dyDescent="0.25">
      <c r="H347">
        <v>100374</v>
      </c>
      <c r="I347" t="s">
        <v>19205</v>
      </c>
      <c r="K347" s="94" t="s">
        <v>607</v>
      </c>
      <c r="L347" s="94" t="s">
        <v>12731</v>
      </c>
    </row>
    <row r="348" spans="8:12" ht="15" x14ac:dyDescent="0.25">
      <c r="H348">
        <v>100375</v>
      </c>
      <c r="I348" t="s">
        <v>19206</v>
      </c>
      <c r="K348" s="94" t="s">
        <v>608</v>
      </c>
      <c r="L348" s="94" t="s">
        <v>12732</v>
      </c>
    </row>
    <row r="349" spans="8:12" ht="15" x14ac:dyDescent="0.25">
      <c r="H349">
        <v>100376</v>
      </c>
      <c r="I349" t="s">
        <v>19207</v>
      </c>
      <c r="K349" s="94" t="s">
        <v>609</v>
      </c>
      <c r="L349" s="94" t="s">
        <v>12733</v>
      </c>
    </row>
    <row r="350" spans="8:12" ht="15" x14ac:dyDescent="0.25">
      <c r="H350">
        <v>100377</v>
      </c>
      <c r="I350" t="s">
        <v>23584</v>
      </c>
      <c r="K350" s="94" t="s">
        <v>610</v>
      </c>
      <c r="L350" s="94" t="s">
        <v>12734</v>
      </c>
    </row>
    <row r="351" spans="8:12" ht="15" x14ac:dyDescent="0.25">
      <c r="H351">
        <v>100380</v>
      </c>
      <c r="I351" t="s">
        <v>19208</v>
      </c>
      <c r="K351" s="94" t="s">
        <v>611</v>
      </c>
      <c r="L351" s="94" t="s">
        <v>12735</v>
      </c>
    </row>
    <row r="352" spans="8:12" ht="15" x14ac:dyDescent="0.25">
      <c r="H352">
        <v>100381</v>
      </c>
      <c r="I352" t="s">
        <v>19209</v>
      </c>
      <c r="K352" s="94" t="s">
        <v>612</v>
      </c>
      <c r="L352" s="94" t="s">
        <v>12736</v>
      </c>
    </row>
    <row r="353" spans="8:12" ht="15" x14ac:dyDescent="0.25">
      <c r="H353">
        <v>100382</v>
      </c>
      <c r="I353" t="s">
        <v>19210</v>
      </c>
      <c r="K353" s="94" t="s">
        <v>613</v>
      </c>
      <c r="L353" s="94" t="s">
        <v>614</v>
      </c>
    </row>
    <row r="354" spans="8:12" ht="15" x14ac:dyDescent="0.25">
      <c r="H354">
        <v>100383</v>
      </c>
      <c r="I354" t="s">
        <v>19211</v>
      </c>
      <c r="K354" s="94" t="s">
        <v>615</v>
      </c>
      <c r="L354" s="94" t="s">
        <v>616</v>
      </c>
    </row>
    <row r="355" spans="8:12" ht="15" x14ac:dyDescent="0.25">
      <c r="H355">
        <v>100384</v>
      </c>
      <c r="I355" t="s">
        <v>19212</v>
      </c>
      <c r="K355" s="94" t="s">
        <v>617</v>
      </c>
      <c r="L355" s="94" t="s">
        <v>618</v>
      </c>
    </row>
    <row r="356" spans="8:12" ht="15" x14ac:dyDescent="0.25">
      <c r="H356">
        <v>100385</v>
      </c>
      <c r="I356" t="s">
        <v>19213</v>
      </c>
      <c r="K356" s="94" t="s">
        <v>619</v>
      </c>
      <c r="L356" s="94" t="s">
        <v>620</v>
      </c>
    </row>
    <row r="357" spans="8:12" ht="15" x14ac:dyDescent="0.25">
      <c r="H357">
        <v>100386</v>
      </c>
      <c r="I357" t="s">
        <v>23585</v>
      </c>
      <c r="K357" s="94" t="s">
        <v>621</v>
      </c>
      <c r="L357" s="94" t="s">
        <v>622</v>
      </c>
    </row>
    <row r="358" spans="8:12" ht="15" x14ac:dyDescent="0.25">
      <c r="H358">
        <v>100387</v>
      </c>
      <c r="I358" t="s">
        <v>19214</v>
      </c>
      <c r="K358" s="94" t="s">
        <v>623</v>
      </c>
      <c r="L358" s="94" t="s">
        <v>12738</v>
      </c>
    </row>
    <row r="359" spans="8:12" ht="15" x14ac:dyDescent="0.25">
      <c r="H359">
        <v>100388</v>
      </c>
      <c r="I359" t="s">
        <v>19215</v>
      </c>
      <c r="K359" s="94" t="s">
        <v>624</v>
      </c>
      <c r="L359" s="94" t="s">
        <v>12739</v>
      </c>
    </row>
    <row r="360" spans="8:12" ht="15" x14ac:dyDescent="0.25">
      <c r="H360">
        <v>100389</v>
      </c>
      <c r="I360" t="s">
        <v>19216</v>
      </c>
      <c r="K360" s="94" t="s">
        <v>625</v>
      </c>
      <c r="L360" s="94" t="s">
        <v>12740</v>
      </c>
    </row>
    <row r="361" spans="8:12" ht="15" x14ac:dyDescent="0.25">
      <c r="H361">
        <v>100390</v>
      </c>
      <c r="I361" t="s">
        <v>19217</v>
      </c>
      <c r="K361" s="94" t="s">
        <v>626</v>
      </c>
      <c r="L361" s="94" t="s">
        <v>627</v>
      </c>
    </row>
    <row r="362" spans="8:12" ht="15" x14ac:dyDescent="0.25">
      <c r="H362">
        <v>100391</v>
      </c>
      <c r="I362" t="s">
        <v>19218</v>
      </c>
      <c r="K362" s="94" t="s">
        <v>628</v>
      </c>
      <c r="L362" s="94" t="s">
        <v>12741</v>
      </c>
    </row>
    <row r="363" spans="8:12" ht="15" x14ac:dyDescent="0.25">
      <c r="H363">
        <v>100392</v>
      </c>
      <c r="I363" t="s">
        <v>19219</v>
      </c>
      <c r="K363" s="94" t="s">
        <v>629</v>
      </c>
      <c r="L363" s="94" t="s">
        <v>630</v>
      </c>
    </row>
    <row r="364" spans="8:12" ht="15" x14ac:dyDescent="0.25">
      <c r="H364">
        <v>100394</v>
      </c>
      <c r="I364" t="s">
        <v>23586</v>
      </c>
      <c r="K364" s="94" t="s">
        <v>631</v>
      </c>
      <c r="L364" s="94" t="s">
        <v>12742</v>
      </c>
    </row>
    <row r="365" spans="8:12" ht="15" x14ac:dyDescent="0.25">
      <c r="H365">
        <v>100395</v>
      </c>
      <c r="I365" t="s">
        <v>19220</v>
      </c>
      <c r="K365" s="94" t="s">
        <v>632</v>
      </c>
      <c r="L365" s="94" t="s">
        <v>12743</v>
      </c>
    </row>
    <row r="366" spans="8:12" ht="15" x14ac:dyDescent="0.25">
      <c r="H366">
        <v>100396</v>
      </c>
      <c r="I366" t="s">
        <v>19221</v>
      </c>
      <c r="K366" s="94" t="s">
        <v>633</v>
      </c>
      <c r="L366" s="94" t="s">
        <v>12637</v>
      </c>
    </row>
    <row r="367" spans="8:12" ht="15" x14ac:dyDescent="0.25">
      <c r="H367">
        <v>100397</v>
      </c>
      <c r="I367" t="s">
        <v>19222</v>
      </c>
      <c r="K367" s="94" t="s">
        <v>634</v>
      </c>
      <c r="L367" s="94" t="s">
        <v>152</v>
      </c>
    </row>
    <row r="368" spans="8:12" ht="15" x14ac:dyDescent="0.25">
      <c r="H368">
        <v>100398</v>
      </c>
      <c r="I368" t="s">
        <v>23587</v>
      </c>
      <c r="K368" s="94" t="s">
        <v>635</v>
      </c>
      <c r="L368" s="94" t="s">
        <v>12744</v>
      </c>
    </row>
    <row r="369" spans="8:12" ht="15" x14ac:dyDescent="0.25">
      <c r="H369">
        <v>100399</v>
      </c>
      <c r="I369" t="s">
        <v>19223</v>
      </c>
      <c r="K369" s="94" t="s">
        <v>636</v>
      </c>
      <c r="L369" s="94" t="s">
        <v>12745</v>
      </c>
    </row>
    <row r="370" spans="8:12" ht="15" x14ac:dyDescent="0.25">
      <c r="H370">
        <v>100400</v>
      </c>
      <c r="I370" t="s">
        <v>19224</v>
      </c>
      <c r="K370" s="94" t="s">
        <v>637</v>
      </c>
      <c r="L370" s="94" t="s">
        <v>12746</v>
      </c>
    </row>
    <row r="371" spans="8:12" ht="15" x14ac:dyDescent="0.25">
      <c r="H371">
        <v>100401</v>
      </c>
      <c r="I371" t="s">
        <v>19225</v>
      </c>
      <c r="K371" s="94" t="s">
        <v>638</v>
      </c>
      <c r="L371" s="94" t="s">
        <v>639</v>
      </c>
    </row>
    <row r="372" spans="8:12" ht="15" x14ac:dyDescent="0.25">
      <c r="H372">
        <v>100402</v>
      </c>
      <c r="I372" t="s">
        <v>19226</v>
      </c>
      <c r="K372" s="94" t="s">
        <v>640</v>
      </c>
      <c r="L372" s="94" t="s">
        <v>12747</v>
      </c>
    </row>
    <row r="373" spans="8:12" ht="15" x14ac:dyDescent="0.25">
      <c r="H373">
        <v>100404</v>
      </c>
      <c r="I373" t="s">
        <v>19227</v>
      </c>
      <c r="K373" s="94" t="s">
        <v>641</v>
      </c>
      <c r="L373" s="94" t="s">
        <v>12748</v>
      </c>
    </row>
    <row r="374" spans="8:12" ht="15" x14ac:dyDescent="0.25">
      <c r="H374">
        <v>100405</v>
      </c>
      <c r="I374" t="s">
        <v>19228</v>
      </c>
      <c r="K374" s="94" t="s">
        <v>642</v>
      </c>
      <c r="L374" s="94" t="s">
        <v>12749</v>
      </c>
    </row>
    <row r="375" spans="8:12" ht="15" x14ac:dyDescent="0.25">
      <c r="H375">
        <v>100406</v>
      </c>
      <c r="I375" t="s">
        <v>19229</v>
      </c>
      <c r="K375" s="94" t="s">
        <v>643</v>
      </c>
      <c r="L375" s="94" t="s">
        <v>12750</v>
      </c>
    </row>
    <row r="376" spans="8:12" ht="15" x14ac:dyDescent="0.25">
      <c r="H376">
        <v>100407</v>
      </c>
      <c r="I376" t="s">
        <v>19230</v>
      </c>
      <c r="K376" s="94" t="s">
        <v>644</v>
      </c>
      <c r="L376" s="94" t="s">
        <v>12751</v>
      </c>
    </row>
    <row r="377" spans="8:12" ht="15" x14ac:dyDescent="0.25">
      <c r="H377">
        <v>100408</v>
      </c>
      <c r="I377" t="s">
        <v>19231</v>
      </c>
      <c r="K377" s="94" t="s">
        <v>645</v>
      </c>
      <c r="L377" s="94" t="s">
        <v>12752</v>
      </c>
    </row>
    <row r="378" spans="8:12" ht="15" x14ac:dyDescent="0.25">
      <c r="H378">
        <v>100409</v>
      </c>
      <c r="I378" t="s">
        <v>19232</v>
      </c>
      <c r="K378" s="94" t="s">
        <v>646</v>
      </c>
      <c r="L378" s="94" t="s">
        <v>647</v>
      </c>
    </row>
    <row r="379" spans="8:12" ht="15" x14ac:dyDescent="0.25">
      <c r="H379">
        <v>100410</v>
      </c>
      <c r="I379" t="s">
        <v>19233</v>
      </c>
      <c r="K379" s="94" t="s">
        <v>648</v>
      </c>
      <c r="L379" s="94" t="s">
        <v>12753</v>
      </c>
    </row>
    <row r="380" spans="8:12" ht="15" x14ac:dyDescent="0.25">
      <c r="H380">
        <v>100411</v>
      </c>
      <c r="I380" t="s">
        <v>373</v>
      </c>
      <c r="K380" s="94" t="s">
        <v>649</v>
      </c>
      <c r="L380" s="94" t="s">
        <v>650</v>
      </c>
    </row>
    <row r="381" spans="8:12" ht="15" x14ac:dyDescent="0.25">
      <c r="H381">
        <v>100412</v>
      </c>
      <c r="I381" t="s">
        <v>19234</v>
      </c>
      <c r="K381" s="94" t="s">
        <v>651</v>
      </c>
      <c r="L381" s="94" t="s">
        <v>12754</v>
      </c>
    </row>
    <row r="382" spans="8:12" ht="15" x14ac:dyDescent="0.25">
      <c r="H382">
        <v>100413</v>
      </c>
      <c r="I382" t="s">
        <v>19235</v>
      </c>
      <c r="K382" s="94" t="s">
        <v>652</v>
      </c>
      <c r="L382" s="94" t="s">
        <v>12755</v>
      </c>
    </row>
    <row r="383" spans="8:12" ht="15" x14ac:dyDescent="0.25">
      <c r="H383">
        <v>100414</v>
      </c>
      <c r="I383" t="s">
        <v>23588</v>
      </c>
      <c r="K383" s="94" t="s">
        <v>653</v>
      </c>
      <c r="L383" s="94" t="s">
        <v>12756</v>
      </c>
    </row>
    <row r="384" spans="8:12" ht="15" x14ac:dyDescent="0.25">
      <c r="H384">
        <v>100415</v>
      </c>
      <c r="I384" t="s">
        <v>972</v>
      </c>
      <c r="K384" s="94" t="s">
        <v>654</v>
      </c>
      <c r="L384" s="94" t="s">
        <v>12757</v>
      </c>
    </row>
    <row r="385" spans="8:12" ht="15" x14ac:dyDescent="0.25">
      <c r="H385">
        <v>100416</v>
      </c>
      <c r="I385" t="s">
        <v>19236</v>
      </c>
      <c r="K385" s="94" t="s">
        <v>655</v>
      </c>
      <c r="L385" s="94" t="s">
        <v>656</v>
      </c>
    </row>
    <row r="386" spans="8:12" ht="15" x14ac:dyDescent="0.25">
      <c r="H386">
        <v>100417</v>
      </c>
      <c r="I386" t="s">
        <v>376</v>
      </c>
      <c r="K386" s="94" t="s">
        <v>657</v>
      </c>
      <c r="L386" s="94" t="s">
        <v>658</v>
      </c>
    </row>
    <row r="387" spans="8:12" ht="15" x14ac:dyDescent="0.25">
      <c r="H387">
        <v>100418</v>
      </c>
      <c r="I387" t="s">
        <v>19237</v>
      </c>
      <c r="K387" s="94" t="s">
        <v>660</v>
      </c>
      <c r="L387" s="94" t="s">
        <v>661</v>
      </c>
    </row>
    <row r="388" spans="8:12" ht="15" x14ac:dyDescent="0.25">
      <c r="H388">
        <v>100419</v>
      </c>
      <c r="I388" t="s">
        <v>19238</v>
      </c>
      <c r="K388" s="94" t="s">
        <v>662</v>
      </c>
      <c r="L388" s="94" t="s">
        <v>663</v>
      </c>
    </row>
    <row r="389" spans="8:12" ht="15" x14ac:dyDescent="0.25">
      <c r="H389">
        <v>100420</v>
      </c>
      <c r="I389" t="s">
        <v>19239</v>
      </c>
      <c r="K389" s="94" t="s">
        <v>664</v>
      </c>
      <c r="L389" s="94" t="s">
        <v>665</v>
      </c>
    </row>
    <row r="390" spans="8:12" ht="15" x14ac:dyDescent="0.25">
      <c r="H390">
        <v>100423</v>
      </c>
      <c r="I390" t="s">
        <v>19240</v>
      </c>
      <c r="K390" s="94" t="s">
        <v>666</v>
      </c>
      <c r="L390" s="94" t="s">
        <v>667</v>
      </c>
    </row>
    <row r="391" spans="8:12" ht="15" x14ac:dyDescent="0.25">
      <c r="H391">
        <v>100424</v>
      </c>
      <c r="I391" t="s">
        <v>19241</v>
      </c>
      <c r="K391" s="94" t="s">
        <v>668</v>
      </c>
      <c r="L391" s="94" t="s">
        <v>669</v>
      </c>
    </row>
    <row r="392" spans="8:12" ht="15" x14ac:dyDescent="0.25">
      <c r="H392">
        <v>100425</v>
      </c>
      <c r="I392" t="s">
        <v>19242</v>
      </c>
      <c r="K392" s="94" t="s">
        <v>670</v>
      </c>
      <c r="L392" s="94" t="s">
        <v>671</v>
      </c>
    </row>
    <row r="393" spans="8:12" ht="15" x14ac:dyDescent="0.25">
      <c r="H393">
        <v>100426</v>
      </c>
      <c r="I393" t="s">
        <v>19243</v>
      </c>
      <c r="K393" s="94" t="s">
        <v>672</v>
      </c>
      <c r="L393" s="94" t="s">
        <v>673</v>
      </c>
    </row>
    <row r="394" spans="8:12" ht="15" x14ac:dyDescent="0.25">
      <c r="H394">
        <v>100427</v>
      </c>
      <c r="I394" t="s">
        <v>19244</v>
      </c>
      <c r="K394" s="94" t="s">
        <v>674</v>
      </c>
      <c r="L394" s="94" t="s">
        <v>675</v>
      </c>
    </row>
    <row r="395" spans="8:12" ht="15" x14ac:dyDescent="0.25">
      <c r="H395">
        <v>100429</v>
      </c>
      <c r="I395" t="s">
        <v>19245</v>
      </c>
      <c r="K395" s="94" t="s">
        <v>676</v>
      </c>
      <c r="L395" s="94" t="s">
        <v>677</v>
      </c>
    </row>
    <row r="396" spans="8:12" ht="15" x14ac:dyDescent="0.25">
      <c r="H396">
        <v>100430</v>
      </c>
      <c r="I396" t="s">
        <v>19246</v>
      </c>
      <c r="K396" s="94" t="s">
        <v>678</v>
      </c>
      <c r="L396" s="94" t="s">
        <v>679</v>
      </c>
    </row>
    <row r="397" spans="8:12" ht="15" x14ac:dyDescent="0.25">
      <c r="H397">
        <v>100431</v>
      </c>
      <c r="I397" t="s">
        <v>19247</v>
      </c>
      <c r="K397" s="94" t="s">
        <v>680</v>
      </c>
      <c r="L397" s="94" t="s">
        <v>681</v>
      </c>
    </row>
    <row r="398" spans="8:12" ht="15" x14ac:dyDescent="0.25">
      <c r="H398">
        <v>100432</v>
      </c>
      <c r="I398" t="s">
        <v>23589</v>
      </c>
      <c r="K398" s="94" t="s">
        <v>682</v>
      </c>
      <c r="L398" s="94" t="s">
        <v>12758</v>
      </c>
    </row>
    <row r="399" spans="8:12" ht="15" x14ac:dyDescent="0.25">
      <c r="H399">
        <v>100433</v>
      </c>
      <c r="I399" t="s">
        <v>19248</v>
      </c>
      <c r="K399" s="94" t="s">
        <v>683</v>
      </c>
      <c r="L399" s="94" t="s">
        <v>12759</v>
      </c>
    </row>
    <row r="400" spans="8:12" ht="15" x14ac:dyDescent="0.25">
      <c r="H400">
        <v>100434</v>
      </c>
      <c r="I400" t="s">
        <v>19249</v>
      </c>
      <c r="K400" s="94" t="s">
        <v>684</v>
      </c>
      <c r="L400" s="94" t="s">
        <v>12760</v>
      </c>
    </row>
    <row r="401" spans="8:12" ht="15" x14ac:dyDescent="0.25">
      <c r="H401">
        <v>100435</v>
      </c>
      <c r="I401" t="s">
        <v>19250</v>
      </c>
      <c r="K401" s="94" t="s">
        <v>685</v>
      </c>
      <c r="L401" s="94" t="s">
        <v>12761</v>
      </c>
    </row>
    <row r="402" spans="8:12" ht="15" x14ac:dyDescent="0.25">
      <c r="H402">
        <v>100436</v>
      </c>
      <c r="I402" t="s">
        <v>19251</v>
      </c>
      <c r="K402" s="94" t="s">
        <v>686</v>
      </c>
      <c r="L402" s="94" t="s">
        <v>12762</v>
      </c>
    </row>
    <row r="403" spans="8:12" ht="15" x14ac:dyDescent="0.25">
      <c r="H403">
        <v>100437</v>
      </c>
      <c r="I403" t="s">
        <v>19252</v>
      </c>
      <c r="K403" s="94" t="s">
        <v>687</v>
      </c>
      <c r="L403" s="94" t="s">
        <v>688</v>
      </c>
    </row>
    <row r="404" spans="8:12" ht="15" x14ac:dyDescent="0.25">
      <c r="H404">
        <v>100438</v>
      </c>
      <c r="I404" t="s">
        <v>19253</v>
      </c>
      <c r="K404" s="94" t="s">
        <v>689</v>
      </c>
      <c r="L404" s="94" t="s">
        <v>690</v>
      </c>
    </row>
    <row r="405" spans="8:12" ht="15" x14ac:dyDescent="0.25">
      <c r="H405">
        <v>100439</v>
      </c>
      <c r="I405" t="s">
        <v>19254</v>
      </c>
      <c r="K405" s="94" t="s">
        <v>691</v>
      </c>
      <c r="L405" s="94" t="s">
        <v>692</v>
      </c>
    </row>
    <row r="406" spans="8:12" ht="15" x14ac:dyDescent="0.25">
      <c r="H406">
        <v>100440</v>
      </c>
      <c r="I406" t="s">
        <v>23590</v>
      </c>
      <c r="K406" s="94" t="s">
        <v>693</v>
      </c>
      <c r="L406" s="94" t="s">
        <v>694</v>
      </c>
    </row>
    <row r="407" spans="8:12" ht="15" x14ac:dyDescent="0.25">
      <c r="H407">
        <v>100441</v>
      </c>
      <c r="I407" t="s">
        <v>19255</v>
      </c>
      <c r="K407" s="94" t="s">
        <v>695</v>
      </c>
      <c r="L407" s="94" t="s">
        <v>696</v>
      </c>
    </row>
    <row r="408" spans="8:12" ht="15" x14ac:dyDescent="0.25">
      <c r="H408">
        <v>100442</v>
      </c>
      <c r="I408" t="s">
        <v>19256</v>
      </c>
      <c r="K408" s="94" t="s">
        <v>697</v>
      </c>
      <c r="L408" s="94" t="s">
        <v>698</v>
      </c>
    </row>
    <row r="409" spans="8:12" ht="15" x14ac:dyDescent="0.25">
      <c r="H409">
        <v>100443</v>
      </c>
      <c r="I409" t="s">
        <v>19257</v>
      </c>
      <c r="K409" s="94" t="s">
        <v>699</v>
      </c>
      <c r="L409" s="94" t="s">
        <v>700</v>
      </c>
    </row>
    <row r="410" spans="8:12" ht="15" x14ac:dyDescent="0.25">
      <c r="H410">
        <v>100444</v>
      </c>
      <c r="I410" t="s">
        <v>19258</v>
      </c>
      <c r="K410" s="94" t="s">
        <v>701</v>
      </c>
      <c r="L410" s="94" t="s">
        <v>702</v>
      </c>
    </row>
    <row r="411" spans="8:12" ht="15" x14ac:dyDescent="0.25">
      <c r="H411">
        <v>100446</v>
      </c>
      <c r="I411" t="s">
        <v>19259</v>
      </c>
      <c r="K411" s="94" t="s">
        <v>703</v>
      </c>
      <c r="L411" s="94" t="s">
        <v>704</v>
      </c>
    </row>
    <row r="412" spans="8:12" ht="15" x14ac:dyDescent="0.25">
      <c r="H412">
        <v>100448</v>
      </c>
      <c r="I412" t="s">
        <v>19260</v>
      </c>
      <c r="K412" s="94" t="s">
        <v>705</v>
      </c>
      <c r="L412" s="94" t="s">
        <v>706</v>
      </c>
    </row>
    <row r="413" spans="8:12" ht="15" x14ac:dyDescent="0.25">
      <c r="H413">
        <v>100449</v>
      </c>
      <c r="I413" t="s">
        <v>19261</v>
      </c>
      <c r="K413" s="94" t="s">
        <v>707</v>
      </c>
      <c r="L413" s="94" t="s">
        <v>12765</v>
      </c>
    </row>
    <row r="414" spans="8:12" ht="15" x14ac:dyDescent="0.25">
      <c r="H414">
        <v>100450</v>
      </c>
      <c r="I414" t="s">
        <v>23591</v>
      </c>
      <c r="K414" s="94" t="s">
        <v>708</v>
      </c>
      <c r="L414" s="94" t="s">
        <v>709</v>
      </c>
    </row>
    <row r="415" spans="8:12" ht="15" x14ac:dyDescent="0.25">
      <c r="H415">
        <v>100451</v>
      </c>
      <c r="I415" t="s">
        <v>19262</v>
      </c>
      <c r="K415" s="94" t="s">
        <v>710</v>
      </c>
      <c r="L415" s="94" t="s">
        <v>711</v>
      </c>
    </row>
    <row r="416" spans="8:12" ht="15" x14ac:dyDescent="0.25">
      <c r="H416">
        <v>100452</v>
      </c>
      <c r="I416" t="s">
        <v>19263</v>
      </c>
      <c r="K416" s="94" t="s">
        <v>712</v>
      </c>
      <c r="L416" s="94" t="s">
        <v>713</v>
      </c>
    </row>
    <row r="417" spans="8:12" ht="15" x14ac:dyDescent="0.25">
      <c r="H417">
        <v>100453</v>
      </c>
      <c r="I417" t="s">
        <v>19264</v>
      </c>
      <c r="K417" s="94" t="s">
        <v>715</v>
      </c>
      <c r="L417" s="94" t="s">
        <v>716</v>
      </c>
    </row>
    <row r="418" spans="8:12" ht="15" x14ac:dyDescent="0.25">
      <c r="H418">
        <v>100454</v>
      </c>
      <c r="I418" t="s">
        <v>19265</v>
      </c>
      <c r="K418" s="94" t="s">
        <v>717</v>
      </c>
      <c r="L418" s="94" t="s">
        <v>718</v>
      </c>
    </row>
    <row r="419" spans="8:12" ht="15" x14ac:dyDescent="0.25">
      <c r="H419">
        <v>100455</v>
      </c>
      <c r="I419" t="s">
        <v>19266</v>
      </c>
      <c r="K419" s="94" t="s">
        <v>719</v>
      </c>
      <c r="L419" s="94" t="s">
        <v>720</v>
      </c>
    </row>
    <row r="420" spans="8:12" ht="15" x14ac:dyDescent="0.25">
      <c r="H420">
        <v>100456</v>
      </c>
      <c r="I420" t="s">
        <v>19267</v>
      </c>
      <c r="K420" s="94" t="s">
        <v>721</v>
      </c>
      <c r="L420" s="94" t="s">
        <v>722</v>
      </c>
    </row>
    <row r="421" spans="8:12" ht="15" x14ac:dyDescent="0.25">
      <c r="H421">
        <v>100457</v>
      </c>
      <c r="I421" t="s">
        <v>23592</v>
      </c>
      <c r="K421" s="94" t="s">
        <v>723</v>
      </c>
      <c r="L421" s="94" t="s">
        <v>12766</v>
      </c>
    </row>
    <row r="422" spans="8:12" ht="15" x14ac:dyDescent="0.25">
      <c r="H422">
        <v>100458</v>
      </c>
      <c r="I422" t="s">
        <v>19268</v>
      </c>
      <c r="K422" s="94" t="s">
        <v>11404</v>
      </c>
      <c r="L422" s="94" t="s">
        <v>11405</v>
      </c>
    </row>
    <row r="423" spans="8:12" ht="15" x14ac:dyDescent="0.25">
      <c r="H423">
        <v>100459</v>
      </c>
      <c r="I423" t="s">
        <v>11403</v>
      </c>
      <c r="K423" s="94" t="s">
        <v>11407</v>
      </c>
      <c r="L423" s="94" t="s">
        <v>11408</v>
      </c>
    </row>
    <row r="424" spans="8:12" ht="15" x14ac:dyDescent="0.25">
      <c r="H424">
        <v>100460</v>
      </c>
      <c r="I424" t="s">
        <v>19269</v>
      </c>
      <c r="K424" s="94" t="s">
        <v>11409</v>
      </c>
      <c r="L424" s="94" t="s">
        <v>11410</v>
      </c>
    </row>
    <row r="425" spans="8:12" ht="15" x14ac:dyDescent="0.25">
      <c r="H425">
        <v>100461</v>
      </c>
      <c r="I425" t="s">
        <v>19270</v>
      </c>
      <c r="K425" s="94" t="s">
        <v>11411</v>
      </c>
      <c r="L425" s="94" t="s">
        <v>11412</v>
      </c>
    </row>
    <row r="426" spans="8:12" ht="15" x14ac:dyDescent="0.25">
      <c r="H426">
        <v>100462</v>
      </c>
      <c r="I426" t="s">
        <v>23593</v>
      </c>
      <c r="K426" s="94" t="s">
        <v>11413</v>
      </c>
      <c r="L426" s="94" t="s">
        <v>12767</v>
      </c>
    </row>
    <row r="427" spans="8:12" ht="15" x14ac:dyDescent="0.25">
      <c r="H427">
        <v>100463</v>
      </c>
      <c r="I427" t="s">
        <v>12764</v>
      </c>
      <c r="K427" s="94" t="s">
        <v>11414</v>
      </c>
      <c r="L427" s="94" t="s">
        <v>12768</v>
      </c>
    </row>
    <row r="428" spans="8:12" ht="15" x14ac:dyDescent="0.25">
      <c r="H428">
        <v>100464</v>
      </c>
      <c r="I428" t="s">
        <v>19271</v>
      </c>
      <c r="K428" s="94" t="s">
        <v>11415</v>
      </c>
      <c r="L428" s="94" t="s">
        <v>12770</v>
      </c>
    </row>
    <row r="429" spans="8:12" ht="15" x14ac:dyDescent="0.25">
      <c r="H429">
        <v>100465</v>
      </c>
      <c r="I429" t="s">
        <v>19272</v>
      </c>
      <c r="K429" s="94" t="s">
        <v>11416</v>
      </c>
      <c r="L429" s="94" t="s">
        <v>12771</v>
      </c>
    </row>
    <row r="430" spans="8:12" ht="15" x14ac:dyDescent="0.25">
      <c r="H430">
        <v>100466</v>
      </c>
      <c r="I430" t="s">
        <v>19273</v>
      </c>
      <c r="K430" s="94" t="s">
        <v>11417</v>
      </c>
      <c r="L430" s="94" t="s">
        <v>12773</v>
      </c>
    </row>
    <row r="431" spans="8:12" ht="15" x14ac:dyDescent="0.25">
      <c r="H431">
        <v>100467</v>
      </c>
      <c r="I431" t="s">
        <v>19274</v>
      </c>
      <c r="K431" s="94" t="s">
        <v>11418</v>
      </c>
      <c r="L431" s="94" t="s">
        <v>12774</v>
      </c>
    </row>
    <row r="432" spans="8:12" ht="15" x14ac:dyDescent="0.25">
      <c r="H432">
        <v>100468</v>
      </c>
      <c r="I432" t="s">
        <v>19275</v>
      </c>
      <c r="K432" s="94" t="s">
        <v>11419</v>
      </c>
      <c r="L432" s="94" t="s">
        <v>11420</v>
      </c>
    </row>
    <row r="433" spans="8:12" ht="15" x14ac:dyDescent="0.25">
      <c r="H433">
        <v>100469</v>
      </c>
      <c r="I433" t="s">
        <v>23594</v>
      </c>
      <c r="K433" s="94" t="s">
        <v>11421</v>
      </c>
      <c r="L433" s="94" t="s">
        <v>11422</v>
      </c>
    </row>
    <row r="434" spans="8:12" ht="15" x14ac:dyDescent="0.25">
      <c r="H434">
        <v>100470</v>
      </c>
      <c r="I434" t="s">
        <v>19276</v>
      </c>
      <c r="K434" s="94" t="s">
        <v>11423</v>
      </c>
      <c r="L434" s="94" t="s">
        <v>11424</v>
      </c>
    </row>
    <row r="435" spans="8:12" ht="15" x14ac:dyDescent="0.25">
      <c r="H435">
        <v>100471</v>
      </c>
      <c r="I435" t="s">
        <v>19277</v>
      </c>
      <c r="K435" s="94" t="s">
        <v>11425</v>
      </c>
      <c r="L435" s="94" t="s">
        <v>11426</v>
      </c>
    </row>
    <row r="436" spans="8:12" ht="15" x14ac:dyDescent="0.25">
      <c r="H436">
        <v>100472</v>
      </c>
      <c r="I436" t="s">
        <v>19278</v>
      </c>
      <c r="K436" s="94" t="s">
        <v>11427</v>
      </c>
      <c r="L436" s="94" t="s">
        <v>11428</v>
      </c>
    </row>
    <row r="437" spans="8:12" ht="15" x14ac:dyDescent="0.25">
      <c r="H437">
        <v>100473</v>
      </c>
      <c r="I437" t="s">
        <v>23595</v>
      </c>
      <c r="K437" s="94" t="s">
        <v>11430</v>
      </c>
      <c r="L437" s="94" t="s">
        <v>11431</v>
      </c>
    </row>
    <row r="438" spans="8:12" ht="15" x14ac:dyDescent="0.25">
      <c r="H438">
        <v>100474</v>
      </c>
      <c r="I438" t="s">
        <v>19279</v>
      </c>
      <c r="K438" s="94" t="s">
        <v>11432</v>
      </c>
      <c r="L438" s="94" t="s">
        <v>11433</v>
      </c>
    </row>
    <row r="439" spans="8:12" ht="15" x14ac:dyDescent="0.25">
      <c r="H439">
        <v>100475</v>
      </c>
      <c r="I439" t="s">
        <v>11406</v>
      </c>
      <c r="K439" s="94" t="s">
        <v>11434</v>
      </c>
      <c r="L439" s="94" t="s">
        <v>11435</v>
      </c>
    </row>
    <row r="440" spans="8:12" ht="15" x14ac:dyDescent="0.25">
      <c r="H440">
        <v>100476</v>
      </c>
      <c r="I440" t="s">
        <v>19280</v>
      </c>
      <c r="K440" s="94" t="s">
        <v>11436</v>
      </c>
      <c r="L440" s="94" t="s">
        <v>11437</v>
      </c>
    </row>
    <row r="441" spans="8:12" ht="15" x14ac:dyDescent="0.25">
      <c r="H441">
        <v>100477</v>
      </c>
      <c r="I441" t="s">
        <v>19281</v>
      </c>
      <c r="K441" s="94" t="s">
        <v>11439</v>
      </c>
      <c r="L441" s="94" t="s">
        <v>11440</v>
      </c>
    </row>
    <row r="442" spans="8:12" ht="15" x14ac:dyDescent="0.25">
      <c r="H442">
        <v>100478</v>
      </c>
      <c r="I442" t="s">
        <v>19282</v>
      </c>
      <c r="K442" s="94" t="s">
        <v>11441</v>
      </c>
      <c r="L442" s="94" t="s">
        <v>11442</v>
      </c>
    </row>
    <row r="443" spans="8:12" ht="15" x14ac:dyDescent="0.25">
      <c r="H443">
        <v>100479</v>
      </c>
      <c r="I443" t="s">
        <v>23596</v>
      </c>
      <c r="K443" s="94" t="s">
        <v>11443</v>
      </c>
      <c r="L443" s="94" t="s">
        <v>11444</v>
      </c>
    </row>
    <row r="444" spans="8:12" ht="15" x14ac:dyDescent="0.25">
      <c r="H444">
        <v>100480</v>
      </c>
      <c r="I444" t="s">
        <v>19283</v>
      </c>
      <c r="K444" s="94" t="s">
        <v>11445</v>
      </c>
      <c r="L444" s="94" t="s">
        <v>11446</v>
      </c>
    </row>
    <row r="445" spans="8:12" ht="15" x14ac:dyDescent="0.25">
      <c r="H445">
        <v>100481</v>
      </c>
      <c r="I445" t="s">
        <v>23597</v>
      </c>
      <c r="K445" s="94" t="s">
        <v>11447</v>
      </c>
      <c r="L445" s="94" t="s">
        <v>11448</v>
      </c>
    </row>
    <row r="446" spans="8:12" ht="15" x14ac:dyDescent="0.25">
      <c r="H446">
        <v>100483</v>
      </c>
      <c r="I446" t="s">
        <v>19284</v>
      </c>
      <c r="K446" s="94" t="s">
        <v>11449</v>
      </c>
      <c r="L446" s="94" t="s">
        <v>11450</v>
      </c>
    </row>
    <row r="447" spans="8:12" ht="15" x14ac:dyDescent="0.25">
      <c r="H447">
        <v>100484</v>
      </c>
      <c r="I447" t="s">
        <v>19285</v>
      </c>
      <c r="K447" s="94" t="s">
        <v>11451</v>
      </c>
      <c r="L447" s="94" t="s">
        <v>11452</v>
      </c>
    </row>
    <row r="448" spans="8:12" ht="15" x14ac:dyDescent="0.25">
      <c r="H448">
        <v>100485</v>
      </c>
      <c r="I448" t="s">
        <v>19286</v>
      </c>
      <c r="K448" s="94" t="s">
        <v>11453</v>
      </c>
      <c r="L448" s="94" t="s">
        <v>11454</v>
      </c>
    </row>
    <row r="449" spans="8:12" ht="15" x14ac:dyDescent="0.25">
      <c r="H449">
        <v>100486</v>
      </c>
      <c r="I449" t="s">
        <v>19287</v>
      </c>
      <c r="K449" s="94" t="s">
        <v>11455</v>
      </c>
      <c r="L449" s="94" t="s">
        <v>11456</v>
      </c>
    </row>
    <row r="450" spans="8:12" ht="15" x14ac:dyDescent="0.25">
      <c r="H450">
        <v>100487</v>
      </c>
      <c r="I450" t="s">
        <v>19288</v>
      </c>
      <c r="K450" s="94" t="s">
        <v>11457</v>
      </c>
      <c r="L450" s="94" t="s">
        <v>11458</v>
      </c>
    </row>
    <row r="451" spans="8:12" ht="15" x14ac:dyDescent="0.25">
      <c r="H451">
        <v>100488</v>
      </c>
      <c r="I451" t="s">
        <v>19289</v>
      </c>
      <c r="K451" s="94" t="s">
        <v>11459</v>
      </c>
      <c r="L451" s="94" t="s">
        <v>11460</v>
      </c>
    </row>
    <row r="452" spans="8:12" ht="15" x14ac:dyDescent="0.25">
      <c r="H452">
        <v>100489</v>
      </c>
      <c r="I452" t="s">
        <v>23598</v>
      </c>
      <c r="K452" s="94" t="s">
        <v>11461</v>
      </c>
      <c r="L452" s="94" t="s">
        <v>11462</v>
      </c>
    </row>
    <row r="453" spans="8:12" ht="15" x14ac:dyDescent="0.25">
      <c r="H453">
        <v>100490</v>
      </c>
      <c r="I453" t="s">
        <v>11429</v>
      </c>
      <c r="K453" s="94" t="s">
        <v>11463</v>
      </c>
      <c r="L453" s="94" t="s">
        <v>11464</v>
      </c>
    </row>
    <row r="454" spans="8:12" ht="15" x14ac:dyDescent="0.25">
      <c r="H454">
        <v>100491</v>
      </c>
      <c r="I454" t="s">
        <v>18886</v>
      </c>
      <c r="K454" s="94" t="s">
        <v>11465</v>
      </c>
      <c r="L454" s="94" t="s">
        <v>11466</v>
      </c>
    </row>
    <row r="455" spans="8:12" ht="15" x14ac:dyDescent="0.25">
      <c r="H455">
        <v>100492</v>
      </c>
      <c r="I455" t="s">
        <v>19290</v>
      </c>
      <c r="K455" s="94" t="s">
        <v>11467</v>
      </c>
      <c r="L455" s="94" t="s">
        <v>11468</v>
      </c>
    </row>
    <row r="456" spans="8:12" ht="15" x14ac:dyDescent="0.25">
      <c r="H456">
        <v>100493</v>
      </c>
      <c r="I456" t="s">
        <v>19031</v>
      </c>
      <c r="K456" s="94" t="s">
        <v>11469</v>
      </c>
      <c r="L456" s="94" t="s">
        <v>11470</v>
      </c>
    </row>
    <row r="457" spans="8:12" ht="15" x14ac:dyDescent="0.25">
      <c r="H457">
        <v>100494</v>
      </c>
      <c r="I457" t="s">
        <v>11438</v>
      </c>
      <c r="K457" s="94" t="s">
        <v>11471</v>
      </c>
      <c r="L457" s="94" t="s">
        <v>12778</v>
      </c>
    </row>
    <row r="458" spans="8:12" ht="15" x14ac:dyDescent="0.25">
      <c r="H458">
        <v>100496</v>
      </c>
      <c r="I458" t="s">
        <v>19291</v>
      </c>
      <c r="K458" s="94" t="s">
        <v>11473</v>
      </c>
      <c r="L458" s="94" t="s">
        <v>12779</v>
      </c>
    </row>
    <row r="459" spans="8:12" ht="15" x14ac:dyDescent="0.25">
      <c r="H459">
        <v>100497</v>
      </c>
      <c r="I459" t="s">
        <v>19292</v>
      </c>
      <c r="K459" s="94" t="s">
        <v>11474</v>
      </c>
      <c r="L459" s="94" t="s">
        <v>12780</v>
      </c>
    </row>
    <row r="460" spans="8:12" ht="15" x14ac:dyDescent="0.25">
      <c r="H460">
        <v>100498</v>
      </c>
      <c r="I460" t="s">
        <v>19293</v>
      </c>
      <c r="K460" s="94" t="s">
        <v>11475</v>
      </c>
      <c r="L460" s="94" t="s">
        <v>12782</v>
      </c>
    </row>
    <row r="461" spans="8:12" ht="15" x14ac:dyDescent="0.25">
      <c r="H461">
        <v>100499</v>
      </c>
      <c r="I461" t="s">
        <v>23599</v>
      </c>
      <c r="K461" s="94" t="s">
        <v>11476</v>
      </c>
      <c r="L461" s="94" t="s">
        <v>12783</v>
      </c>
    </row>
    <row r="462" spans="8:12" ht="15" x14ac:dyDescent="0.25">
      <c r="H462">
        <v>100500</v>
      </c>
      <c r="I462" t="s">
        <v>19294</v>
      </c>
      <c r="K462" s="94" t="s">
        <v>11477</v>
      </c>
      <c r="L462" s="94" t="s">
        <v>12784</v>
      </c>
    </row>
    <row r="463" spans="8:12" ht="15" x14ac:dyDescent="0.25">
      <c r="H463">
        <v>100501</v>
      </c>
      <c r="I463" t="s">
        <v>19295</v>
      </c>
      <c r="K463" s="94" t="s">
        <v>11478</v>
      </c>
      <c r="L463" s="94" t="s">
        <v>12785</v>
      </c>
    </row>
    <row r="464" spans="8:12" ht="15" x14ac:dyDescent="0.25">
      <c r="H464">
        <v>100502</v>
      </c>
      <c r="I464" t="s">
        <v>19296</v>
      </c>
      <c r="K464" s="94" t="s">
        <v>11479</v>
      </c>
      <c r="L464" s="94" t="s">
        <v>11480</v>
      </c>
    </row>
    <row r="465" spans="8:12" ht="15" x14ac:dyDescent="0.25">
      <c r="H465">
        <v>100504</v>
      </c>
      <c r="I465" t="s">
        <v>23600</v>
      </c>
      <c r="K465" s="94" t="s">
        <v>11481</v>
      </c>
      <c r="L465" s="94" t="s">
        <v>12786</v>
      </c>
    </row>
    <row r="466" spans="8:12" ht="15" x14ac:dyDescent="0.25">
      <c r="H466">
        <v>100505</v>
      </c>
      <c r="I466" t="s">
        <v>19297</v>
      </c>
      <c r="K466" s="94" t="s">
        <v>11482</v>
      </c>
      <c r="L466" s="94" t="s">
        <v>12787</v>
      </c>
    </row>
    <row r="467" spans="8:12" ht="15" x14ac:dyDescent="0.25">
      <c r="H467">
        <v>100506</v>
      </c>
      <c r="I467" t="s">
        <v>19298</v>
      </c>
      <c r="K467" s="94" t="s">
        <v>11484</v>
      </c>
      <c r="L467" s="94" t="s">
        <v>11485</v>
      </c>
    </row>
    <row r="468" spans="8:12" ht="15" x14ac:dyDescent="0.25">
      <c r="H468">
        <v>100507</v>
      </c>
      <c r="I468" t="s">
        <v>19299</v>
      </c>
      <c r="K468" s="94" t="s">
        <v>11486</v>
      </c>
      <c r="L468" s="94" t="s">
        <v>11487</v>
      </c>
    </row>
    <row r="469" spans="8:12" ht="15" x14ac:dyDescent="0.25">
      <c r="H469">
        <v>100508</v>
      </c>
      <c r="I469" t="s">
        <v>19300</v>
      </c>
      <c r="K469" s="94" t="s">
        <v>11488</v>
      </c>
      <c r="L469" s="94" t="s">
        <v>11489</v>
      </c>
    </row>
    <row r="470" spans="8:12" ht="15" x14ac:dyDescent="0.25">
      <c r="H470">
        <v>100509</v>
      </c>
      <c r="I470" t="s">
        <v>23601</v>
      </c>
      <c r="K470" s="94" t="s">
        <v>11490</v>
      </c>
      <c r="L470" s="94" t="s">
        <v>11491</v>
      </c>
    </row>
    <row r="471" spans="8:12" ht="15" x14ac:dyDescent="0.25">
      <c r="H471">
        <v>100510</v>
      </c>
      <c r="I471" t="s">
        <v>19301</v>
      </c>
      <c r="K471" s="94" t="s">
        <v>11492</v>
      </c>
      <c r="L471" s="94" t="s">
        <v>11493</v>
      </c>
    </row>
    <row r="472" spans="8:12" ht="15" x14ac:dyDescent="0.25">
      <c r="H472">
        <v>100511</v>
      </c>
      <c r="I472" t="s">
        <v>19302</v>
      </c>
      <c r="K472" s="94" t="s">
        <v>11494</v>
      </c>
      <c r="L472" s="94" t="s">
        <v>11495</v>
      </c>
    </row>
    <row r="473" spans="8:12" ht="15" x14ac:dyDescent="0.25">
      <c r="H473">
        <v>100512</v>
      </c>
      <c r="I473" t="s">
        <v>19303</v>
      </c>
      <c r="K473" s="94" t="s">
        <v>11496</v>
      </c>
      <c r="L473" s="94" t="s">
        <v>11497</v>
      </c>
    </row>
    <row r="474" spans="8:12" ht="15" x14ac:dyDescent="0.25">
      <c r="H474">
        <v>100513</v>
      </c>
      <c r="I474" t="s">
        <v>11472</v>
      </c>
      <c r="K474" s="94" t="s">
        <v>11498</v>
      </c>
      <c r="L474" s="94" t="s">
        <v>11499</v>
      </c>
    </row>
    <row r="475" spans="8:12" ht="15" x14ac:dyDescent="0.25">
      <c r="H475">
        <v>100514</v>
      </c>
      <c r="I475" t="s">
        <v>19304</v>
      </c>
      <c r="K475" s="94" t="s">
        <v>11500</v>
      </c>
      <c r="L475" s="94" t="s">
        <v>11501</v>
      </c>
    </row>
    <row r="476" spans="8:12" ht="15" x14ac:dyDescent="0.25">
      <c r="H476">
        <v>100515</v>
      </c>
      <c r="I476" t="s">
        <v>19305</v>
      </c>
      <c r="K476" s="94" t="s">
        <v>12788</v>
      </c>
      <c r="L476" s="94" t="s">
        <v>12789</v>
      </c>
    </row>
    <row r="477" spans="8:12" ht="15" x14ac:dyDescent="0.25">
      <c r="H477">
        <v>100516</v>
      </c>
      <c r="I477" t="s">
        <v>23602</v>
      </c>
      <c r="K477" s="94" t="s">
        <v>12790</v>
      </c>
      <c r="L477" s="94" t="s">
        <v>12791</v>
      </c>
    </row>
    <row r="478" spans="8:12" ht="15" x14ac:dyDescent="0.25">
      <c r="H478">
        <v>100518</v>
      </c>
      <c r="I478" t="s">
        <v>19306</v>
      </c>
      <c r="K478" s="94" t="s">
        <v>12792</v>
      </c>
      <c r="L478" s="94" t="s">
        <v>12793</v>
      </c>
    </row>
    <row r="479" spans="8:12" ht="15" x14ac:dyDescent="0.25">
      <c r="H479">
        <v>100520</v>
      </c>
      <c r="I479" t="s">
        <v>19307</v>
      </c>
      <c r="K479" s="94" t="s">
        <v>12795</v>
      </c>
      <c r="L479" s="94" t="s">
        <v>12796</v>
      </c>
    </row>
    <row r="480" spans="8:12" ht="15" x14ac:dyDescent="0.25">
      <c r="H480">
        <v>100521</v>
      </c>
      <c r="I480" t="s">
        <v>19308</v>
      </c>
      <c r="K480" s="94" t="s">
        <v>12797</v>
      </c>
      <c r="L480" s="94" t="s">
        <v>12798</v>
      </c>
    </row>
    <row r="481" spans="8:12" ht="15" x14ac:dyDescent="0.25">
      <c r="H481">
        <v>100522</v>
      </c>
      <c r="I481" t="s">
        <v>19309</v>
      </c>
      <c r="K481" s="94" t="s">
        <v>12800</v>
      </c>
      <c r="L481" s="94" t="s">
        <v>12801</v>
      </c>
    </row>
    <row r="482" spans="8:12" ht="15" x14ac:dyDescent="0.25">
      <c r="H482">
        <v>100523</v>
      </c>
      <c r="I482" t="s">
        <v>19310</v>
      </c>
      <c r="K482" s="94" t="s">
        <v>12803</v>
      </c>
      <c r="L482" s="94" t="s">
        <v>12804</v>
      </c>
    </row>
    <row r="483" spans="8:12" ht="15" x14ac:dyDescent="0.25">
      <c r="H483">
        <v>100524</v>
      </c>
      <c r="I483" t="s">
        <v>11483</v>
      </c>
      <c r="K483" s="94" t="s">
        <v>12805</v>
      </c>
      <c r="L483" s="94" t="s">
        <v>12806</v>
      </c>
    </row>
    <row r="484" spans="8:12" ht="15" x14ac:dyDescent="0.25">
      <c r="H484">
        <v>100525</v>
      </c>
      <c r="I484" t="s">
        <v>23603</v>
      </c>
      <c r="K484" s="94" t="s">
        <v>12807</v>
      </c>
      <c r="L484" s="94" t="s">
        <v>12808</v>
      </c>
    </row>
    <row r="485" spans="8:12" ht="15" x14ac:dyDescent="0.25">
      <c r="H485">
        <v>100526</v>
      </c>
      <c r="I485" t="s">
        <v>23604</v>
      </c>
      <c r="K485" s="94" t="s">
        <v>12809</v>
      </c>
      <c r="L485" s="94" t="s">
        <v>12810</v>
      </c>
    </row>
    <row r="486" spans="8:12" ht="15" x14ac:dyDescent="0.25">
      <c r="H486">
        <v>100527</v>
      </c>
      <c r="I486" t="s">
        <v>19311</v>
      </c>
      <c r="K486" s="94" t="s">
        <v>12811</v>
      </c>
      <c r="L486" s="94" t="s">
        <v>12812</v>
      </c>
    </row>
    <row r="487" spans="8:12" ht="15" x14ac:dyDescent="0.25">
      <c r="H487">
        <v>100528</v>
      </c>
      <c r="I487" t="s">
        <v>19312</v>
      </c>
      <c r="K487" s="94" t="s">
        <v>12813</v>
      </c>
      <c r="L487" s="94" t="s">
        <v>12814</v>
      </c>
    </row>
    <row r="488" spans="8:12" ht="15" x14ac:dyDescent="0.25">
      <c r="H488">
        <v>100529</v>
      </c>
      <c r="I488" t="s">
        <v>19313</v>
      </c>
      <c r="K488" s="94" t="s">
        <v>12815</v>
      </c>
      <c r="L488" s="94" t="s">
        <v>12816</v>
      </c>
    </row>
    <row r="489" spans="8:12" ht="15" x14ac:dyDescent="0.25">
      <c r="H489">
        <v>100530</v>
      </c>
      <c r="I489" t="s">
        <v>19314</v>
      </c>
      <c r="K489" s="94" t="s">
        <v>12817</v>
      </c>
      <c r="L489" s="94" t="s">
        <v>12818</v>
      </c>
    </row>
    <row r="490" spans="8:12" ht="15" x14ac:dyDescent="0.25">
      <c r="H490">
        <v>100531</v>
      </c>
      <c r="I490" t="s">
        <v>19315</v>
      </c>
      <c r="K490" s="94" t="s">
        <v>12819</v>
      </c>
      <c r="L490" s="94" t="s">
        <v>12820</v>
      </c>
    </row>
    <row r="491" spans="8:12" ht="15" x14ac:dyDescent="0.25">
      <c r="H491">
        <v>100533</v>
      </c>
      <c r="I491" t="s">
        <v>19316</v>
      </c>
      <c r="K491" s="94" t="s">
        <v>12821</v>
      </c>
      <c r="L491" s="94" t="s">
        <v>12822</v>
      </c>
    </row>
    <row r="492" spans="8:12" ht="15" x14ac:dyDescent="0.25">
      <c r="H492">
        <v>100534</v>
      </c>
      <c r="I492" t="s">
        <v>19317</v>
      </c>
      <c r="K492" s="94" t="s">
        <v>12823</v>
      </c>
      <c r="L492" s="94" t="s">
        <v>12824</v>
      </c>
    </row>
    <row r="493" spans="8:12" ht="15" x14ac:dyDescent="0.25">
      <c r="H493">
        <v>100535</v>
      </c>
      <c r="I493" t="s">
        <v>19318</v>
      </c>
      <c r="K493" s="94" t="s">
        <v>12826</v>
      </c>
      <c r="L493" s="94" t="s">
        <v>12827</v>
      </c>
    </row>
    <row r="494" spans="8:12" ht="15" x14ac:dyDescent="0.25">
      <c r="H494">
        <v>100536</v>
      </c>
      <c r="I494" t="s">
        <v>19319</v>
      </c>
      <c r="K494" s="94" t="s">
        <v>12828</v>
      </c>
      <c r="L494" s="94" t="s">
        <v>12829</v>
      </c>
    </row>
    <row r="495" spans="8:12" ht="15" x14ac:dyDescent="0.25">
      <c r="H495">
        <v>100538</v>
      </c>
      <c r="I495" t="s">
        <v>19320</v>
      </c>
      <c r="K495" s="94" t="s">
        <v>12830</v>
      </c>
      <c r="L495" s="94" t="s">
        <v>12831</v>
      </c>
    </row>
    <row r="496" spans="8:12" ht="15" x14ac:dyDescent="0.25">
      <c r="H496">
        <v>100539</v>
      </c>
      <c r="I496" t="s">
        <v>19321</v>
      </c>
      <c r="K496" s="94" t="s">
        <v>22882</v>
      </c>
      <c r="L496" s="94" t="s">
        <v>22883</v>
      </c>
    </row>
    <row r="497" spans="8:12" ht="15" x14ac:dyDescent="0.25">
      <c r="H497">
        <v>100540</v>
      </c>
      <c r="I497" t="s">
        <v>19322</v>
      </c>
      <c r="K497" s="94" t="s">
        <v>22884</v>
      </c>
      <c r="L497" s="94" t="s">
        <v>22885</v>
      </c>
    </row>
    <row r="498" spans="8:12" ht="15" x14ac:dyDescent="0.25">
      <c r="H498">
        <v>100541</v>
      </c>
      <c r="I498" t="s">
        <v>19323</v>
      </c>
      <c r="K498" s="94" t="s">
        <v>22886</v>
      </c>
      <c r="L498" s="94" t="s">
        <v>22887</v>
      </c>
    </row>
    <row r="499" spans="8:12" ht="15" x14ac:dyDescent="0.25">
      <c r="H499">
        <v>100542</v>
      </c>
      <c r="I499" t="s">
        <v>23605</v>
      </c>
      <c r="K499" s="94" t="s">
        <v>22888</v>
      </c>
      <c r="L499" s="94" t="s">
        <v>22889</v>
      </c>
    </row>
    <row r="500" spans="8:12" ht="15" x14ac:dyDescent="0.25">
      <c r="H500">
        <v>100543</v>
      </c>
      <c r="I500" t="s">
        <v>23606</v>
      </c>
      <c r="K500" s="94" t="s">
        <v>22890</v>
      </c>
      <c r="L500" s="94" t="s">
        <v>22891</v>
      </c>
    </row>
    <row r="501" spans="8:12" ht="15" x14ac:dyDescent="0.25">
      <c r="H501">
        <v>100544</v>
      </c>
      <c r="I501" t="s">
        <v>19324</v>
      </c>
      <c r="K501" s="94" t="s">
        <v>22892</v>
      </c>
      <c r="L501" s="94" t="s">
        <v>22893</v>
      </c>
    </row>
    <row r="502" spans="8:12" ht="15" x14ac:dyDescent="0.25">
      <c r="H502">
        <v>100545</v>
      </c>
      <c r="I502" t="s">
        <v>19325</v>
      </c>
      <c r="K502" s="94" t="s">
        <v>22894</v>
      </c>
      <c r="L502" s="94" t="s">
        <v>22895</v>
      </c>
    </row>
    <row r="503" spans="8:12" ht="15" x14ac:dyDescent="0.25">
      <c r="H503">
        <v>100546</v>
      </c>
      <c r="I503" t="s">
        <v>19326</v>
      </c>
      <c r="K503" s="94" t="s">
        <v>22896</v>
      </c>
      <c r="L503" s="94" t="s">
        <v>22897</v>
      </c>
    </row>
    <row r="504" spans="8:12" ht="15" x14ac:dyDescent="0.25">
      <c r="H504">
        <v>100547</v>
      </c>
      <c r="I504" t="s">
        <v>19327</v>
      </c>
      <c r="K504" s="94" t="s">
        <v>22898</v>
      </c>
      <c r="L504" s="94" t="s">
        <v>22899</v>
      </c>
    </row>
    <row r="505" spans="8:12" ht="15" x14ac:dyDescent="0.25">
      <c r="H505">
        <v>100549</v>
      </c>
      <c r="I505" t="s">
        <v>19328</v>
      </c>
      <c r="K505" s="94" t="s">
        <v>22900</v>
      </c>
      <c r="L505" s="94" t="s">
        <v>22901</v>
      </c>
    </row>
    <row r="506" spans="8:12" ht="15" x14ac:dyDescent="0.25">
      <c r="H506">
        <v>100550</v>
      </c>
      <c r="I506" t="s">
        <v>19329</v>
      </c>
      <c r="K506" s="94" t="s">
        <v>22902</v>
      </c>
      <c r="L506" s="94" t="s">
        <v>22903</v>
      </c>
    </row>
    <row r="507" spans="8:12" ht="15" x14ac:dyDescent="0.25">
      <c r="H507">
        <v>100551</v>
      </c>
      <c r="I507" t="s">
        <v>19330</v>
      </c>
      <c r="K507" s="94" t="s">
        <v>22904</v>
      </c>
      <c r="L507" s="94" t="s">
        <v>22905</v>
      </c>
    </row>
    <row r="508" spans="8:12" ht="15" x14ac:dyDescent="0.25">
      <c r="H508">
        <v>100552</v>
      </c>
      <c r="I508" t="s">
        <v>19331</v>
      </c>
      <c r="K508" s="94" t="s">
        <v>22906</v>
      </c>
      <c r="L508" s="94" t="s">
        <v>22907</v>
      </c>
    </row>
    <row r="509" spans="8:12" ht="15" x14ac:dyDescent="0.25">
      <c r="H509">
        <v>100553</v>
      </c>
      <c r="I509" t="s">
        <v>19332</v>
      </c>
      <c r="K509" s="94" t="s">
        <v>22908</v>
      </c>
      <c r="L509" s="94" t="s">
        <v>22909</v>
      </c>
    </row>
    <row r="510" spans="8:12" ht="15" x14ac:dyDescent="0.25">
      <c r="H510">
        <v>100554</v>
      </c>
      <c r="I510" t="s">
        <v>19333</v>
      </c>
      <c r="K510" s="94" t="s">
        <v>23607</v>
      </c>
      <c r="L510" s="94" t="s">
        <v>23608</v>
      </c>
    </row>
    <row r="511" spans="8:12" ht="15" x14ac:dyDescent="0.25">
      <c r="H511">
        <v>100555</v>
      </c>
      <c r="I511" t="s">
        <v>19334</v>
      </c>
      <c r="K511" s="94" t="s">
        <v>23609</v>
      </c>
      <c r="L511" s="94" t="s">
        <v>23610</v>
      </c>
    </row>
    <row r="512" spans="8:12" ht="15" x14ac:dyDescent="0.25">
      <c r="H512">
        <v>100556</v>
      </c>
      <c r="I512" t="s">
        <v>23611</v>
      </c>
      <c r="K512" s="94" t="s">
        <v>23612</v>
      </c>
      <c r="L512" s="94" t="s">
        <v>23613</v>
      </c>
    </row>
    <row r="513" spans="8:12" ht="15" x14ac:dyDescent="0.25">
      <c r="H513">
        <v>100557</v>
      </c>
      <c r="I513" t="s">
        <v>19335</v>
      </c>
      <c r="K513" s="94" t="s">
        <v>23614</v>
      </c>
      <c r="L513" s="94" t="s">
        <v>23615</v>
      </c>
    </row>
    <row r="514" spans="8:12" ht="15" x14ac:dyDescent="0.25">
      <c r="H514">
        <v>100558</v>
      </c>
      <c r="I514" t="s">
        <v>23616</v>
      </c>
      <c r="K514" s="94" t="s">
        <v>23617</v>
      </c>
      <c r="L514" s="94" t="s">
        <v>23618</v>
      </c>
    </row>
    <row r="515" spans="8:12" ht="15" x14ac:dyDescent="0.25">
      <c r="H515">
        <v>100559</v>
      </c>
      <c r="I515" t="s">
        <v>19336</v>
      </c>
      <c r="K515" s="94" t="s">
        <v>23619</v>
      </c>
      <c r="L515" s="94" t="s">
        <v>23620</v>
      </c>
    </row>
    <row r="516" spans="8:12" ht="15" x14ac:dyDescent="0.25">
      <c r="H516">
        <v>100560</v>
      </c>
      <c r="I516" t="s">
        <v>19337</v>
      </c>
      <c r="K516" s="94" t="s">
        <v>23621</v>
      </c>
      <c r="L516" s="94" t="s">
        <v>23622</v>
      </c>
    </row>
    <row r="517" spans="8:12" ht="15" x14ac:dyDescent="0.25">
      <c r="H517">
        <v>100561</v>
      </c>
      <c r="I517" t="s">
        <v>19338</v>
      </c>
      <c r="K517" s="94" t="s">
        <v>23623</v>
      </c>
      <c r="L517" s="94" t="s">
        <v>23624</v>
      </c>
    </row>
    <row r="518" spans="8:12" ht="15" x14ac:dyDescent="0.25">
      <c r="H518">
        <v>100562</v>
      </c>
      <c r="I518" t="s">
        <v>19339</v>
      </c>
      <c r="K518" s="94" t="s">
        <v>23625</v>
      </c>
      <c r="L518" s="94" t="s">
        <v>23626</v>
      </c>
    </row>
    <row r="519" spans="8:12" ht="15" x14ac:dyDescent="0.25">
      <c r="H519">
        <v>100564</v>
      </c>
      <c r="I519" t="s">
        <v>19340</v>
      </c>
      <c r="K519" s="94" t="s">
        <v>23627</v>
      </c>
      <c r="L519" s="94" t="s">
        <v>23628</v>
      </c>
    </row>
    <row r="520" spans="8:12" ht="15" x14ac:dyDescent="0.25">
      <c r="H520">
        <v>100565</v>
      </c>
      <c r="I520" t="s">
        <v>11502</v>
      </c>
      <c r="K520" s="94" t="s">
        <v>23629</v>
      </c>
      <c r="L520" s="94" t="s">
        <v>23630</v>
      </c>
    </row>
    <row r="521" spans="8:12" ht="15" x14ac:dyDescent="0.25">
      <c r="H521">
        <v>100566</v>
      </c>
      <c r="I521" t="s">
        <v>19341</v>
      </c>
      <c r="K521" s="94" t="s">
        <v>23631</v>
      </c>
      <c r="L521" s="94" t="s">
        <v>23632</v>
      </c>
    </row>
    <row r="522" spans="8:12" ht="15" x14ac:dyDescent="0.25">
      <c r="H522">
        <v>100567</v>
      </c>
      <c r="I522" t="s">
        <v>19342</v>
      </c>
      <c r="K522" s="94" t="s">
        <v>23633</v>
      </c>
      <c r="L522" s="94" t="s">
        <v>23634</v>
      </c>
    </row>
    <row r="523" spans="8:12" ht="15" x14ac:dyDescent="0.25">
      <c r="H523">
        <v>100568</v>
      </c>
      <c r="I523" t="s">
        <v>19343</v>
      </c>
      <c r="K523" s="94" t="s">
        <v>23635</v>
      </c>
      <c r="L523" s="94" t="s">
        <v>23636</v>
      </c>
    </row>
    <row r="524" spans="8:12" ht="15" x14ac:dyDescent="0.25">
      <c r="H524">
        <v>100569</v>
      </c>
      <c r="I524" t="s">
        <v>19344</v>
      </c>
      <c r="K524" s="94" t="s">
        <v>23637</v>
      </c>
      <c r="L524" s="94" t="s">
        <v>23638</v>
      </c>
    </row>
    <row r="525" spans="8:12" ht="15" x14ac:dyDescent="0.25">
      <c r="H525">
        <v>100570</v>
      </c>
      <c r="I525" t="s">
        <v>19345</v>
      </c>
      <c r="K525" s="94" t="s">
        <v>23639</v>
      </c>
      <c r="L525" s="94" t="s">
        <v>23640</v>
      </c>
    </row>
    <row r="526" spans="8:12" ht="15" x14ac:dyDescent="0.25">
      <c r="H526">
        <v>100571</v>
      </c>
      <c r="I526" t="s">
        <v>19346</v>
      </c>
      <c r="K526" s="94" t="s">
        <v>23641</v>
      </c>
      <c r="L526" s="94" t="s">
        <v>23642</v>
      </c>
    </row>
    <row r="527" spans="8:12" ht="15" x14ac:dyDescent="0.25">
      <c r="H527">
        <v>100572</v>
      </c>
      <c r="I527" t="s">
        <v>23643</v>
      </c>
      <c r="K527" s="94" t="s">
        <v>724</v>
      </c>
      <c r="L527" s="94" t="s">
        <v>24</v>
      </c>
    </row>
    <row r="528" spans="8:12" ht="15" x14ac:dyDescent="0.25">
      <c r="H528">
        <v>100573</v>
      </c>
      <c r="I528" t="s">
        <v>19347</v>
      </c>
      <c r="K528" s="94" t="s">
        <v>725</v>
      </c>
      <c r="L528" s="94" t="s">
        <v>12834</v>
      </c>
    </row>
    <row r="529" spans="8:12" ht="15" x14ac:dyDescent="0.25">
      <c r="H529">
        <v>100574</v>
      </c>
      <c r="I529" t="s">
        <v>23644</v>
      </c>
      <c r="K529" s="94" t="s">
        <v>726</v>
      </c>
      <c r="L529" s="94" t="s">
        <v>12835</v>
      </c>
    </row>
    <row r="530" spans="8:12" ht="15" x14ac:dyDescent="0.25">
      <c r="H530">
        <v>100575</v>
      </c>
      <c r="I530" t="s">
        <v>19348</v>
      </c>
      <c r="K530" s="94" t="s">
        <v>727</v>
      </c>
      <c r="L530" s="94" t="s">
        <v>12837</v>
      </c>
    </row>
    <row r="531" spans="8:12" ht="15" x14ac:dyDescent="0.25">
      <c r="H531">
        <v>100576</v>
      </c>
      <c r="I531" t="s">
        <v>23645</v>
      </c>
      <c r="K531" s="94" t="s">
        <v>728</v>
      </c>
      <c r="L531" s="94" t="s">
        <v>12838</v>
      </c>
    </row>
    <row r="532" spans="8:12" ht="15" x14ac:dyDescent="0.25">
      <c r="H532">
        <v>100577</v>
      </c>
      <c r="I532" t="s">
        <v>19349</v>
      </c>
      <c r="K532" s="94" t="s">
        <v>730</v>
      </c>
      <c r="L532" s="94" t="s">
        <v>12839</v>
      </c>
    </row>
    <row r="533" spans="8:12" ht="15" x14ac:dyDescent="0.25">
      <c r="H533">
        <v>100578</v>
      </c>
      <c r="I533" t="s">
        <v>19350</v>
      </c>
      <c r="K533" s="94" t="s">
        <v>731</v>
      </c>
      <c r="L533" s="94" t="s">
        <v>12840</v>
      </c>
    </row>
    <row r="534" spans="8:12" ht="15" x14ac:dyDescent="0.25">
      <c r="H534">
        <v>100579</v>
      </c>
      <c r="I534" t="s">
        <v>19351</v>
      </c>
      <c r="K534" s="94" t="s">
        <v>732</v>
      </c>
      <c r="L534" s="94" t="s">
        <v>12841</v>
      </c>
    </row>
    <row r="535" spans="8:12" ht="15" x14ac:dyDescent="0.25">
      <c r="H535">
        <v>100580</v>
      </c>
      <c r="I535" t="s">
        <v>19352</v>
      </c>
      <c r="K535" s="94" t="s">
        <v>733</v>
      </c>
      <c r="L535" s="94" t="s">
        <v>12842</v>
      </c>
    </row>
    <row r="536" spans="8:12" ht="15" x14ac:dyDescent="0.25">
      <c r="H536">
        <v>100581</v>
      </c>
      <c r="I536" t="s">
        <v>23646</v>
      </c>
      <c r="K536" s="94" t="s">
        <v>734</v>
      </c>
      <c r="L536" s="94" t="s">
        <v>12843</v>
      </c>
    </row>
    <row r="537" spans="8:12" ht="15" x14ac:dyDescent="0.25">
      <c r="H537">
        <v>100582</v>
      </c>
      <c r="I537" t="s">
        <v>19353</v>
      </c>
      <c r="K537" s="94" t="s">
        <v>736</v>
      </c>
      <c r="L537" s="94" t="s">
        <v>737</v>
      </c>
    </row>
    <row r="538" spans="8:12" ht="15" x14ac:dyDescent="0.25">
      <c r="H538">
        <v>100583</v>
      </c>
      <c r="I538" t="s">
        <v>19354</v>
      </c>
      <c r="K538" s="94" t="s">
        <v>738</v>
      </c>
      <c r="L538" s="94" t="s">
        <v>739</v>
      </c>
    </row>
    <row r="539" spans="8:12" ht="15" x14ac:dyDescent="0.25">
      <c r="H539">
        <v>100585</v>
      </c>
      <c r="I539" t="s">
        <v>19355</v>
      </c>
      <c r="K539" s="94" t="s">
        <v>740</v>
      </c>
      <c r="L539" s="94" t="s">
        <v>741</v>
      </c>
    </row>
    <row r="540" spans="8:12" ht="15" x14ac:dyDescent="0.25">
      <c r="H540">
        <v>100586</v>
      </c>
      <c r="I540" t="s">
        <v>19356</v>
      </c>
      <c r="K540" s="94" t="s">
        <v>742</v>
      </c>
      <c r="L540" s="94" t="s">
        <v>743</v>
      </c>
    </row>
    <row r="541" spans="8:12" ht="15" x14ac:dyDescent="0.25">
      <c r="H541">
        <v>100587</v>
      </c>
      <c r="I541" t="s">
        <v>19357</v>
      </c>
      <c r="K541" s="94" t="s">
        <v>744</v>
      </c>
      <c r="L541" s="94" t="s">
        <v>745</v>
      </c>
    </row>
    <row r="542" spans="8:12" ht="15" x14ac:dyDescent="0.25">
      <c r="H542">
        <v>100588</v>
      </c>
      <c r="I542" t="s">
        <v>23647</v>
      </c>
      <c r="K542" s="94" t="s">
        <v>746</v>
      </c>
      <c r="L542" s="94" t="s">
        <v>747</v>
      </c>
    </row>
    <row r="543" spans="8:12" ht="15" x14ac:dyDescent="0.25">
      <c r="H543">
        <v>100589</v>
      </c>
      <c r="I543" t="s">
        <v>19358</v>
      </c>
      <c r="K543" s="94" t="s">
        <v>748</v>
      </c>
      <c r="L543" s="94" t="s">
        <v>749</v>
      </c>
    </row>
    <row r="544" spans="8:12" ht="15" x14ac:dyDescent="0.25">
      <c r="H544">
        <v>100590</v>
      </c>
      <c r="I544" t="s">
        <v>19359</v>
      </c>
      <c r="K544" s="94" t="s">
        <v>750</v>
      </c>
      <c r="L544" s="94" t="s">
        <v>743</v>
      </c>
    </row>
    <row r="545" spans="8:12" ht="15" x14ac:dyDescent="0.25">
      <c r="H545">
        <v>100591</v>
      </c>
      <c r="I545" t="s">
        <v>19360</v>
      </c>
      <c r="K545" s="94" t="s">
        <v>751</v>
      </c>
      <c r="L545" s="94" t="s">
        <v>743</v>
      </c>
    </row>
    <row r="546" spans="8:12" ht="15" x14ac:dyDescent="0.25">
      <c r="H546">
        <v>100592</v>
      </c>
      <c r="I546" t="s">
        <v>19361</v>
      </c>
      <c r="K546" s="94" t="s">
        <v>753</v>
      </c>
      <c r="L546" s="94" t="s">
        <v>754</v>
      </c>
    </row>
    <row r="547" spans="8:12" ht="15" x14ac:dyDescent="0.25">
      <c r="H547">
        <v>100593</v>
      </c>
      <c r="I547" t="s">
        <v>19362</v>
      </c>
      <c r="K547" s="94" t="s">
        <v>755</v>
      </c>
      <c r="L547" s="94" t="s">
        <v>756</v>
      </c>
    </row>
    <row r="548" spans="8:12" ht="15" x14ac:dyDescent="0.25">
      <c r="H548">
        <v>100594</v>
      </c>
      <c r="I548" t="s">
        <v>19363</v>
      </c>
      <c r="K548" s="94" t="s">
        <v>757</v>
      </c>
      <c r="L548" s="94" t="s">
        <v>758</v>
      </c>
    </row>
    <row r="549" spans="8:12" ht="15" x14ac:dyDescent="0.25">
      <c r="H549">
        <v>100595</v>
      </c>
      <c r="I549" t="s">
        <v>19364</v>
      </c>
      <c r="K549" s="94" t="s">
        <v>759</v>
      </c>
      <c r="L549" s="94" t="s">
        <v>760</v>
      </c>
    </row>
    <row r="550" spans="8:12" ht="15" x14ac:dyDescent="0.25">
      <c r="H550">
        <v>100596</v>
      </c>
      <c r="I550" t="s">
        <v>19365</v>
      </c>
      <c r="K550" s="94" t="s">
        <v>761</v>
      </c>
      <c r="L550" s="94" t="s">
        <v>762</v>
      </c>
    </row>
    <row r="551" spans="8:12" ht="15" x14ac:dyDescent="0.25">
      <c r="H551">
        <v>100597</v>
      </c>
      <c r="I551" t="s">
        <v>23648</v>
      </c>
      <c r="K551" s="94" t="s">
        <v>763</v>
      </c>
      <c r="L551" s="94" t="s">
        <v>743</v>
      </c>
    </row>
    <row r="552" spans="8:12" ht="15" x14ac:dyDescent="0.25">
      <c r="H552">
        <v>100598</v>
      </c>
      <c r="I552" t="s">
        <v>19366</v>
      </c>
      <c r="K552" s="94" t="s">
        <v>764</v>
      </c>
      <c r="L552" s="94" t="s">
        <v>765</v>
      </c>
    </row>
    <row r="553" spans="8:12" ht="15" x14ac:dyDescent="0.25">
      <c r="H553">
        <v>100599</v>
      </c>
      <c r="I553" t="s">
        <v>19367</v>
      </c>
      <c r="K553" s="94" t="s">
        <v>766</v>
      </c>
      <c r="L553" s="94" t="s">
        <v>767</v>
      </c>
    </row>
    <row r="554" spans="8:12" ht="15" x14ac:dyDescent="0.25">
      <c r="H554">
        <v>100600</v>
      </c>
      <c r="I554" t="s">
        <v>19368</v>
      </c>
      <c r="K554" s="94" t="s">
        <v>768</v>
      </c>
      <c r="L554" s="94" t="s">
        <v>769</v>
      </c>
    </row>
    <row r="555" spans="8:12" ht="15" x14ac:dyDescent="0.25">
      <c r="H555">
        <v>100601</v>
      </c>
      <c r="I555" t="s">
        <v>23649</v>
      </c>
      <c r="K555" s="94" t="s">
        <v>770</v>
      </c>
      <c r="L555" s="94" t="s">
        <v>771</v>
      </c>
    </row>
    <row r="556" spans="8:12" ht="15" x14ac:dyDescent="0.25">
      <c r="H556">
        <v>100602</v>
      </c>
      <c r="I556" t="s">
        <v>19369</v>
      </c>
      <c r="K556" s="94" t="s">
        <v>772</v>
      </c>
      <c r="L556" s="94" t="s">
        <v>773</v>
      </c>
    </row>
    <row r="557" spans="8:12" ht="15" x14ac:dyDescent="0.25">
      <c r="H557">
        <v>100603</v>
      </c>
      <c r="I557" t="s">
        <v>19370</v>
      </c>
      <c r="K557" s="94" t="s">
        <v>775</v>
      </c>
      <c r="L557" s="94" t="s">
        <v>776</v>
      </c>
    </row>
    <row r="558" spans="8:12" ht="15" x14ac:dyDescent="0.25">
      <c r="H558">
        <v>100604</v>
      </c>
      <c r="I558" t="s">
        <v>19371</v>
      </c>
      <c r="K558" s="94" t="s">
        <v>777</v>
      </c>
      <c r="L558" s="94" t="s">
        <v>778</v>
      </c>
    </row>
    <row r="559" spans="8:12" ht="15" x14ac:dyDescent="0.25">
      <c r="H559">
        <v>100605</v>
      </c>
      <c r="I559" t="s">
        <v>19372</v>
      </c>
      <c r="K559" s="94" t="s">
        <v>779</v>
      </c>
      <c r="L559" s="94" t="s">
        <v>780</v>
      </c>
    </row>
    <row r="560" spans="8:12" ht="15" x14ac:dyDescent="0.25">
      <c r="H560">
        <v>100606</v>
      </c>
      <c r="I560" t="s">
        <v>23650</v>
      </c>
      <c r="K560" s="94" t="s">
        <v>781</v>
      </c>
      <c r="L560" s="94" t="s">
        <v>782</v>
      </c>
    </row>
    <row r="561" spans="8:12" ht="15" x14ac:dyDescent="0.25">
      <c r="H561">
        <v>100607</v>
      </c>
      <c r="I561" t="s">
        <v>19373</v>
      </c>
      <c r="K561" s="94" t="s">
        <v>783</v>
      </c>
      <c r="L561" s="94" t="s">
        <v>784</v>
      </c>
    </row>
    <row r="562" spans="8:12" ht="15" x14ac:dyDescent="0.25">
      <c r="H562">
        <v>100608</v>
      </c>
      <c r="I562" t="s">
        <v>19374</v>
      </c>
      <c r="K562" s="94" t="s">
        <v>785</v>
      </c>
      <c r="L562" s="94" t="s">
        <v>786</v>
      </c>
    </row>
    <row r="563" spans="8:12" ht="15" x14ac:dyDescent="0.25">
      <c r="H563">
        <v>100609</v>
      </c>
      <c r="I563" t="s">
        <v>19375</v>
      </c>
      <c r="K563" s="94" t="s">
        <v>787</v>
      </c>
      <c r="L563" s="94" t="s">
        <v>788</v>
      </c>
    </row>
    <row r="564" spans="8:12" ht="15" x14ac:dyDescent="0.25">
      <c r="H564">
        <v>100610</v>
      </c>
      <c r="I564" t="s">
        <v>19376</v>
      </c>
      <c r="K564" s="94" t="s">
        <v>789</v>
      </c>
      <c r="L564" s="94" t="s">
        <v>790</v>
      </c>
    </row>
    <row r="565" spans="8:12" ht="15" x14ac:dyDescent="0.25">
      <c r="H565">
        <v>100611</v>
      </c>
      <c r="I565" t="s">
        <v>19377</v>
      </c>
      <c r="K565" s="94" t="s">
        <v>791</v>
      </c>
      <c r="L565" s="94" t="s">
        <v>792</v>
      </c>
    </row>
    <row r="566" spans="8:12" ht="15" x14ac:dyDescent="0.25">
      <c r="H566">
        <v>100612</v>
      </c>
      <c r="I566" t="s">
        <v>19378</v>
      </c>
      <c r="K566" s="94" t="s">
        <v>793</v>
      </c>
      <c r="L566" s="94" t="s">
        <v>794</v>
      </c>
    </row>
    <row r="567" spans="8:12" ht="15" x14ac:dyDescent="0.25">
      <c r="H567">
        <v>100613</v>
      </c>
      <c r="I567" t="s">
        <v>19379</v>
      </c>
      <c r="K567" s="94" t="s">
        <v>795</v>
      </c>
      <c r="L567" s="94" t="s">
        <v>796</v>
      </c>
    </row>
    <row r="568" spans="8:12" ht="15" x14ac:dyDescent="0.25">
      <c r="H568">
        <v>100614</v>
      </c>
      <c r="I568" t="s">
        <v>19380</v>
      </c>
      <c r="K568" s="94" t="s">
        <v>797</v>
      </c>
      <c r="L568" s="94" t="s">
        <v>798</v>
      </c>
    </row>
    <row r="569" spans="8:12" ht="15" x14ac:dyDescent="0.25">
      <c r="H569">
        <v>100615</v>
      </c>
      <c r="I569" t="s">
        <v>23651</v>
      </c>
      <c r="K569" s="94" t="s">
        <v>799</v>
      </c>
      <c r="L569" s="94" t="s">
        <v>12849</v>
      </c>
    </row>
    <row r="570" spans="8:12" ht="15" x14ac:dyDescent="0.25">
      <c r="H570">
        <v>100617</v>
      </c>
      <c r="I570" t="s">
        <v>19381</v>
      </c>
      <c r="K570" s="94" t="s">
        <v>800</v>
      </c>
      <c r="L570" s="94" t="s">
        <v>12850</v>
      </c>
    </row>
    <row r="571" spans="8:12" ht="15" x14ac:dyDescent="0.25">
      <c r="H571">
        <v>100618</v>
      </c>
      <c r="I571" t="s">
        <v>11503</v>
      </c>
      <c r="K571" s="94" t="s">
        <v>801</v>
      </c>
      <c r="L571" s="94" t="s">
        <v>12851</v>
      </c>
    </row>
    <row r="572" spans="8:12" ht="15" x14ac:dyDescent="0.25">
      <c r="H572">
        <v>100619</v>
      </c>
      <c r="I572" t="s">
        <v>19382</v>
      </c>
      <c r="K572" s="94" t="s">
        <v>802</v>
      </c>
      <c r="L572" s="94" t="s">
        <v>12852</v>
      </c>
    </row>
    <row r="573" spans="8:12" ht="15" x14ac:dyDescent="0.25">
      <c r="H573">
        <v>100620</v>
      </c>
      <c r="I573" t="s">
        <v>446</v>
      </c>
      <c r="K573" s="94" t="s">
        <v>803</v>
      </c>
      <c r="L573" s="94" t="s">
        <v>12853</v>
      </c>
    </row>
    <row r="574" spans="8:12" ht="15" x14ac:dyDescent="0.25">
      <c r="H574">
        <v>100621</v>
      </c>
      <c r="I574" t="s">
        <v>19383</v>
      </c>
      <c r="K574" s="94" t="s">
        <v>805</v>
      </c>
      <c r="L574" s="94" t="s">
        <v>12854</v>
      </c>
    </row>
    <row r="575" spans="8:12" ht="15" x14ac:dyDescent="0.25">
      <c r="H575">
        <v>100622</v>
      </c>
      <c r="I575" t="s">
        <v>19384</v>
      </c>
      <c r="K575" s="94" t="s">
        <v>807</v>
      </c>
      <c r="L575" s="94" t="s">
        <v>12855</v>
      </c>
    </row>
    <row r="576" spans="8:12" ht="15" x14ac:dyDescent="0.25">
      <c r="H576">
        <v>100623</v>
      </c>
      <c r="I576" t="s">
        <v>23652</v>
      </c>
      <c r="K576" s="94" t="s">
        <v>808</v>
      </c>
      <c r="L576" s="94" t="s">
        <v>12856</v>
      </c>
    </row>
    <row r="577" spans="8:12" ht="15" x14ac:dyDescent="0.25">
      <c r="H577">
        <v>100624</v>
      </c>
      <c r="I577" t="s">
        <v>19385</v>
      </c>
      <c r="K577" s="94" t="s">
        <v>809</v>
      </c>
      <c r="L577" s="94" t="s">
        <v>12857</v>
      </c>
    </row>
    <row r="578" spans="8:12" ht="15" x14ac:dyDescent="0.25">
      <c r="H578">
        <v>100625</v>
      </c>
      <c r="I578" t="s">
        <v>19386</v>
      </c>
      <c r="K578" s="94" t="s">
        <v>810</v>
      </c>
      <c r="L578" s="94" t="s">
        <v>12858</v>
      </c>
    </row>
    <row r="579" spans="8:12" ht="15" x14ac:dyDescent="0.25">
      <c r="H579">
        <v>100627</v>
      </c>
      <c r="I579" t="s">
        <v>19387</v>
      </c>
      <c r="K579" s="94" t="s">
        <v>811</v>
      </c>
      <c r="L579" s="94" t="s">
        <v>12860</v>
      </c>
    </row>
    <row r="580" spans="8:12" ht="15" x14ac:dyDescent="0.25">
      <c r="H580">
        <v>100628</v>
      </c>
      <c r="I580" t="s">
        <v>19388</v>
      </c>
      <c r="K580" s="94" t="s">
        <v>812</v>
      </c>
      <c r="L580" s="94" t="s">
        <v>12850</v>
      </c>
    </row>
    <row r="581" spans="8:12" ht="15" x14ac:dyDescent="0.25">
      <c r="H581">
        <v>100629</v>
      </c>
      <c r="I581" t="s">
        <v>19389</v>
      </c>
      <c r="K581" s="94" t="s">
        <v>813</v>
      </c>
      <c r="L581" s="94" t="s">
        <v>12861</v>
      </c>
    </row>
    <row r="582" spans="8:12" ht="15" x14ac:dyDescent="0.25">
      <c r="H582">
        <v>100630</v>
      </c>
      <c r="I582" t="s">
        <v>19390</v>
      </c>
      <c r="K582" s="94" t="s">
        <v>814</v>
      </c>
      <c r="L582" s="94" t="s">
        <v>12852</v>
      </c>
    </row>
    <row r="583" spans="8:12" ht="15" x14ac:dyDescent="0.25">
      <c r="H583">
        <v>100631</v>
      </c>
      <c r="I583" t="s">
        <v>19391</v>
      </c>
      <c r="K583" s="94" t="s">
        <v>815</v>
      </c>
      <c r="L583" s="94" t="s">
        <v>12853</v>
      </c>
    </row>
    <row r="584" spans="8:12" ht="15" x14ac:dyDescent="0.25">
      <c r="H584">
        <v>100632</v>
      </c>
      <c r="I584" t="s">
        <v>23653</v>
      </c>
      <c r="K584" s="94" t="s">
        <v>816</v>
      </c>
      <c r="L584" s="94" t="s">
        <v>12854</v>
      </c>
    </row>
    <row r="585" spans="8:12" ht="15" x14ac:dyDescent="0.25">
      <c r="H585">
        <v>100633</v>
      </c>
      <c r="I585" t="s">
        <v>19392</v>
      </c>
      <c r="K585" s="94" t="s">
        <v>817</v>
      </c>
      <c r="L585" s="94" t="s">
        <v>12855</v>
      </c>
    </row>
    <row r="586" spans="8:12" ht="15" x14ac:dyDescent="0.25">
      <c r="H586">
        <v>100634</v>
      </c>
      <c r="I586" t="s">
        <v>19393</v>
      </c>
      <c r="K586" s="94" t="s">
        <v>818</v>
      </c>
      <c r="L586" s="94" t="s">
        <v>12856</v>
      </c>
    </row>
    <row r="587" spans="8:12" ht="15" x14ac:dyDescent="0.25">
      <c r="H587">
        <v>100635</v>
      </c>
      <c r="I587" t="s">
        <v>19394</v>
      </c>
      <c r="K587" s="94" t="s">
        <v>819</v>
      </c>
      <c r="L587" s="94" t="s">
        <v>12857</v>
      </c>
    </row>
    <row r="588" spans="8:12" ht="15" x14ac:dyDescent="0.25">
      <c r="H588">
        <v>100636</v>
      </c>
      <c r="I588" t="s">
        <v>19395</v>
      </c>
      <c r="K588" s="94" t="s">
        <v>11504</v>
      </c>
      <c r="L588" s="94" t="s">
        <v>12862</v>
      </c>
    </row>
    <row r="589" spans="8:12" ht="15" x14ac:dyDescent="0.25">
      <c r="H589">
        <v>100637</v>
      </c>
      <c r="I589" t="s">
        <v>19396</v>
      </c>
      <c r="K589" s="94" t="s">
        <v>820</v>
      </c>
      <c r="L589" s="94" t="s">
        <v>12863</v>
      </c>
    </row>
    <row r="590" spans="8:12" ht="15" x14ac:dyDescent="0.25">
      <c r="H590">
        <v>100638</v>
      </c>
      <c r="I590" t="s">
        <v>19397</v>
      </c>
      <c r="K590" s="94" t="s">
        <v>821</v>
      </c>
      <c r="L590" s="94" t="s">
        <v>12864</v>
      </c>
    </row>
    <row r="591" spans="8:12" ht="15" x14ac:dyDescent="0.25">
      <c r="H591">
        <v>100639</v>
      </c>
      <c r="I591" t="s">
        <v>23654</v>
      </c>
      <c r="K591" s="94" t="s">
        <v>822</v>
      </c>
      <c r="L591" s="94" t="s">
        <v>12866</v>
      </c>
    </row>
    <row r="592" spans="8:12" ht="15" x14ac:dyDescent="0.25">
      <c r="H592">
        <v>100640</v>
      </c>
      <c r="I592" t="s">
        <v>19398</v>
      </c>
      <c r="K592" s="94" t="s">
        <v>823</v>
      </c>
      <c r="L592" s="94" t="s">
        <v>12867</v>
      </c>
    </row>
    <row r="593" spans="8:12" ht="15" x14ac:dyDescent="0.25">
      <c r="H593">
        <v>100641</v>
      </c>
      <c r="I593" t="s">
        <v>19399</v>
      </c>
      <c r="K593" s="94" t="s">
        <v>825</v>
      </c>
      <c r="L593" s="94" t="s">
        <v>12868</v>
      </c>
    </row>
    <row r="594" spans="8:12" ht="15" x14ac:dyDescent="0.25">
      <c r="H594">
        <v>100642</v>
      </c>
      <c r="I594" t="s">
        <v>19400</v>
      </c>
      <c r="K594" s="94" t="s">
        <v>826</v>
      </c>
      <c r="L594" s="94" t="s">
        <v>12870</v>
      </c>
    </row>
    <row r="595" spans="8:12" ht="15" x14ac:dyDescent="0.25">
      <c r="H595">
        <v>100643</v>
      </c>
      <c r="I595" t="s">
        <v>19401</v>
      </c>
      <c r="K595" s="94" t="s">
        <v>827</v>
      </c>
      <c r="L595" s="94" t="s">
        <v>12871</v>
      </c>
    </row>
    <row r="596" spans="8:12" ht="15" x14ac:dyDescent="0.25">
      <c r="H596">
        <v>100644</v>
      </c>
      <c r="I596" t="s">
        <v>19402</v>
      </c>
      <c r="K596" s="94" t="s">
        <v>828</v>
      </c>
      <c r="L596" s="94" t="s">
        <v>12872</v>
      </c>
    </row>
    <row r="597" spans="8:12" ht="15" x14ac:dyDescent="0.25">
      <c r="H597">
        <v>100647</v>
      </c>
      <c r="I597" t="s">
        <v>19403</v>
      </c>
      <c r="K597" s="94" t="s">
        <v>829</v>
      </c>
      <c r="L597" s="94" t="s">
        <v>12873</v>
      </c>
    </row>
    <row r="598" spans="8:12" ht="15" x14ac:dyDescent="0.25">
      <c r="H598">
        <v>100648</v>
      </c>
      <c r="I598" t="s">
        <v>23655</v>
      </c>
      <c r="K598" s="94" t="s">
        <v>830</v>
      </c>
      <c r="L598" s="94" t="s">
        <v>12874</v>
      </c>
    </row>
    <row r="599" spans="8:12" ht="15" x14ac:dyDescent="0.25">
      <c r="H599">
        <v>100649</v>
      </c>
      <c r="I599" t="s">
        <v>19404</v>
      </c>
      <c r="K599" s="94" t="s">
        <v>831</v>
      </c>
      <c r="L599" s="94" t="s">
        <v>12875</v>
      </c>
    </row>
    <row r="600" spans="8:12" ht="15" x14ac:dyDescent="0.25">
      <c r="H600">
        <v>100651</v>
      </c>
      <c r="I600" t="s">
        <v>23656</v>
      </c>
      <c r="K600" s="94" t="s">
        <v>832</v>
      </c>
      <c r="L600" s="94" t="s">
        <v>12876</v>
      </c>
    </row>
    <row r="601" spans="8:12" ht="15" x14ac:dyDescent="0.25">
      <c r="H601">
        <v>100654</v>
      </c>
      <c r="I601" t="s">
        <v>19405</v>
      </c>
      <c r="K601" s="94" t="s">
        <v>833</v>
      </c>
      <c r="L601" s="94" t="s">
        <v>12877</v>
      </c>
    </row>
    <row r="602" spans="8:12" ht="15" x14ac:dyDescent="0.25">
      <c r="H602">
        <v>100655</v>
      </c>
      <c r="I602" t="s">
        <v>19406</v>
      </c>
      <c r="K602" s="94" t="s">
        <v>834</v>
      </c>
      <c r="L602" s="94" t="s">
        <v>12879</v>
      </c>
    </row>
    <row r="603" spans="8:12" ht="15" x14ac:dyDescent="0.25">
      <c r="H603">
        <v>100656</v>
      </c>
      <c r="I603" t="s">
        <v>19407</v>
      </c>
      <c r="K603" s="94" t="s">
        <v>835</v>
      </c>
      <c r="L603" s="94" t="s">
        <v>12880</v>
      </c>
    </row>
    <row r="604" spans="8:12" ht="15" x14ac:dyDescent="0.25">
      <c r="H604">
        <v>100657</v>
      </c>
      <c r="I604" t="s">
        <v>19408</v>
      </c>
      <c r="K604" s="94" t="s">
        <v>836</v>
      </c>
      <c r="L604" s="94" t="s">
        <v>12881</v>
      </c>
    </row>
    <row r="605" spans="8:12" ht="15" x14ac:dyDescent="0.25">
      <c r="H605">
        <v>100658</v>
      </c>
      <c r="I605" t="s">
        <v>19409</v>
      </c>
      <c r="K605" s="94" t="s">
        <v>837</v>
      </c>
      <c r="L605" s="94" t="s">
        <v>12882</v>
      </c>
    </row>
    <row r="606" spans="8:12" ht="15" x14ac:dyDescent="0.25">
      <c r="H606">
        <v>100660</v>
      </c>
      <c r="I606" t="s">
        <v>19410</v>
      </c>
      <c r="K606" s="94" t="s">
        <v>838</v>
      </c>
      <c r="L606" s="94" t="s">
        <v>12883</v>
      </c>
    </row>
    <row r="607" spans="8:12" ht="15" x14ac:dyDescent="0.25">
      <c r="H607">
        <v>100661</v>
      </c>
      <c r="I607" t="s">
        <v>19411</v>
      </c>
      <c r="K607" s="94" t="s">
        <v>839</v>
      </c>
      <c r="L607" s="94" t="s">
        <v>12884</v>
      </c>
    </row>
    <row r="608" spans="8:12" ht="15" x14ac:dyDescent="0.25">
      <c r="H608">
        <v>100662</v>
      </c>
      <c r="I608" t="s">
        <v>19412</v>
      </c>
      <c r="K608" s="94" t="s">
        <v>840</v>
      </c>
      <c r="L608" s="94" t="s">
        <v>12885</v>
      </c>
    </row>
    <row r="609" spans="8:12" ht="15" x14ac:dyDescent="0.25">
      <c r="H609">
        <v>100663</v>
      </c>
      <c r="I609" t="s">
        <v>19413</v>
      </c>
      <c r="K609" s="94" t="s">
        <v>841</v>
      </c>
      <c r="L609" s="94" t="s">
        <v>12886</v>
      </c>
    </row>
    <row r="610" spans="8:12" ht="15" x14ac:dyDescent="0.25">
      <c r="H610">
        <v>100664</v>
      </c>
      <c r="I610" t="s">
        <v>19414</v>
      </c>
      <c r="K610" s="94" t="s">
        <v>842</v>
      </c>
      <c r="L610" s="94" t="s">
        <v>12887</v>
      </c>
    </row>
    <row r="611" spans="8:12" ht="15" x14ac:dyDescent="0.25">
      <c r="H611">
        <v>100665</v>
      </c>
      <c r="I611" t="s">
        <v>23657</v>
      </c>
      <c r="K611" s="94" t="s">
        <v>843</v>
      </c>
      <c r="L611" s="94" t="s">
        <v>12888</v>
      </c>
    </row>
    <row r="612" spans="8:12" ht="15" x14ac:dyDescent="0.25">
      <c r="H612">
        <v>100666</v>
      </c>
      <c r="I612" t="s">
        <v>19415</v>
      </c>
      <c r="K612" s="94" t="s">
        <v>844</v>
      </c>
      <c r="L612" s="94" t="s">
        <v>12889</v>
      </c>
    </row>
    <row r="613" spans="8:12" ht="15" x14ac:dyDescent="0.25">
      <c r="H613">
        <v>100667</v>
      </c>
      <c r="I613" t="s">
        <v>19416</v>
      </c>
      <c r="K613" s="94" t="s">
        <v>845</v>
      </c>
      <c r="L613" s="94" t="s">
        <v>12891</v>
      </c>
    </row>
    <row r="614" spans="8:12" ht="15" x14ac:dyDescent="0.25">
      <c r="H614">
        <v>100668</v>
      </c>
      <c r="I614" t="s">
        <v>19417</v>
      </c>
      <c r="K614" s="94" t="s">
        <v>846</v>
      </c>
      <c r="L614" s="94" t="s">
        <v>12892</v>
      </c>
    </row>
    <row r="615" spans="8:12" ht="15" x14ac:dyDescent="0.25">
      <c r="H615">
        <v>100670</v>
      </c>
      <c r="I615" t="s">
        <v>19418</v>
      </c>
      <c r="K615" s="94" t="s">
        <v>847</v>
      </c>
      <c r="L615" s="94" t="s">
        <v>12893</v>
      </c>
    </row>
    <row r="616" spans="8:12" ht="15" x14ac:dyDescent="0.25">
      <c r="H616">
        <v>100671</v>
      </c>
      <c r="I616" t="s">
        <v>23658</v>
      </c>
      <c r="K616" s="94" t="s">
        <v>848</v>
      </c>
      <c r="L616" s="94" t="s">
        <v>12894</v>
      </c>
    </row>
    <row r="617" spans="8:12" ht="15" x14ac:dyDescent="0.25">
      <c r="H617">
        <v>100672</v>
      </c>
      <c r="I617" t="s">
        <v>19419</v>
      </c>
      <c r="K617" s="94" t="s">
        <v>849</v>
      </c>
      <c r="L617" s="94" t="s">
        <v>12895</v>
      </c>
    </row>
    <row r="618" spans="8:12" ht="15" x14ac:dyDescent="0.25">
      <c r="H618">
        <v>100673</v>
      </c>
      <c r="I618" t="s">
        <v>19420</v>
      </c>
      <c r="K618" s="94" t="s">
        <v>850</v>
      </c>
      <c r="L618" s="94" t="s">
        <v>12896</v>
      </c>
    </row>
    <row r="619" spans="8:12" ht="15" x14ac:dyDescent="0.25">
      <c r="H619">
        <v>100675</v>
      </c>
      <c r="I619" t="s">
        <v>19421</v>
      </c>
      <c r="K619" s="94" t="s">
        <v>851</v>
      </c>
      <c r="L619" s="94" t="s">
        <v>12897</v>
      </c>
    </row>
    <row r="620" spans="8:12" ht="15" x14ac:dyDescent="0.25">
      <c r="H620">
        <v>100677</v>
      </c>
      <c r="I620" t="s">
        <v>19422</v>
      </c>
      <c r="K620" s="94" t="s">
        <v>852</v>
      </c>
      <c r="L620" s="94" t="s">
        <v>12898</v>
      </c>
    </row>
    <row r="621" spans="8:12" ht="15" x14ac:dyDescent="0.25">
      <c r="H621">
        <v>100678</v>
      </c>
      <c r="I621" t="s">
        <v>19423</v>
      </c>
      <c r="K621" s="94" t="s">
        <v>853</v>
      </c>
      <c r="L621" s="94" t="s">
        <v>12900</v>
      </c>
    </row>
    <row r="622" spans="8:12" ht="15" x14ac:dyDescent="0.25">
      <c r="H622">
        <v>100679</v>
      </c>
      <c r="I622" t="s">
        <v>479</v>
      </c>
      <c r="K622" s="94" t="s">
        <v>854</v>
      </c>
      <c r="L622" s="94" t="s">
        <v>12901</v>
      </c>
    </row>
    <row r="623" spans="8:12" ht="15" x14ac:dyDescent="0.25">
      <c r="H623">
        <v>100680</v>
      </c>
      <c r="I623" t="s">
        <v>23659</v>
      </c>
      <c r="K623" s="94" t="s">
        <v>855</v>
      </c>
      <c r="L623" s="94" t="s">
        <v>12902</v>
      </c>
    </row>
    <row r="624" spans="8:12" ht="15" x14ac:dyDescent="0.25">
      <c r="H624">
        <v>100681</v>
      </c>
      <c r="I624" t="s">
        <v>19424</v>
      </c>
      <c r="K624" s="94" t="s">
        <v>856</v>
      </c>
      <c r="L624" s="94" t="s">
        <v>12903</v>
      </c>
    </row>
    <row r="625" spans="8:12" ht="15" x14ac:dyDescent="0.25">
      <c r="H625">
        <v>100682</v>
      </c>
      <c r="I625" t="s">
        <v>482</v>
      </c>
      <c r="K625" s="94" t="s">
        <v>857</v>
      </c>
      <c r="L625" s="94" t="s">
        <v>12904</v>
      </c>
    </row>
    <row r="626" spans="8:12" ht="15" x14ac:dyDescent="0.25">
      <c r="H626">
        <v>100683</v>
      </c>
      <c r="I626" t="s">
        <v>23660</v>
      </c>
      <c r="K626" s="94" t="s">
        <v>858</v>
      </c>
      <c r="L626" s="94" t="s">
        <v>12905</v>
      </c>
    </row>
    <row r="627" spans="8:12" ht="15" x14ac:dyDescent="0.25">
      <c r="H627">
        <v>100684</v>
      </c>
      <c r="I627" t="s">
        <v>23661</v>
      </c>
      <c r="K627" s="94" t="s">
        <v>860</v>
      </c>
      <c r="L627" s="94" t="s">
        <v>12906</v>
      </c>
    </row>
    <row r="628" spans="8:12" ht="15" x14ac:dyDescent="0.25">
      <c r="H628">
        <v>100685</v>
      </c>
      <c r="I628" t="s">
        <v>19425</v>
      </c>
      <c r="K628" s="94" t="s">
        <v>861</v>
      </c>
      <c r="L628" s="94" t="s">
        <v>12908</v>
      </c>
    </row>
    <row r="629" spans="8:12" ht="15" x14ac:dyDescent="0.25">
      <c r="H629">
        <v>100686</v>
      </c>
      <c r="I629" t="s">
        <v>19426</v>
      </c>
      <c r="K629" s="94" t="s">
        <v>862</v>
      </c>
      <c r="L629" s="94" t="s">
        <v>12909</v>
      </c>
    </row>
    <row r="630" spans="8:12" ht="15" x14ac:dyDescent="0.25">
      <c r="H630">
        <v>100687</v>
      </c>
      <c r="I630" t="s">
        <v>19427</v>
      </c>
      <c r="K630" s="94" t="s">
        <v>863</v>
      </c>
      <c r="L630" s="94" t="s">
        <v>12910</v>
      </c>
    </row>
    <row r="631" spans="8:12" ht="15" x14ac:dyDescent="0.25">
      <c r="H631">
        <v>100688</v>
      </c>
      <c r="I631" t="s">
        <v>19428</v>
      </c>
      <c r="K631" s="94" t="s">
        <v>864</v>
      </c>
      <c r="L631" s="94" t="s">
        <v>12911</v>
      </c>
    </row>
    <row r="632" spans="8:12" ht="15" x14ac:dyDescent="0.25">
      <c r="H632">
        <v>100689</v>
      </c>
      <c r="I632" t="s">
        <v>19429</v>
      </c>
      <c r="K632" s="94" t="s">
        <v>865</v>
      </c>
      <c r="L632" s="94" t="s">
        <v>12912</v>
      </c>
    </row>
    <row r="633" spans="8:12" ht="15" x14ac:dyDescent="0.25">
      <c r="H633">
        <v>100690</v>
      </c>
      <c r="I633" t="s">
        <v>23662</v>
      </c>
      <c r="K633" s="94" t="s">
        <v>866</v>
      </c>
      <c r="L633" s="94" t="s">
        <v>12913</v>
      </c>
    </row>
    <row r="634" spans="8:12" ht="15" x14ac:dyDescent="0.25">
      <c r="H634">
        <v>100691</v>
      </c>
      <c r="I634" t="s">
        <v>19430</v>
      </c>
      <c r="K634" s="94" t="s">
        <v>867</v>
      </c>
      <c r="L634" s="94" t="s">
        <v>868</v>
      </c>
    </row>
    <row r="635" spans="8:12" ht="15" x14ac:dyDescent="0.25">
      <c r="H635">
        <v>100692</v>
      </c>
      <c r="I635" t="s">
        <v>23663</v>
      </c>
      <c r="K635" s="94" t="s">
        <v>869</v>
      </c>
      <c r="L635" s="94" t="s">
        <v>870</v>
      </c>
    </row>
    <row r="636" spans="8:12" ht="15" x14ac:dyDescent="0.25">
      <c r="H636">
        <v>100693</v>
      </c>
      <c r="I636" t="s">
        <v>19431</v>
      </c>
      <c r="K636" s="94" t="s">
        <v>871</v>
      </c>
      <c r="L636" s="94" t="s">
        <v>872</v>
      </c>
    </row>
    <row r="637" spans="8:12" ht="15" x14ac:dyDescent="0.25">
      <c r="H637">
        <v>100694</v>
      </c>
      <c r="I637" t="s">
        <v>19432</v>
      </c>
      <c r="K637" s="94" t="s">
        <v>873</v>
      </c>
      <c r="L637" s="94" t="s">
        <v>874</v>
      </c>
    </row>
    <row r="638" spans="8:12" ht="15" x14ac:dyDescent="0.25">
      <c r="H638">
        <v>100695</v>
      </c>
      <c r="I638" t="s">
        <v>19433</v>
      </c>
      <c r="K638" s="94" t="s">
        <v>875</v>
      </c>
      <c r="L638" s="94" t="s">
        <v>876</v>
      </c>
    </row>
    <row r="639" spans="8:12" ht="15" x14ac:dyDescent="0.25">
      <c r="H639">
        <v>100696</v>
      </c>
      <c r="I639" t="s">
        <v>19434</v>
      </c>
      <c r="K639" s="94" t="s">
        <v>877</v>
      </c>
      <c r="L639" s="94" t="s">
        <v>878</v>
      </c>
    </row>
    <row r="640" spans="8:12" ht="15" x14ac:dyDescent="0.25">
      <c r="H640">
        <v>100697</v>
      </c>
      <c r="I640" t="s">
        <v>19435</v>
      </c>
      <c r="K640" s="94" t="s">
        <v>879</v>
      </c>
      <c r="L640" s="94" t="s">
        <v>880</v>
      </c>
    </row>
    <row r="641" spans="8:12" ht="15" x14ac:dyDescent="0.25">
      <c r="H641">
        <v>100698</v>
      </c>
      <c r="I641" t="s">
        <v>19436</v>
      </c>
      <c r="K641" s="94" t="s">
        <v>881</v>
      </c>
      <c r="L641" s="94" t="s">
        <v>12914</v>
      </c>
    </row>
    <row r="642" spans="8:12" ht="15" x14ac:dyDescent="0.25">
      <c r="H642">
        <v>100699</v>
      </c>
      <c r="I642" t="s">
        <v>19437</v>
      </c>
      <c r="K642" s="94" t="s">
        <v>882</v>
      </c>
      <c r="L642" s="94" t="s">
        <v>12915</v>
      </c>
    </row>
    <row r="643" spans="8:12" ht="15" x14ac:dyDescent="0.25">
      <c r="H643">
        <v>100700</v>
      </c>
      <c r="I643" t="s">
        <v>19438</v>
      </c>
      <c r="K643" s="94" t="s">
        <v>883</v>
      </c>
      <c r="L643" s="94" t="s">
        <v>12916</v>
      </c>
    </row>
    <row r="644" spans="8:12" ht="15" x14ac:dyDescent="0.25">
      <c r="H644">
        <v>100701</v>
      </c>
      <c r="I644" t="s">
        <v>11505</v>
      </c>
      <c r="K644" s="94" t="s">
        <v>884</v>
      </c>
      <c r="L644" s="94" t="s">
        <v>12917</v>
      </c>
    </row>
    <row r="645" spans="8:12" ht="15" x14ac:dyDescent="0.25">
      <c r="H645">
        <v>100702</v>
      </c>
      <c r="I645" t="s">
        <v>19439</v>
      </c>
      <c r="K645" s="94" t="s">
        <v>885</v>
      </c>
      <c r="L645" s="94" t="s">
        <v>12918</v>
      </c>
    </row>
    <row r="646" spans="8:12" ht="15" x14ac:dyDescent="0.25">
      <c r="H646">
        <v>100703</v>
      </c>
      <c r="I646" t="s">
        <v>19440</v>
      </c>
      <c r="K646" s="94" t="s">
        <v>886</v>
      </c>
      <c r="L646" s="94" t="s">
        <v>887</v>
      </c>
    </row>
    <row r="647" spans="8:12" ht="15" x14ac:dyDescent="0.25">
      <c r="H647">
        <v>100706</v>
      </c>
      <c r="I647" t="s">
        <v>19441</v>
      </c>
      <c r="K647" s="94" t="s">
        <v>888</v>
      </c>
      <c r="L647" s="94" t="s">
        <v>889</v>
      </c>
    </row>
    <row r="648" spans="8:12" ht="15" x14ac:dyDescent="0.25">
      <c r="H648">
        <v>100707</v>
      </c>
      <c r="I648" t="s">
        <v>19442</v>
      </c>
      <c r="K648" s="94" t="s">
        <v>890</v>
      </c>
      <c r="L648" s="94" t="s">
        <v>891</v>
      </c>
    </row>
    <row r="649" spans="8:12" ht="15" x14ac:dyDescent="0.25">
      <c r="H649">
        <v>100708</v>
      </c>
      <c r="I649" t="s">
        <v>19443</v>
      </c>
      <c r="K649" s="94" t="s">
        <v>892</v>
      </c>
      <c r="L649" s="94" t="s">
        <v>893</v>
      </c>
    </row>
    <row r="650" spans="8:12" ht="15" x14ac:dyDescent="0.25">
      <c r="H650">
        <v>100710</v>
      </c>
      <c r="I650" t="s">
        <v>19444</v>
      </c>
      <c r="K650" s="94" t="s">
        <v>894</v>
      </c>
      <c r="L650" s="94" t="s">
        <v>895</v>
      </c>
    </row>
    <row r="651" spans="8:12" ht="15" x14ac:dyDescent="0.25">
      <c r="H651">
        <v>100712</v>
      </c>
      <c r="I651" t="s">
        <v>23664</v>
      </c>
      <c r="K651" s="94" t="s">
        <v>896</v>
      </c>
      <c r="L651" s="94" t="s">
        <v>897</v>
      </c>
    </row>
    <row r="652" spans="8:12" ht="15" x14ac:dyDescent="0.25">
      <c r="H652">
        <v>100713</v>
      </c>
      <c r="I652" t="s">
        <v>19445</v>
      </c>
      <c r="K652" s="94" t="s">
        <v>898</v>
      </c>
      <c r="L652" s="94" t="s">
        <v>899</v>
      </c>
    </row>
    <row r="653" spans="8:12" ht="15" x14ac:dyDescent="0.25">
      <c r="H653">
        <v>100714</v>
      </c>
      <c r="I653" t="s">
        <v>19446</v>
      </c>
      <c r="K653" s="94" t="s">
        <v>900</v>
      </c>
      <c r="L653" s="94" t="s">
        <v>901</v>
      </c>
    </row>
    <row r="654" spans="8:12" ht="15" x14ac:dyDescent="0.25">
      <c r="H654">
        <v>100715</v>
      </c>
      <c r="I654" t="s">
        <v>19447</v>
      </c>
      <c r="K654" s="94" t="s">
        <v>902</v>
      </c>
      <c r="L654" s="94" t="s">
        <v>903</v>
      </c>
    </row>
    <row r="655" spans="8:12" ht="15" x14ac:dyDescent="0.25">
      <c r="H655">
        <v>100716</v>
      </c>
      <c r="I655" t="s">
        <v>19448</v>
      </c>
      <c r="K655" s="94" t="s">
        <v>904</v>
      </c>
      <c r="L655" s="94" t="s">
        <v>12919</v>
      </c>
    </row>
    <row r="656" spans="8:12" ht="15" x14ac:dyDescent="0.25">
      <c r="H656">
        <v>100717</v>
      </c>
      <c r="I656" t="s">
        <v>19449</v>
      </c>
      <c r="K656" s="94" t="s">
        <v>905</v>
      </c>
      <c r="L656" s="94" t="s">
        <v>12920</v>
      </c>
    </row>
    <row r="657" spans="8:12" ht="15" x14ac:dyDescent="0.25">
      <c r="H657">
        <v>100718</v>
      </c>
      <c r="I657" t="s">
        <v>23665</v>
      </c>
      <c r="K657" s="94" t="s">
        <v>906</v>
      </c>
      <c r="L657" s="94" t="s">
        <v>12921</v>
      </c>
    </row>
    <row r="658" spans="8:12" ht="15" x14ac:dyDescent="0.25">
      <c r="H658">
        <v>100719</v>
      </c>
      <c r="I658" t="s">
        <v>19450</v>
      </c>
      <c r="K658" s="94" t="s">
        <v>907</v>
      </c>
      <c r="L658" s="94" t="s">
        <v>908</v>
      </c>
    </row>
    <row r="659" spans="8:12" ht="15" x14ac:dyDescent="0.25">
      <c r="H659">
        <v>100720</v>
      </c>
      <c r="I659" t="s">
        <v>19451</v>
      </c>
      <c r="K659" s="94" t="s">
        <v>910</v>
      </c>
      <c r="L659" s="94" t="s">
        <v>12922</v>
      </c>
    </row>
    <row r="660" spans="8:12" ht="15" x14ac:dyDescent="0.25">
      <c r="H660">
        <v>100721</v>
      </c>
      <c r="I660" t="s">
        <v>19452</v>
      </c>
      <c r="K660" s="94" t="s">
        <v>911</v>
      </c>
      <c r="L660" s="94" t="s">
        <v>12923</v>
      </c>
    </row>
    <row r="661" spans="8:12" ht="15" x14ac:dyDescent="0.25">
      <c r="H661">
        <v>100722</v>
      </c>
      <c r="I661" t="s">
        <v>19453</v>
      </c>
      <c r="K661" s="94" t="s">
        <v>912</v>
      </c>
      <c r="L661" s="94" t="s">
        <v>12924</v>
      </c>
    </row>
    <row r="662" spans="8:12" ht="15" x14ac:dyDescent="0.25">
      <c r="H662">
        <v>100723</v>
      </c>
      <c r="I662" t="s">
        <v>19454</v>
      </c>
      <c r="K662" s="94" t="s">
        <v>913</v>
      </c>
      <c r="L662" s="94" t="s">
        <v>914</v>
      </c>
    </row>
    <row r="663" spans="8:12" ht="15" x14ac:dyDescent="0.25">
      <c r="H663">
        <v>100724</v>
      </c>
      <c r="I663" t="s">
        <v>19455</v>
      </c>
      <c r="K663" s="94" t="s">
        <v>915</v>
      </c>
      <c r="L663" s="94" t="s">
        <v>12925</v>
      </c>
    </row>
    <row r="664" spans="8:12" ht="15" x14ac:dyDescent="0.25">
      <c r="H664">
        <v>100725</v>
      </c>
      <c r="I664" t="s">
        <v>19456</v>
      </c>
      <c r="K664" s="94" t="s">
        <v>916</v>
      </c>
      <c r="L664" s="94" t="s">
        <v>12926</v>
      </c>
    </row>
    <row r="665" spans="8:12" ht="15" x14ac:dyDescent="0.25">
      <c r="H665">
        <v>100727</v>
      </c>
      <c r="I665" t="s">
        <v>19457</v>
      </c>
      <c r="K665" s="94" t="s">
        <v>917</v>
      </c>
      <c r="L665" s="94" t="s">
        <v>12927</v>
      </c>
    </row>
    <row r="666" spans="8:12" ht="15" x14ac:dyDescent="0.25">
      <c r="H666">
        <v>100729</v>
      </c>
      <c r="I666" t="s">
        <v>11506</v>
      </c>
      <c r="K666" s="94" t="s">
        <v>919</v>
      </c>
      <c r="L666" s="94" t="s">
        <v>12928</v>
      </c>
    </row>
    <row r="667" spans="8:12" ht="15" x14ac:dyDescent="0.25">
      <c r="H667">
        <v>100730</v>
      </c>
      <c r="I667" t="s">
        <v>23666</v>
      </c>
      <c r="K667" s="94" t="s">
        <v>920</v>
      </c>
      <c r="L667" s="94" t="s">
        <v>12930</v>
      </c>
    </row>
    <row r="668" spans="8:12" ht="15" x14ac:dyDescent="0.25">
      <c r="H668">
        <v>100731</v>
      </c>
      <c r="I668" t="s">
        <v>19458</v>
      </c>
      <c r="K668" s="94" t="s">
        <v>921</v>
      </c>
      <c r="L668" s="94" t="s">
        <v>12931</v>
      </c>
    </row>
    <row r="669" spans="8:12" ht="15" x14ac:dyDescent="0.25">
      <c r="H669">
        <v>100732</v>
      </c>
      <c r="I669" t="s">
        <v>23667</v>
      </c>
      <c r="K669" s="94" t="s">
        <v>922</v>
      </c>
      <c r="L669" s="94" t="s">
        <v>12933</v>
      </c>
    </row>
    <row r="670" spans="8:12" ht="15" x14ac:dyDescent="0.25">
      <c r="H670">
        <v>100733</v>
      </c>
      <c r="I670" t="s">
        <v>19459</v>
      </c>
      <c r="K670" s="94" t="s">
        <v>923</v>
      </c>
      <c r="L670" s="94" t="s">
        <v>12934</v>
      </c>
    </row>
    <row r="671" spans="8:12" ht="15" x14ac:dyDescent="0.25">
      <c r="H671">
        <v>100734</v>
      </c>
      <c r="I671" t="s">
        <v>19460</v>
      </c>
      <c r="K671" s="94" t="s">
        <v>925</v>
      </c>
      <c r="L671" s="94" t="s">
        <v>12936</v>
      </c>
    </row>
    <row r="672" spans="8:12" ht="15" x14ac:dyDescent="0.25">
      <c r="H672">
        <v>100735</v>
      </c>
      <c r="I672" t="s">
        <v>19461</v>
      </c>
      <c r="K672" s="94" t="s">
        <v>926</v>
      </c>
      <c r="L672" s="94" t="s">
        <v>12937</v>
      </c>
    </row>
    <row r="673" spans="8:12" ht="15" x14ac:dyDescent="0.25">
      <c r="H673">
        <v>100736</v>
      </c>
      <c r="I673" t="s">
        <v>19462</v>
      </c>
      <c r="K673" s="94" t="s">
        <v>927</v>
      </c>
      <c r="L673" s="94" t="s">
        <v>12939</v>
      </c>
    </row>
    <row r="674" spans="8:12" ht="15" x14ac:dyDescent="0.25">
      <c r="H674">
        <v>100738</v>
      </c>
      <c r="I674" t="s">
        <v>19463</v>
      </c>
      <c r="K674" s="94" t="s">
        <v>928</v>
      </c>
      <c r="L674" s="94" t="s">
        <v>12940</v>
      </c>
    </row>
    <row r="675" spans="8:12" ht="15" x14ac:dyDescent="0.25">
      <c r="H675">
        <v>100739</v>
      </c>
      <c r="I675" t="s">
        <v>19464</v>
      </c>
      <c r="K675" s="94" t="s">
        <v>929</v>
      </c>
      <c r="L675" s="94" t="s">
        <v>12941</v>
      </c>
    </row>
    <row r="676" spans="8:12" ht="15" x14ac:dyDescent="0.25">
      <c r="H676">
        <v>100741</v>
      </c>
      <c r="I676" t="s">
        <v>19465</v>
      </c>
      <c r="K676" s="94" t="s">
        <v>930</v>
      </c>
      <c r="L676" s="94" t="s">
        <v>12942</v>
      </c>
    </row>
    <row r="677" spans="8:12" ht="15" x14ac:dyDescent="0.25">
      <c r="H677">
        <v>100742</v>
      </c>
      <c r="I677" t="s">
        <v>19466</v>
      </c>
      <c r="K677" s="94" t="s">
        <v>931</v>
      </c>
      <c r="L677" s="94" t="s">
        <v>12943</v>
      </c>
    </row>
    <row r="678" spans="8:12" ht="15" x14ac:dyDescent="0.25">
      <c r="H678">
        <v>100743</v>
      </c>
      <c r="I678" t="s">
        <v>19467</v>
      </c>
      <c r="K678" s="94" t="s">
        <v>932</v>
      </c>
      <c r="L678" s="94" t="s">
        <v>12944</v>
      </c>
    </row>
    <row r="679" spans="8:12" ht="15" x14ac:dyDescent="0.25">
      <c r="H679">
        <v>100744</v>
      </c>
      <c r="I679" t="s">
        <v>19468</v>
      </c>
      <c r="K679" s="94" t="s">
        <v>933</v>
      </c>
      <c r="L679" s="94" t="s">
        <v>12945</v>
      </c>
    </row>
    <row r="680" spans="8:12" ht="15" x14ac:dyDescent="0.25">
      <c r="H680">
        <v>100745</v>
      </c>
      <c r="I680" t="s">
        <v>19469</v>
      </c>
      <c r="K680" s="94" t="s">
        <v>934</v>
      </c>
      <c r="L680" s="94" t="s">
        <v>12946</v>
      </c>
    </row>
    <row r="681" spans="8:12" ht="15" x14ac:dyDescent="0.25">
      <c r="H681">
        <v>100746</v>
      </c>
      <c r="I681" t="s">
        <v>19470</v>
      </c>
      <c r="K681" s="94" t="s">
        <v>935</v>
      </c>
      <c r="L681" s="94" t="s">
        <v>12947</v>
      </c>
    </row>
    <row r="682" spans="8:12" ht="15" x14ac:dyDescent="0.25">
      <c r="H682">
        <v>100747</v>
      </c>
      <c r="I682" t="s">
        <v>19471</v>
      </c>
      <c r="K682" s="94" t="s">
        <v>936</v>
      </c>
      <c r="L682" s="94" t="s">
        <v>12948</v>
      </c>
    </row>
    <row r="683" spans="8:12" ht="15" x14ac:dyDescent="0.25">
      <c r="H683">
        <v>100748</v>
      </c>
      <c r="I683" t="s">
        <v>19472</v>
      </c>
      <c r="K683" s="94" t="s">
        <v>937</v>
      </c>
      <c r="L683" s="94" t="s">
        <v>12949</v>
      </c>
    </row>
    <row r="684" spans="8:12" ht="15" x14ac:dyDescent="0.25">
      <c r="H684">
        <v>100749</v>
      </c>
      <c r="I684" t="s">
        <v>19473</v>
      </c>
      <c r="K684" s="94" t="s">
        <v>938</v>
      </c>
      <c r="L684" s="94" t="s">
        <v>12950</v>
      </c>
    </row>
    <row r="685" spans="8:12" ht="15" x14ac:dyDescent="0.25">
      <c r="H685">
        <v>100750</v>
      </c>
      <c r="I685" t="s">
        <v>19474</v>
      </c>
      <c r="K685" s="94" t="s">
        <v>939</v>
      </c>
      <c r="L685" s="94" t="s">
        <v>12951</v>
      </c>
    </row>
    <row r="686" spans="8:12" ht="15" x14ac:dyDescent="0.25">
      <c r="H686">
        <v>100751</v>
      </c>
      <c r="I686" t="s">
        <v>19475</v>
      </c>
      <c r="K686" s="94" t="s">
        <v>940</v>
      </c>
      <c r="L686" s="94" t="s">
        <v>12952</v>
      </c>
    </row>
    <row r="687" spans="8:12" ht="15" x14ac:dyDescent="0.25">
      <c r="H687">
        <v>100752</v>
      </c>
      <c r="I687" t="s">
        <v>19476</v>
      </c>
      <c r="K687" s="94" t="s">
        <v>941</v>
      </c>
      <c r="L687" s="94" t="s">
        <v>12953</v>
      </c>
    </row>
    <row r="688" spans="8:12" ht="15" x14ac:dyDescent="0.25">
      <c r="H688">
        <v>100753</v>
      </c>
      <c r="I688" t="s">
        <v>23668</v>
      </c>
      <c r="K688" s="94" t="s">
        <v>942</v>
      </c>
      <c r="L688" s="94" t="s">
        <v>12954</v>
      </c>
    </row>
    <row r="689" spans="8:12" ht="15" x14ac:dyDescent="0.25">
      <c r="H689">
        <v>100754</v>
      </c>
      <c r="I689" t="s">
        <v>19477</v>
      </c>
      <c r="K689" s="94" t="s">
        <v>943</v>
      </c>
      <c r="L689" s="94" t="s">
        <v>12955</v>
      </c>
    </row>
    <row r="690" spans="8:12" ht="15" x14ac:dyDescent="0.25">
      <c r="H690">
        <v>100755</v>
      </c>
      <c r="I690" t="s">
        <v>19478</v>
      </c>
      <c r="K690" s="94" t="s">
        <v>945</v>
      </c>
      <c r="L690" s="94" t="s">
        <v>12956</v>
      </c>
    </row>
    <row r="691" spans="8:12" ht="15" x14ac:dyDescent="0.25">
      <c r="H691">
        <v>100756</v>
      </c>
      <c r="I691" t="s">
        <v>19479</v>
      </c>
      <c r="K691" s="94" t="s">
        <v>946</v>
      </c>
      <c r="L691" s="94" t="s">
        <v>12957</v>
      </c>
    </row>
    <row r="692" spans="8:12" ht="15" x14ac:dyDescent="0.25">
      <c r="H692">
        <v>100757</v>
      </c>
      <c r="I692" t="s">
        <v>19480</v>
      </c>
      <c r="K692" s="94" t="s">
        <v>947</v>
      </c>
      <c r="L692" s="94" t="s">
        <v>12958</v>
      </c>
    </row>
    <row r="693" spans="8:12" ht="15" x14ac:dyDescent="0.25">
      <c r="H693">
        <v>100758</v>
      </c>
      <c r="I693" t="s">
        <v>19481</v>
      </c>
      <c r="K693" s="94" t="s">
        <v>948</v>
      </c>
      <c r="L693" s="94" t="s">
        <v>12959</v>
      </c>
    </row>
    <row r="694" spans="8:12" ht="15" x14ac:dyDescent="0.25">
      <c r="H694">
        <v>100760</v>
      </c>
      <c r="I694" t="s">
        <v>19482</v>
      </c>
      <c r="K694" s="94" t="s">
        <v>949</v>
      </c>
      <c r="L694" s="94" t="s">
        <v>12960</v>
      </c>
    </row>
    <row r="695" spans="8:12" ht="15" x14ac:dyDescent="0.25">
      <c r="H695">
        <v>100761</v>
      </c>
      <c r="I695" t="s">
        <v>23669</v>
      </c>
      <c r="K695" s="94" t="s">
        <v>950</v>
      </c>
      <c r="L695" s="94" t="s">
        <v>12961</v>
      </c>
    </row>
    <row r="696" spans="8:12" ht="15" x14ac:dyDescent="0.25">
      <c r="H696">
        <v>100762</v>
      </c>
      <c r="I696" t="s">
        <v>19483</v>
      </c>
      <c r="K696" s="94" t="s">
        <v>951</v>
      </c>
      <c r="L696" s="94" t="s">
        <v>12962</v>
      </c>
    </row>
    <row r="697" spans="8:12" ht="15" x14ac:dyDescent="0.25">
      <c r="H697">
        <v>100763</v>
      </c>
      <c r="I697" t="s">
        <v>19484</v>
      </c>
      <c r="K697" s="94" t="s">
        <v>952</v>
      </c>
      <c r="L697" s="94" t="s">
        <v>12963</v>
      </c>
    </row>
    <row r="698" spans="8:12" ht="15" x14ac:dyDescent="0.25">
      <c r="H698">
        <v>100764</v>
      </c>
      <c r="I698" t="s">
        <v>23670</v>
      </c>
      <c r="K698" s="94" t="s">
        <v>953</v>
      </c>
      <c r="L698" s="94" t="s">
        <v>12964</v>
      </c>
    </row>
    <row r="699" spans="8:12" ht="15" x14ac:dyDescent="0.25">
      <c r="H699">
        <v>100765</v>
      </c>
      <c r="I699" t="s">
        <v>19485</v>
      </c>
      <c r="K699" s="94" t="s">
        <v>954</v>
      </c>
      <c r="L699" s="94" t="s">
        <v>12965</v>
      </c>
    </row>
    <row r="700" spans="8:12" ht="15" x14ac:dyDescent="0.25">
      <c r="H700">
        <v>100766</v>
      </c>
      <c r="I700" t="s">
        <v>23671</v>
      </c>
      <c r="K700" s="94" t="s">
        <v>955</v>
      </c>
      <c r="L700" s="94" t="s">
        <v>12966</v>
      </c>
    </row>
    <row r="701" spans="8:12" ht="15" x14ac:dyDescent="0.25">
      <c r="H701">
        <v>100767</v>
      </c>
      <c r="I701" t="s">
        <v>19486</v>
      </c>
      <c r="K701" s="94" t="s">
        <v>11507</v>
      </c>
      <c r="L701" s="94" t="s">
        <v>12967</v>
      </c>
    </row>
    <row r="702" spans="8:12" ht="15" x14ac:dyDescent="0.25">
      <c r="H702">
        <v>100768</v>
      </c>
      <c r="I702" t="s">
        <v>19487</v>
      </c>
      <c r="K702" s="94" t="s">
        <v>11508</v>
      </c>
      <c r="L702" s="94" t="s">
        <v>12968</v>
      </c>
    </row>
    <row r="703" spans="8:12" ht="15" x14ac:dyDescent="0.25">
      <c r="H703">
        <v>100769</v>
      </c>
      <c r="I703" t="s">
        <v>23672</v>
      </c>
      <c r="K703" s="94" t="s">
        <v>11509</v>
      </c>
      <c r="L703" s="94" t="s">
        <v>12969</v>
      </c>
    </row>
    <row r="704" spans="8:12" ht="15" x14ac:dyDescent="0.25">
      <c r="H704">
        <v>100770</v>
      </c>
      <c r="I704" t="s">
        <v>19488</v>
      </c>
      <c r="K704" s="94" t="s">
        <v>11510</v>
      </c>
      <c r="L704" s="94" t="s">
        <v>12970</v>
      </c>
    </row>
    <row r="705" spans="8:12" ht="15" x14ac:dyDescent="0.25">
      <c r="H705">
        <v>100771</v>
      </c>
      <c r="I705" t="s">
        <v>19489</v>
      </c>
      <c r="K705" s="94" t="s">
        <v>11511</v>
      </c>
      <c r="L705" s="94" t="s">
        <v>12972</v>
      </c>
    </row>
    <row r="706" spans="8:12" ht="15" x14ac:dyDescent="0.25">
      <c r="H706">
        <v>100772</v>
      </c>
      <c r="I706" t="s">
        <v>19490</v>
      </c>
      <c r="K706" s="94" t="s">
        <v>11512</v>
      </c>
      <c r="L706" s="94" t="s">
        <v>12973</v>
      </c>
    </row>
    <row r="707" spans="8:12" ht="15" x14ac:dyDescent="0.25">
      <c r="H707">
        <v>100773</v>
      </c>
      <c r="I707" t="s">
        <v>19491</v>
      </c>
      <c r="K707" s="94" t="s">
        <v>11513</v>
      </c>
      <c r="L707" s="94" t="s">
        <v>12974</v>
      </c>
    </row>
    <row r="708" spans="8:12" ht="15" x14ac:dyDescent="0.25">
      <c r="H708">
        <v>100774</v>
      </c>
      <c r="I708" t="s">
        <v>23673</v>
      </c>
      <c r="K708" s="94" t="s">
        <v>11514</v>
      </c>
      <c r="L708" s="94" t="s">
        <v>12975</v>
      </c>
    </row>
    <row r="709" spans="8:12" ht="15" x14ac:dyDescent="0.25">
      <c r="H709">
        <v>100775</v>
      </c>
      <c r="I709" t="s">
        <v>19492</v>
      </c>
      <c r="K709" s="94" t="s">
        <v>11515</v>
      </c>
      <c r="L709" s="94" t="s">
        <v>12976</v>
      </c>
    </row>
    <row r="710" spans="8:12" ht="15" x14ac:dyDescent="0.25">
      <c r="H710">
        <v>100776</v>
      </c>
      <c r="I710" t="s">
        <v>19493</v>
      </c>
      <c r="K710" s="94" t="s">
        <v>11516</v>
      </c>
      <c r="L710" s="94" t="s">
        <v>12977</v>
      </c>
    </row>
    <row r="711" spans="8:12" ht="15" x14ac:dyDescent="0.25">
      <c r="H711">
        <v>100777</v>
      </c>
      <c r="I711" t="s">
        <v>19494</v>
      </c>
      <c r="K711" s="94" t="s">
        <v>11517</v>
      </c>
      <c r="L711" s="94" t="s">
        <v>12979</v>
      </c>
    </row>
    <row r="712" spans="8:12" ht="15" x14ac:dyDescent="0.25">
      <c r="H712">
        <v>100778</v>
      </c>
      <c r="I712" t="s">
        <v>19495</v>
      </c>
      <c r="K712" s="94" t="s">
        <v>11518</v>
      </c>
      <c r="L712" s="94" t="s">
        <v>12980</v>
      </c>
    </row>
    <row r="713" spans="8:12" ht="15" x14ac:dyDescent="0.25">
      <c r="H713">
        <v>100779</v>
      </c>
      <c r="I713" t="s">
        <v>19496</v>
      </c>
      <c r="K713" s="94" t="s">
        <v>11519</v>
      </c>
      <c r="L713" s="94" t="s">
        <v>12981</v>
      </c>
    </row>
    <row r="714" spans="8:12" ht="15" x14ac:dyDescent="0.25">
      <c r="H714">
        <v>100780</v>
      </c>
      <c r="I714" t="s">
        <v>19497</v>
      </c>
      <c r="K714" s="94" t="s">
        <v>11520</v>
      </c>
      <c r="L714" s="94" t="s">
        <v>12982</v>
      </c>
    </row>
    <row r="715" spans="8:12" ht="15" x14ac:dyDescent="0.25">
      <c r="H715">
        <v>100781</v>
      </c>
      <c r="I715" t="s">
        <v>19498</v>
      </c>
      <c r="K715" s="94" t="s">
        <v>11521</v>
      </c>
      <c r="L715" s="94" t="s">
        <v>12983</v>
      </c>
    </row>
    <row r="716" spans="8:12" ht="15" x14ac:dyDescent="0.25">
      <c r="H716">
        <v>100782</v>
      </c>
      <c r="I716" t="s">
        <v>19499</v>
      </c>
      <c r="K716" s="94" t="s">
        <v>11522</v>
      </c>
      <c r="L716" s="94" t="s">
        <v>12984</v>
      </c>
    </row>
    <row r="717" spans="8:12" ht="15" x14ac:dyDescent="0.25">
      <c r="H717">
        <v>100783</v>
      </c>
      <c r="I717" t="s">
        <v>19500</v>
      </c>
      <c r="K717" s="94" t="s">
        <v>11523</v>
      </c>
      <c r="L717" s="94" t="s">
        <v>12985</v>
      </c>
    </row>
    <row r="718" spans="8:12" ht="15" x14ac:dyDescent="0.25">
      <c r="H718">
        <v>100784</v>
      </c>
      <c r="I718" t="s">
        <v>19501</v>
      </c>
      <c r="K718" s="94" t="s">
        <v>11524</v>
      </c>
      <c r="L718" s="94" t="s">
        <v>12986</v>
      </c>
    </row>
    <row r="719" spans="8:12" ht="15" x14ac:dyDescent="0.25">
      <c r="H719">
        <v>100785</v>
      </c>
      <c r="I719" t="s">
        <v>19502</v>
      </c>
      <c r="K719" s="94" t="s">
        <v>11525</v>
      </c>
      <c r="L719" s="94" t="s">
        <v>12987</v>
      </c>
    </row>
    <row r="720" spans="8:12" ht="15" x14ac:dyDescent="0.25">
      <c r="H720">
        <v>100786</v>
      </c>
      <c r="I720" t="s">
        <v>19503</v>
      </c>
      <c r="K720" s="94" t="s">
        <v>11526</v>
      </c>
      <c r="L720" s="94" t="s">
        <v>12988</v>
      </c>
    </row>
    <row r="721" spans="8:12" ht="15" x14ac:dyDescent="0.25">
      <c r="H721">
        <v>100787</v>
      </c>
      <c r="I721" t="s">
        <v>19504</v>
      </c>
      <c r="K721" s="94" t="s">
        <v>11527</v>
      </c>
      <c r="L721" s="94" t="s">
        <v>12989</v>
      </c>
    </row>
    <row r="722" spans="8:12" ht="15" x14ac:dyDescent="0.25">
      <c r="H722">
        <v>100788</v>
      </c>
      <c r="I722" t="s">
        <v>23674</v>
      </c>
      <c r="K722" s="94" t="s">
        <v>11528</v>
      </c>
      <c r="L722" s="94" t="s">
        <v>12990</v>
      </c>
    </row>
    <row r="723" spans="8:12" ht="15" x14ac:dyDescent="0.25">
      <c r="H723">
        <v>100789</v>
      </c>
      <c r="I723" t="s">
        <v>19505</v>
      </c>
      <c r="K723" s="94" t="s">
        <v>11529</v>
      </c>
      <c r="L723" s="94" t="s">
        <v>12991</v>
      </c>
    </row>
    <row r="724" spans="8:12" ht="15" x14ac:dyDescent="0.25">
      <c r="H724">
        <v>100790</v>
      </c>
      <c r="I724" t="s">
        <v>19506</v>
      </c>
      <c r="K724" s="94" t="s">
        <v>11530</v>
      </c>
      <c r="L724" s="94" t="s">
        <v>12992</v>
      </c>
    </row>
    <row r="725" spans="8:12" ht="15" x14ac:dyDescent="0.25">
      <c r="H725">
        <v>100791</v>
      </c>
      <c r="I725" t="s">
        <v>19507</v>
      </c>
      <c r="K725" s="94" t="s">
        <v>11531</v>
      </c>
      <c r="L725" s="94" t="s">
        <v>12993</v>
      </c>
    </row>
    <row r="726" spans="8:12" ht="15" x14ac:dyDescent="0.25">
      <c r="H726">
        <v>100792</v>
      </c>
      <c r="I726" t="s">
        <v>19508</v>
      </c>
      <c r="K726" s="94" t="s">
        <v>11532</v>
      </c>
      <c r="L726" s="94" t="s">
        <v>12994</v>
      </c>
    </row>
    <row r="727" spans="8:12" ht="15" x14ac:dyDescent="0.25">
      <c r="H727">
        <v>100793</v>
      </c>
      <c r="I727" t="s">
        <v>19509</v>
      </c>
      <c r="K727" s="94" t="s">
        <v>11533</v>
      </c>
      <c r="L727" s="94" t="s">
        <v>12995</v>
      </c>
    </row>
    <row r="728" spans="8:12" ht="15" x14ac:dyDescent="0.25">
      <c r="H728">
        <v>100794</v>
      </c>
      <c r="I728" t="s">
        <v>19510</v>
      </c>
      <c r="K728" s="94" t="s">
        <v>11534</v>
      </c>
      <c r="L728" s="94" t="s">
        <v>12996</v>
      </c>
    </row>
    <row r="729" spans="8:12" ht="15" x14ac:dyDescent="0.25">
      <c r="H729">
        <v>100796</v>
      </c>
      <c r="I729" t="s">
        <v>19511</v>
      </c>
      <c r="K729" s="94" t="s">
        <v>11535</v>
      </c>
      <c r="L729" s="94" t="s">
        <v>12997</v>
      </c>
    </row>
    <row r="730" spans="8:12" ht="15" x14ac:dyDescent="0.25">
      <c r="H730">
        <v>100797</v>
      </c>
      <c r="I730" t="s">
        <v>19512</v>
      </c>
      <c r="K730" s="94" t="s">
        <v>11536</v>
      </c>
      <c r="L730" s="94" t="s">
        <v>12998</v>
      </c>
    </row>
    <row r="731" spans="8:12" ht="15" x14ac:dyDescent="0.25">
      <c r="H731">
        <v>100798</v>
      </c>
      <c r="I731" t="s">
        <v>23675</v>
      </c>
      <c r="K731" s="94" t="s">
        <v>11537</v>
      </c>
      <c r="L731" s="94" t="s">
        <v>12999</v>
      </c>
    </row>
    <row r="732" spans="8:12" ht="15" x14ac:dyDescent="0.25">
      <c r="H732">
        <v>100802</v>
      </c>
      <c r="I732" t="s">
        <v>23676</v>
      </c>
      <c r="K732" s="94" t="s">
        <v>11538</v>
      </c>
      <c r="L732" s="94" t="s">
        <v>13000</v>
      </c>
    </row>
    <row r="733" spans="8:12" ht="15" x14ac:dyDescent="0.25">
      <c r="H733">
        <v>100803</v>
      </c>
      <c r="I733" t="s">
        <v>19513</v>
      </c>
      <c r="K733" s="94" t="s">
        <v>11539</v>
      </c>
      <c r="L733" s="94" t="s">
        <v>13001</v>
      </c>
    </row>
    <row r="734" spans="8:12" ht="15" x14ac:dyDescent="0.25">
      <c r="H734">
        <v>100804</v>
      </c>
      <c r="I734" t="s">
        <v>11398</v>
      </c>
      <c r="K734" s="94" t="s">
        <v>11540</v>
      </c>
      <c r="L734" s="94" t="s">
        <v>13003</v>
      </c>
    </row>
    <row r="735" spans="8:12" ht="15" x14ac:dyDescent="0.25">
      <c r="H735">
        <v>100805</v>
      </c>
      <c r="I735" t="s">
        <v>19514</v>
      </c>
      <c r="K735" s="94" t="s">
        <v>11541</v>
      </c>
      <c r="L735" s="94" t="s">
        <v>13005</v>
      </c>
    </row>
    <row r="736" spans="8:12" ht="15" x14ac:dyDescent="0.25">
      <c r="H736">
        <v>100806</v>
      </c>
      <c r="I736" t="s">
        <v>19515</v>
      </c>
      <c r="K736" s="94" t="s">
        <v>11542</v>
      </c>
      <c r="L736" s="94" t="s">
        <v>13006</v>
      </c>
    </row>
    <row r="737" spans="8:12" ht="15" x14ac:dyDescent="0.25">
      <c r="H737">
        <v>100807</v>
      </c>
      <c r="I737" t="s">
        <v>19516</v>
      </c>
      <c r="K737" s="94" t="s">
        <v>11543</v>
      </c>
      <c r="L737" s="94" t="s">
        <v>13007</v>
      </c>
    </row>
    <row r="738" spans="8:12" ht="15" x14ac:dyDescent="0.25">
      <c r="H738">
        <v>100808</v>
      </c>
      <c r="I738" t="s">
        <v>19517</v>
      </c>
      <c r="K738" s="94" t="s">
        <v>11544</v>
      </c>
      <c r="L738" s="94" t="s">
        <v>13008</v>
      </c>
    </row>
    <row r="739" spans="8:12" ht="15" x14ac:dyDescent="0.25">
      <c r="H739">
        <v>100809</v>
      </c>
      <c r="I739" t="s">
        <v>19518</v>
      </c>
      <c r="K739" s="94" t="s">
        <v>11545</v>
      </c>
      <c r="L739" s="94" t="s">
        <v>13009</v>
      </c>
    </row>
    <row r="740" spans="8:12" ht="15" x14ac:dyDescent="0.25">
      <c r="H740">
        <v>100810</v>
      </c>
      <c r="I740" t="s">
        <v>19519</v>
      </c>
      <c r="K740" s="94" t="s">
        <v>11546</v>
      </c>
      <c r="L740" s="94" t="s">
        <v>13010</v>
      </c>
    </row>
    <row r="741" spans="8:12" ht="15" x14ac:dyDescent="0.25">
      <c r="H741">
        <v>100812</v>
      </c>
      <c r="I741" t="s">
        <v>19520</v>
      </c>
      <c r="K741" s="94" t="s">
        <v>11547</v>
      </c>
      <c r="L741" s="94" t="s">
        <v>13011</v>
      </c>
    </row>
    <row r="742" spans="8:12" ht="15" x14ac:dyDescent="0.25">
      <c r="H742">
        <v>100813</v>
      </c>
      <c r="I742" t="s">
        <v>19521</v>
      </c>
      <c r="K742" s="94" t="s">
        <v>11548</v>
      </c>
      <c r="L742" s="94" t="s">
        <v>13012</v>
      </c>
    </row>
    <row r="743" spans="8:12" ht="15" x14ac:dyDescent="0.25">
      <c r="H743">
        <v>100814</v>
      </c>
      <c r="I743" t="s">
        <v>19522</v>
      </c>
      <c r="K743" s="94" t="s">
        <v>11549</v>
      </c>
      <c r="L743" s="94" t="s">
        <v>13013</v>
      </c>
    </row>
    <row r="744" spans="8:12" ht="15" x14ac:dyDescent="0.25">
      <c r="H744">
        <v>100815</v>
      </c>
      <c r="I744" t="s">
        <v>19523</v>
      </c>
      <c r="K744" s="94" t="s">
        <v>11550</v>
      </c>
      <c r="L744" s="94" t="s">
        <v>13014</v>
      </c>
    </row>
    <row r="745" spans="8:12" ht="15" x14ac:dyDescent="0.25">
      <c r="H745">
        <v>100816</v>
      </c>
      <c r="I745" t="s">
        <v>19524</v>
      </c>
      <c r="K745" s="94" t="s">
        <v>11551</v>
      </c>
      <c r="L745" s="94" t="s">
        <v>12862</v>
      </c>
    </row>
    <row r="746" spans="8:12" ht="15" x14ac:dyDescent="0.25">
      <c r="H746">
        <v>100818</v>
      </c>
      <c r="I746" t="s">
        <v>11554</v>
      </c>
      <c r="K746" s="94" t="s">
        <v>11552</v>
      </c>
      <c r="L746" s="94" t="s">
        <v>13015</v>
      </c>
    </row>
    <row r="747" spans="8:12" ht="15" x14ac:dyDescent="0.25">
      <c r="H747">
        <v>100819</v>
      </c>
      <c r="I747" t="s">
        <v>19525</v>
      </c>
      <c r="K747" s="94" t="s">
        <v>11553</v>
      </c>
      <c r="L747" s="94" t="s">
        <v>13016</v>
      </c>
    </row>
    <row r="748" spans="8:12" ht="15" x14ac:dyDescent="0.25">
      <c r="H748">
        <v>100820</v>
      </c>
      <c r="I748" t="s">
        <v>19526</v>
      </c>
      <c r="K748" s="94" t="s">
        <v>11555</v>
      </c>
      <c r="L748" s="94" t="s">
        <v>13017</v>
      </c>
    </row>
    <row r="749" spans="8:12" ht="15" x14ac:dyDescent="0.25">
      <c r="H749">
        <v>100821</v>
      </c>
      <c r="I749" t="s">
        <v>19527</v>
      </c>
      <c r="K749" s="94" t="s">
        <v>11556</v>
      </c>
      <c r="L749" s="94" t="s">
        <v>13018</v>
      </c>
    </row>
    <row r="750" spans="8:12" ht="15" x14ac:dyDescent="0.25">
      <c r="H750">
        <v>100822</v>
      </c>
      <c r="I750" t="s">
        <v>19528</v>
      </c>
      <c r="K750" s="94" t="s">
        <v>11557</v>
      </c>
      <c r="L750" s="94" t="s">
        <v>13019</v>
      </c>
    </row>
    <row r="751" spans="8:12" ht="15" x14ac:dyDescent="0.25">
      <c r="H751">
        <v>100823</v>
      </c>
      <c r="I751" t="s">
        <v>19529</v>
      </c>
      <c r="K751" s="94" t="s">
        <v>11558</v>
      </c>
      <c r="L751" s="94" t="s">
        <v>13020</v>
      </c>
    </row>
    <row r="752" spans="8:12" ht="15" x14ac:dyDescent="0.25">
      <c r="H752">
        <v>100824</v>
      </c>
      <c r="I752" t="s">
        <v>19530</v>
      </c>
      <c r="K752" s="94" t="s">
        <v>11559</v>
      </c>
      <c r="L752" s="94" t="s">
        <v>13021</v>
      </c>
    </row>
    <row r="753" spans="8:12" ht="15" x14ac:dyDescent="0.25">
      <c r="H753">
        <v>100825</v>
      </c>
      <c r="I753" t="s">
        <v>19531</v>
      </c>
      <c r="K753" s="94" t="s">
        <v>11560</v>
      </c>
      <c r="L753" s="94" t="s">
        <v>13023</v>
      </c>
    </row>
    <row r="754" spans="8:12" ht="15" x14ac:dyDescent="0.25">
      <c r="H754">
        <v>100826</v>
      </c>
      <c r="I754" t="s">
        <v>19532</v>
      </c>
      <c r="K754" s="94" t="s">
        <v>11561</v>
      </c>
      <c r="L754" s="94" t="s">
        <v>13024</v>
      </c>
    </row>
    <row r="755" spans="8:12" ht="15" x14ac:dyDescent="0.25">
      <c r="H755">
        <v>100827</v>
      </c>
      <c r="I755" t="s">
        <v>19533</v>
      </c>
      <c r="K755" s="94" t="s">
        <v>11562</v>
      </c>
      <c r="L755" s="94" t="s">
        <v>13025</v>
      </c>
    </row>
    <row r="756" spans="8:12" ht="15" x14ac:dyDescent="0.25">
      <c r="H756">
        <v>100828</v>
      </c>
      <c r="I756" t="s">
        <v>19534</v>
      </c>
      <c r="K756" s="94" t="s">
        <v>11563</v>
      </c>
      <c r="L756" s="94" t="s">
        <v>13026</v>
      </c>
    </row>
    <row r="757" spans="8:12" ht="15" x14ac:dyDescent="0.25">
      <c r="H757">
        <v>100829</v>
      </c>
      <c r="I757" t="s">
        <v>19535</v>
      </c>
      <c r="K757" s="94" t="s">
        <v>11564</v>
      </c>
      <c r="L757" s="94" t="s">
        <v>13027</v>
      </c>
    </row>
    <row r="758" spans="8:12" ht="15" x14ac:dyDescent="0.25">
      <c r="H758">
        <v>100830</v>
      </c>
      <c r="I758" t="s">
        <v>19536</v>
      </c>
      <c r="K758" s="94" t="s">
        <v>11565</v>
      </c>
      <c r="L758" s="94" t="s">
        <v>13028</v>
      </c>
    </row>
    <row r="759" spans="8:12" ht="15" x14ac:dyDescent="0.25">
      <c r="H759">
        <v>100831</v>
      </c>
      <c r="I759" t="s">
        <v>19537</v>
      </c>
      <c r="K759" s="94" t="s">
        <v>11566</v>
      </c>
      <c r="L759" s="94" t="s">
        <v>13029</v>
      </c>
    </row>
    <row r="760" spans="8:12" ht="15" x14ac:dyDescent="0.25">
      <c r="H760">
        <v>100832</v>
      </c>
      <c r="I760" t="s">
        <v>19538</v>
      </c>
      <c r="K760" s="94" t="s">
        <v>11567</v>
      </c>
      <c r="L760" s="94" t="s">
        <v>13030</v>
      </c>
    </row>
    <row r="761" spans="8:12" ht="15" x14ac:dyDescent="0.25">
      <c r="H761">
        <v>100833</v>
      </c>
      <c r="I761" t="s">
        <v>556</v>
      </c>
      <c r="K761" s="94" t="s">
        <v>11568</v>
      </c>
      <c r="L761" s="94" t="s">
        <v>13031</v>
      </c>
    </row>
    <row r="762" spans="8:12" ht="15" x14ac:dyDescent="0.25">
      <c r="H762">
        <v>100834</v>
      </c>
      <c r="I762" t="s">
        <v>19539</v>
      </c>
      <c r="K762" s="94" t="s">
        <v>11569</v>
      </c>
      <c r="L762" s="94" t="s">
        <v>13033</v>
      </c>
    </row>
    <row r="763" spans="8:12" ht="15" x14ac:dyDescent="0.25">
      <c r="H763">
        <v>100835</v>
      </c>
      <c r="I763" t="s">
        <v>19540</v>
      </c>
      <c r="K763" s="94" t="s">
        <v>13034</v>
      </c>
      <c r="L763" s="94" t="s">
        <v>13035</v>
      </c>
    </row>
    <row r="764" spans="8:12" ht="15" x14ac:dyDescent="0.25">
      <c r="H764">
        <v>100836</v>
      </c>
      <c r="I764" t="s">
        <v>23677</v>
      </c>
      <c r="K764" s="94" t="s">
        <v>13036</v>
      </c>
      <c r="L764" s="94" t="s">
        <v>13037</v>
      </c>
    </row>
    <row r="765" spans="8:12" ht="15" x14ac:dyDescent="0.25">
      <c r="H765">
        <v>100837</v>
      </c>
      <c r="I765" t="s">
        <v>19541</v>
      </c>
      <c r="K765" s="94" t="s">
        <v>13038</v>
      </c>
      <c r="L765" s="94" t="s">
        <v>13039</v>
      </c>
    </row>
    <row r="766" spans="8:12" ht="15" x14ac:dyDescent="0.25">
      <c r="H766">
        <v>100838</v>
      </c>
      <c r="I766" t="s">
        <v>19542</v>
      </c>
      <c r="K766" s="94" t="s">
        <v>13040</v>
      </c>
      <c r="L766" s="94" t="s">
        <v>13041</v>
      </c>
    </row>
    <row r="767" spans="8:12" ht="15" x14ac:dyDescent="0.25">
      <c r="H767">
        <v>100839</v>
      </c>
      <c r="I767" t="s">
        <v>19543</v>
      </c>
      <c r="K767" s="94" t="s">
        <v>13042</v>
      </c>
      <c r="L767" s="94" t="s">
        <v>13043</v>
      </c>
    </row>
    <row r="768" spans="8:12" ht="15" x14ac:dyDescent="0.25">
      <c r="H768">
        <v>100840</v>
      </c>
      <c r="I768" t="s">
        <v>19544</v>
      </c>
      <c r="K768" s="94" t="s">
        <v>13044</v>
      </c>
      <c r="L768" s="94" t="s">
        <v>13045</v>
      </c>
    </row>
    <row r="769" spans="8:12" ht="15" x14ac:dyDescent="0.25">
      <c r="H769">
        <v>100841</v>
      </c>
      <c r="I769" t="s">
        <v>19545</v>
      </c>
      <c r="K769" s="94" t="s">
        <v>13046</v>
      </c>
      <c r="L769" s="94" t="s">
        <v>13047</v>
      </c>
    </row>
    <row r="770" spans="8:12" ht="15" x14ac:dyDescent="0.25">
      <c r="H770">
        <v>100842</v>
      </c>
      <c r="I770" t="s">
        <v>19546</v>
      </c>
      <c r="K770" s="94" t="s">
        <v>13048</v>
      </c>
      <c r="L770" s="94" t="s">
        <v>13049</v>
      </c>
    </row>
    <row r="771" spans="8:12" ht="15" x14ac:dyDescent="0.25">
      <c r="H771">
        <v>100843</v>
      </c>
      <c r="I771" t="s">
        <v>19547</v>
      </c>
      <c r="K771" s="94" t="s">
        <v>13050</v>
      </c>
      <c r="L771" s="94" t="s">
        <v>13051</v>
      </c>
    </row>
    <row r="772" spans="8:12" ht="15" x14ac:dyDescent="0.25">
      <c r="H772">
        <v>100844</v>
      </c>
      <c r="I772" t="s">
        <v>19548</v>
      </c>
      <c r="K772" s="94" t="s">
        <v>13052</v>
      </c>
      <c r="L772" s="94" t="s">
        <v>13053</v>
      </c>
    </row>
    <row r="773" spans="8:12" ht="15" x14ac:dyDescent="0.25">
      <c r="H773">
        <v>100845</v>
      </c>
      <c r="I773" t="s">
        <v>19549</v>
      </c>
      <c r="K773" s="94" t="s">
        <v>13054</v>
      </c>
      <c r="L773" s="94" t="s">
        <v>13055</v>
      </c>
    </row>
    <row r="774" spans="8:12" ht="15" x14ac:dyDescent="0.25">
      <c r="H774">
        <v>100846</v>
      </c>
      <c r="I774" t="s">
        <v>19550</v>
      </c>
      <c r="K774" s="94" t="s">
        <v>13057</v>
      </c>
      <c r="L774" s="94" t="s">
        <v>13058</v>
      </c>
    </row>
    <row r="775" spans="8:12" ht="15" x14ac:dyDescent="0.25">
      <c r="H775">
        <v>100847</v>
      </c>
      <c r="I775" t="s">
        <v>19551</v>
      </c>
      <c r="K775" s="94" t="s">
        <v>13059</v>
      </c>
      <c r="L775" s="94" t="s">
        <v>13060</v>
      </c>
    </row>
    <row r="776" spans="8:12" ht="15" x14ac:dyDescent="0.25">
      <c r="H776">
        <v>100849</v>
      </c>
      <c r="I776" t="s">
        <v>19552</v>
      </c>
      <c r="K776" s="94" t="s">
        <v>13061</v>
      </c>
      <c r="L776" s="94" t="s">
        <v>13062</v>
      </c>
    </row>
    <row r="777" spans="8:12" ht="15" x14ac:dyDescent="0.25">
      <c r="H777">
        <v>100850</v>
      </c>
      <c r="I777" t="s">
        <v>19553</v>
      </c>
      <c r="K777" s="94" t="s">
        <v>13063</v>
      </c>
      <c r="L777" s="94" t="s">
        <v>13064</v>
      </c>
    </row>
    <row r="778" spans="8:12" ht="15" x14ac:dyDescent="0.25">
      <c r="H778">
        <v>100851</v>
      </c>
      <c r="I778" t="s">
        <v>19554</v>
      </c>
      <c r="K778" s="94" t="s">
        <v>13065</v>
      </c>
      <c r="L778" s="94" t="s">
        <v>13066</v>
      </c>
    </row>
    <row r="779" spans="8:12" ht="15" x14ac:dyDescent="0.25">
      <c r="H779">
        <v>100852</v>
      </c>
      <c r="I779" t="s">
        <v>19555</v>
      </c>
      <c r="K779" s="94" t="s">
        <v>13068</v>
      </c>
      <c r="L779" s="94" t="s">
        <v>13069</v>
      </c>
    </row>
    <row r="780" spans="8:12" ht="15" x14ac:dyDescent="0.25">
      <c r="H780">
        <v>100853</v>
      </c>
      <c r="I780" t="s">
        <v>19556</v>
      </c>
      <c r="K780" s="94" t="s">
        <v>13070</v>
      </c>
      <c r="L780" s="94" t="s">
        <v>13071</v>
      </c>
    </row>
    <row r="781" spans="8:12" ht="15" x14ac:dyDescent="0.25">
      <c r="H781">
        <v>100854</v>
      </c>
      <c r="I781" t="s">
        <v>23678</v>
      </c>
      <c r="K781" s="94" t="s">
        <v>13072</v>
      </c>
      <c r="L781" s="94" t="s">
        <v>13073</v>
      </c>
    </row>
    <row r="782" spans="8:12" ht="15" x14ac:dyDescent="0.25">
      <c r="H782">
        <v>100855</v>
      </c>
      <c r="I782" t="s">
        <v>19557</v>
      </c>
      <c r="K782" s="94" t="s">
        <v>13074</v>
      </c>
      <c r="L782" s="94" t="s">
        <v>13075</v>
      </c>
    </row>
    <row r="783" spans="8:12" ht="15" x14ac:dyDescent="0.25">
      <c r="H783">
        <v>100856</v>
      </c>
      <c r="I783" t="s">
        <v>19558</v>
      </c>
      <c r="K783" s="94" t="s">
        <v>13076</v>
      </c>
      <c r="L783" s="94" t="s">
        <v>13077</v>
      </c>
    </row>
    <row r="784" spans="8:12" ht="15" x14ac:dyDescent="0.25">
      <c r="H784">
        <v>100857</v>
      </c>
      <c r="I784" t="s">
        <v>19559</v>
      </c>
      <c r="K784" s="94" t="s">
        <v>13078</v>
      </c>
      <c r="L784" s="94" t="s">
        <v>13077</v>
      </c>
    </row>
    <row r="785" spans="8:12" ht="15" x14ac:dyDescent="0.25">
      <c r="H785">
        <v>100858</v>
      </c>
      <c r="I785" t="s">
        <v>19560</v>
      </c>
      <c r="K785" s="94" t="s">
        <v>13079</v>
      </c>
      <c r="L785" s="94" t="s">
        <v>13080</v>
      </c>
    </row>
    <row r="786" spans="8:12" ht="15" x14ac:dyDescent="0.25">
      <c r="H786">
        <v>100859</v>
      </c>
      <c r="I786" t="s">
        <v>19561</v>
      </c>
      <c r="K786" s="94" t="s">
        <v>13081</v>
      </c>
      <c r="L786" s="94" t="s">
        <v>13082</v>
      </c>
    </row>
    <row r="787" spans="8:12" ht="15" x14ac:dyDescent="0.25">
      <c r="H787">
        <v>100860</v>
      </c>
      <c r="I787" t="s">
        <v>23679</v>
      </c>
      <c r="K787" s="94" t="s">
        <v>13083</v>
      </c>
      <c r="L787" s="94" t="s">
        <v>13084</v>
      </c>
    </row>
    <row r="788" spans="8:12" ht="15" x14ac:dyDescent="0.25">
      <c r="H788">
        <v>100861</v>
      </c>
      <c r="I788" t="s">
        <v>19562</v>
      </c>
      <c r="K788" s="94" t="s">
        <v>13085</v>
      </c>
      <c r="L788" s="94" t="s">
        <v>13086</v>
      </c>
    </row>
    <row r="789" spans="8:12" ht="15" x14ac:dyDescent="0.25">
      <c r="H789">
        <v>100862</v>
      </c>
      <c r="I789" t="s">
        <v>19563</v>
      </c>
      <c r="K789" s="94" t="s">
        <v>13087</v>
      </c>
      <c r="L789" s="94" t="s">
        <v>13088</v>
      </c>
    </row>
    <row r="790" spans="8:12" ht="15" x14ac:dyDescent="0.25">
      <c r="H790">
        <v>100863</v>
      </c>
      <c r="I790" t="s">
        <v>11570</v>
      </c>
      <c r="K790" s="94" t="s">
        <v>22910</v>
      </c>
      <c r="L790" s="94" t="s">
        <v>22911</v>
      </c>
    </row>
    <row r="791" spans="8:12" ht="15" x14ac:dyDescent="0.25">
      <c r="H791">
        <v>100864</v>
      </c>
      <c r="I791" t="s">
        <v>11571</v>
      </c>
      <c r="K791" s="94" t="s">
        <v>22912</v>
      </c>
      <c r="L791" s="94" t="s">
        <v>22913</v>
      </c>
    </row>
    <row r="792" spans="8:12" ht="15" x14ac:dyDescent="0.25">
      <c r="H792">
        <v>100866</v>
      </c>
      <c r="I792" t="s">
        <v>19564</v>
      </c>
      <c r="K792" s="94" t="s">
        <v>22914</v>
      </c>
      <c r="L792" s="94" t="s">
        <v>22915</v>
      </c>
    </row>
    <row r="793" spans="8:12" ht="15" x14ac:dyDescent="0.25">
      <c r="H793">
        <v>100868</v>
      </c>
      <c r="I793" t="s">
        <v>19565</v>
      </c>
      <c r="K793" s="94" t="s">
        <v>22916</v>
      </c>
      <c r="L793" s="94" t="s">
        <v>22917</v>
      </c>
    </row>
    <row r="794" spans="8:12" ht="15" x14ac:dyDescent="0.25">
      <c r="H794">
        <v>100870</v>
      </c>
      <c r="I794" t="s">
        <v>95</v>
      </c>
      <c r="K794" s="94" t="s">
        <v>22918</v>
      </c>
      <c r="L794" s="94" t="s">
        <v>22919</v>
      </c>
    </row>
    <row r="795" spans="8:12" ht="15" x14ac:dyDescent="0.25">
      <c r="H795">
        <v>100871</v>
      </c>
      <c r="I795" t="s">
        <v>19566</v>
      </c>
      <c r="K795" s="94" t="s">
        <v>22920</v>
      </c>
      <c r="L795" s="94" t="s">
        <v>22921</v>
      </c>
    </row>
    <row r="796" spans="8:12" ht="15" x14ac:dyDescent="0.25">
      <c r="H796">
        <v>100873</v>
      </c>
      <c r="I796" t="s">
        <v>23680</v>
      </c>
      <c r="K796" s="94" t="s">
        <v>22922</v>
      </c>
      <c r="L796" s="94" t="s">
        <v>22923</v>
      </c>
    </row>
    <row r="797" spans="8:12" ht="15" x14ac:dyDescent="0.25">
      <c r="H797">
        <v>100874</v>
      </c>
      <c r="I797" t="s">
        <v>19567</v>
      </c>
      <c r="K797" s="94" t="s">
        <v>22924</v>
      </c>
      <c r="L797" s="94" t="s">
        <v>22925</v>
      </c>
    </row>
    <row r="798" spans="8:12" ht="15" x14ac:dyDescent="0.25">
      <c r="H798">
        <v>100875</v>
      </c>
      <c r="I798" t="s">
        <v>23681</v>
      </c>
      <c r="K798" s="94" t="s">
        <v>22926</v>
      </c>
      <c r="L798" s="94" t="s">
        <v>22927</v>
      </c>
    </row>
    <row r="799" spans="8:12" ht="15" x14ac:dyDescent="0.25">
      <c r="H799">
        <v>100876</v>
      </c>
      <c r="I799" t="s">
        <v>19568</v>
      </c>
      <c r="K799" s="94" t="s">
        <v>22928</v>
      </c>
      <c r="L799" s="94" t="s">
        <v>22929</v>
      </c>
    </row>
    <row r="800" spans="8:12" ht="15" x14ac:dyDescent="0.25">
      <c r="H800">
        <v>100877</v>
      </c>
      <c r="I800" t="s">
        <v>23682</v>
      </c>
      <c r="K800" s="94" t="s">
        <v>22930</v>
      </c>
      <c r="L800" s="94" t="s">
        <v>22931</v>
      </c>
    </row>
    <row r="801" spans="8:12" ht="15" x14ac:dyDescent="0.25">
      <c r="H801">
        <v>100878</v>
      </c>
      <c r="I801" t="s">
        <v>19569</v>
      </c>
      <c r="K801" s="94" t="s">
        <v>22932</v>
      </c>
      <c r="L801" s="94" t="s">
        <v>22933</v>
      </c>
    </row>
    <row r="802" spans="8:12" ht="15" x14ac:dyDescent="0.25">
      <c r="H802">
        <v>100879</v>
      </c>
      <c r="I802" t="s">
        <v>19570</v>
      </c>
      <c r="K802" s="94" t="s">
        <v>22934</v>
      </c>
      <c r="L802" s="94" t="s">
        <v>22935</v>
      </c>
    </row>
    <row r="803" spans="8:12" ht="15" x14ac:dyDescent="0.25">
      <c r="H803">
        <v>100881</v>
      </c>
      <c r="I803" t="s">
        <v>19571</v>
      </c>
      <c r="K803" s="94" t="s">
        <v>22936</v>
      </c>
      <c r="L803" s="94" t="s">
        <v>22937</v>
      </c>
    </row>
    <row r="804" spans="8:12" ht="15" x14ac:dyDescent="0.25">
      <c r="H804">
        <v>100882</v>
      </c>
      <c r="I804" t="s">
        <v>23683</v>
      </c>
      <c r="K804" s="94" t="s">
        <v>22938</v>
      </c>
      <c r="L804" s="94" t="s">
        <v>22939</v>
      </c>
    </row>
    <row r="805" spans="8:12" ht="15" x14ac:dyDescent="0.25">
      <c r="H805">
        <v>100884</v>
      </c>
      <c r="I805" t="s">
        <v>19572</v>
      </c>
      <c r="K805" s="94" t="s">
        <v>22940</v>
      </c>
      <c r="L805" s="94" t="s">
        <v>22941</v>
      </c>
    </row>
    <row r="806" spans="8:12" ht="15" x14ac:dyDescent="0.25">
      <c r="H806">
        <v>100885</v>
      </c>
      <c r="I806" t="s">
        <v>19573</v>
      </c>
      <c r="K806" s="94" t="s">
        <v>22942</v>
      </c>
      <c r="L806" s="94" t="s">
        <v>22943</v>
      </c>
    </row>
    <row r="807" spans="8:12" ht="15" x14ac:dyDescent="0.25">
      <c r="H807">
        <v>100886</v>
      </c>
      <c r="I807" t="s">
        <v>19574</v>
      </c>
      <c r="K807" s="94" t="s">
        <v>22944</v>
      </c>
      <c r="L807" s="94" t="s">
        <v>22945</v>
      </c>
    </row>
    <row r="808" spans="8:12" ht="15" x14ac:dyDescent="0.25">
      <c r="H808">
        <v>100887</v>
      </c>
      <c r="I808" t="s">
        <v>19575</v>
      </c>
      <c r="K808" s="94" t="s">
        <v>22946</v>
      </c>
      <c r="L808" s="94" t="s">
        <v>22947</v>
      </c>
    </row>
    <row r="809" spans="8:12" ht="15" x14ac:dyDescent="0.25">
      <c r="H809">
        <v>100889</v>
      </c>
      <c r="I809" t="s">
        <v>23684</v>
      </c>
      <c r="K809" s="94" t="s">
        <v>22948</v>
      </c>
      <c r="L809" s="94" t="s">
        <v>22949</v>
      </c>
    </row>
    <row r="810" spans="8:12" ht="15" x14ac:dyDescent="0.25">
      <c r="H810">
        <v>100890</v>
      </c>
      <c r="I810" t="s">
        <v>19576</v>
      </c>
      <c r="K810" s="94" t="s">
        <v>22950</v>
      </c>
      <c r="L810" s="94" t="s">
        <v>22951</v>
      </c>
    </row>
    <row r="811" spans="8:12" ht="15" x14ac:dyDescent="0.25">
      <c r="H811">
        <v>100891</v>
      </c>
      <c r="I811" t="s">
        <v>19577</v>
      </c>
      <c r="K811" s="94" t="s">
        <v>22952</v>
      </c>
      <c r="L811" s="94" t="s">
        <v>22953</v>
      </c>
    </row>
    <row r="812" spans="8:12" ht="15" x14ac:dyDescent="0.25">
      <c r="H812">
        <v>100893</v>
      </c>
      <c r="I812" t="s">
        <v>19578</v>
      </c>
      <c r="K812" s="94" t="s">
        <v>22954</v>
      </c>
      <c r="L812" s="94" t="s">
        <v>22955</v>
      </c>
    </row>
    <row r="813" spans="8:12" ht="15" x14ac:dyDescent="0.25">
      <c r="H813">
        <v>100894</v>
      </c>
      <c r="I813" t="s">
        <v>19579</v>
      </c>
      <c r="K813" s="94" t="s">
        <v>23685</v>
      </c>
      <c r="L813" s="94" t="s">
        <v>23686</v>
      </c>
    </row>
    <row r="814" spans="8:12" ht="15" x14ac:dyDescent="0.25">
      <c r="H814">
        <v>100895</v>
      </c>
      <c r="I814" t="s">
        <v>19580</v>
      </c>
      <c r="K814" s="94" t="s">
        <v>23687</v>
      </c>
      <c r="L814" s="94" t="s">
        <v>23688</v>
      </c>
    </row>
    <row r="815" spans="8:12" ht="15" x14ac:dyDescent="0.25">
      <c r="H815">
        <v>100896</v>
      </c>
      <c r="I815" t="s">
        <v>19581</v>
      </c>
      <c r="K815" s="94" t="s">
        <v>23689</v>
      </c>
      <c r="L815" s="94" t="s">
        <v>23690</v>
      </c>
    </row>
    <row r="816" spans="8:12" ht="15" x14ac:dyDescent="0.25">
      <c r="H816">
        <v>100897</v>
      </c>
      <c r="I816" t="s">
        <v>19582</v>
      </c>
      <c r="K816" s="94" t="s">
        <v>23691</v>
      </c>
      <c r="L816" s="94" t="s">
        <v>23692</v>
      </c>
    </row>
    <row r="817" spans="8:12" ht="15" x14ac:dyDescent="0.25">
      <c r="H817">
        <v>100898</v>
      </c>
      <c r="I817" t="s">
        <v>19583</v>
      </c>
      <c r="K817" s="94" t="s">
        <v>23693</v>
      </c>
      <c r="L817" s="94" t="s">
        <v>23694</v>
      </c>
    </row>
    <row r="818" spans="8:12" ht="15" x14ac:dyDescent="0.25">
      <c r="H818">
        <v>100899</v>
      </c>
      <c r="I818" t="s">
        <v>19584</v>
      </c>
      <c r="K818" s="94" t="s">
        <v>23695</v>
      </c>
      <c r="L818" s="94" t="s">
        <v>23696</v>
      </c>
    </row>
    <row r="819" spans="8:12" ht="15" x14ac:dyDescent="0.25">
      <c r="H819">
        <v>100900</v>
      </c>
      <c r="I819" t="s">
        <v>19585</v>
      </c>
      <c r="K819" s="94" t="s">
        <v>23697</v>
      </c>
      <c r="L819" s="94" t="s">
        <v>23698</v>
      </c>
    </row>
    <row r="820" spans="8:12" ht="15" x14ac:dyDescent="0.25">
      <c r="H820">
        <v>100901</v>
      </c>
      <c r="I820" t="s">
        <v>19586</v>
      </c>
      <c r="K820" s="94" t="s">
        <v>23699</v>
      </c>
      <c r="L820" s="94" t="s">
        <v>23700</v>
      </c>
    </row>
    <row r="821" spans="8:12" ht="15" x14ac:dyDescent="0.25">
      <c r="H821">
        <v>100902</v>
      </c>
      <c r="I821" t="s">
        <v>23701</v>
      </c>
      <c r="K821" s="94" t="s">
        <v>23702</v>
      </c>
      <c r="L821" s="94" t="s">
        <v>23703</v>
      </c>
    </row>
    <row r="822" spans="8:12" ht="15" x14ac:dyDescent="0.25">
      <c r="H822">
        <v>100903</v>
      </c>
      <c r="I822" t="s">
        <v>19587</v>
      </c>
      <c r="K822" s="94" t="s">
        <v>23704</v>
      </c>
      <c r="L822" s="94" t="s">
        <v>23705</v>
      </c>
    </row>
    <row r="823" spans="8:12" ht="15" x14ac:dyDescent="0.25">
      <c r="H823">
        <v>100905</v>
      </c>
      <c r="I823" t="s">
        <v>19588</v>
      </c>
      <c r="K823" s="94" t="s">
        <v>23706</v>
      </c>
      <c r="L823" s="94" t="s">
        <v>23707</v>
      </c>
    </row>
    <row r="824" spans="8:12" ht="15" x14ac:dyDescent="0.25">
      <c r="H824">
        <v>100907</v>
      </c>
      <c r="I824" t="s">
        <v>19589</v>
      </c>
      <c r="K824" s="94" t="s">
        <v>956</v>
      </c>
      <c r="L824" s="94" t="s">
        <v>12864</v>
      </c>
    </row>
    <row r="825" spans="8:12" ht="15" x14ac:dyDescent="0.25">
      <c r="H825">
        <v>100908</v>
      </c>
      <c r="I825" t="s">
        <v>19590</v>
      </c>
      <c r="K825" s="94" t="s">
        <v>957</v>
      </c>
      <c r="L825" s="94" t="s">
        <v>12866</v>
      </c>
    </row>
    <row r="826" spans="8:12" ht="15" x14ac:dyDescent="0.25">
      <c r="H826">
        <v>100909</v>
      </c>
      <c r="I826" t="s">
        <v>19591</v>
      </c>
      <c r="K826" s="94" t="s">
        <v>959</v>
      </c>
      <c r="L826" s="94" t="s">
        <v>12868</v>
      </c>
    </row>
    <row r="827" spans="8:12" ht="15" x14ac:dyDescent="0.25">
      <c r="H827">
        <v>100910</v>
      </c>
      <c r="I827" t="s">
        <v>19592</v>
      </c>
      <c r="K827" s="94" t="s">
        <v>961</v>
      </c>
      <c r="L827" s="94" t="s">
        <v>12870</v>
      </c>
    </row>
    <row r="828" spans="8:12" ht="15" x14ac:dyDescent="0.25">
      <c r="H828">
        <v>100911</v>
      </c>
      <c r="I828" t="s">
        <v>19593</v>
      </c>
      <c r="K828" s="94" t="s">
        <v>962</v>
      </c>
      <c r="L828" s="94" t="s">
        <v>12871</v>
      </c>
    </row>
    <row r="829" spans="8:12" ht="15" x14ac:dyDescent="0.25">
      <c r="H829">
        <v>100912</v>
      </c>
      <c r="I829" t="s">
        <v>23708</v>
      </c>
      <c r="K829" s="94" t="s">
        <v>963</v>
      </c>
      <c r="L829" s="94" t="s">
        <v>12872</v>
      </c>
    </row>
    <row r="830" spans="8:12" ht="15" x14ac:dyDescent="0.25">
      <c r="H830">
        <v>100913</v>
      </c>
      <c r="I830" t="s">
        <v>19594</v>
      </c>
      <c r="K830" s="94" t="s">
        <v>964</v>
      </c>
      <c r="L830" s="94" t="s">
        <v>12873</v>
      </c>
    </row>
    <row r="831" spans="8:12" ht="15" x14ac:dyDescent="0.25">
      <c r="H831">
        <v>100914</v>
      </c>
      <c r="I831" t="s">
        <v>19595</v>
      </c>
      <c r="K831" s="94" t="s">
        <v>965</v>
      </c>
      <c r="L831" s="94" t="s">
        <v>12874</v>
      </c>
    </row>
    <row r="832" spans="8:12" ht="15" x14ac:dyDescent="0.25">
      <c r="H832">
        <v>100915</v>
      </c>
      <c r="I832" t="s">
        <v>23709</v>
      </c>
      <c r="K832" s="94" t="s">
        <v>966</v>
      </c>
      <c r="L832" s="94" t="s">
        <v>12875</v>
      </c>
    </row>
    <row r="833" spans="8:12" ht="15" x14ac:dyDescent="0.25">
      <c r="H833">
        <v>100916</v>
      </c>
      <c r="I833" t="s">
        <v>23710</v>
      </c>
      <c r="K833" s="94" t="s">
        <v>967</v>
      </c>
      <c r="L833" s="94" t="s">
        <v>12876</v>
      </c>
    </row>
    <row r="834" spans="8:12" ht="15" x14ac:dyDescent="0.25">
      <c r="H834">
        <v>100917</v>
      </c>
      <c r="I834" t="s">
        <v>19596</v>
      </c>
      <c r="K834" s="94" t="s">
        <v>968</v>
      </c>
      <c r="L834" s="94" t="s">
        <v>12877</v>
      </c>
    </row>
    <row r="835" spans="8:12" ht="15" x14ac:dyDescent="0.25">
      <c r="H835">
        <v>100918</v>
      </c>
      <c r="I835" t="s">
        <v>19597</v>
      </c>
      <c r="K835" s="94" t="s">
        <v>969</v>
      </c>
      <c r="L835" s="94" t="s">
        <v>13090</v>
      </c>
    </row>
    <row r="836" spans="8:12" ht="15" x14ac:dyDescent="0.25">
      <c r="H836">
        <v>100919</v>
      </c>
      <c r="I836" t="s">
        <v>19598</v>
      </c>
      <c r="K836" s="94" t="s">
        <v>971</v>
      </c>
      <c r="L836" s="94" t="s">
        <v>12880</v>
      </c>
    </row>
    <row r="837" spans="8:12" ht="15" x14ac:dyDescent="0.25">
      <c r="H837">
        <v>100920</v>
      </c>
      <c r="I837" t="s">
        <v>19599</v>
      </c>
      <c r="K837" s="94" t="s">
        <v>973</v>
      </c>
      <c r="L837" s="94" t="s">
        <v>12881</v>
      </c>
    </row>
    <row r="838" spans="8:12" ht="15" x14ac:dyDescent="0.25">
      <c r="H838">
        <v>100921</v>
      </c>
      <c r="I838" t="s">
        <v>19600</v>
      </c>
      <c r="K838" s="94" t="s">
        <v>974</v>
      </c>
      <c r="L838" s="94" t="s">
        <v>12882</v>
      </c>
    </row>
    <row r="839" spans="8:12" ht="15" x14ac:dyDescent="0.25">
      <c r="H839">
        <v>100922</v>
      </c>
      <c r="I839" t="s">
        <v>19601</v>
      </c>
      <c r="K839" s="94" t="s">
        <v>975</v>
      </c>
      <c r="L839" s="94" t="s">
        <v>13091</v>
      </c>
    </row>
    <row r="840" spans="8:12" ht="15" x14ac:dyDescent="0.25">
      <c r="H840">
        <v>100923</v>
      </c>
      <c r="I840" t="s">
        <v>19602</v>
      </c>
      <c r="K840" s="94" t="s">
        <v>976</v>
      </c>
      <c r="L840" s="94" t="s">
        <v>12883</v>
      </c>
    </row>
    <row r="841" spans="8:12" ht="15" x14ac:dyDescent="0.25">
      <c r="H841">
        <v>100924</v>
      </c>
      <c r="I841" t="s">
        <v>19603</v>
      </c>
      <c r="K841" s="94" t="s">
        <v>977</v>
      </c>
      <c r="L841" s="94" t="s">
        <v>12884</v>
      </c>
    </row>
    <row r="842" spans="8:12" ht="15" x14ac:dyDescent="0.25">
      <c r="H842">
        <v>100927</v>
      </c>
      <c r="I842" t="s">
        <v>11573</v>
      </c>
      <c r="K842" s="94" t="s">
        <v>978</v>
      </c>
      <c r="L842" s="94" t="s">
        <v>12885</v>
      </c>
    </row>
    <row r="843" spans="8:12" ht="15" x14ac:dyDescent="0.25">
      <c r="H843">
        <v>100928</v>
      </c>
      <c r="I843" t="s">
        <v>19604</v>
      </c>
      <c r="K843" s="94" t="s">
        <v>979</v>
      </c>
      <c r="L843" s="94" t="s">
        <v>12886</v>
      </c>
    </row>
    <row r="844" spans="8:12" ht="15" x14ac:dyDescent="0.25">
      <c r="H844">
        <v>100929</v>
      </c>
      <c r="I844" t="s">
        <v>23711</v>
      </c>
      <c r="K844" s="94" t="s">
        <v>980</v>
      </c>
      <c r="L844" s="94" t="s">
        <v>13094</v>
      </c>
    </row>
    <row r="845" spans="8:12" ht="15" x14ac:dyDescent="0.25">
      <c r="H845">
        <v>100930</v>
      </c>
      <c r="I845" t="s">
        <v>19605</v>
      </c>
      <c r="K845" s="94" t="s">
        <v>981</v>
      </c>
      <c r="L845" s="94" t="s">
        <v>12887</v>
      </c>
    </row>
    <row r="846" spans="8:12" ht="15" x14ac:dyDescent="0.25">
      <c r="H846">
        <v>100931</v>
      </c>
      <c r="I846" t="s">
        <v>11574</v>
      </c>
      <c r="K846" s="94" t="s">
        <v>982</v>
      </c>
      <c r="L846" s="94" t="s">
        <v>12888</v>
      </c>
    </row>
    <row r="847" spans="8:12" ht="15" x14ac:dyDescent="0.25">
      <c r="H847">
        <v>100932</v>
      </c>
      <c r="I847" t="s">
        <v>19606</v>
      </c>
      <c r="K847" s="94" t="s">
        <v>983</v>
      </c>
      <c r="L847" s="94" t="s">
        <v>12889</v>
      </c>
    </row>
    <row r="848" spans="8:12" ht="15" x14ac:dyDescent="0.25">
      <c r="H848">
        <v>100933</v>
      </c>
      <c r="I848" t="s">
        <v>23712</v>
      </c>
      <c r="K848" s="94" t="s">
        <v>984</v>
      </c>
      <c r="L848" s="94" t="s">
        <v>12891</v>
      </c>
    </row>
    <row r="849" spans="8:12" ht="15" x14ac:dyDescent="0.25">
      <c r="H849">
        <v>100934</v>
      </c>
      <c r="I849" t="s">
        <v>19607</v>
      </c>
      <c r="K849" s="94" t="s">
        <v>985</v>
      </c>
      <c r="L849" s="94" t="s">
        <v>12892</v>
      </c>
    </row>
    <row r="850" spans="8:12" ht="15" x14ac:dyDescent="0.25">
      <c r="H850">
        <v>100935</v>
      </c>
      <c r="I850" t="s">
        <v>19608</v>
      </c>
      <c r="K850" s="94" t="s">
        <v>986</v>
      </c>
      <c r="L850" s="94" t="s">
        <v>12894</v>
      </c>
    </row>
    <row r="851" spans="8:12" ht="15" x14ac:dyDescent="0.25">
      <c r="H851">
        <v>100936</v>
      </c>
      <c r="I851" t="s">
        <v>23713</v>
      </c>
      <c r="K851" s="94" t="s">
        <v>987</v>
      </c>
      <c r="L851" s="94" t="s">
        <v>13094</v>
      </c>
    </row>
    <row r="852" spans="8:12" ht="15" x14ac:dyDescent="0.25">
      <c r="H852">
        <v>100937</v>
      </c>
      <c r="I852" t="s">
        <v>19609</v>
      </c>
      <c r="K852" s="94" t="s">
        <v>988</v>
      </c>
      <c r="L852" s="94" t="s">
        <v>12896</v>
      </c>
    </row>
    <row r="853" spans="8:12" ht="15" x14ac:dyDescent="0.25">
      <c r="H853">
        <v>100938</v>
      </c>
      <c r="I853" t="s">
        <v>19610</v>
      </c>
      <c r="K853" s="94" t="s">
        <v>989</v>
      </c>
      <c r="L853" s="94" t="s">
        <v>12897</v>
      </c>
    </row>
    <row r="854" spans="8:12" ht="15" x14ac:dyDescent="0.25">
      <c r="H854">
        <v>100939</v>
      </c>
      <c r="I854" t="s">
        <v>19611</v>
      </c>
      <c r="K854" s="94" t="s">
        <v>990</v>
      </c>
      <c r="L854" s="94" t="s">
        <v>12898</v>
      </c>
    </row>
    <row r="855" spans="8:12" ht="15" x14ac:dyDescent="0.25">
      <c r="H855">
        <v>100940</v>
      </c>
      <c r="I855" t="s">
        <v>19612</v>
      </c>
      <c r="K855" s="94" t="s">
        <v>991</v>
      </c>
      <c r="L855" s="94" t="s">
        <v>12900</v>
      </c>
    </row>
    <row r="856" spans="8:12" ht="15" x14ac:dyDescent="0.25">
      <c r="H856">
        <v>100941</v>
      </c>
      <c r="I856" t="s">
        <v>19613</v>
      </c>
      <c r="K856" s="94" t="s">
        <v>992</v>
      </c>
      <c r="L856" s="94" t="s">
        <v>12901</v>
      </c>
    </row>
    <row r="857" spans="8:12" ht="15" x14ac:dyDescent="0.25">
      <c r="H857">
        <v>100942</v>
      </c>
      <c r="I857" t="s">
        <v>19614</v>
      </c>
      <c r="K857" s="94" t="s">
        <v>993</v>
      </c>
      <c r="L857" s="94" t="s">
        <v>12902</v>
      </c>
    </row>
    <row r="858" spans="8:12" ht="15" x14ac:dyDescent="0.25">
      <c r="H858">
        <v>100943</v>
      </c>
      <c r="I858" t="s">
        <v>19615</v>
      </c>
      <c r="K858" s="94" t="s">
        <v>994</v>
      </c>
      <c r="L858" s="94" t="s">
        <v>12903</v>
      </c>
    </row>
    <row r="859" spans="8:12" ht="15" x14ac:dyDescent="0.25">
      <c r="H859">
        <v>100944</v>
      </c>
      <c r="I859" t="s">
        <v>19616</v>
      </c>
      <c r="K859" s="94" t="s">
        <v>995</v>
      </c>
      <c r="L859" s="94" t="s">
        <v>12904</v>
      </c>
    </row>
    <row r="860" spans="8:12" ht="15" x14ac:dyDescent="0.25">
      <c r="H860">
        <v>100945</v>
      </c>
      <c r="I860" t="s">
        <v>11575</v>
      </c>
      <c r="K860" s="94" t="s">
        <v>996</v>
      </c>
      <c r="L860" s="94" t="s">
        <v>12905</v>
      </c>
    </row>
    <row r="861" spans="8:12" ht="15" x14ac:dyDescent="0.25">
      <c r="H861">
        <v>100946</v>
      </c>
      <c r="I861" t="s">
        <v>19617</v>
      </c>
      <c r="K861" s="94" t="s">
        <v>997</v>
      </c>
      <c r="L861" s="94" t="s">
        <v>12906</v>
      </c>
    </row>
    <row r="862" spans="8:12" ht="15" x14ac:dyDescent="0.25">
      <c r="H862">
        <v>100947</v>
      </c>
      <c r="I862" t="s">
        <v>19618</v>
      </c>
      <c r="K862" s="94" t="s">
        <v>998</v>
      </c>
      <c r="L862" s="94" t="s">
        <v>13094</v>
      </c>
    </row>
    <row r="863" spans="8:12" ht="15" x14ac:dyDescent="0.25">
      <c r="H863">
        <v>100948</v>
      </c>
      <c r="I863" t="s">
        <v>19619</v>
      </c>
      <c r="K863" s="94" t="s">
        <v>999</v>
      </c>
      <c r="L863" s="94" t="s">
        <v>13094</v>
      </c>
    </row>
    <row r="864" spans="8:12" ht="15" x14ac:dyDescent="0.25">
      <c r="H864">
        <v>100949</v>
      </c>
      <c r="I864" t="s">
        <v>19620</v>
      </c>
      <c r="K864" s="94" t="s">
        <v>1000</v>
      </c>
      <c r="L864" s="94" t="s">
        <v>13094</v>
      </c>
    </row>
    <row r="865" spans="8:12" ht="15" x14ac:dyDescent="0.25">
      <c r="H865">
        <v>100950</v>
      </c>
      <c r="I865" t="s">
        <v>19621</v>
      </c>
      <c r="K865" s="94" t="s">
        <v>1001</v>
      </c>
      <c r="L865" s="94" t="s">
        <v>13094</v>
      </c>
    </row>
    <row r="866" spans="8:12" ht="15" x14ac:dyDescent="0.25">
      <c r="H866">
        <v>100951</v>
      </c>
      <c r="I866" t="s">
        <v>19622</v>
      </c>
      <c r="K866" s="94" t="s">
        <v>1002</v>
      </c>
      <c r="L866" s="94" t="s">
        <v>13094</v>
      </c>
    </row>
    <row r="867" spans="8:12" ht="15" x14ac:dyDescent="0.25">
      <c r="H867">
        <v>100952</v>
      </c>
      <c r="I867" t="s">
        <v>19623</v>
      </c>
      <c r="K867" s="94" t="s">
        <v>1003</v>
      </c>
      <c r="L867" s="94" t="s">
        <v>13098</v>
      </c>
    </row>
    <row r="868" spans="8:12" ht="15" x14ac:dyDescent="0.25">
      <c r="H868">
        <v>100953</v>
      </c>
      <c r="I868" t="s">
        <v>23714</v>
      </c>
      <c r="K868" s="94" t="s">
        <v>1004</v>
      </c>
      <c r="L868" s="94" t="s">
        <v>13099</v>
      </c>
    </row>
    <row r="869" spans="8:12" ht="15" x14ac:dyDescent="0.25">
      <c r="H869">
        <v>100954</v>
      </c>
      <c r="I869" t="s">
        <v>19624</v>
      </c>
      <c r="K869" s="94" t="s">
        <v>1005</v>
      </c>
      <c r="L869" s="94" t="s">
        <v>12855</v>
      </c>
    </row>
    <row r="870" spans="8:12" ht="15" x14ac:dyDescent="0.25">
      <c r="H870">
        <v>100955</v>
      </c>
      <c r="I870" t="s">
        <v>19625</v>
      </c>
      <c r="K870" s="94" t="s">
        <v>11572</v>
      </c>
      <c r="L870" s="94" t="s">
        <v>13100</v>
      </c>
    </row>
    <row r="871" spans="8:12" ht="15" x14ac:dyDescent="0.25">
      <c r="H871">
        <v>100956</v>
      </c>
      <c r="I871" t="s">
        <v>19626</v>
      </c>
      <c r="K871" s="94" t="s">
        <v>1006</v>
      </c>
      <c r="L871" s="94" t="s">
        <v>13101</v>
      </c>
    </row>
    <row r="872" spans="8:12" ht="15" x14ac:dyDescent="0.25">
      <c r="H872">
        <v>100957</v>
      </c>
      <c r="I872" t="s">
        <v>23715</v>
      </c>
      <c r="K872" s="94" t="s">
        <v>1007</v>
      </c>
      <c r="L872" s="94" t="s">
        <v>13102</v>
      </c>
    </row>
    <row r="873" spans="8:12" ht="15" x14ac:dyDescent="0.25">
      <c r="H873">
        <v>100958</v>
      </c>
      <c r="I873" t="s">
        <v>19627</v>
      </c>
      <c r="K873" s="94" t="s">
        <v>1008</v>
      </c>
      <c r="L873" s="94" t="s">
        <v>13103</v>
      </c>
    </row>
    <row r="874" spans="8:12" ht="15" x14ac:dyDescent="0.25">
      <c r="H874">
        <v>100959</v>
      </c>
      <c r="I874" t="s">
        <v>19628</v>
      </c>
      <c r="K874" s="94" t="s">
        <v>1009</v>
      </c>
      <c r="L874" s="94" t="s">
        <v>13104</v>
      </c>
    </row>
    <row r="875" spans="8:12" ht="15" x14ac:dyDescent="0.25">
      <c r="H875">
        <v>100960</v>
      </c>
      <c r="I875" t="s">
        <v>19629</v>
      </c>
      <c r="K875" s="94" t="s">
        <v>1010</v>
      </c>
      <c r="L875" s="94" t="s">
        <v>13105</v>
      </c>
    </row>
    <row r="876" spans="8:12" ht="15" x14ac:dyDescent="0.25">
      <c r="H876">
        <v>100961</v>
      </c>
      <c r="I876" t="s">
        <v>23716</v>
      </c>
      <c r="K876" s="94" t="s">
        <v>1011</v>
      </c>
      <c r="L876" s="94" t="s">
        <v>13106</v>
      </c>
    </row>
    <row r="877" spans="8:12" ht="15" x14ac:dyDescent="0.25">
      <c r="H877">
        <v>100962</v>
      </c>
      <c r="I877" t="s">
        <v>19630</v>
      </c>
      <c r="K877" s="94" t="s">
        <v>1012</v>
      </c>
      <c r="L877" s="94" t="s">
        <v>13107</v>
      </c>
    </row>
    <row r="878" spans="8:12" ht="15" x14ac:dyDescent="0.25">
      <c r="H878">
        <v>100963</v>
      </c>
      <c r="I878" t="s">
        <v>19631</v>
      </c>
      <c r="K878" s="94" t="s">
        <v>1013</v>
      </c>
      <c r="L878" s="94" t="s">
        <v>13108</v>
      </c>
    </row>
    <row r="879" spans="8:12" ht="15" x14ac:dyDescent="0.25">
      <c r="H879">
        <v>100964</v>
      </c>
      <c r="I879" t="s">
        <v>19632</v>
      </c>
      <c r="K879" s="94" t="s">
        <v>1014</v>
      </c>
      <c r="L879" s="94" t="s">
        <v>13110</v>
      </c>
    </row>
    <row r="880" spans="8:12" ht="15" x14ac:dyDescent="0.25">
      <c r="H880">
        <v>100965</v>
      </c>
      <c r="I880" t="s">
        <v>19633</v>
      </c>
      <c r="K880" s="94" t="s">
        <v>1015</v>
      </c>
      <c r="L880" s="94" t="s">
        <v>13111</v>
      </c>
    </row>
    <row r="881" spans="8:12" ht="15" x14ac:dyDescent="0.25">
      <c r="H881">
        <v>100966</v>
      </c>
      <c r="I881" t="s">
        <v>19634</v>
      </c>
      <c r="K881" s="94" t="s">
        <v>1016</v>
      </c>
      <c r="L881" s="94" t="s">
        <v>13113</v>
      </c>
    </row>
    <row r="882" spans="8:12" ht="15" x14ac:dyDescent="0.25">
      <c r="H882">
        <v>100968</v>
      </c>
      <c r="I882" t="s">
        <v>19635</v>
      </c>
      <c r="K882" s="94" t="s">
        <v>1017</v>
      </c>
      <c r="L882" s="94" t="s">
        <v>13114</v>
      </c>
    </row>
    <row r="883" spans="8:12" ht="15" x14ac:dyDescent="0.25">
      <c r="H883">
        <v>100969</v>
      </c>
      <c r="I883" t="s">
        <v>19636</v>
      </c>
      <c r="K883" s="94" t="s">
        <v>1018</v>
      </c>
      <c r="L883" s="94" t="s">
        <v>13115</v>
      </c>
    </row>
    <row r="884" spans="8:12" ht="15" x14ac:dyDescent="0.25">
      <c r="H884">
        <v>100970</v>
      </c>
      <c r="I884" t="s">
        <v>19637</v>
      </c>
      <c r="K884" s="94" t="s">
        <v>1019</v>
      </c>
      <c r="L884" s="94" t="s">
        <v>13116</v>
      </c>
    </row>
    <row r="885" spans="8:12" ht="15" x14ac:dyDescent="0.25">
      <c r="H885">
        <v>100971</v>
      </c>
      <c r="I885" t="s">
        <v>19638</v>
      </c>
      <c r="K885" s="94" t="s">
        <v>1020</v>
      </c>
      <c r="L885" s="94" t="s">
        <v>13108</v>
      </c>
    </row>
    <row r="886" spans="8:12" ht="15" x14ac:dyDescent="0.25">
      <c r="H886">
        <v>100972</v>
      </c>
      <c r="I886" t="s">
        <v>19639</v>
      </c>
      <c r="K886" s="94" t="s">
        <v>1021</v>
      </c>
      <c r="L886" s="94" t="s">
        <v>13116</v>
      </c>
    </row>
    <row r="887" spans="8:12" ht="15" x14ac:dyDescent="0.25">
      <c r="H887">
        <v>100973</v>
      </c>
      <c r="I887" t="s">
        <v>19640</v>
      </c>
      <c r="K887" s="94" t="s">
        <v>1022</v>
      </c>
      <c r="L887" s="94" t="s">
        <v>13117</v>
      </c>
    </row>
    <row r="888" spans="8:12" ht="15" x14ac:dyDescent="0.25">
      <c r="H888">
        <v>100974</v>
      </c>
      <c r="I888" t="s">
        <v>19248</v>
      </c>
      <c r="K888" s="94" t="s">
        <v>1023</v>
      </c>
      <c r="L888" s="94" t="s">
        <v>13118</v>
      </c>
    </row>
    <row r="889" spans="8:12" ht="15" x14ac:dyDescent="0.25">
      <c r="H889">
        <v>100975</v>
      </c>
      <c r="I889" t="s">
        <v>19641</v>
      </c>
      <c r="K889" s="94" t="s">
        <v>1024</v>
      </c>
      <c r="L889" s="94" t="s">
        <v>1025</v>
      </c>
    </row>
    <row r="890" spans="8:12" ht="15" x14ac:dyDescent="0.25">
      <c r="H890">
        <v>100976</v>
      </c>
      <c r="I890" t="s">
        <v>19642</v>
      </c>
      <c r="K890" s="94" t="s">
        <v>1026</v>
      </c>
      <c r="L890" s="94" t="s">
        <v>13119</v>
      </c>
    </row>
    <row r="891" spans="8:12" ht="15" x14ac:dyDescent="0.25">
      <c r="H891">
        <v>100977</v>
      </c>
      <c r="I891" t="s">
        <v>19643</v>
      </c>
      <c r="K891" s="94" t="s">
        <v>1027</v>
      </c>
      <c r="L891" s="94" t="s">
        <v>13120</v>
      </c>
    </row>
    <row r="892" spans="8:12" ht="15" x14ac:dyDescent="0.25">
      <c r="H892">
        <v>100978</v>
      </c>
      <c r="I892" t="s">
        <v>19644</v>
      </c>
      <c r="K892" s="94" t="s">
        <v>1028</v>
      </c>
      <c r="L892" s="94" t="s">
        <v>13121</v>
      </c>
    </row>
    <row r="893" spans="8:12" ht="15" x14ac:dyDescent="0.25">
      <c r="H893">
        <v>100979</v>
      </c>
      <c r="I893" t="s">
        <v>19645</v>
      </c>
      <c r="K893" s="94" t="s">
        <v>1029</v>
      </c>
      <c r="L893" s="94" t="s">
        <v>13123</v>
      </c>
    </row>
    <row r="894" spans="8:12" ht="15" x14ac:dyDescent="0.25">
      <c r="H894">
        <v>100980</v>
      </c>
      <c r="I894" t="s">
        <v>19646</v>
      </c>
      <c r="K894" s="94" t="s">
        <v>1030</v>
      </c>
      <c r="L894" s="94" t="s">
        <v>13125</v>
      </c>
    </row>
    <row r="895" spans="8:12" ht="15" x14ac:dyDescent="0.25">
      <c r="H895">
        <v>100981</v>
      </c>
      <c r="I895" t="s">
        <v>19647</v>
      </c>
      <c r="K895" s="94" t="s">
        <v>1031</v>
      </c>
      <c r="L895" s="94" t="s">
        <v>13126</v>
      </c>
    </row>
    <row r="896" spans="8:12" ht="15" x14ac:dyDescent="0.25">
      <c r="H896">
        <v>100982</v>
      </c>
      <c r="I896" t="s">
        <v>23717</v>
      </c>
      <c r="K896" s="94" t="s">
        <v>1032</v>
      </c>
      <c r="L896" s="94" t="s">
        <v>13127</v>
      </c>
    </row>
    <row r="897" spans="8:12" ht="15" x14ac:dyDescent="0.25">
      <c r="H897">
        <v>100983</v>
      </c>
      <c r="I897" t="s">
        <v>19648</v>
      </c>
      <c r="K897" s="94" t="s">
        <v>1033</v>
      </c>
      <c r="L897" s="94" t="s">
        <v>13128</v>
      </c>
    </row>
    <row r="898" spans="8:12" ht="15" x14ac:dyDescent="0.25">
      <c r="H898">
        <v>100984</v>
      </c>
      <c r="I898" t="s">
        <v>19649</v>
      </c>
      <c r="K898" s="94" t="s">
        <v>1034</v>
      </c>
      <c r="L898" s="94" t="s">
        <v>13129</v>
      </c>
    </row>
    <row r="899" spans="8:12" ht="15" x14ac:dyDescent="0.25">
      <c r="H899">
        <v>100986</v>
      </c>
      <c r="I899" t="s">
        <v>19650</v>
      </c>
      <c r="K899" s="94" t="s">
        <v>1035</v>
      </c>
      <c r="L899" s="94" t="s">
        <v>13131</v>
      </c>
    </row>
    <row r="900" spans="8:12" ht="15" x14ac:dyDescent="0.25">
      <c r="H900">
        <v>100987</v>
      </c>
      <c r="I900" t="s">
        <v>23718</v>
      </c>
      <c r="K900" s="94" t="s">
        <v>1036</v>
      </c>
      <c r="L900" s="94" t="s">
        <v>13133</v>
      </c>
    </row>
    <row r="901" spans="8:12" ht="15" x14ac:dyDescent="0.25">
      <c r="H901">
        <v>100988</v>
      </c>
      <c r="I901" t="s">
        <v>19651</v>
      </c>
      <c r="K901" s="94" t="s">
        <v>1037</v>
      </c>
      <c r="L901" s="94" t="s">
        <v>13134</v>
      </c>
    </row>
    <row r="902" spans="8:12" ht="15" x14ac:dyDescent="0.25">
      <c r="H902">
        <v>100989</v>
      </c>
      <c r="I902" t="s">
        <v>19652</v>
      </c>
      <c r="K902" s="94" t="s">
        <v>1038</v>
      </c>
      <c r="L902" s="94" t="s">
        <v>13135</v>
      </c>
    </row>
    <row r="903" spans="8:12" ht="15" x14ac:dyDescent="0.25">
      <c r="H903">
        <v>100990</v>
      </c>
      <c r="I903" t="s">
        <v>23719</v>
      </c>
      <c r="K903" s="94" t="s">
        <v>1039</v>
      </c>
      <c r="L903" s="94" t="s">
        <v>13136</v>
      </c>
    </row>
    <row r="904" spans="8:12" ht="15" x14ac:dyDescent="0.25">
      <c r="H904">
        <v>100991</v>
      </c>
      <c r="I904" t="s">
        <v>19653</v>
      </c>
      <c r="K904" s="94" t="s">
        <v>1040</v>
      </c>
      <c r="L904" s="94" t="s">
        <v>13137</v>
      </c>
    </row>
    <row r="905" spans="8:12" ht="15" x14ac:dyDescent="0.25">
      <c r="H905">
        <v>100993</v>
      </c>
      <c r="I905" t="s">
        <v>19654</v>
      </c>
      <c r="K905" s="94" t="s">
        <v>1041</v>
      </c>
      <c r="L905" s="94" t="s">
        <v>13138</v>
      </c>
    </row>
    <row r="906" spans="8:12" ht="15" x14ac:dyDescent="0.25">
      <c r="H906">
        <v>100994</v>
      </c>
      <c r="I906" t="s">
        <v>19655</v>
      </c>
      <c r="K906" s="94" t="s">
        <v>1042</v>
      </c>
      <c r="L906" s="94" t="s">
        <v>13139</v>
      </c>
    </row>
    <row r="907" spans="8:12" ht="15" x14ac:dyDescent="0.25">
      <c r="H907">
        <v>100995</v>
      </c>
      <c r="I907" t="s">
        <v>19656</v>
      </c>
      <c r="K907" s="94" t="s">
        <v>1043</v>
      </c>
      <c r="L907" s="94" t="s">
        <v>13140</v>
      </c>
    </row>
    <row r="908" spans="8:12" ht="15" x14ac:dyDescent="0.25">
      <c r="H908">
        <v>100996</v>
      </c>
      <c r="I908" t="s">
        <v>19657</v>
      </c>
      <c r="K908" s="94" t="s">
        <v>1044</v>
      </c>
      <c r="L908" s="94" t="s">
        <v>13141</v>
      </c>
    </row>
    <row r="909" spans="8:12" ht="15" x14ac:dyDescent="0.25">
      <c r="H909">
        <v>100997</v>
      </c>
      <c r="I909" t="s">
        <v>19658</v>
      </c>
      <c r="K909" s="94" t="s">
        <v>1045</v>
      </c>
      <c r="L909" s="94" t="s">
        <v>13142</v>
      </c>
    </row>
    <row r="910" spans="8:12" ht="15" x14ac:dyDescent="0.25">
      <c r="H910">
        <v>100998</v>
      </c>
      <c r="I910" t="s">
        <v>19659</v>
      </c>
      <c r="K910" s="94" t="s">
        <v>1046</v>
      </c>
      <c r="L910" s="94" t="s">
        <v>13143</v>
      </c>
    </row>
    <row r="911" spans="8:12" ht="15" x14ac:dyDescent="0.25">
      <c r="H911">
        <v>100999</v>
      </c>
      <c r="I911" t="s">
        <v>19660</v>
      </c>
      <c r="K911" s="94" t="s">
        <v>1047</v>
      </c>
      <c r="L911" s="94" t="s">
        <v>13144</v>
      </c>
    </row>
    <row r="912" spans="8:12" ht="15" x14ac:dyDescent="0.25">
      <c r="H912">
        <v>101000</v>
      </c>
      <c r="I912" t="s">
        <v>19661</v>
      </c>
      <c r="K912" s="94" t="s">
        <v>1048</v>
      </c>
      <c r="L912" s="94" t="s">
        <v>13145</v>
      </c>
    </row>
    <row r="913" spans="8:12" ht="15" x14ac:dyDescent="0.25">
      <c r="H913">
        <v>101001</v>
      </c>
      <c r="I913" t="s">
        <v>23720</v>
      </c>
      <c r="K913" s="94" t="s">
        <v>1049</v>
      </c>
      <c r="L913" s="94" t="s">
        <v>13146</v>
      </c>
    </row>
    <row r="914" spans="8:12" ht="15" x14ac:dyDescent="0.25">
      <c r="H914">
        <v>101002</v>
      </c>
      <c r="I914" t="s">
        <v>19662</v>
      </c>
      <c r="K914" s="94" t="s">
        <v>1050</v>
      </c>
      <c r="L914" s="94" t="s">
        <v>13147</v>
      </c>
    </row>
    <row r="915" spans="8:12" ht="15" x14ac:dyDescent="0.25">
      <c r="H915">
        <v>101003</v>
      </c>
      <c r="I915" t="s">
        <v>23721</v>
      </c>
      <c r="K915" s="94" t="s">
        <v>1051</v>
      </c>
      <c r="L915" s="94" t="s">
        <v>13149</v>
      </c>
    </row>
    <row r="916" spans="8:12" ht="15" x14ac:dyDescent="0.25">
      <c r="H916">
        <v>101004</v>
      </c>
      <c r="I916" t="s">
        <v>19663</v>
      </c>
      <c r="K916" s="94" t="s">
        <v>1052</v>
      </c>
      <c r="L916" s="94" t="s">
        <v>13150</v>
      </c>
    </row>
    <row r="917" spans="8:12" ht="15" x14ac:dyDescent="0.25">
      <c r="H917">
        <v>101005</v>
      </c>
      <c r="I917" t="s">
        <v>23722</v>
      </c>
      <c r="K917" s="94" t="s">
        <v>1053</v>
      </c>
      <c r="L917" s="94" t="s">
        <v>13151</v>
      </c>
    </row>
    <row r="918" spans="8:12" ht="15" x14ac:dyDescent="0.25">
      <c r="H918">
        <v>101007</v>
      </c>
      <c r="I918" t="s">
        <v>23723</v>
      </c>
      <c r="K918" s="94" t="s">
        <v>1054</v>
      </c>
      <c r="L918" s="94" t="s">
        <v>13152</v>
      </c>
    </row>
    <row r="919" spans="8:12" ht="15" x14ac:dyDescent="0.25">
      <c r="H919">
        <v>101008</v>
      </c>
      <c r="I919" t="s">
        <v>19664</v>
      </c>
      <c r="K919" s="94" t="s">
        <v>1055</v>
      </c>
      <c r="L919" s="94" t="s">
        <v>13153</v>
      </c>
    </row>
    <row r="920" spans="8:12" ht="15" x14ac:dyDescent="0.25">
      <c r="H920">
        <v>101010</v>
      </c>
      <c r="I920" t="s">
        <v>23724</v>
      </c>
      <c r="K920" s="94" t="s">
        <v>1056</v>
      </c>
      <c r="L920" s="94" t="s">
        <v>13155</v>
      </c>
    </row>
    <row r="921" spans="8:12" ht="15" x14ac:dyDescent="0.25">
      <c r="H921">
        <v>101011</v>
      </c>
      <c r="I921" t="s">
        <v>23725</v>
      </c>
      <c r="K921" s="94" t="s">
        <v>1057</v>
      </c>
      <c r="L921" s="94" t="s">
        <v>13157</v>
      </c>
    </row>
    <row r="922" spans="8:12" ht="15" x14ac:dyDescent="0.25">
      <c r="H922">
        <v>101012</v>
      </c>
      <c r="I922" t="s">
        <v>19665</v>
      </c>
      <c r="K922" s="94" t="s">
        <v>1058</v>
      </c>
      <c r="L922" s="94" t="s">
        <v>13158</v>
      </c>
    </row>
    <row r="923" spans="8:12" ht="15" x14ac:dyDescent="0.25">
      <c r="H923">
        <v>101013</v>
      </c>
      <c r="I923" t="s">
        <v>19666</v>
      </c>
      <c r="K923" s="94" t="s">
        <v>1059</v>
      </c>
      <c r="L923" s="94" t="s">
        <v>13159</v>
      </c>
    </row>
    <row r="924" spans="8:12" ht="15" x14ac:dyDescent="0.25">
      <c r="H924">
        <v>101015</v>
      </c>
      <c r="I924" t="s">
        <v>19667</v>
      </c>
      <c r="K924" s="94" t="s">
        <v>1060</v>
      </c>
      <c r="L924" s="94" t="s">
        <v>13160</v>
      </c>
    </row>
    <row r="925" spans="8:12" ht="15" x14ac:dyDescent="0.25">
      <c r="H925">
        <v>101017</v>
      </c>
      <c r="I925" t="s">
        <v>19668</v>
      </c>
      <c r="K925" s="94" t="s">
        <v>1061</v>
      </c>
      <c r="L925" s="94" t="s">
        <v>13161</v>
      </c>
    </row>
    <row r="926" spans="8:12" ht="15" x14ac:dyDescent="0.25">
      <c r="H926">
        <v>101018</v>
      </c>
      <c r="I926" t="s">
        <v>23726</v>
      </c>
      <c r="K926" s="94" t="s">
        <v>1062</v>
      </c>
      <c r="L926" s="94" t="s">
        <v>13162</v>
      </c>
    </row>
    <row r="927" spans="8:12" ht="15" x14ac:dyDescent="0.25">
      <c r="H927">
        <v>101019</v>
      </c>
      <c r="I927" t="s">
        <v>19669</v>
      </c>
      <c r="K927" s="94" t="s">
        <v>1063</v>
      </c>
      <c r="L927" s="94" t="s">
        <v>13163</v>
      </c>
    </row>
    <row r="928" spans="8:12" ht="15" x14ac:dyDescent="0.25">
      <c r="H928">
        <v>101020</v>
      </c>
      <c r="I928" t="s">
        <v>19670</v>
      </c>
      <c r="K928" s="94" t="s">
        <v>1064</v>
      </c>
      <c r="L928" s="94" t="s">
        <v>13164</v>
      </c>
    </row>
    <row r="929" spans="8:12" ht="15" x14ac:dyDescent="0.25">
      <c r="H929">
        <v>101021</v>
      </c>
      <c r="I929" t="s">
        <v>19671</v>
      </c>
      <c r="K929" s="94" t="s">
        <v>1065</v>
      </c>
      <c r="L929" s="94" t="s">
        <v>13165</v>
      </c>
    </row>
    <row r="930" spans="8:12" ht="15" x14ac:dyDescent="0.25">
      <c r="H930">
        <v>101022</v>
      </c>
      <c r="I930" t="s">
        <v>19672</v>
      </c>
      <c r="K930" s="94" t="s">
        <v>1066</v>
      </c>
      <c r="L930" s="94" t="s">
        <v>13166</v>
      </c>
    </row>
    <row r="931" spans="8:12" ht="15" x14ac:dyDescent="0.25">
      <c r="H931">
        <v>101023</v>
      </c>
      <c r="I931" t="s">
        <v>19673</v>
      </c>
      <c r="K931" s="94" t="s">
        <v>1067</v>
      </c>
      <c r="L931" s="94" t="s">
        <v>13167</v>
      </c>
    </row>
    <row r="932" spans="8:12" ht="15" x14ac:dyDescent="0.25">
      <c r="H932">
        <v>101024</v>
      </c>
      <c r="I932" t="s">
        <v>19674</v>
      </c>
      <c r="K932" s="94" t="s">
        <v>1068</v>
      </c>
      <c r="L932" s="94" t="s">
        <v>13168</v>
      </c>
    </row>
    <row r="933" spans="8:12" ht="15" x14ac:dyDescent="0.25">
      <c r="H933">
        <v>101025</v>
      </c>
      <c r="I933" t="s">
        <v>19675</v>
      </c>
      <c r="K933" s="94" t="s">
        <v>1069</v>
      </c>
      <c r="L933" s="94" t="s">
        <v>13169</v>
      </c>
    </row>
    <row r="934" spans="8:12" ht="15" x14ac:dyDescent="0.25">
      <c r="H934">
        <v>101026</v>
      </c>
      <c r="I934" t="s">
        <v>19676</v>
      </c>
      <c r="K934" s="94" t="s">
        <v>1070</v>
      </c>
      <c r="L934" s="94" t="s">
        <v>13170</v>
      </c>
    </row>
    <row r="935" spans="8:12" ht="15" x14ac:dyDescent="0.25">
      <c r="H935">
        <v>101027</v>
      </c>
      <c r="I935" t="s">
        <v>19677</v>
      </c>
      <c r="K935" s="94" t="s">
        <v>1071</v>
      </c>
      <c r="L935" s="94" t="s">
        <v>13171</v>
      </c>
    </row>
    <row r="936" spans="8:12" ht="15" x14ac:dyDescent="0.25">
      <c r="H936">
        <v>101028</v>
      </c>
      <c r="I936" t="s">
        <v>19678</v>
      </c>
      <c r="K936" s="94" t="s">
        <v>1072</v>
      </c>
      <c r="L936" s="94" t="s">
        <v>13172</v>
      </c>
    </row>
    <row r="937" spans="8:12" ht="15" x14ac:dyDescent="0.25">
      <c r="H937">
        <v>101030</v>
      </c>
      <c r="I937" t="s">
        <v>19679</v>
      </c>
      <c r="K937" s="94" t="s">
        <v>1073</v>
      </c>
      <c r="L937" s="94" t="s">
        <v>13173</v>
      </c>
    </row>
    <row r="938" spans="8:12" ht="15" x14ac:dyDescent="0.25">
      <c r="H938">
        <v>101031</v>
      </c>
      <c r="I938" t="s">
        <v>23727</v>
      </c>
      <c r="K938" s="94" t="s">
        <v>1074</v>
      </c>
      <c r="L938" s="94" t="s">
        <v>13174</v>
      </c>
    </row>
    <row r="939" spans="8:12" ht="15" x14ac:dyDescent="0.25">
      <c r="H939">
        <v>101032</v>
      </c>
      <c r="I939" t="s">
        <v>23728</v>
      </c>
      <c r="K939" s="94" t="s">
        <v>1075</v>
      </c>
      <c r="L939" s="94" t="s">
        <v>13175</v>
      </c>
    </row>
    <row r="940" spans="8:12" ht="15" x14ac:dyDescent="0.25">
      <c r="H940">
        <v>101033</v>
      </c>
      <c r="I940" t="s">
        <v>19680</v>
      </c>
      <c r="K940" s="94" t="s">
        <v>1076</v>
      </c>
      <c r="L940" s="94" t="s">
        <v>13176</v>
      </c>
    </row>
    <row r="941" spans="8:12" ht="15" x14ac:dyDescent="0.25">
      <c r="H941">
        <v>101034</v>
      </c>
      <c r="I941" t="s">
        <v>19681</v>
      </c>
      <c r="K941" s="94" t="s">
        <v>1077</v>
      </c>
      <c r="L941" s="94" t="s">
        <v>13177</v>
      </c>
    </row>
    <row r="942" spans="8:12" ht="15" x14ac:dyDescent="0.25">
      <c r="H942">
        <v>101035</v>
      </c>
      <c r="I942" t="s">
        <v>19682</v>
      </c>
      <c r="K942" s="94" t="s">
        <v>1078</v>
      </c>
      <c r="L942" s="94" t="s">
        <v>13179</v>
      </c>
    </row>
    <row r="943" spans="8:12" ht="15" x14ac:dyDescent="0.25">
      <c r="H943">
        <v>101036</v>
      </c>
      <c r="I943" t="s">
        <v>19683</v>
      </c>
      <c r="K943" s="94" t="s">
        <v>1079</v>
      </c>
      <c r="L943" s="94" t="s">
        <v>13180</v>
      </c>
    </row>
    <row r="944" spans="8:12" ht="15" x14ac:dyDescent="0.25">
      <c r="H944">
        <v>101037</v>
      </c>
      <c r="I944" t="s">
        <v>19684</v>
      </c>
      <c r="K944" s="94" t="s">
        <v>1080</v>
      </c>
      <c r="L944" s="94" t="s">
        <v>13182</v>
      </c>
    </row>
    <row r="945" spans="8:12" ht="15" x14ac:dyDescent="0.25">
      <c r="H945">
        <v>101038</v>
      </c>
      <c r="I945" t="s">
        <v>19685</v>
      </c>
      <c r="K945" s="94" t="s">
        <v>1081</v>
      </c>
      <c r="L945" s="94" t="s">
        <v>13183</v>
      </c>
    </row>
    <row r="946" spans="8:12" ht="15" x14ac:dyDescent="0.25">
      <c r="H946">
        <v>101039</v>
      </c>
      <c r="I946" t="s">
        <v>659</v>
      </c>
      <c r="K946" s="94" t="s">
        <v>1082</v>
      </c>
      <c r="L946" s="94" t="s">
        <v>13184</v>
      </c>
    </row>
    <row r="947" spans="8:12" ht="15" x14ac:dyDescent="0.25">
      <c r="H947">
        <v>101040</v>
      </c>
      <c r="I947" t="s">
        <v>19686</v>
      </c>
      <c r="K947" s="94" t="s">
        <v>1083</v>
      </c>
      <c r="L947" s="94" t="s">
        <v>13185</v>
      </c>
    </row>
    <row r="948" spans="8:12" ht="15" x14ac:dyDescent="0.25">
      <c r="H948">
        <v>101041</v>
      </c>
      <c r="I948" t="s">
        <v>19687</v>
      </c>
      <c r="K948" s="94" t="s">
        <v>1084</v>
      </c>
      <c r="L948" s="94" t="s">
        <v>13186</v>
      </c>
    </row>
    <row r="949" spans="8:12" ht="15" x14ac:dyDescent="0.25">
      <c r="H949">
        <v>101042</v>
      </c>
      <c r="I949" t="s">
        <v>19688</v>
      </c>
      <c r="K949" s="94" t="s">
        <v>1085</v>
      </c>
      <c r="L949" s="94" t="s">
        <v>13187</v>
      </c>
    </row>
    <row r="950" spans="8:12" ht="15" x14ac:dyDescent="0.25">
      <c r="H950">
        <v>101043</v>
      </c>
      <c r="I950" t="s">
        <v>19689</v>
      </c>
      <c r="K950" s="94" t="s">
        <v>1086</v>
      </c>
      <c r="L950" s="94" t="s">
        <v>13188</v>
      </c>
    </row>
    <row r="951" spans="8:12" ht="15" x14ac:dyDescent="0.25">
      <c r="H951">
        <v>101044</v>
      </c>
      <c r="I951" t="s">
        <v>19690</v>
      </c>
      <c r="K951" s="94" t="s">
        <v>1087</v>
      </c>
      <c r="L951" s="94" t="s">
        <v>13189</v>
      </c>
    </row>
    <row r="952" spans="8:12" ht="15" x14ac:dyDescent="0.25">
      <c r="H952">
        <v>101045</v>
      </c>
      <c r="I952" t="s">
        <v>19691</v>
      </c>
      <c r="K952" s="94" t="s">
        <v>1088</v>
      </c>
      <c r="L952" s="94" t="s">
        <v>13190</v>
      </c>
    </row>
    <row r="953" spans="8:12" ht="15" x14ac:dyDescent="0.25">
      <c r="H953">
        <v>101046</v>
      </c>
      <c r="I953" t="s">
        <v>19692</v>
      </c>
      <c r="K953" s="94" t="s">
        <v>1089</v>
      </c>
      <c r="L953" s="94" t="s">
        <v>13191</v>
      </c>
    </row>
    <row r="954" spans="8:12" ht="15" x14ac:dyDescent="0.25">
      <c r="H954">
        <v>101047</v>
      </c>
      <c r="I954" t="s">
        <v>19693</v>
      </c>
      <c r="K954" s="94" t="s">
        <v>1091</v>
      </c>
      <c r="L954" s="94" t="s">
        <v>13193</v>
      </c>
    </row>
    <row r="955" spans="8:12" ht="15" x14ac:dyDescent="0.25">
      <c r="H955">
        <v>101048</v>
      </c>
      <c r="I955" t="s">
        <v>19694</v>
      </c>
      <c r="K955" s="94" t="s">
        <v>1092</v>
      </c>
      <c r="L955" s="94" t="s">
        <v>13194</v>
      </c>
    </row>
    <row r="956" spans="8:12" ht="15" x14ac:dyDescent="0.25">
      <c r="H956">
        <v>101049</v>
      </c>
      <c r="I956" t="s">
        <v>19695</v>
      </c>
      <c r="K956" s="94" t="s">
        <v>1093</v>
      </c>
      <c r="L956" s="94" t="s">
        <v>13195</v>
      </c>
    </row>
    <row r="957" spans="8:12" ht="15" x14ac:dyDescent="0.25">
      <c r="H957">
        <v>101050</v>
      </c>
      <c r="I957" t="s">
        <v>19696</v>
      </c>
      <c r="K957" s="94" t="s">
        <v>1094</v>
      </c>
      <c r="L957" s="94" t="s">
        <v>13197</v>
      </c>
    </row>
    <row r="958" spans="8:12" ht="15" x14ac:dyDescent="0.25">
      <c r="H958">
        <v>101052</v>
      </c>
      <c r="I958" t="s">
        <v>19697</v>
      </c>
      <c r="K958" s="94" t="s">
        <v>1095</v>
      </c>
      <c r="L958" s="94" t="s">
        <v>13198</v>
      </c>
    </row>
    <row r="959" spans="8:12" ht="15" x14ac:dyDescent="0.25">
      <c r="H959">
        <v>101053</v>
      </c>
      <c r="I959" t="s">
        <v>19698</v>
      </c>
      <c r="K959" s="94" t="s">
        <v>1096</v>
      </c>
      <c r="L959" s="94" t="s">
        <v>13199</v>
      </c>
    </row>
    <row r="960" spans="8:12" ht="15" x14ac:dyDescent="0.25">
      <c r="H960">
        <v>101054</v>
      </c>
      <c r="I960" t="s">
        <v>19699</v>
      </c>
      <c r="K960" s="94" t="s">
        <v>1097</v>
      </c>
      <c r="L960" s="94" t="s">
        <v>13200</v>
      </c>
    </row>
    <row r="961" spans="8:12" ht="15" x14ac:dyDescent="0.25">
      <c r="H961">
        <v>101055</v>
      </c>
      <c r="I961" t="s">
        <v>19700</v>
      </c>
      <c r="K961" s="94" t="s">
        <v>1098</v>
      </c>
      <c r="L961" s="94" t="s">
        <v>13201</v>
      </c>
    </row>
    <row r="962" spans="8:12" ht="15" x14ac:dyDescent="0.25">
      <c r="H962">
        <v>101056</v>
      </c>
      <c r="I962" t="s">
        <v>19701</v>
      </c>
      <c r="K962" s="94" t="s">
        <v>1099</v>
      </c>
      <c r="L962" s="94" t="s">
        <v>13202</v>
      </c>
    </row>
    <row r="963" spans="8:12" ht="15" x14ac:dyDescent="0.25">
      <c r="H963">
        <v>101057</v>
      </c>
      <c r="I963" t="s">
        <v>19702</v>
      </c>
      <c r="K963" s="94" t="s">
        <v>1100</v>
      </c>
      <c r="L963" s="94" t="s">
        <v>13203</v>
      </c>
    </row>
    <row r="964" spans="8:12" ht="15" x14ac:dyDescent="0.25">
      <c r="H964">
        <v>101058</v>
      </c>
      <c r="I964" t="s">
        <v>19703</v>
      </c>
      <c r="K964" s="94" t="s">
        <v>1101</v>
      </c>
      <c r="L964" s="94" t="s">
        <v>13204</v>
      </c>
    </row>
    <row r="965" spans="8:12" ht="15" x14ac:dyDescent="0.25">
      <c r="H965">
        <v>101059</v>
      </c>
      <c r="I965" t="s">
        <v>23729</v>
      </c>
      <c r="K965" s="94" t="s">
        <v>1102</v>
      </c>
      <c r="L965" s="94" t="s">
        <v>13205</v>
      </c>
    </row>
    <row r="966" spans="8:12" ht="15" x14ac:dyDescent="0.25">
      <c r="H966">
        <v>101060</v>
      </c>
      <c r="I966" t="s">
        <v>19704</v>
      </c>
      <c r="K966" s="94" t="s">
        <v>1103</v>
      </c>
      <c r="L966" s="94" t="s">
        <v>13206</v>
      </c>
    </row>
    <row r="967" spans="8:12" ht="15" x14ac:dyDescent="0.25">
      <c r="H967">
        <v>101061</v>
      </c>
      <c r="I967" t="s">
        <v>19705</v>
      </c>
      <c r="K967" s="94" t="s">
        <v>1104</v>
      </c>
      <c r="L967" s="94" t="s">
        <v>13207</v>
      </c>
    </row>
    <row r="968" spans="8:12" ht="15" x14ac:dyDescent="0.25">
      <c r="H968">
        <v>101062</v>
      </c>
      <c r="I968" t="s">
        <v>19706</v>
      </c>
      <c r="K968" s="94" t="s">
        <v>1105</v>
      </c>
      <c r="L968" s="94" t="s">
        <v>13208</v>
      </c>
    </row>
    <row r="969" spans="8:12" ht="15" x14ac:dyDescent="0.25">
      <c r="H969">
        <v>101063</v>
      </c>
      <c r="I969" t="s">
        <v>19707</v>
      </c>
      <c r="K969" s="94" t="s">
        <v>1106</v>
      </c>
      <c r="L969" s="94" t="s">
        <v>13209</v>
      </c>
    </row>
    <row r="970" spans="8:12" ht="15" x14ac:dyDescent="0.25">
      <c r="H970">
        <v>101064</v>
      </c>
      <c r="I970" t="s">
        <v>19708</v>
      </c>
      <c r="K970" s="94" t="s">
        <v>1107</v>
      </c>
      <c r="L970" s="94" t="s">
        <v>13210</v>
      </c>
    </row>
    <row r="971" spans="8:12" ht="15" x14ac:dyDescent="0.25">
      <c r="H971">
        <v>101065</v>
      </c>
      <c r="I971" t="s">
        <v>19709</v>
      </c>
      <c r="K971" s="94" t="s">
        <v>1108</v>
      </c>
      <c r="L971" s="94" t="s">
        <v>13211</v>
      </c>
    </row>
    <row r="972" spans="8:12" ht="15" x14ac:dyDescent="0.25">
      <c r="H972">
        <v>101067</v>
      </c>
      <c r="I972" t="s">
        <v>19710</v>
      </c>
      <c r="K972" s="94" t="s">
        <v>1109</v>
      </c>
      <c r="L972" s="94" t="s">
        <v>13212</v>
      </c>
    </row>
    <row r="973" spans="8:12" ht="15" x14ac:dyDescent="0.25">
      <c r="H973">
        <v>101068</v>
      </c>
      <c r="I973" t="s">
        <v>19711</v>
      </c>
      <c r="K973" s="94" t="s">
        <v>1110</v>
      </c>
      <c r="L973" s="94" t="s">
        <v>13213</v>
      </c>
    </row>
    <row r="974" spans="8:12" ht="15" x14ac:dyDescent="0.25">
      <c r="H974">
        <v>101069</v>
      </c>
      <c r="I974" t="s">
        <v>19712</v>
      </c>
      <c r="K974" s="94" t="s">
        <v>1111</v>
      </c>
      <c r="L974" s="94" t="s">
        <v>13214</v>
      </c>
    </row>
    <row r="975" spans="8:12" ht="15" x14ac:dyDescent="0.25">
      <c r="H975">
        <v>101070</v>
      </c>
      <c r="I975" t="s">
        <v>19713</v>
      </c>
      <c r="K975" s="94" t="s">
        <v>1112</v>
      </c>
      <c r="L975" s="94" t="s">
        <v>13215</v>
      </c>
    </row>
    <row r="976" spans="8:12" ht="15" x14ac:dyDescent="0.25">
      <c r="H976">
        <v>101071</v>
      </c>
      <c r="I976" t="s">
        <v>19714</v>
      </c>
      <c r="K976" s="94" t="s">
        <v>1113</v>
      </c>
      <c r="L976" s="94" t="s">
        <v>13216</v>
      </c>
    </row>
    <row r="977" spans="8:12" ht="15" x14ac:dyDescent="0.25">
      <c r="H977">
        <v>101072</v>
      </c>
      <c r="I977" t="s">
        <v>19715</v>
      </c>
      <c r="K977" s="94" t="s">
        <v>1114</v>
      </c>
      <c r="L977" s="94" t="s">
        <v>13217</v>
      </c>
    </row>
    <row r="978" spans="8:12" ht="15" x14ac:dyDescent="0.25">
      <c r="H978">
        <v>101073</v>
      </c>
      <c r="I978" t="s">
        <v>23730</v>
      </c>
      <c r="K978" s="94" t="s">
        <v>1115</v>
      </c>
      <c r="L978" s="94" t="s">
        <v>13218</v>
      </c>
    </row>
    <row r="979" spans="8:12" ht="15" x14ac:dyDescent="0.25">
      <c r="H979">
        <v>101074</v>
      </c>
      <c r="I979" t="s">
        <v>19716</v>
      </c>
      <c r="K979" s="94" t="s">
        <v>1116</v>
      </c>
      <c r="L979" s="94" t="s">
        <v>13219</v>
      </c>
    </row>
    <row r="980" spans="8:12" ht="15" x14ac:dyDescent="0.25">
      <c r="H980">
        <v>101075</v>
      </c>
      <c r="I980" t="s">
        <v>19717</v>
      </c>
      <c r="K980" s="94" t="s">
        <v>1117</v>
      </c>
      <c r="L980" s="94" t="s">
        <v>13220</v>
      </c>
    </row>
    <row r="981" spans="8:12" ht="15" x14ac:dyDescent="0.25">
      <c r="H981">
        <v>101076</v>
      </c>
      <c r="I981" t="s">
        <v>19718</v>
      </c>
      <c r="K981" s="94" t="s">
        <v>1118</v>
      </c>
      <c r="L981" s="94" t="s">
        <v>13221</v>
      </c>
    </row>
    <row r="982" spans="8:12" ht="15" x14ac:dyDescent="0.25">
      <c r="H982">
        <v>101078</v>
      </c>
      <c r="I982" t="s">
        <v>19719</v>
      </c>
      <c r="K982" s="94" t="s">
        <v>1119</v>
      </c>
      <c r="L982" s="94" t="s">
        <v>13222</v>
      </c>
    </row>
    <row r="983" spans="8:12" ht="15" x14ac:dyDescent="0.25">
      <c r="H983">
        <v>101079</v>
      </c>
      <c r="I983" t="s">
        <v>19720</v>
      </c>
      <c r="K983" s="94" t="s">
        <v>1121</v>
      </c>
      <c r="L983" s="94" t="s">
        <v>13223</v>
      </c>
    </row>
    <row r="984" spans="8:12" ht="15" x14ac:dyDescent="0.25">
      <c r="H984">
        <v>101081</v>
      </c>
      <c r="I984" t="s">
        <v>19721</v>
      </c>
      <c r="K984" s="94" t="s">
        <v>1122</v>
      </c>
      <c r="L984" s="94" t="s">
        <v>13224</v>
      </c>
    </row>
    <row r="985" spans="8:12" ht="15" x14ac:dyDescent="0.25">
      <c r="H985">
        <v>101082</v>
      </c>
      <c r="I985" t="s">
        <v>19722</v>
      </c>
      <c r="K985" s="94" t="s">
        <v>1123</v>
      </c>
      <c r="L985" s="94" t="s">
        <v>13225</v>
      </c>
    </row>
    <row r="986" spans="8:12" ht="15" x14ac:dyDescent="0.25">
      <c r="H986">
        <v>101083</v>
      </c>
      <c r="I986" t="s">
        <v>19723</v>
      </c>
      <c r="K986" s="94" t="s">
        <v>1124</v>
      </c>
      <c r="L986" s="94" t="s">
        <v>13226</v>
      </c>
    </row>
    <row r="987" spans="8:12" ht="15" x14ac:dyDescent="0.25">
      <c r="H987">
        <v>101084</v>
      </c>
      <c r="I987" t="s">
        <v>23731</v>
      </c>
      <c r="K987" s="94" t="s">
        <v>1126</v>
      </c>
      <c r="L987" s="94" t="s">
        <v>13227</v>
      </c>
    </row>
    <row r="988" spans="8:12" ht="15" x14ac:dyDescent="0.25">
      <c r="H988">
        <v>101086</v>
      </c>
      <c r="I988" t="s">
        <v>19724</v>
      </c>
      <c r="K988" s="94" t="s">
        <v>1127</v>
      </c>
      <c r="L988" s="94" t="s">
        <v>13228</v>
      </c>
    </row>
    <row r="989" spans="8:12" ht="15" x14ac:dyDescent="0.25">
      <c r="H989">
        <v>101087</v>
      </c>
      <c r="I989" t="s">
        <v>19725</v>
      </c>
      <c r="K989" s="94" t="s">
        <v>1128</v>
      </c>
      <c r="L989" s="94" t="s">
        <v>13229</v>
      </c>
    </row>
    <row r="990" spans="8:12" ht="15" x14ac:dyDescent="0.25">
      <c r="H990">
        <v>101088</v>
      </c>
      <c r="I990" t="s">
        <v>19726</v>
      </c>
      <c r="K990" s="94" t="s">
        <v>1129</v>
      </c>
      <c r="L990" s="94" t="s">
        <v>13230</v>
      </c>
    </row>
    <row r="991" spans="8:12" ht="15" x14ac:dyDescent="0.25">
      <c r="H991">
        <v>101089</v>
      </c>
      <c r="I991" t="s">
        <v>19727</v>
      </c>
      <c r="K991" s="94" t="s">
        <v>1130</v>
      </c>
      <c r="L991" s="94" t="s">
        <v>13231</v>
      </c>
    </row>
    <row r="992" spans="8:12" ht="15" x14ac:dyDescent="0.25">
      <c r="H992">
        <v>101090</v>
      </c>
      <c r="I992" t="s">
        <v>19728</v>
      </c>
      <c r="K992" s="94" t="s">
        <v>1131</v>
      </c>
      <c r="L992" s="94" t="s">
        <v>13232</v>
      </c>
    </row>
    <row r="993" spans="8:12" ht="15" x14ac:dyDescent="0.25">
      <c r="H993">
        <v>101092</v>
      </c>
      <c r="I993" t="s">
        <v>19729</v>
      </c>
      <c r="K993" s="94" t="s">
        <v>1132</v>
      </c>
      <c r="L993" s="94" t="s">
        <v>13233</v>
      </c>
    </row>
    <row r="994" spans="8:12" ht="15" x14ac:dyDescent="0.25">
      <c r="H994">
        <v>101093</v>
      </c>
      <c r="I994" t="s">
        <v>19730</v>
      </c>
      <c r="K994" s="94" t="s">
        <v>1133</v>
      </c>
      <c r="L994" s="94" t="s">
        <v>13234</v>
      </c>
    </row>
    <row r="995" spans="8:12" ht="15" x14ac:dyDescent="0.25">
      <c r="H995">
        <v>101094</v>
      </c>
      <c r="I995" t="s">
        <v>9175</v>
      </c>
      <c r="K995" s="94" t="s">
        <v>1134</v>
      </c>
      <c r="L995" s="94" t="s">
        <v>13235</v>
      </c>
    </row>
    <row r="996" spans="8:12" ht="15" x14ac:dyDescent="0.25">
      <c r="H996">
        <v>101095</v>
      </c>
      <c r="I996" t="s">
        <v>19731</v>
      </c>
      <c r="K996" s="94" t="s">
        <v>1135</v>
      </c>
      <c r="L996" s="94" t="s">
        <v>13236</v>
      </c>
    </row>
    <row r="997" spans="8:12" ht="15" x14ac:dyDescent="0.25">
      <c r="H997">
        <v>101096</v>
      </c>
      <c r="I997" t="s">
        <v>19732</v>
      </c>
      <c r="K997" s="94" t="s">
        <v>1136</v>
      </c>
      <c r="L997" s="94" t="s">
        <v>13237</v>
      </c>
    </row>
    <row r="998" spans="8:12" ht="15" x14ac:dyDescent="0.25">
      <c r="H998">
        <v>101097</v>
      </c>
      <c r="I998" t="s">
        <v>23732</v>
      </c>
      <c r="K998" s="94" t="s">
        <v>1137</v>
      </c>
      <c r="L998" s="94" t="s">
        <v>13238</v>
      </c>
    </row>
    <row r="999" spans="8:12" ht="15" x14ac:dyDescent="0.25">
      <c r="H999">
        <v>101098</v>
      </c>
      <c r="I999" t="s">
        <v>23733</v>
      </c>
      <c r="K999" s="94" t="s">
        <v>1138</v>
      </c>
      <c r="L999" s="94" t="s">
        <v>13240</v>
      </c>
    </row>
    <row r="1000" spans="8:12" ht="15" x14ac:dyDescent="0.25">
      <c r="H1000">
        <v>101099</v>
      </c>
      <c r="I1000" t="s">
        <v>19733</v>
      </c>
      <c r="K1000" s="94" t="s">
        <v>1139</v>
      </c>
      <c r="L1000" s="94" t="s">
        <v>13232</v>
      </c>
    </row>
    <row r="1001" spans="8:12" ht="15" x14ac:dyDescent="0.25">
      <c r="H1001">
        <v>101100</v>
      </c>
      <c r="I1001" t="s">
        <v>19734</v>
      </c>
      <c r="K1001" s="94" t="s">
        <v>1140</v>
      </c>
      <c r="L1001" s="94" t="s">
        <v>13241</v>
      </c>
    </row>
    <row r="1002" spans="8:12" ht="15" x14ac:dyDescent="0.25">
      <c r="H1002">
        <v>101101</v>
      </c>
      <c r="I1002" t="s">
        <v>19735</v>
      </c>
      <c r="K1002" s="94" t="s">
        <v>1141</v>
      </c>
      <c r="L1002" s="94" t="s">
        <v>13242</v>
      </c>
    </row>
    <row r="1003" spans="8:12" ht="15" x14ac:dyDescent="0.25">
      <c r="H1003">
        <v>101102</v>
      </c>
      <c r="I1003" t="s">
        <v>19736</v>
      </c>
      <c r="K1003" s="94" t="s">
        <v>1142</v>
      </c>
      <c r="L1003" s="94" t="s">
        <v>13243</v>
      </c>
    </row>
    <row r="1004" spans="8:12" ht="15" x14ac:dyDescent="0.25">
      <c r="H1004">
        <v>101103</v>
      </c>
      <c r="I1004" t="s">
        <v>19737</v>
      </c>
      <c r="K1004" s="94" t="s">
        <v>1143</v>
      </c>
      <c r="L1004" s="94" t="s">
        <v>13244</v>
      </c>
    </row>
    <row r="1005" spans="8:12" ht="15" x14ac:dyDescent="0.25">
      <c r="H1005">
        <v>101104</v>
      </c>
      <c r="I1005" t="s">
        <v>19738</v>
      </c>
      <c r="K1005" s="94" t="s">
        <v>1144</v>
      </c>
      <c r="L1005" s="94" t="s">
        <v>13246</v>
      </c>
    </row>
    <row r="1006" spans="8:12" ht="15" x14ac:dyDescent="0.25">
      <c r="H1006">
        <v>101105</v>
      </c>
      <c r="I1006" t="s">
        <v>19739</v>
      </c>
      <c r="K1006" s="94" t="s">
        <v>1145</v>
      </c>
      <c r="L1006" s="94" t="s">
        <v>13248</v>
      </c>
    </row>
    <row r="1007" spans="8:12" ht="15" x14ac:dyDescent="0.25">
      <c r="H1007">
        <v>101106</v>
      </c>
      <c r="I1007" t="s">
        <v>19740</v>
      </c>
      <c r="K1007" s="94" t="s">
        <v>1146</v>
      </c>
      <c r="L1007" s="94" t="s">
        <v>13249</v>
      </c>
    </row>
    <row r="1008" spans="8:12" ht="15" x14ac:dyDescent="0.25">
      <c r="H1008">
        <v>101107</v>
      </c>
      <c r="I1008" t="s">
        <v>19741</v>
      </c>
      <c r="K1008" s="94" t="s">
        <v>1147</v>
      </c>
      <c r="L1008" s="94" t="s">
        <v>13250</v>
      </c>
    </row>
    <row r="1009" spans="8:12" ht="15" x14ac:dyDescent="0.25">
      <c r="H1009">
        <v>101108</v>
      </c>
      <c r="I1009" t="s">
        <v>714</v>
      </c>
      <c r="K1009" s="94" t="s">
        <v>1148</v>
      </c>
      <c r="L1009" s="94" t="s">
        <v>13229</v>
      </c>
    </row>
    <row r="1010" spans="8:12" ht="15" x14ac:dyDescent="0.25">
      <c r="H1010">
        <v>101109</v>
      </c>
      <c r="I1010" t="s">
        <v>19742</v>
      </c>
      <c r="K1010" s="94" t="s">
        <v>1149</v>
      </c>
      <c r="L1010" s="94" t="s">
        <v>13251</v>
      </c>
    </row>
    <row r="1011" spans="8:12" ht="15" x14ac:dyDescent="0.25">
      <c r="H1011">
        <v>101110</v>
      </c>
      <c r="I1011" t="s">
        <v>23734</v>
      </c>
      <c r="K1011" s="94" t="s">
        <v>1150</v>
      </c>
      <c r="L1011" s="94" t="s">
        <v>13252</v>
      </c>
    </row>
    <row r="1012" spans="8:12" ht="15" x14ac:dyDescent="0.25">
      <c r="H1012">
        <v>101111</v>
      </c>
      <c r="I1012" t="s">
        <v>19743</v>
      </c>
      <c r="K1012" s="94" t="s">
        <v>1151</v>
      </c>
      <c r="L1012" s="94" t="s">
        <v>13253</v>
      </c>
    </row>
    <row r="1013" spans="8:12" ht="15" x14ac:dyDescent="0.25">
      <c r="H1013">
        <v>101112</v>
      </c>
      <c r="I1013" t="s">
        <v>19744</v>
      </c>
      <c r="K1013" s="94" t="s">
        <v>1152</v>
      </c>
      <c r="L1013" s="94" t="s">
        <v>13254</v>
      </c>
    </row>
    <row r="1014" spans="8:12" ht="15" x14ac:dyDescent="0.25">
      <c r="H1014">
        <v>101113</v>
      </c>
      <c r="I1014" t="s">
        <v>19745</v>
      </c>
      <c r="K1014" s="94" t="s">
        <v>1153</v>
      </c>
      <c r="L1014" s="94" t="s">
        <v>13255</v>
      </c>
    </row>
    <row r="1015" spans="8:12" ht="15" x14ac:dyDescent="0.25">
      <c r="H1015">
        <v>101114</v>
      </c>
      <c r="I1015" t="s">
        <v>19746</v>
      </c>
      <c r="K1015" s="94" t="s">
        <v>1154</v>
      </c>
      <c r="L1015" s="94" t="s">
        <v>13256</v>
      </c>
    </row>
    <row r="1016" spans="8:12" ht="15" x14ac:dyDescent="0.25">
      <c r="H1016">
        <v>101115</v>
      </c>
      <c r="I1016" t="s">
        <v>19747</v>
      </c>
      <c r="K1016" s="94" t="s">
        <v>1155</v>
      </c>
      <c r="L1016" s="94" t="s">
        <v>13257</v>
      </c>
    </row>
    <row r="1017" spans="8:12" ht="15" x14ac:dyDescent="0.25">
      <c r="H1017">
        <v>101116</v>
      </c>
      <c r="I1017" t="s">
        <v>19748</v>
      </c>
      <c r="K1017" s="94" t="s">
        <v>1156</v>
      </c>
      <c r="L1017" s="94" t="s">
        <v>13258</v>
      </c>
    </row>
    <row r="1018" spans="8:12" ht="15" x14ac:dyDescent="0.25">
      <c r="H1018">
        <v>101119</v>
      </c>
      <c r="I1018" t="s">
        <v>19749</v>
      </c>
      <c r="K1018" s="94" t="s">
        <v>1157</v>
      </c>
      <c r="L1018" s="94" t="s">
        <v>13259</v>
      </c>
    </row>
    <row r="1019" spans="8:12" ht="15" x14ac:dyDescent="0.25">
      <c r="H1019">
        <v>101120</v>
      </c>
      <c r="I1019" t="s">
        <v>19750</v>
      </c>
      <c r="K1019" s="94" t="s">
        <v>1158</v>
      </c>
      <c r="L1019" s="94" t="s">
        <v>13260</v>
      </c>
    </row>
    <row r="1020" spans="8:12" ht="15" x14ac:dyDescent="0.25">
      <c r="H1020">
        <v>101121</v>
      </c>
      <c r="I1020" t="s">
        <v>19751</v>
      </c>
      <c r="K1020" s="94" t="s">
        <v>1159</v>
      </c>
      <c r="L1020" s="94" t="s">
        <v>13261</v>
      </c>
    </row>
    <row r="1021" spans="8:12" ht="15" x14ac:dyDescent="0.25">
      <c r="H1021">
        <v>101122</v>
      </c>
      <c r="I1021" t="s">
        <v>19752</v>
      </c>
      <c r="K1021" s="94" t="s">
        <v>1160</v>
      </c>
      <c r="L1021" s="94" t="s">
        <v>13262</v>
      </c>
    </row>
    <row r="1022" spans="8:12" ht="15" x14ac:dyDescent="0.25">
      <c r="H1022">
        <v>101123</v>
      </c>
      <c r="I1022" t="s">
        <v>19753</v>
      </c>
      <c r="K1022" s="94" t="s">
        <v>1161</v>
      </c>
      <c r="L1022" s="94" t="s">
        <v>13263</v>
      </c>
    </row>
    <row r="1023" spans="8:12" ht="15" x14ac:dyDescent="0.25">
      <c r="H1023">
        <v>101124</v>
      </c>
      <c r="I1023" t="s">
        <v>19754</v>
      </c>
      <c r="K1023" s="94" t="s">
        <v>1162</v>
      </c>
      <c r="L1023" s="94" t="s">
        <v>13264</v>
      </c>
    </row>
    <row r="1024" spans="8:12" ht="15" x14ac:dyDescent="0.25">
      <c r="H1024">
        <v>101125</v>
      </c>
      <c r="I1024" t="s">
        <v>19755</v>
      </c>
      <c r="K1024" s="94" t="s">
        <v>1163</v>
      </c>
      <c r="L1024" s="94" t="s">
        <v>13265</v>
      </c>
    </row>
    <row r="1025" spans="8:12" ht="15" x14ac:dyDescent="0.25">
      <c r="H1025">
        <v>101126</v>
      </c>
      <c r="I1025" t="s">
        <v>23735</v>
      </c>
      <c r="K1025" s="94" t="s">
        <v>1164</v>
      </c>
      <c r="L1025" s="94" t="s">
        <v>13266</v>
      </c>
    </row>
    <row r="1026" spans="8:12" ht="15" x14ac:dyDescent="0.25">
      <c r="H1026">
        <v>101127</v>
      </c>
      <c r="I1026" t="s">
        <v>23736</v>
      </c>
      <c r="K1026" s="94" t="s">
        <v>1165</v>
      </c>
      <c r="L1026" s="94" t="s">
        <v>13267</v>
      </c>
    </row>
    <row r="1027" spans="8:12" ht="15" x14ac:dyDescent="0.25">
      <c r="H1027">
        <v>101128</v>
      </c>
      <c r="I1027" t="s">
        <v>19756</v>
      </c>
      <c r="K1027" s="94" t="s">
        <v>1167</v>
      </c>
      <c r="L1027" s="94" t="s">
        <v>13255</v>
      </c>
    </row>
    <row r="1028" spans="8:12" ht="15" x14ac:dyDescent="0.25">
      <c r="H1028">
        <v>101129</v>
      </c>
      <c r="I1028" t="s">
        <v>23737</v>
      </c>
      <c r="K1028" s="94" t="s">
        <v>1169</v>
      </c>
      <c r="L1028" s="94" t="s">
        <v>13268</v>
      </c>
    </row>
    <row r="1029" spans="8:12" ht="15" x14ac:dyDescent="0.25">
      <c r="H1029">
        <v>101130</v>
      </c>
      <c r="I1029" t="s">
        <v>19757</v>
      </c>
      <c r="K1029" s="94" t="s">
        <v>1170</v>
      </c>
      <c r="L1029" s="94" t="s">
        <v>13269</v>
      </c>
    </row>
    <row r="1030" spans="8:12" ht="15" x14ac:dyDescent="0.25">
      <c r="H1030">
        <v>101131</v>
      </c>
      <c r="I1030" t="s">
        <v>19758</v>
      </c>
      <c r="K1030" s="94" t="s">
        <v>1171</v>
      </c>
      <c r="L1030" s="94" t="s">
        <v>13270</v>
      </c>
    </row>
    <row r="1031" spans="8:12" ht="15" x14ac:dyDescent="0.25">
      <c r="H1031">
        <v>101132</v>
      </c>
      <c r="I1031" t="s">
        <v>19759</v>
      </c>
      <c r="K1031" s="94" t="s">
        <v>1172</v>
      </c>
      <c r="L1031" s="94" t="s">
        <v>13271</v>
      </c>
    </row>
    <row r="1032" spans="8:12" ht="15" x14ac:dyDescent="0.25">
      <c r="H1032">
        <v>101133</v>
      </c>
      <c r="I1032" t="s">
        <v>729</v>
      </c>
      <c r="K1032" s="94" t="s">
        <v>1173</v>
      </c>
      <c r="L1032" s="94" t="s">
        <v>13272</v>
      </c>
    </row>
    <row r="1033" spans="8:12" ht="15" x14ac:dyDescent="0.25">
      <c r="H1033">
        <v>101134</v>
      </c>
      <c r="I1033" t="s">
        <v>19760</v>
      </c>
      <c r="K1033" s="94" t="s">
        <v>1174</v>
      </c>
      <c r="L1033" s="94" t="s">
        <v>13273</v>
      </c>
    </row>
    <row r="1034" spans="8:12" ht="15" x14ac:dyDescent="0.25">
      <c r="H1034">
        <v>101135</v>
      </c>
      <c r="I1034" t="s">
        <v>19761</v>
      </c>
      <c r="K1034" s="94" t="s">
        <v>1175</v>
      </c>
      <c r="L1034" s="94" t="s">
        <v>13275</v>
      </c>
    </row>
    <row r="1035" spans="8:12" ht="15" x14ac:dyDescent="0.25">
      <c r="H1035">
        <v>101136</v>
      </c>
      <c r="I1035" t="s">
        <v>23738</v>
      </c>
      <c r="K1035" s="94" t="s">
        <v>1176</v>
      </c>
      <c r="L1035" s="94" t="s">
        <v>13276</v>
      </c>
    </row>
    <row r="1036" spans="8:12" ht="15" x14ac:dyDescent="0.25">
      <c r="H1036">
        <v>101137</v>
      </c>
      <c r="I1036" t="s">
        <v>19762</v>
      </c>
      <c r="K1036" s="94" t="s">
        <v>1177</v>
      </c>
      <c r="L1036" s="94" t="s">
        <v>13277</v>
      </c>
    </row>
    <row r="1037" spans="8:12" ht="15" x14ac:dyDescent="0.25">
      <c r="H1037">
        <v>101138</v>
      </c>
      <c r="I1037" t="s">
        <v>19763</v>
      </c>
      <c r="K1037" s="94" t="s">
        <v>1178</v>
      </c>
      <c r="L1037" s="94" t="s">
        <v>13278</v>
      </c>
    </row>
    <row r="1038" spans="8:12" ht="15" x14ac:dyDescent="0.25">
      <c r="H1038">
        <v>101140</v>
      </c>
      <c r="I1038" t="s">
        <v>19764</v>
      </c>
      <c r="K1038" s="94" t="s">
        <v>1179</v>
      </c>
      <c r="L1038" s="94" t="s">
        <v>13279</v>
      </c>
    </row>
    <row r="1039" spans="8:12" ht="15" x14ac:dyDescent="0.25">
      <c r="H1039">
        <v>101141</v>
      </c>
      <c r="I1039" t="s">
        <v>19765</v>
      </c>
      <c r="K1039" s="94" t="s">
        <v>1180</v>
      </c>
      <c r="L1039" s="94" t="s">
        <v>13281</v>
      </c>
    </row>
    <row r="1040" spans="8:12" ht="15" x14ac:dyDescent="0.25">
      <c r="H1040">
        <v>101142</v>
      </c>
      <c r="I1040" t="s">
        <v>19766</v>
      </c>
      <c r="K1040" s="94" t="s">
        <v>1181</v>
      </c>
      <c r="L1040" s="94" t="s">
        <v>13283</v>
      </c>
    </row>
    <row r="1041" spans="8:12" ht="15" x14ac:dyDescent="0.25">
      <c r="H1041">
        <v>101143</v>
      </c>
      <c r="I1041" t="s">
        <v>19767</v>
      </c>
      <c r="K1041" s="94" t="s">
        <v>1182</v>
      </c>
      <c r="L1041" s="94" t="s">
        <v>13284</v>
      </c>
    </row>
    <row r="1042" spans="8:12" ht="15" x14ac:dyDescent="0.25">
      <c r="H1042">
        <v>101144</v>
      </c>
      <c r="I1042" t="s">
        <v>735</v>
      </c>
      <c r="K1042" s="94" t="s">
        <v>1183</v>
      </c>
      <c r="L1042" s="94" t="s">
        <v>13285</v>
      </c>
    </row>
    <row r="1043" spans="8:12" ht="15" x14ac:dyDescent="0.25">
      <c r="H1043">
        <v>101145</v>
      </c>
      <c r="I1043" t="s">
        <v>19768</v>
      </c>
      <c r="K1043" s="94" t="s">
        <v>1184</v>
      </c>
      <c r="L1043" s="94" t="s">
        <v>13286</v>
      </c>
    </row>
    <row r="1044" spans="8:12" ht="15" x14ac:dyDescent="0.25">
      <c r="H1044">
        <v>101146</v>
      </c>
      <c r="I1044" t="s">
        <v>19769</v>
      </c>
      <c r="K1044" s="94" t="s">
        <v>1185</v>
      </c>
      <c r="L1044" s="94" t="s">
        <v>13287</v>
      </c>
    </row>
    <row r="1045" spans="8:12" ht="15" x14ac:dyDescent="0.25">
      <c r="H1045">
        <v>101147</v>
      </c>
      <c r="I1045" t="s">
        <v>19770</v>
      </c>
      <c r="K1045" s="94" t="s">
        <v>1186</v>
      </c>
      <c r="L1045" s="94" t="s">
        <v>13288</v>
      </c>
    </row>
    <row r="1046" spans="8:12" ht="15" x14ac:dyDescent="0.25">
      <c r="H1046">
        <v>101148</v>
      </c>
      <c r="I1046" t="s">
        <v>19771</v>
      </c>
      <c r="K1046" s="94" t="s">
        <v>1187</v>
      </c>
      <c r="L1046" s="94" t="s">
        <v>13289</v>
      </c>
    </row>
    <row r="1047" spans="8:12" ht="15" x14ac:dyDescent="0.25">
      <c r="H1047">
        <v>101149</v>
      </c>
      <c r="I1047" t="s">
        <v>19772</v>
      </c>
      <c r="K1047" s="94" t="s">
        <v>1188</v>
      </c>
      <c r="L1047" s="94" t="s">
        <v>13290</v>
      </c>
    </row>
    <row r="1048" spans="8:12" ht="15" x14ac:dyDescent="0.25">
      <c r="H1048">
        <v>101151</v>
      </c>
      <c r="I1048" t="s">
        <v>23739</v>
      </c>
      <c r="K1048" s="94" t="s">
        <v>1189</v>
      </c>
      <c r="L1048" s="94" t="s">
        <v>13291</v>
      </c>
    </row>
    <row r="1049" spans="8:12" ht="15" x14ac:dyDescent="0.25">
      <c r="H1049">
        <v>101152</v>
      </c>
      <c r="I1049" t="s">
        <v>19773</v>
      </c>
      <c r="K1049" s="94" t="s">
        <v>1191</v>
      </c>
      <c r="L1049" s="94" t="s">
        <v>13292</v>
      </c>
    </row>
    <row r="1050" spans="8:12" ht="15" x14ac:dyDescent="0.25">
      <c r="H1050">
        <v>101153</v>
      </c>
      <c r="I1050" t="s">
        <v>19774</v>
      </c>
      <c r="K1050" s="94" t="s">
        <v>1192</v>
      </c>
      <c r="L1050" s="94" t="s">
        <v>13293</v>
      </c>
    </row>
    <row r="1051" spans="8:12" ht="15" x14ac:dyDescent="0.25">
      <c r="H1051">
        <v>101154</v>
      </c>
      <c r="I1051" t="s">
        <v>19775</v>
      </c>
      <c r="K1051" s="94" t="s">
        <v>1193</v>
      </c>
      <c r="L1051" s="94" t="s">
        <v>13294</v>
      </c>
    </row>
    <row r="1052" spans="8:12" ht="15" x14ac:dyDescent="0.25">
      <c r="H1052">
        <v>101155</v>
      </c>
      <c r="I1052" t="s">
        <v>19776</v>
      </c>
      <c r="K1052" s="94" t="s">
        <v>1194</v>
      </c>
      <c r="L1052" s="94" t="s">
        <v>13295</v>
      </c>
    </row>
    <row r="1053" spans="8:12" ht="15" x14ac:dyDescent="0.25">
      <c r="H1053">
        <v>101156</v>
      </c>
      <c r="I1053" t="s">
        <v>19777</v>
      </c>
      <c r="K1053" s="94" t="s">
        <v>1196</v>
      </c>
      <c r="L1053" s="94" t="s">
        <v>13296</v>
      </c>
    </row>
    <row r="1054" spans="8:12" ht="15" x14ac:dyDescent="0.25">
      <c r="H1054">
        <v>101157</v>
      </c>
      <c r="I1054" t="s">
        <v>19778</v>
      </c>
      <c r="K1054" s="94" t="s">
        <v>1197</v>
      </c>
      <c r="L1054" s="94" t="s">
        <v>13297</v>
      </c>
    </row>
    <row r="1055" spans="8:12" ht="15" x14ac:dyDescent="0.25">
      <c r="H1055">
        <v>101158</v>
      </c>
      <c r="I1055" t="s">
        <v>23740</v>
      </c>
      <c r="K1055" s="94" t="s">
        <v>1198</v>
      </c>
      <c r="L1055" s="94" t="s">
        <v>1199</v>
      </c>
    </row>
    <row r="1056" spans="8:12" ht="15" x14ac:dyDescent="0.25">
      <c r="H1056">
        <v>101159</v>
      </c>
      <c r="I1056" t="s">
        <v>19779</v>
      </c>
      <c r="K1056" s="94" t="s">
        <v>1200</v>
      </c>
      <c r="L1056" s="94" t="s">
        <v>13298</v>
      </c>
    </row>
    <row r="1057" spans="8:12" ht="15" x14ac:dyDescent="0.25">
      <c r="H1057">
        <v>101160</v>
      </c>
      <c r="I1057" t="s">
        <v>19780</v>
      </c>
      <c r="K1057" s="94" t="s">
        <v>1201</v>
      </c>
      <c r="L1057" s="94" t="s">
        <v>13270</v>
      </c>
    </row>
    <row r="1058" spans="8:12" ht="15" x14ac:dyDescent="0.25">
      <c r="H1058">
        <v>101161</v>
      </c>
      <c r="I1058" t="s">
        <v>23741</v>
      </c>
      <c r="K1058" s="94" t="s">
        <v>1202</v>
      </c>
      <c r="L1058" s="94" t="s">
        <v>13299</v>
      </c>
    </row>
    <row r="1059" spans="8:12" ht="15" x14ac:dyDescent="0.25">
      <c r="H1059">
        <v>101162</v>
      </c>
      <c r="I1059" t="s">
        <v>19781</v>
      </c>
      <c r="K1059" s="94" t="s">
        <v>1203</v>
      </c>
      <c r="L1059" s="94" t="s">
        <v>13300</v>
      </c>
    </row>
    <row r="1060" spans="8:12" ht="15" x14ac:dyDescent="0.25">
      <c r="H1060">
        <v>101163</v>
      </c>
      <c r="I1060" t="s">
        <v>752</v>
      </c>
      <c r="K1060" s="94" t="s">
        <v>1204</v>
      </c>
      <c r="L1060" s="94" t="s">
        <v>13301</v>
      </c>
    </row>
    <row r="1061" spans="8:12" ht="15" x14ac:dyDescent="0.25">
      <c r="H1061">
        <v>101164</v>
      </c>
      <c r="I1061" t="s">
        <v>19782</v>
      </c>
      <c r="K1061" s="94" t="s">
        <v>1205</v>
      </c>
      <c r="L1061" s="94" t="s">
        <v>13303</v>
      </c>
    </row>
    <row r="1062" spans="8:12" ht="15" x14ac:dyDescent="0.25">
      <c r="H1062">
        <v>101166</v>
      </c>
      <c r="I1062" t="s">
        <v>19783</v>
      </c>
      <c r="K1062" s="94" t="s">
        <v>1206</v>
      </c>
      <c r="L1062" s="94" t="s">
        <v>13304</v>
      </c>
    </row>
    <row r="1063" spans="8:12" ht="15" x14ac:dyDescent="0.25">
      <c r="H1063">
        <v>101168</v>
      </c>
      <c r="I1063" t="s">
        <v>23742</v>
      </c>
      <c r="K1063" s="94" t="s">
        <v>1207</v>
      </c>
      <c r="L1063" s="94" t="s">
        <v>13306</v>
      </c>
    </row>
    <row r="1064" spans="8:12" ht="15" x14ac:dyDescent="0.25">
      <c r="H1064">
        <v>101169</v>
      </c>
      <c r="I1064" t="s">
        <v>19784</v>
      </c>
      <c r="K1064" s="94" t="s">
        <v>1208</v>
      </c>
      <c r="L1064" s="94" t="s">
        <v>13307</v>
      </c>
    </row>
    <row r="1065" spans="8:12" ht="15" x14ac:dyDescent="0.25">
      <c r="H1065">
        <v>101170</v>
      </c>
      <c r="I1065" t="s">
        <v>19785</v>
      </c>
      <c r="K1065" s="94" t="s">
        <v>1209</v>
      </c>
      <c r="L1065" s="94" t="s">
        <v>13308</v>
      </c>
    </row>
    <row r="1066" spans="8:12" ht="15" x14ac:dyDescent="0.25">
      <c r="H1066">
        <v>101171</v>
      </c>
      <c r="I1066" t="s">
        <v>19786</v>
      </c>
      <c r="K1066" s="94" t="s">
        <v>1210</v>
      </c>
      <c r="L1066" s="94" t="s">
        <v>1211</v>
      </c>
    </row>
    <row r="1067" spans="8:12" ht="15" x14ac:dyDescent="0.25">
      <c r="H1067">
        <v>101172</v>
      </c>
      <c r="I1067" t="s">
        <v>19787</v>
      </c>
      <c r="K1067" s="94" t="s">
        <v>1212</v>
      </c>
      <c r="L1067" s="94" t="s">
        <v>1213</v>
      </c>
    </row>
    <row r="1068" spans="8:12" ht="15" x14ac:dyDescent="0.25">
      <c r="H1068">
        <v>101173</v>
      </c>
      <c r="I1068" t="s">
        <v>19788</v>
      </c>
      <c r="K1068" s="94" t="s">
        <v>1214</v>
      </c>
      <c r="L1068" s="94" t="s">
        <v>1215</v>
      </c>
    </row>
    <row r="1069" spans="8:12" ht="15" x14ac:dyDescent="0.25">
      <c r="H1069">
        <v>101174</v>
      </c>
      <c r="I1069" t="s">
        <v>19191</v>
      </c>
      <c r="K1069" s="94" t="s">
        <v>1216</v>
      </c>
      <c r="L1069" s="94" t="s">
        <v>1217</v>
      </c>
    </row>
    <row r="1070" spans="8:12" ht="15" x14ac:dyDescent="0.25">
      <c r="H1070">
        <v>101175</v>
      </c>
      <c r="I1070" t="s">
        <v>19789</v>
      </c>
      <c r="K1070" s="94" t="s">
        <v>1218</v>
      </c>
      <c r="L1070" s="94" t="s">
        <v>1219</v>
      </c>
    </row>
    <row r="1071" spans="8:12" ht="15" x14ac:dyDescent="0.25">
      <c r="H1071">
        <v>101177</v>
      </c>
      <c r="I1071" t="s">
        <v>19790</v>
      </c>
      <c r="K1071" s="94" t="s">
        <v>1220</v>
      </c>
      <c r="L1071" s="94" t="s">
        <v>1221</v>
      </c>
    </row>
    <row r="1072" spans="8:12" ht="15" x14ac:dyDescent="0.25">
      <c r="H1072">
        <v>101178</v>
      </c>
      <c r="I1072" t="s">
        <v>19791</v>
      </c>
      <c r="K1072" s="94" t="s">
        <v>1222</v>
      </c>
      <c r="L1072" s="94" t="s">
        <v>1223</v>
      </c>
    </row>
    <row r="1073" spans="8:12" ht="15" x14ac:dyDescent="0.25">
      <c r="H1073">
        <v>101180</v>
      </c>
      <c r="I1073" t="s">
        <v>19792</v>
      </c>
      <c r="K1073" s="94" t="s">
        <v>1224</v>
      </c>
      <c r="L1073" s="94" t="s">
        <v>1225</v>
      </c>
    </row>
    <row r="1074" spans="8:12" ht="15" x14ac:dyDescent="0.25">
      <c r="H1074">
        <v>101181</v>
      </c>
      <c r="I1074" t="s">
        <v>19793</v>
      </c>
      <c r="K1074" s="94" t="s">
        <v>1226</v>
      </c>
      <c r="L1074" s="94" t="s">
        <v>1227</v>
      </c>
    </row>
    <row r="1075" spans="8:12" ht="15" x14ac:dyDescent="0.25">
      <c r="H1075">
        <v>101182</v>
      </c>
      <c r="I1075" t="s">
        <v>19794</v>
      </c>
      <c r="K1075" s="94" t="s">
        <v>1228</v>
      </c>
      <c r="L1075" s="94" t="s">
        <v>1229</v>
      </c>
    </row>
    <row r="1076" spans="8:12" ht="15" x14ac:dyDescent="0.25">
      <c r="H1076">
        <v>101183</v>
      </c>
      <c r="I1076" t="s">
        <v>23743</v>
      </c>
      <c r="K1076" s="94" t="s">
        <v>1231</v>
      </c>
      <c r="L1076" s="94" t="s">
        <v>1232</v>
      </c>
    </row>
    <row r="1077" spans="8:12" ht="15" x14ac:dyDescent="0.25">
      <c r="H1077">
        <v>101184</v>
      </c>
      <c r="I1077" t="s">
        <v>23744</v>
      </c>
      <c r="K1077" s="94" t="s">
        <v>1233</v>
      </c>
      <c r="L1077" s="94" t="s">
        <v>1234</v>
      </c>
    </row>
    <row r="1078" spans="8:12" ht="15" x14ac:dyDescent="0.25">
      <c r="H1078">
        <v>101185</v>
      </c>
      <c r="I1078" t="s">
        <v>19795</v>
      </c>
      <c r="K1078" s="94" t="s">
        <v>1235</v>
      </c>
      <c r="L1078" s="94" t="s">
        <v>1236</v>
      </c>
    </row>
    <row r="1079" spans="8:12" ht="15" x14ac:dyDescent="0.25">
      <c r="H1079">
        <v>101187</v>
      </c>
      <c r="I1079" t="s">
        <v>19796</v>
      </c>
      <c r="K1079" s="94" t="s">
        <v>1237</v>
      </c>
      <c r="L1079" s="94" t="s">
        <v>1238</v>
      </c>
    </row>
    <row r="1080" spans="8:12" ht="15" x14ac:dyDescent="0.25">
      <c r="H1080">
        <v>101188</v>
      </c>
      <c r="I1080" t="s">
        <v>19797</v>
      </c>
      <c r="K1080" s="94" t="s">
        <v>1239</v>
      </c>
      <c r="L1080" s="94" t="s">
        <v>1240</v>
      </c>
    </row>
    <row r="1081" spans="8:12" ht="15" x14ac:dyDescent="0.25">
      <c r="H1081">
        <v>101189</v>
      </c>
      <c r="I1081" t="s">
        <v>774</v>
      </c>
      <c r="K1081" s="94" t="s">
        <v>1241</v>
      </c>
      <c r="L1081" s="94" t="s">
        <v>1242</v>
      </c>
    </row>
    <row r="1082" spans="8:12" ht="15" x14ac:dyDescent="0.25">
      <c r="H1082">
        <v>101191</v>
      </c>
      <c r="I1082" t="s">
        <v>19798</v>
      </c>
      <c r="K1082" s="94" t="s">
        <v>1243</v>
      </c>
      <c r="L1082" s="94" t="s">
        <v>1244</v>
      </c>
    </row>
    <row r="1083" spans="8:12" ht="15" x14ac:dyDescent="0.25">
      <c r="H1083">
        <v>101192</v>
      </c>
      <c r="I1083" t="s">
        <v>19799</v>
      </c>
      <c r="K1083" s="94" t="s">
        <v>1245</v>
      </c>
      <c r="L1083" s="94" t="s">
        <v>1246</v>
      </c>
    </row>
    <row r="1084" spans="8:12" ht="15" x14ac:dyDescent="0.25">
      <c r="H1084">
        <v>101193</v>
      </c>
      <c r="I1084" t="s">
        <v>19800</v>
      </c>
      <c r="K1084" s="94" t="s">
        <v>1247</v>
      </c>
      <c r="L1084" s="94" t="s">
        <v>1248</v>
      </c>
    </row>
    <row r="1085" spans="8:12" ht="15" x14ac:dyDescent="0.25">
      <c r="H1085">
        <v>101194</v>
      </c>
      <c r="I1085" t="s">
        <v>19801</v>
      </c>
      <c r="K1085" s="94" t="s">
        <v>1249</v>
      </c>
      <c r="L1085" s="94" t="s">
        <v>1250</v>
      </c>
    </row>
    <row r="1086" spans="8:12" ht="15" x14ac:dyDescent="0.25">
      <c r="H1086">
        <v>101195</v>
      </c>
      <c r="I1086" t="s">
        <v>19802</v>
      </c>
      <c r="K1086" s="94" t="s">
        <v>1251</v>
      </c>
      <c r="L1086" s="94" t="s">
        <v>1252</v>
      </c>
    </row>
    <row r="1087" spans="8:12" ht="15" x14ac:dyDescent="0.25">
      <c r="H1087">
        <v>101196</v>
      </c>
      <c r="I1087" t="s">
        <v>19803</v>
      </c>
      <c r="K1087" s="94" t="s">
        <v>1253</v>
      </c>
      <c r="L1087" s="94" t="s">
        <v>1254</v>
      </c>
    </row>
    <row r="1088" spans="8:12" ht="15" x14ac:dyDescent="0.25">
      <c r="H1088">
        <v>101197</v>
      </c>
      <c r="I1088" t="s">
        <v>19804</v>
      </c>
      <c r="K1088" s="94" t="s">
        <v>1255</v>
      </c>
      <c r="L1088" s="94" t="s">
        <v>1256</v>
      </c>
    </row>
    <row r="1089" spans="8:12" ht="15" x14ac:dyDescent="0.25">
      <c r="H1089">
        <v>101198</v>
      </c>
      <c r="I1089" t="s">
        <v>19805</v>
      </c>
      <c r="K1089" s="94" t="s">
        <v>1257</v>
      </c>
      <c r="L1089" s="94" t="s">
        <v>1258</v>
      </c>
    </row>
    <row r="1090" spans="8:12" ht="15" x14ac:dyDescent="0.25">
      <c r="H1090">
        <v>101199</v>
      </c>
      <c r="I1090" t="s">
        <v>23745</v>
      </c>
      <c r="K1090" s="94" t="s">
        <v>1259</v>
      </c>
      <c r="L1090" s="94" t="s">
        <v>1260</v>
      </c>
    </row>
    <row r="1091" spans="8:12" ht="15" x14ac:dyDescent="0.25">
      <c r="H1091">
        <v>101200</v>
      </c>
      <c r="I1091" t="s">
        <v>19806</v>
      </c>
      <c r="K1091" s="94" t="s">
        <v>1261</v>
      </c>
      <c r="L1091" s="94" t="s">
        <v>1262</v>
      </c>
    </row>
    <row r="1092" spans="8:12" ht="15" x14ac:dyDescent="0.25">
      <c r="H1092">
        <v>101201</v>
      </c>
      <c r="I1092" t="s">
        <v>19807</v>
      </c>
      <c r="K1092" s="94" t="s">
        <v>1264</v>
      </c>
      <c r="L1092" s="94" t="s">
        <v>1265</v>
      </c>
    </row>
    <row r="1093" spans="8:12" ht="15" x14ac:dyDescent="0.25">
      <c r="H1093">
        <v>101202</v>
      </c>
      <c r="I1093" t="s">
        <v>19808</v>
      </c>
      <c r="K1093" s="94" t="s">
        <v>1266</v>
      </c>
      <c r="L1093" s="94" t="s">
        <v>1267</v>
      </c>
    </row>
    <row r="1094" spans="8:12" ht="15" x14ac:dyDescent="0.25">
      <c r="H1094">
        <v>101203</v>
      </c>
      <c r="I1094" t="s">
        <v>19809</v>
      </c>
      <c r="K1094" s="94" t="s">
        <v>1268</v>
      </c>
      <c r="L1094" s="94" t="s">
        <v>1269</v>
      </c>
    </row>
    <row r="1095" spans="8:12" ht="15" x14ac:dyDescent="0.25">
      <c r="H1095">
        <v>101204</v>
      </c>
      <c r="I1095" t="s">
        <v>19810</v>
      </c>
      <c r="K1095" s="94" t="s">
        <v>1270</v>
      </c>
      <c r="L1095" s="94" t="s">
        <v>1271</v>
      </c>
    </row>
    <row r="1096" spans="8:12" ht="15" x14ac:dyDescent="0.25">
      <c r="H1096">
        <v>101205</v>
      </c>
      <c r="I1096" t="s">
        <v>19811</v>
      </c>
      <c r="K1096" s="94" t="s">
        <v>1272</v>
      </c>
      <c r="L1096" s="94" t="s">
        <v>1273</v>
      </c>
    </row>
    <row r="1097" spans="8:12" ht="15" x14ac:dyDescent="0.25">
      <c r="H1097">
        <v>101206</v>
      </c>
      <c r="I1097" t="s">
        <v>19812</v>
      </c>
      <c r="K1097" s="94" t="s">
        <v>1274</v>
      </c>
      <c r="L1097" s="94" t="s">
        <v>1275</v>
      </c>
    </row>
    <row r="1098" spans="8:12" ht="15" x14ac:dyDescent="0.25">
      <c r="H1098">
        <v>101207</v>
      </c>
      <c r="I1098" t="s">
        <v>19813</v>
      </c>
      <c r="K1098" s="94" t="s">
        <v>1276</v>
      </c>
      <c r="L1098" s="94" t="s">
        <v>1277</v>
      </c>
    </row>
    <row r="1099" spans="8:12" ht="15" x14ac:dyDescent="0.25">
      <c r="H1099">
        <v>101208</v>
      </c>
      <c r="I1099" t="s">
        <v>19814</v>
      </c>
      <c r="K1099" s="94" t="s">
        <v>1278</v>
      </c>
      <c r="L1099" s="94" t="s">
        <v>1279</v>
      </c>
    </row>
    <row r="1100" spans="8:12" ht="15" x14ac:dyDescent="0.25">
      <c r="H1100">
        <v>101210</v>
      </c>
      <c r="I1100" t="s">
        <v>19815</v>
      </c>
      <c r="K1100" s="94" t="s">
        <v>1280</v>
      </c>
      <c r="L1100" s="94" t="s">
        <v>1281</v>
      </c>
    </row>
    <row r="1101" spans="8:12" ht="15" x14ac:dyDescent="0.25">
      <c r="H1101">
        <v>101211</v>
      </c>
      <c r="I1101" t="s">
        <v>19816</v>
      </c>
      <c r="K1101" s="94" t="s">
        <v>1282</v>
      </c>
      <c r="L1101" s="94" t="s">
        <v>1283</v>
      </c>
    </row>
    <row r="1102" spans="8:12" ht="15" x14ac:dyDescent="0.25">
      <c r="H1102">
        <v>101212</v>
      </c>
      <c r="I1102" t="s">
        <v>19817</v>
      </c>
      <c r="K1102" s="94" t="s">
        <v>1284</v>
      </c>
      <c r="L1102" s="94" t="s">
        <v>1285</v>
      </c>
    </row>
    <row r="1103" spans="8:12" ht="15" x14ac:dyDescent="0.25">
      <c r="H1103">
        <v>101213</v>
      </c>
      <c r="I1103" t="s">
        <v>19818</v>
      </c>
      <c r="K1103" s="94" t="s">
        <v>1286</v>
      </c>
      <c r="L1103" s="94" t="s">
        <v>1287</v>
      </c>
    </row>
    <row r="1104" spans="8:12" ht="15" x14ac:dyDescent="0.25">
      <c r="H1104">
        <v>101214</v>
      </c>
      <c r="I1104" t="s">
        <v>19819</v>
      </c>
      <c r="K1104" s="94" t="s">
        <v>1288</v>
      </c>
      <c r="L1104" s="94" t="s">
        <v>1289</v>
      </c>
    </row>
    <row r="1105" spans="8:12" ht="15" x14ac:dyDescent="0.25">
      <c r="H1105">
        <v>101215</v>
      </c>
      <c r="I1105" t="s">
        <v>19820</v>
      </c>
      <c r="K1105" s="94" t="s">
        <v>1290</v>
      </c>
      <c r="L1105" s="94" t="s">
        <v>1291</v>
      </c>
    </row>
    <row r="1106" spans="8:12" ht="15" x14ac:dyDescent="0.25">
      <c r="H1106">
        <v>101216</v>
      </c>
      <c r="I1106" t="s">
        <v>19821</v>
      </c>
      <c r="K1106" s="94" t="s">
        <v>1292</v>
      </c>
      <c r="L1106" s="94" t="s">
        <v>1293</v>
      </c>
    </row>
    <row r="1107" spans="8:12" ht="15" x14ac:dyDescent="0.25">
      <c r="H1107">
        <v>101217</v>
      </c>
      <c r="I1107" t="s">
        <v>19822</v>
      </c>
      <c r="K1107" s="94" t="s">
        <v>1294</v>
      </c>
      <c r="L1107" s="94" t="s">
        <v>1295</v>
      </c>
    </row>
    <row r="1108" spans="8:12" ht="15" x14ac:dyDescent="0.25">
      <c r="H1108">
        <v>101219</v>
      </c>
      <c r="I1108" t="s">
        <v>19823</v>
      </c>
      <c r="K1108" s="94" t="s">
        <v>1296</v>
      </c>
      <c r="L1108" s="94" t="s">
        <v>1297</v>
      </c>
    </row>
    <row r="1109" spans="8:12" ht="15" x14ac:dyDescent="0.25">
      <c r="H1109">
        <v>101220</v>
      </c>
      <c r="I1109" t="s">
        <v>19824</v>
      </c>
      <c r="K1109" s="94" t="s">
        <v>1299</v>
      </c>
      <c r="L1109" s="94" t="s">
        <v>1300</v>
      </c>
    </row>
    <row r="1110" spans="8:12" ht="15" x14ac:dyDescent="0.25">
      <c r="H1110">
        <v>101221</v>
      </c>
      <c r="I1110" t="s">
        <v>19825</v>
      </c>
      <c r="K1110" s="94" t="s">
        <v>1301</v>
      </c>
      <c r="L1110" s="94" t="s">
        <v>1302</v>
      </c>
    </row>
    <row r="1111" spans="8:12" ht="15" x14ac:dyDescent="0.25">
      <c r="H1111">
        <v>101222</v>
      </c>
      <c r="I1111" t="s">
        <v>19826</v>
      </c>
      <c r="K1111" s="94" t="s">
        <v>1303</v>
      </c>
      <c r="L1111" s="94" t="s">
        <v>1304</v>
      </c>
    </row>
    <row r="1112" spans="8:12" ht="15" x14ac:dyDescent="0.25">
      <c r="H1112">
        <v>101225</v>
      </c>
      <c r="I1112" t="s">
        <v>19827</v>
      </c>
      <c r="K1112" s="94" t="s">
        <v>1305</v>
      </c>
      <c r="L1112" s="94" t="s">
        <v>1306</v>
      </c>
    </row>
    <row r="1113" spans="8:12" ht="15" x14ac:dyDescent="0.25">
      <c r="H1113">
        <v>101226</v>
      </c>
      <c r="I1113" t="s">
        <v>19828</v>
      </c>
      <c r="K1113" s="94" t="s">
        <v>1307</v>
      </c>
      <c r="L1113" s="94" t="s">
        <v>1308</v>
      </c>
    </row>
    <row r="1114" spans="8:12" ht="15" x14ac:dyDescent="0.25">
      <c r="H1114">
        <v>101227</v>
      </c>
      <c r="I1114" t="s">
        <v>19829</v>
      </c>
      <c r="K1114" s="94" t="s">
        <v>1309</v>
      </c>
      <c r="L1114" s="94" t="s">
        <v>1310</v>
      </c>
    </row>
    <row r="1115" spans="8:12" ht="15" x14ac:dyDescent="0.25">
      <c r="H1115">
        <v>101228</v>
      </c>
      <c r="I1115" t="s">
        <v>19830</v>
      </c>
      <c r="K1115" s="94" t="s">
        <v>1311</v>
      </c>
      <c r="L1115" s="94" t="s">
        <v>13315</v>
      </c>
    </row>
    <row r="1116" spans="8:12" ht="15" x14ac:dyDescent="0.25">
      <c r="H1116">
        <v>101229</v>
      </c>
      <c r="I1116" t="s">
        <v>19831</v>
      </c>
      <c r="K1116" s="94" t="s">
        <v>1312</v>
      </c>
      <c r="L1116" s="94" t="s">
        <v>1313</v>
      </c>
    </row>
    <row r="1117" spans="8:12" ht="15" x14ac:dyDescent="0.25">
      <c r="H1117">
        <v>101230</v>
      </c>
      <c r="I1117" t="s">
        <v>11576</v>
      </c>
      <c r="K1117" s="94" t="s">
        <v>1314</v>
      </c>
      <c r="L1117" s="94" t="s">
        <v>1315</v>
      </c>
    </row>
    <row r="1118" spans="8:12" ht="15" x14ac:dyDescent="0.25">
      <c r="H1118">
        <v>101231</v>
      </c>
      <c r="I1118" t="s">
        <v>19832</v>
      </c>
      <c r="K1118" s="94" t="s">
        <v>1316</v>
      </c>
      <c r="L1118" s="94" t="s">
        <v>1317</v>
      </c>
    </row>
    <row r="1119" spans="8:12" ht="15" x14ac:dyDescent="0.25">
      <c r="H1119">
        <v>101232</v>
      </c>
      <c r="I1119" t="s">
        <v>19833</v>
      </c>
      <c r="K1119" s="94" t="s">
        <v>1318</v>
      </c>
      <c r="L1119" s="94" t="s">
        <v>1319</v>
      </c>
    </row>
    <row r="1120" spans="8:12" ht="15" x14ac:dyDescent="0.25">
      <c r="H1120">
        <v>101233</v>
      </c>
      <c r="I1120" t="s">
        <v>19834</v>
      </c>
      <c r="K1120" s="94" t="s">
        <v>1320</v>
      </c>
      <c r="L1120" s="94" t="s">
        <v>1321</v>
      </c>
    </row>
    <row r="1121" spans="8:12" ht="15" x14ac:dyDescent="0.25">
      <c r="H1121">
        <v>101234</v>
      </c>
      <c r="I1121" t="s">
        <v>19835</v>
      </c>
      <c r="K1121" s="94" t="s">
        <v>1322</v>
      </c>
      <c r="L1121" s="94" t="s">
        <v>1323</v>
      </c>
    </row>
    <row r="1122" spans="8:12" ht="15" x14ac:dyDescent="0.25">
      <c r="H1122">
        <v>101235</v>
      </c>
      <c r="I1122" t="s">
        <v>19836</v>
      </c>
      <c r="K1122" s="94" t="s">
        <v>1324</v>
      </c>
      <c r="L1122" s="94" t="s">
        <v>1325</v>
      </c>
    </row>
    <row r="1123" spans="8:12" ht="15" x14ac:dyDescent="0.25">
      <c r="H1123">
        <v>101237</v>
      </c>
      <c r="I1123" t="s">
        <v>19417</v>
      </c>
      <c r="K1123" s="94" t="s">
        <v>1326</v>
      </c>
      <c r="L1123" s="94" t="s">
        <v>1327</v>
      </c>
    </row>
    <row r="1124" spans="8:12" ht="15" x14ac:dyDescent="0.25">
      <c r="H1124">
        <v>101238</v>
      </c>
      <c r="I1124" t="s">
        <v>19837</v>
      </c>
      <c r="K1124" s="94" t="s">
        <v>1328</v>
      </c>
      <c r="L1124" s="94" t="s">
        <v>1329</v>
      </c>
    </row>
    <row r="1125" spans="8:12" ht="15" x14ac:dyDescent="0.25">
      <c r="H1125">
        <v>101239</v>
      </c>
      <c r="I1125" t="s">
        <v>19838</v>
      </c>
      <c r="K1125" s="94" t="s">
        <v>1330</v>
      </c>
      <c r="L1125" s="94" t="s">
        <v>1331</v>
      </c>
    </row>
    <row r="1126" spans="8:12" ht="15" x14ac:dyDescent="0.25">
      <c r="H1126">
        <v>101240</v>
      </c>
      <c r="I1126" t="s">
        <v>804</v>
      </c>
      <c r="K1126" s="94" t="s">
        <v>1332</v>
      </c>
      <c r="L1126" s="94" t="s">
        <v>1333</v>
      </c>
    </row>
    <row r="1127" spans="8:12" ht="15" x14ac:dyDescent="0.25">
      <c r="H1127">
        <v>101241</v>
      </c>
      <c r="I1127" t="s">
        <v>19839</v>
      </c>
      <c r="K1127" s="94" t="s">
        <v>1334</v>
      </c>
      <c r="L1127" s="94" t="s">
        <v>1335</v>
      </c>
    </row>
    <row r="1128" spans="8:12" ht="15" x14ac:dyDescent="0.25">
      <c r="H1128">
        <v>101242</v>
      </c>
      <c r="I1128" t="s">
        <v>19840</v>
      </c>
      <c r="K1128" s="94" t="s">
        <v>1336</v>
      </c>
      <c r="L1128" s="94" t="s">
        <v>1337</v>
      </c>
    </row>
    <row r="1129" spans="8:12" ht="15" x14ac:dyDescent="0.25">
      <c r="H1129">
        <v>101243</v>
      </c>
      <c r="I1129" t="s">
        <v>19013</v>
      </c>
      <c r="K1129" s="94" t="s">
        <v>1338</v>
      </c>
      <c r="L1129" s="94" t="s">
        <v>1339</v>
      </c>
    </row>
    <row r="1130" spans="8:12" ht="15" x14ac:dyDescent="0.25">
      <c r="H1130">
        <v>101244</v>
      </c>
      <c r="I1130" t="s">
        <v>19841</v>
      </c>
      <c r="K1130" s="94" t="s">
        <v>1340</v>
      </c>
      <c r="L1130" s="94" t="s">
        <v>1341</v>
      </c>
    </row>
    <row r="1131" spans="8:12" ht="15" x14ac:dyDescent="0.25">
      <c r="H1131">
        <v>101245</v>
      </c>
      <c r="I1131" t="s">
        <v>806</v>
      </c>
      <c r="K1131" s="94" t="s">
        <v>1342</v>
      </c>
      <c r="L1131" s="94" t="s">
        <v>13317</v>
      </c>
    </row>
    <row r="1132" spans="8:12" ht="15" x14ac:dyDescent="0.25">
      <c r="H1132">
        <v>101246</v>
      </c>
      <c r="I1132" t="s">
        <v>19842</v>
      </c>
      <c r="K1132" s="94" t="s">
        <v>1344</v>
      </c>
      <c r="L1132" s="94" t="s">
        <v>1345</v>
      </c>
    </row>
    <row r="1133" spans="8:12" ht="15" x14ac:dyDescent="0.25">
      <c r="H1133">
        <v>101247</v>
      </c>
      <c r="I1133" t="s">
        <v>19843</v>
      </c>
      <c r="K1133" s="94" t="s">
        <v>1346</v>
      </c>
      <c r="L1133" s="94" t="s">
        <v>1347</v>
      </c>
    </row>
    <row r="1134" spans="8:12" ht="15" x14ac:dyDescent="0.25">
      <c r="H1134">
        <v>101248</v>
      </c>
      <c r="I1134" t="s">
        <v>23746</v>
      </c>
      <c r="K1134" s="94" t="s">
        <v>1348</v>
      </c>
      <c r="L1134" s="94" t="s">
        <v>1349</v>
      </c>
    </row>
    <row r="1135" spans="8:12" ht="15" x14ac:dyDescent="0.25">
      <c r="H1135">
        <v>101249</v>
      </c>
      <c r="I1135" t="s">
        <v>19844</v>
      </c>
      <c r="K1135" s="94" t="s">
        <v>1350</v>
      </c>
      <c r="L1135" s="94" t="s">
        <v>1351</v>
      </c>
    </row>
    <row r="1136" spans="8:12" ht="15" x14ac:dyDescent="0.25">
      <c r="H1136">
        <v>101250</v>
      </c>
      <c r="I1136" t="s">
        <v>19845</v>
      </c>
      <c r="K1136" s="94" t="s">
        <v>1352</v>
      </c>
      <c r="L1136" s="94" t="s">
        <v>1353</v>
      </c>
    </row>
    <row r="1137" spans="8:12" ht="15" x14ac:dyDescent="0.25">
      <c r="H1137">
        <v>101251</v>
      </c>
      <c r="I1137" t="s">
        <v>19846</v>
      </c>
      <c r="K1137" s="94" t="s">
        <v>1354</v>
      </c>
      <c r="L1137" s="94" t="s">
        <v>1355</v>
      </c>
    </row>
    <row r="1138" spans="8:12" ht="15" x14ac:dyDescent="0.25">
      <c r="H1138">
        <v>101252</v>
      </c>
      <c r="I1138" t="s">
        <v>19847</v>
      </c>
      <c r="K1138" s="94" t="s">
        <v>1356</v>
      </c>
      <c r="L1138" s="94" t="s">
        <v>1357</v>
      </c>
    </row>
    <row r="1139" spans="8:12" ht="15" x14ac:dyDescent="0.25">
      <c r="H1139">
        <v>101253</v>
      </c>
      <c r="I1139" t="s">
        <v>19848</v>
      </c>
      <c r="K1139" s="94" t="s">
        <v>1358</v>
      </c>
      <c r="L1139" s="94" t="s">
        <v>1359</v>
      </c>
    </row>
    <row r="1140" spans="8:12" ht="15" x14ac:dyDescent="0.25">
      <c r="H1140">
        <v>101254</v>
      </c>
      <c r="I1140" t="s">
        <v>19849</v>
      </c>
      <c r="K1140" s="94" t="s">
        <v>1360</v>
      </c>
      <c r="L1140" s="94" t="s">
        <v>1361</v>
      </c>
    </row>
    <row r="1141" spans="8:12" ht="15" x14ac:dyDescent="0.25">
      <c r="H1141">
        <v>101255</v>
      </c>
      <c r="I1141" t="s">
        <v>19850</v>
      </c>
      <c r="K1141" s="94" t="s">
        <v>1362</v>
      </c>
      <c r="L1141" s="94" t="s">
        <v>1363</v>
      </c>
    </row>
    <row r="1142" spans="8:12" ht="15" x14ac:dyDescent="0.25">
      <c r="H1142">
        <v>101256</v>
      </c>
      <c r="I1142" t="s">
        <v>19851</v>
      </c>
      <c r="K1142" s="94" t="s">
        <v>1364</v>
      </c>
      <c r="L1142" s="94" t="s">
        <v>1365</v>
      </c>
    </row>
    <row r="1143" spans="8:12" ht="15" x14ac:dyDescent="0.25">
      <c r="H1143">
        <v>101257</v>
      </c>
      <c r="I1143" t="s">
        <v>23747</v>
      </c>
      <c r="K1143" s="94" t="s">
        <v>1366</v>
      </c>
      <c r="L1143" s="94" t="s">
        <v>1367</v>
      </c>
    </row>
    <row r="1144" spans="8:12" ht="15" x14ac:dyDescent="0.25">
      <c r="H1144">
        <v>101258</v>
      </c>
      <c r="I1144" t="s">
        <v>11577</v>
      </c>
      <c r="K1144" s="94" t="s">
        <v>1368</v>
      </c>
      <c r="L1144" s="94" t="s">
        <v>1369</v>
      </c>
    </row>
    <row r="1145" spans="8:12" ht="15" x14ac:dyDescent="0.25">
      <c r="H1145">
        <v>101259</v>
      </c>
      <c r="I1145" t="s">
        <v>19852</v>
      </c>
      <c r="K1145" s="94" t="s">
        <v>1370</v>
      </c>
      <c r="L1145" s="94" t="s">
        <v>1371</v>
      </c>
    </row>
    <row r="1146" spans="8:12" ht="15" x14ac:dyDescent="0.25">
      <c r="H1146">
        <v>101260</v>
      </c>
      <c r="I1146" t="s">
        <v>19853</v>
      </c>
      <c r="K1146" s="94" t="s">
        <v>1373</v>
      </c>
      <c r="L1146" s="94" t="s">
        <v>1374</v>
      </c>
    </row>
    <row r="1147" spans="8:12" ht="15" x14ac:dyDescent="0.25">
      <c r="H1147">
        <v>101261</v>
      </c>
      <c r="I1147" t="s">
        <v>19854</v>
      </c>
      <c r="K1147" s="94" t="s">
        <v>1376</v>
      </c>
      <c r="L1147" s="94" t="s">
        <v>1377</v>
      </c>
    </row>
    <row r="1148" spans="8:12" ht="15" x14ac:dyDescent="0.25">
      <c r="H1148">
        <v>101263</v>
      </c>
      <c r="I1148" t="s">
        <v>19855</v>
      </c>
      <c r="K1148" s="94" t="s">
        <v>1378</v>
      </c>
      <c r="L1148" s="94" t="s">
        <v>1379</v>
      </c>
    </row>
    <row r="1149" spans="8:12" ht="15" x14ac:dyDescent="0.25">
      <c r="H1149">
        <v>101264</v>
      </c>
      <c r="I1149" t="s">
        <v>19856</v>
      </c>
      <c r="K1149" s="94" t="s">
        <v>1380</v>
      </c>
      <c r="L1149" s="94" t="s">
        <v>1381</v>
      </c>
    </row>
    <row r="1150" spans="8:12" ht="15" x14ac:dyDescent="0.25">
      <c r="H1150">
        <v>101265</v>
      </c>
      <c r="I1150" t="s">
        <v>19857</v>
      </c>
      <c r="K1150" s="94" t="s">
        <v>1382</v>
      </c>
      <c r="L1150" s="94" t="s">
        <v>1383</v>
      </c>
    </row>
    <row r="1151" spans="8:12" ht="15" x14ac:dyDescent="0.25">
      <c r="H1151">
        <v>101267</v>
      </c>
      <c r="I1151" t="s">
        <v>19858</v>
      </c>
      <c r="K1151" s="94" t="s">
        <v>1384</v>
      </c>
      <c r="L1151" s="94" t="s">
        <v>1385</v>
      </c>
    </row>
    <row r="1152" spans="8:12" ht="15" x14ac:dyDescent="0.25">
      <c r="H1152">
        <v>101268</v>
      </c>
      <c r="I1152" t="s">
        <v>19859</v>
      </c>
      <c r="K1152" s="94" t="s">
        <v>1386</v>
      </c>
      <c r="L1152" s="94" t="s">
        <v>1387</v>
      </c>
    </row>
    <row r="1153" spans="8:12" ht="15" x14ac:dyDescent="0.25">
      <c r="H1153">
        <v>101269</v>
      </c>
      <c r="I1153" t="s">
        <v>19860</v>
      </c>
      <c r="K1153" s="94" t="s">
        <v>1388</v>
      </c>
      <c r="L1153" s="94" t="s">
        <v>1389</v>
      </c>
    </row>
    <row r="1154" spans="8:12" ht="15" x14ac:dyDescent="0.25">
      <c r="H1154">
        <v>101270</v>
      </c>
      <c r="I1154" t="s">
        <v>23748</v>
      </c>
      <c r="K1154" s="94" t="s">
        <v>1390</v>
      </c>
      <c r="L1154" s="94" t="s">
        <v>1391</v>
      </c>
    </row>
    <row r="1155" spans="8:12" ht="15" x14ac:dyDescent="0.25">
      <c r="H1155">
        <v>101272</v>
      </c>
      <c r="I1155" t="s">
        <v>19861</v>
      </c>
      <c r="K1155" s="94" t="s">
        <v>1392</v>
      </c>
      <c r="L1155" s="94" t="s">
        <v>1393</v>
      </c>
    </row>
    <row r="1156" spans="8:12" ht="15" x14ac:dyDescent="0.25">
      <c r="H1156">
        <v>101273</v>
      </c>
      <c r="I1156" t="s">
        <v>19862</v>
      </c>
      <c r="K1156" s="94" t="s">
        <v>1394</v>
      </c>
      <c r="L1156" s="94" t="s">
        <v>1395</v>
      </c>
    </row>
    <row r="1157" spans="8:12" ht="15" x14ac:dyDescent="0.25">
      <c r="H1157">
        <v>101274</v>
      </c>
      <c r="I1157" t="s">
        <v>11578</v>
      </c>
      <c r="K1157" s="94" t="s">
        <v>1396</v>
      </c>
      <c r="L1157" s="94" t="s">
        <v>1397</v>
      </c>
    </row>
    <row r="1158" spans="8:12" ht="15" x14ac:dyDescent="0.25">
      <c r="H1158">
        <v>101275</v>
      </c>
      <c r="I1158" t="s">
        <v>19863</v>
      </c>
      <c r="K1158" s="94" t="s">
        <v>1398</v>
      </c>
      <c r="L1158" s="94" t="s">
        <v>1399</v>
      </c>
    </row>
    <row r="1159" spans="8:12" ht="15" x14ac:dyDescent="0.25">
      <c r="H1159">
        <v>101276</v>
      </c>
      <c r="I1159" t="s">
        <v>19864</v>
      </c>
      <c r="K1159" s="94" t="s">
        <v>1400</v>
      </c>
      <c r="L1159" s="94" t="s">
        <v>1401</v>
      </c>
    </row>
    <row r="1160" spans="8:12" ht="15" x14ac:dyDescent="0.25">
      <c r="H1160">
        <v>101277</v>
      </c>
      <c r="I1160" t="s">
        <v>19865</v>
      </c>
      <c r="K1160" s="94" t="s">
        <v>1402</v>
      </c>
      <c r="L1160" s="94" t="s">
        <v>1403</v>
      </c>
    </row>
    <row r="1161" spans="8:12" ht="15" x14ac:dyDescent="0.25">
      <c r="H1161">
        <v>101278</v>
      </c>
      <c r="I1161" t="s">
        <v>19866</v>
      </c>
      <c r="K1161" s="94" t="s">
        <v>1404</v>
      </c>
      <c r="L1161" s="94" t="s">
        <v>1405</v>
      </c>
    </row>
    <row r="1162" spans="8:12" ht="15" x14ac:dyDescent="0.25">
      <c r="H1162">
        <v>101279</v>
      </c>
      <c r="I1162" t="s">
        <v>19867</v>
      </c>
      <c r="K1162" s="94" t="s">
        <v>1406</v>
      </c>
      <c r="L1162" s="94" t="s">
        <v>1407</v>
      </c>
    </row>
    <row r="1163" spans="8:12" ht="15" x14ac:dyDescent="0.25">
      <c r="H1163">
        <v>101280</v>
      </c>
      <c r="I1163" t="s">
        <v>19868</v>
      </c>
      <c r="K1163" s="94" t="s">
        <v>1408</v>
      </c>
      <c r="L1163" s="94" t="s">
        <v>1409</v>
      </c>
    </row>
    <row r="1164" spans="8:12" ht="15" x14ac:dyDescent="0.25">
      <c r="H1164">
        <v>101281</v>
      </c>
      <c r="I1164" t="s">
        <v>19869</v>
      </c>
      <c r="K1164" s="94" t="s">
        <v>1410</v>
      </c>
      <c r="L1164" s="94" t="s">
        <v>1411</v>
      </c>
    </row>
    <row r="1165" spans="8:12" ht="15" x14ac:dyDescent="0.25">
      <c r="H1165">
        <v>101282</v>
      </c>
      <c r="I1165" t="s">
        <v>19870</v>
      </c>
      <c r="K1165" s="94" t="s">
        <v>1412</v>
      </c>
      <c r="L1165" s="94" t="s">
        <v>1413</v>
      </c>
    </row>
    <row r="1166" spans="8:12" ht="15" x14ac:dyDescent="0.25">
      <c r="H1166">
        <v>101283</v>
      </c>
      <c r="I1166" t="s">
        <v>19871</v>
      </c>
      <c r="K1166" s="94" t="s">
        <v>1414</v>
      </c>
      <c r="L1166" s="94" t="s">
        <v>1415</v>
      </c>
    </row>
    <row r="1167" spans="8:12" ht="15" x14ac:dyDescent="0.25">
      <c r="H1167">
        <v>101284</v>
      </c>
      <c r="I1167" t="s">
        <v>824</v>
      </c>
      <c r="K1167" s="94" t="s">
        <v>1416</v>
      </c>
      <c r="L1167" s="94" t="s">
        <v>1417</v>
      </c>
    </row>
    <row r="1168" spans="8:12" ht="15" x14ac:dyDescent="0.25">
      <c r="H1168">
        <v>101285</v>
      </c>
      <c r="I1168" t="s">
        <v>19872</v>
      </c>
      <c r="K1168" s="94" t="s">
        <v>1418</v>
      </c>
      <c r="L1168" s="94" t="s">
        <v>1419</v>
      </c>
    </row>
    <row r="1169" spans="8:12" ht="15" x14ac:dyDescent="0.25">
      <c r="H1169">
        <v>101286</v>
      </c>
      <c r="I1169" t="s">
        <v>19873</v>
      </c>
      <c r="K1169" s="94" t="s">
        <v>1420</v>
      </c>
      <c r="L1169" s="94" t="s">
        <v>1421</v>
      </c>
    </row>
    <row r="1170" spans="8:12" ht="15" x14ac:dyDescent="0.25">
      <c r="H1170">
        <v>101287</v>
      </c>
      <c r="I1170" t="s">
        <v>19874</v>
      </c>
      <c r="K1170" s="94" t="s">
        <v>1422</v>
      </c>
      <c r="L1170" s="94" t="s">
        <v>1423</v>
      </c>
    </row>
    <row r="1171" spans="8:12" ht="15" x14ac:dyDescent="0.25">
      <c r="H1171">
        <v>101288</v>
      </c>
      <c r="I1171" t="s">
        <v>19875</v>
      </c>
      <c r="K1171" s="94" t="s">
        <v>1424</v>
      </c>
      <c r="L1171" s="94" t="s">
        <v>1425</v>
      </c>
    </row>
    <row r="1172" spans="8:12" ht="15" x14ac:dyDescent="0.25">
      <c r="H1172">
        <v>101289</v>
      </c>
      <c r="I1172" t="s">
        <v>19876</v>
      </c>
      <c r="K1172" s="94" t="s">
        <v>1426</v>
      </c>
      <c r="L1172" s="94" t="s">
        <v>1427</v>
      </c>
    </row>
    <row r="1173" spans="8:12" ht="15" x14ac:dyDescent="0.25">
      <c r="H1173">
        <v>101290</v>
      </c>
      <c r="I1173" t="s">
        <v>19877</v>
      </c>
      <c r="K1173" s="94" t="s">
        <v>1428</v>
      </c>
      <c r="L1173" s="94" t="s">
        <v>1429</v>
      </c>
    </row>
    <row r="1174" spans="8:12" ht="15" x14ac:dyDescent="0.25">
      <c r="H1174">
        <v>101291</v>
      </c>
      <c r="I1174" t="s">
        <v>23749</v>
      </c>
      <c r="K1174" s="94" t="s">
        <v>1430</v>
      </c>
      <c r="L1174" s="94" t="s">
        <v>1431</v>
      </c>
    </row>
    <row r="1175" spans="8:12" ht="15" x14ac:dyDescent="0.25">
      <c r="H1175">
        <v>101292</v>
      </c>
      <c r="I1175" t="s">
        <v>19878</v>
      </c>
      <c r="K1175" s="94" t="s">
        <v>1432</v>
      </c>
      <c r="L1175" s="94" t="s">
        <v>1433</v>
      </c>
    </row>
    <row r="1176" spans="8:12" ht="15" x14ac:dyDescent="0.25">
      <c r="H1176">
        <v>101294</v>
      </c>
      <c r="I1176" t="s">
        <v>19879</v>
      </c>
      <c r="K1176" s="94" t="s">
        <v>1434</v>
      </c>
      <c r="L1176" s="94" t="s">
        <v>1435</v>
      </c>
    </row>
    <row r="1177" spans="8:12" ht="15" x14ac:dyDescent="0.25">
      <c r="H1177">
        <v>101295</v>
      </c>
      <c r="I1177" t="s">
        <v>19880</v>
      </c>
      <c r="K1177" s="94" t="s">
        <v>1436</v>
      </c>
      <c r="L1177" s="94" t="s">
        <v>1437</v>
      </c>
    </row>
    <row r="1178" spans="8:12" ht="15" x14ac:dyDescent="0.25">
      <c r="H1178">
        <v>101296</v>
      </c>
      <c r="I1178" t="s">
        <v>19881</v>
      </c>
      <c r="K1178" s="94" t="s">
        <v>1438</v>
      </c>
      <c r="L1178" s="94" t="s">
        <v>1439</v>
      </c>
    </row>
    <row r="1179" spans="8:12" ht="15" x14ac:dyDescent="0.25">
      <c r="H1179">
        <v>101297</v>
      </c>
      <c r="I1179" t="s">
        <v>19882</v>
      </c>
      <c r="K1179" s="94" t="s">
        <v>1440</v>
      </c>
      <c r="L1179" s="94" t="s">
        <v>1441</v>
      </c>
    </row>
    <row r="1180" spans="8:12" ht="15" x14ac:dyDescent="0.25">
      <c r="H1180">
        <v>101298</v>
      </c>
      <c r="I1180" t="s">
        <v>19883</v>
      </c>
      <c r="K1180" s="94" t="s">
        <v>1442</v>
      </c>
      <c r="L1180" s="94" t="s">
        <v>1443</v>
      </c>
    </row>
    <row r="1181" spans="8:12" ht="15" x14ac:dyDescent="0.25">
      <c r="H1181">
        <v>101299</v>
      </c>
      <c r="I1181" t="s">
        <v>11579</v>
      </c>
      <c r="K1181" s="94" t="s">
        <v>1444</v>
      </c>
      <c r="L1181" s="94" t="s">
        <v>1445</v>
      </c>
    </row>
    <row r="1182" spans="8:12" ht="15" x14ac:dyDescent="0.25">
      <c r="H1182">
        <v>101300</v>
      </c>
      <c r="I1182" t="s">
        <v>19884</v>
      </c>
      <c r="K1182" s="94" t="s">
        <v>1446</v>
      </c>
      <c r="L1182" s="94" t="s">
        <v>1447</v>
      </c>
    </row>
    <row r="1183" spans="8:12" ht="15" x14ac:dyDescent="0.25">
      <c r="H1183">
        <v>101301</v>
      </c>
      <c r="I1183" t="s">
        <v>19885</v>
      </c>
      <c r="K1183" s="94" t="s">
        <v>1448</v>
      </c>
      <c r="L1183" s="94" t="s">
        <v>1449</v>
      </c>
    </row>
    <row r="1184" spans="8:12" ht="15" x14ac:dyDescent="0.25">
      <c r="H1184">
        <v>101302</v>
      </c>
      <c r="I1184" t="s">
        <v>19886</v>
      </c>
      <c r="K1184" s="94" t="s">
        <v>1450</v>
      </c>
      <c r="L1184" s="94" t="s">
        <v>1451</v>
      </c>
    </row>
    <row r="1185" spans="8:12" ht="15" x14ac:dyDescent="0.25">
      <c r="H1185">
        <v>101303</v>
      </c>
      <c r="I1185" t="s">
        <v>19887</v>
      </c>
      <c r="K1185" s="94" t="s">
        <v>1453</v>
      </c>
      <c r="L1185" s="94" t="s">
        <v>1454</v>
      </c>
    </row>
    <row r="1186" spans="8:12" ht="15" x14ac:dyDescent="0.25">
      <c r="H1186">
        <v>101304</v>
      </c>
      <c r="I1186" t="s">
        <v>11580</v>
      </c>
      <c r="K1186" s="94" t="s">
        <v>1455</v>
      </c>
      <c r="L1186" s="94" t="s">
        <v>1456</v>
      </c>
    </row>
    <row r="1187" spans="8:12" ht="15" x14ac:dyDescent="0.25">
      <c r="H1187">
        <v>101305</v>
      </c>
      <c r="I1187" t="s">
        <v>19888</v>
      </c>
      <c r="K1187" s="94" t="s">
        <v>1457</v>
      </c>
      <c r="L1187" s="94" t="s">
        <v>1458</v>
      </c>
    </row>
    <row r="1188" spans="8:12" ht="15" x14ac:dyDescent="0.25">
      <c r="H1188">
        <v>101306</v>
      </c>
      <c r="I1188" t="s">
        <v>19889</v>
      </c>
      <c r="K1188" s="94" t="s">
        <v>1459</v>
      </c>
      <c r="L1188" s="94" t="s">
        <v>1460</v>
      </c>
    </row>
    <row r="1189" spans="8:12" ht="15" x14ac:dyDescent="0.25">
      <c r="H1189">
        <v>101307</v>
      </c>
      <c r="I1189" t="s">
        <v>19890</v>
      </c>
      <c r="K1189" s="94" t="s">
        <v>1461</v>
      </c>
      <c r="L1189" s="94" t="s">
        <v>1462</v>
      </c>
    </row>
    <row r="1190" spans="8:12" ht="15" x14ac:dyDescent="0.25">
      <c r="H1190">
        <v>101309</v>
      </c>
      <c r="I1190" t="s">
        <v>19891</v>
      </c>
      <c r="K1190" s="94" t="s">
        <v>1463</v>
      </c>
      <c r="L1190" s="94" t="s">
        <v>1464</v>
      </c>
    </row>
    <row r="1191" spans="8:12" ht="15" x14ac:dyDescent="0.25">
      <c r="H1191">
        <v>101310</v>
      </c>
      <c r="I1191" t="s">
        <v>19892</v>
      </c>
      <c r="K1191" s="94" t="s">
        <v>1465</v>
      </c>
      <c r="L1191" s="94" t="s">
        <v>1466</v>
      </c>
    </row>
    <row r="1192" spans="8:12" ht="15" x14ac:dyDescent="0.25">
      <c r="H1192">
        <v>101311</v>
      </c>
      <c r="I1192" t="s">
        <v>19893</v>
      </c>
      <c r="K1192" s="94" t="s">
        <v>1467</v>
      </c>
      <c r="L1192" s="94" t="s">
        <v>1468</v>
      </c>
    </row>
    <row r="1193" spans="8:12" ht="15" x14ac:dyDescent="0.25">
      <c r="H1193">
        <v>101312</v>
      </c>
      <c r="I1193" t="s">
        <v>19894</v>
      </c>
      <c r="K1193" s="94" t="s">
        <v>1469</v>
      </c>
      <c r="L1193" s="94" t="s">
        <v>1470</v>
      </c>
    </row>
    <row r="1194" spans="8:12" ht="15" x14ac:dyDescent="0.25">
      <c r="H1194">
        <v>101313</v>
      </c>
      <c r="I1194" t="s">
        <v>19895</v>
      </c>
      <c r="K1194" s="94" t="s">
        <v>1471</v>
      </c>
      <c r="L1194" s="94" t="s">
        <v>1472</v>
      </c>
    </row>
    <row r="1195" spans="8:12" ht="15" x14ac:dyDescent="0.25">
      <c r="H1195">
        <v>101314</v>
      </c>
      <c r="I1195" t="s">
        <v>19896</v>
      </c>
      <c r="K1195" s="94" t="s">
        <v>1473</v>
      </c>
      <c r="L1195" s="94" t="s">
        <v>1474</v>
      </c>
    </row>
    <row r="1196" spans="8:12" ht="15" x14ac:dyDescent="0.25">
      <c r="H1196">
        <v>101316</v>
      </c>
      <c r="I1196" t="s">
        <v>19897</v>
      </c>
      <c r="K1196" s="94" t="s">
        <v>1475</v>
      </c>
      <c r="L1196" s="94" t="s">
        <v>1476</v>
      </c>
    </row>
    <row r="1197" spans="8:12" ht="15" x14ac:dyDescent="0.25">
      <c r="H1197">
        <v>101317</v>
      </c>
      <c r="I1197" t="s">
        <v>19898</v>
      </c>
      <c r="K1197" s="94" t="s">
        <v>1477</v>
      </c>
      <c r="L1197" s="94" t="s">
        <v>1478</v>
      </c>
    </row>
    <row r="1198" spans="8:12" ht="15" x14ac:dyDescent="0.25">
      <c r="H1198">
        <v>101319</v>
      </c>
      <c r="I1198" t="s">
        <v>23750</v>
      </c>
      <c r="K1198" s="94" t="s">
        <v>1479</v>
      </c>
      <c r="L1198" s="94" t="s">
        <v>1480</v>
      </c>
    </row>
    <row r="1199" spans="8:12" ht="15" x14ac:dyDescent="0.25">
      <c r="H1199">
        <v>101320</v>
      </c>
      <c r="I1199" t="s">
        <v>19899</v>
      </c>
      <c r="K1199" s="94" t="s">
        <v>1481</v>
      </c>
      <c r="L1199" s="94" t="s">
        <v>1482</v>
      </c>
    </row>
    <row r="1200" spans="8:12" ht="15" x14ac:dyDescent="0.25">
      <c r="H1200">
        <v>101321</v>
      </c>
      <c r="I1200" t="s">
        <v>19900</v>
      </c>
      <c r="K1200" s="94" t="s">
        <v>1483</v>
      </c>
      <c r="L1200" s="94" t="s">
        <v>1484</v>
      </c>
    </row>
    <row r="1201" spans="8:12" ht="15" x14ac:dyDescent="0.25">
      <c r="H1201">
        <v>101322</v>
      </c>
      <c r="I1201" t="s">
        <v>19901</v>
      </c>
      <c r="K1201" s="94" t="s">
        <v>1485</v>
      </c>
      <c r="L1201" s="94" t="s">
        <v>1486</v>
      </c>
    </row>
    <row r="1202" spans="8:12" ht="15" x14ac:dyDescent="0.25">
      <c r="H1202">
        <v>101323</v>
      </c>
      <c r="I1202" t="s">
        <v>19902</v>
      </c>
      <c r="K1202" s="94" t="s">
        <v>1487</v>
      </c>
      <c r="L1202" s="94" t="s">
        <v>1488</v>
      </c>
    </row>
    <row r="1203" spans="8:12" ht="15" x14ac:dyDescent="0.25">
      <c r="H1203">
        <v>101324</v>
      </c>
      <c r="I1203" t="s">
        <v>19903</v>
      </c>
      <c r="K1203" s="94" t="s">
        <v>1489</v>
      </c>
      <c r="L1203" s="94" t="s">
        <v>1490</v>
      </c>
    </row>
    <row r="1204" spans="8:12" ht="15" x14ac:dyDescent="0.25">
      <c r="H1204">
        <v>101325</v>
      </c>
      <c r="I1204" t="s">
        <v>23751</v>
      </c>
      <c r="K1204" s="94" t="s">
        <v>1491</v>
      </c>
      <c r="L1204" s="94" t="s">
        <v>1492</v>
      </c>
    </row>
    <row r="1205" spans="8:12" ht="15" x14ac:dyDescent="0.25">
      <c r="H1205">
        <v>101326</v>
      </c>
      <c r="I1205" t="s">
        <v>19904</v>
      </c>
      <c r="K1205" s="94" t="s">
        <v>1494</v>
      </c>
      <c r="L1205" s="94" t="s">
        <v>1495</v>
      </c>
    </row>
    <row r="1206" spans="8:12" ht="15" x14ac:dyDescent="0.25">
      <c r="H1206">
        <v>101328</v>
      </c>
      <c r="I1206" t="s">
        <v>19905</v>
      </c>
      <c r="K1206" s="94" t="s">
        <v>1496</v>
      </c>
      <c r="L1206" s="94" t="s">
        <v>1497</v>
      </c>
    </row>
    <row r="1207" spans="8:12" ht="15" x14ac:dyDescent="0.25">
      <c r="H1207">
        <v>101329</v>
      </c>
      <c r="I1207" t="s">
        <v>19906</v>
      </c>
      <c r="K1207" s="94" t="s">
        <v>1498</v>
      </c>
      <c r="L1207" s="94" t="s">
        <v>1499</v>
      </c>
    </row>
    <row r="1208" spans="8:12" ht="15" x14ac:dyDescent="0.25">
      <c r="H1208">
        <v>101330</v>
      </c>
      <c r="I1208" t="s">
        <v>19907</v>
      </c>
      <c r="K1208" s="94" t="s">
        <v>1500</v>
      </c>
      <c r="L1208" s="94" t="s">
        <v>1501</v>
      </c>
    </row>
    <row r="1209" spans="8:12" ht="15" x14ac:dyDescent="0.25">
      <c r="H1209">
        <v>101331</v>
      </c>
      <c r="I1209" t="s">
        <v>19908</v>
      </c>
      <c r="K1209" s="94" t="s">
        <v>1502</v>
      </c>
      <c r="L1209" s="94" t="s">
        <v>1503</v>
      </c>
    </row>
    <row r="1210" spans="8:12" ht="15" x14ac:dyDescent="0.25">
      <c r="H1210">
        <v>101332</v>
      </c>
      <c r="I1210" t="s">
        <v>23752</v>
      </c>
      <c r="K1210" s="94" t="s">
        <v>1504</v>
      </c>
      <c r="L1210" s="94" t="s">
        <v>1505</v>
      </c>
    </row>
    <row r="1211" spans="8:12" ht="15" x14ac:dyDescent="0.25">
      <c r="H1211">
        <v>101334</v>
      </c>
      <c r="I1211" t="s">
        <v>19909</v>
      </c>
      <c r="K1211" s="94" t="s">
        <v>1507</v>
      </c>
      <c r="L1211" s="94" t="s">
        <v>1508</v>
      </c>
    </row>
    <row r="1212" spans="8:12" ht="15" x14ac:dyDescent="0.25">
      <c r="H1212">
        <v>101335</v>
      </c>
      <c r="I1212" t="s">
        <v>23753</v>
      </c>
      <c r="K1212" s="94" t="s">
        <v>1509</v>
      </c>
      <c r="L1212" s="94" t="s">
        <v>1510</v>
      </c>
    </row>
    <row r="1213" spans="8:12" ht="15" x14ac:dyDescent="0.25">
      <c r="H1213">
        <v>101336</v>
      </c>
      <c r="I1213" t="s">
        <v>19910</v>
      </c>
      <c r="K1213" s="94" t="s">
        <v>1512</v>
      </c>
      <c r="L1213" s="94" t="s">
        <v>1513</v>
      </c>
    </row>
    <row r="1214" spans="8:12" ht="15" x14ac:dyDescent="0.25">
      <c r="H1214">
        <v>101337</v>
      </c>
      <c r="I1214" t="s">
        <v>19911</v>
      </c>
      <c r="K1214" s="94" t="s">
        <v>1514</v>
      </c>
      <c r="L1214" s="94" t="s">
        <v>1515</v>
      </c>
    </row>
    <row r="1215" spans="8:12" ht="15" x14ac:dyDescent="0.25">
      <c r="H1215">
        <v>101338</v>
      </c>
      <c r="I1215" t="s">
        <v>19912</v>
      </c>
      <c r="K1215" s="94" t="s">
        <v>1516</v>
      </c>
      <c r="L1215" s="94" t="s">
        <v>1517</v>
      </c>
    </row>
    <row r="1216" spans="8:12" ht="15" x14ac:dyDescent="0.25">
      <c r="H1216">
        <v>101339</v>
      </c>
      <c r="I1216" t="s">
        <v>19913</v>
      </c>
      <c r="K1216" s="94" t="s">
        <v>1518</v>
      </c>
      <c r="L1216" s="94" t="s">
        <v>1519</v>
      </c>
    </row>
    <row r="1217" spans="8:12" ht="15" x14ac:dyDescent="0.25">
      <c r="H1217">
        <v>101340</v>
      </c>
      <c r="I1217" t="s">
        <v>19914</v>
      </c>
      <c r="K1217" s="94" t="s">
        <v>1520</v>
      </c>
      <c r="L1217" s="94" t="s">
        <v>1521</v>
      </c>
    </row>
    <row r="1218" spans="8:12" ht="15" x14ac:dyDescent="0.25">
      <c r="H1218">
        <v>101341</v>
      </c>
      <c r="I1218" t="s">
        <v>19915</v>
      </c>
      <c r="K1218" s="94" t="s">
        <v>1522</v>
      </c>
      <c r="L1218" s="94" t="s">
        <v>1523</v>
      </c>
    </row>
    <row r="1219" spans="8:12" ht="15" x14ac:dyDescent="0.25">
      <c r="H1219">
        <v>101342</v>
      </c>
      <c r="I1219" t="s">
        <v>19916</v>
      </c>
      <c r="K1219" s="94" t="s">
        <v>1524</v>
      </c>
      <c r="L1219" s="94" t="s">
        <v>1525</v>
      </c>
    </row>
    <row r="1220" spans="8:12" ht="15" x14ac:dyDescent="0.25">
      <c r="H1220">
        <v>101343</v>
      </c>
      <c r="I1220" t="s">
        <v>19917</v>
      </c>
      <c r="K1220" s="94" t="s">
        <v>1526</v>
      </c>
      <c r="L1220" s="94" t="s">
        <v>1527</v>
      </c>
    </row>
    <row r="1221" spans="8:12" ht="15" x14ac:dyDescent="0.25">
      <c r="H1221">
        <v>101345</v>
      </c>
      <c r="I1221" t="s">
        <v>19918</v>
      </c>
      <c r="K1221" s="94" t="s">
        <v>1528</v>
      </c>
      <c r="L1221" s="94" t="s">
        <v>1529</v>
      </c>
    </row>
    <row r="1222" spans="8:12" ht="15" x14ac:dyDescent="0.25">
      <c r="H1222">
        <v>101346</v>
      </c>
      <c r="I1222" t="s">
        <v>19919</v>
      </c>
      <c r="K1222" s="94" t="s">
        <v>1530</v>
      </c>
      <c r="L1222" s="94" t="s">
        <v>1531</v>
      </c>
    </row>
    <row r="1223" spans="8:12" ht="15" x14ac:dyDescent="0.25">
      <c r="H1223">
        <v>101347</v>
      </c>
      <c r="I1223" t="s">
        <v>23754</v>
      </c>
      <c r="K1223" s="94" t="s">
        <v>1532</v>
      </c>
      <c r="L1223" s="94" t="s">
        <v>1533</v>
      </c>
    </row>
    <row r="1224" spans="8:12" ht="15" x14ac:dyDescent="0.25">
      <c r="H1224">
        <v>101348</v>
      </c>
      <c r="I1224" t="s">
        <v>23755</v>
      </c>
      <c r="K1224" s="94" t="s">
        <v>1534</v>
      </c>
      <c r="L1224" s="94" t="s">
        <v>1535</v>
      </c>
    </row>
    <row r="1225" spans="8:12" ht="15" x14ac:dyDescent="0.25">
      <c r="H1225">
        <v>101349</v>
      </c>
      <c r="I1225" t="s">
        <v>19920</v>
      </c>
      <c r="K1225" s="94" t="s">
        <v>1536</v>
      </c>
      <c r="L1225" s="94" t="s">
        <v>1537</v>
      </c>
    </row>
    <row r="1226" spans="8:12" ht="15" x14ac:dyDescent="0.25">
      <c r="H1226">
        <v>101350</v>
      </c>
      <c r="I1226" t="s">
        <v>19921</v>
      </c>
      <c r="K1226" s="94" t="s">
        <v>1538</v>
      </c>
      <c r="L1226" s="94" t="s">
        <v>1539</v>
      </c>
    </row>
    <row r="1227" spans="8:12" ht="15" x14ac:dyDescent="0.25">
      <c r="H1227">
        <v>101351</v>
      </c>
      <c r="I1227" t="s">
        <v>19922</v>
      </c>
      <c r="K1227" s="94" t="s">
        <v>1540</v>
      </c>
      <c r="L1227" s="94" t="s">
        <v>1541</v>
      </c>
    </row>
    <row r="1228" spans="8:12" ht="15" x14ac:dyDescent="0.25">
      <c r="H1228">
        <v>101352</v>
      </c>
      <c r="I1228" t="s">
        <v>19923</v>
      </c>
      <c r="K1228" s="94" t="s">
        <v>1542</v>
      </c>
      <c r="L1228" s="94" t="s">
        <v>1543</v>
      </c>
    </row>
    <row r="1229" spans="8:12" ht="15" x14ac:dyDescent="0.25">
      <c r="H1229">
        <v>101353</v>
      </c>
      <c r="I1229" t="s">
        <v>19924</v>
      </c>
      <c r="K1229" s="94" t="s">
        <v>1544</v>
      </c>
      <c r="L1229" s="94" t="s">
        <v>1545</v>
      </c>
    </row>
    <row r="1230" spans="8:12" ht="15" x14ac:dyDescent="0.25">
      <c r="H1230">
        <v>101354</v>
      </c>
      <c r="I1230" t="s">
        <v>19925</v>
      </c>
      <c r="K1230" s="94" t="s">
        <v>1546</v>
      </c>
      <c r="L1230" s="94" t="s">
        <v>1547</v>
      </c>
    </row>
    <row r="1231" spans="8:12" ht="15" x14ac:dyDescent="0.25">
      <c r="H1231">
        <v>101356</v>
      </c>
      <c r="I1231" t="s">
        <v>19926</v>
      </c>
      <c r="K1231" s="94" t="s">
        <v>1548</v>
      </c>
      <c r="L1231" s="94" t="s">
        <v>1549</v>
      </c>
    </row>
    <row r="1232" spans="8:12" ht="15" x14ac:dyDescent="0.25">
      <c r="H1232">
        <v>101357</v>
      </c>
      <c r="I1232" t="s">
        <v>19927</v>
      </c>
      <c r="K1232" s="94" t="s">
        <v>1550</v>
      </c>
      <c r="L1232" s="94" t="s">
        <v>1551</v>
      </c>
    </row>
    <row r="1233" spans="8:12" ht="15" x14ac:dyDescent="0.25">
      <c r="H1233">
        <v>101358</v>
      </c>
      <c r="I1233" t="s">
        <v>19928</v>
      </c>
      <c r="K1233" s="94" t="s">
        <v>1552</v>
      </c>
      <c r="L1233" s="94" t="s">
        <v>1553</v>
      </c>
    </row>
    <row r="1234" spans="8:12" ht="15" x14ac:dyDescent="0.25">
      <c r="H1234">
        <v>101359</v>
      </c>
      <c r="I1234" t="s">
        <v>19929</v>
      </c>
      <c r="K1234" s="94" t="s">
        <v>1554</v>
      </c>
      <c r="L1234" s="94" t="s">
        <v>13329</v>
      </c>
    </row>
    <row r="1235" spans="8:12" ht="15" x14ac:dyDescent="0.25">
      <c r="H1235">
        <v>101360</v>
      </c>
      <c r="I1235" t="s">
        <v>19930</v>
      </c>
      <c r="K1235" s="94" t="s">
        <v>1555</v>
      </c>
      <c r="L1235" s="94" t="s">
        <v>1556</v>
      </c>
    </row>
    <row r="1236" spans="8:12" ht="15" x14ac:dyDescent="0.25">
      <c r="H1236">
        <v>101361</v>
      </c>
      <c r="I1236" t="s">
        <v>859</v>
      </c>
      <c r="K1236" s="94" t="s">
        <v>1557</v>
      </c>
      <c r="L1236" s="94" t="s">
        <v>1558</v>
      </c>
    </row>
    <row r="1237" spans="8:12" ht="15" x14ac:dyDescent="0.25">
      <c r="H1237">
        <v>101362</v>
      </c>
      <c r="I1237" t="s">
        <v>19931</v>
      </c>
      <c r="K1237" s="94" t="s">
        <v>1559</v>
      </c>
      <c r="L1237" s="94" t="s">
        <v>1560</v>
      </c>
    </row>
    <row r="1238" spans="8:12" ht="15" x14ac:dyDescent="0.25">
      <c r="H1238">
        <v>101363</v>
      </c>
      <c r="I1238" t="s">
        <v>11585</v>
      </c>
      <c r="K1238" s="94" t="s">
        <v>1561</v>
      </c>
      <c r="L1238" s="94" t="s">
        <v>1562</v>
      </c>
    </row>
    <row r="1239" spans="8:12" ht="15" x14ac:dyDescent="0.25">
      <c r="H1239">
        <v>101365</v>
      </c>
      <c r="I1239" t="s">
        <v>19932</v>
      </c>
      <c r="K1239" s="94" t="s">
        <v>1564</v>
      </c>
      <c r="L1239" s="94" t="s">
        <v>1565</v>
      </c>
    </row>
    <row r="1240" spans="8:12" ht="15" x14ac:dyDescent="0.25">
      <c r="H1240">
        <v>101366</v>
      </c>
      <c r="I1240" t="s">
        <v>23756</v>
      </c>
      <c r="K1240" s="94" t="s">
        <v>1566</v>
      </c>
      <c r="L1240" s="94" t="s">
        <v>1567</v>
      </c>
    </row>
    <row r="1241" spans="8:12" ht="15" x14ac:dyDescent="0.25">
      <c r="H1241">
        <v>101367</v>
      </c>
      <c r="I1241" t="s">
        <v>19933</v>
      </c>
      <c r="K1241" s="94" t="s">
        <v>1568</v>
      </c>
      <c r="L1241" s="94" t="s">
        <v>1569</v>
      </c>
    </row>
    <row r="1242" spans="8:12" ht="15" x14ac:dyDescent="0.25">
      <c r="H1242">
        <v>101368</v>
      </c>
      <c r="I1242" t="s">
        <v>19934</v>
      </c>
      <c r="K1242" s="94" t="s">
        <v>1570</v>
      </c>
      <c r="L1242" s="94" t="s">
        <v>1571</v>
      </c>
    </row>
    <row r="1243" spans="8:12" ht="15" x14ac:dyDescent="0.25">
      <c r="H1243">
        <v>101369</v>
      </c>
      <c r="I1243" t="s">
        <v>19935</v>
      </c>
      <c r="K1243" s="94" t="s">
        <v>1572</v>
      </c>
      <c r="L1243" s="94" t="s">
        <v>1573</v>
      </c>
    </row>
    <row r="1244" spans="8:12" ht="15" x14ac:dyDescent="0.25">
      <c r="H1244">
        <v>101370</v>
      </c>
      <c r="I1244" t="s">
        <v>19936</v>
      </c>
      <c r="K1244" s="94" t="s">
        <v>1574</v>
      </c>
      <c r="L1244" s="94" t="s">
        <v>1575</v>
      </c>
    </row>
    <row r="1245" spans="8:12" ht="15" x14ac:dyDescent="0.25">
      <c r="H1245">
        <v>101371</v>
      </c>
      <c r="I1245" t="s">
        <v>19937</v>
      </c>
      <c r="K1245" s="94" t="s">
        <v>1576</v>
      </c>
      <c r="L1245" s="94" t="s">
        <v>1577</v>
      </c>
    </row>
    <row r="1246" spans="8:12" ht="15" x14ac:dyDescent="0.25">
      <c r="H1246">
        <v>101372</v>
      </c>
      <c r="I1246" t="s">
        <v>19938</v>
      </c>
      <c r="K1246" s="94" t="s">
        <v>1578</v>
      </c>
      <c r="L1246" s="94" t="s">
        <v>1579</v>
      </c>
    </row>
    <row r="1247" spans="8:12" ht="15" x14ac:dyDescent="0.25">
      <c r="H1247">
        <v>101374</v>
      </c>
      <c r="I1247" t="s">
        <v>19939</v>
      </c>
      <c r="K1247" s="94" t="s">
        <v>1580</v>
      </c>
      <c r="L1247" s="94" t="s">
        <v>1581</v>
      </c>
    </row>
    <row r="1248" spans="8:12" ht="15" x14ac:dyDescent="0.25">
      <c r="H1248">
        <v>101375</v>
      </c>
      <c r="I1248" t="s">
        <v>19940</v>
      </c>
      <c r="K1248" s="94" t="s">
        <v>1582</v>
      </c>
      <c r="L1248" s="94" t="s">
        <v>1583</v>
      </c>
    </row>
    <row r="1249" spans="8:12" ht="15" x14ac:dyDescent="0.25">
      <c r="H1249">
        <v>101376</v>
      </c>
      <c r="I1249" t="s">
        <v>19941</v>
      </c>
      <c r="K1249" s="94" t="s">
        <v>1584</v>
      </c>
      <c r="L1249" s="94" t="s">
        <v>1585</v>
      </c>
    </row>
    <row r="1250" spans="8:12" ht="15" x14ac:dyDescent="0.25">
      <c r="H1250">
        <v>101377</v>
      </c>
      <c r="I1250" t="s">
        <v>19942</v>
      </c>
      <c r="K1250" s="94" t="s">
        <v>1586</v>
      </c>
      <c r="L1250" s="94" t="s">
        <v>1587</v>
      </c>
    </row>
    <row r="1251" spans="8:12" ht="15" x14ac:dyDescent="0.25">
      <c r="H1251">
        <v>101378</v>
      </c>
      <c r="I1251" t="s">
        <v>19943</v>
      </c>
      <c r="K1251" s="94" t="s">
        <v>1588</v>
      </c>
      <c r="L1251" s="94" t="s">
        <v>1589</v>
      </c>
    </row>
    <row r="1252" spans="8:12" ht="15" x14ac:dyDescent="0.25">
      <c r="H1252">
        <v>101379</v>
      </c>
      <c r="I1252" t="s">
        <v>19944</v>
      </c>
      <c r="K1252" s="94" t="s">
        <v>1590</v>
      </c>
      <c r="L1252" s="94" t="s">
        <v>1591</v>
      </c>
    </row>
    <row r="1253" spans="8:12" ht="15" x14ac:dyDescent="0.25">
      <c r="H1253">
        <v>101380</v>
      </c>
      <c r="I1253" t="s">
        <v>23757</v>
      </c>
      <c r="K1253" s="94" t="s">
        <v>1592</v>
      </c>
      <c r="L1253" s="94" t="s">
        <v>1593</v>
      </c>
    </row>
    <row r="1254" spans="8:12" ht="15" x14ac:dyDescent="0.25">
      <c r="H1254">
        <v>101381</v>
      </c>
      <c r="I1254" t="s">
        <v>23758</v>
      </c>
      <c r="K1254" s="94" t="s">
        <v>1594</v>
      </c>
      <c r="L1254" s="94" t="s">
        <v>1595</v>
      </c>
    </row>
    <row r="1255" spans="8:12" ht="15" x14ac:dyDescent="0.25">
      <c r="H1255">
        <v>101382</v>
      </c>
      <c r="I1255" t="s">
        <v>19945</v>
      </c>
      <c r="K1255" s="94" t="s">
        <v>1596</v>
      </c>
      <c r="L1255" s="94" t="s">
        <v>1597</v>
      </c>
    </row>
    <row r="1256" spans="8:12" ht="15" x14ac:dyDescent="0.25">
      <c r="H1256">
        <v>101383</v>
      </c>
      <c r="I1256" t="s">
        <v>19946</v>
      </c>
      <c r="K1256" s="94" t="s">
        <v>1598</v>
      </c>
      <c r="L1256" s="94" t="s">
        <v>1599</v>
      </c>
    </row>
    <row r="1257" spans="8:12" ht="15" x14ac:dyDescent="0.25">
      <c r="H1257">
        <v>101384</v>
      </c>
      <c r="I1257" t="s">
        <v>19947</v>
      </c>
      <c r="K1257" s="94" t="s">
        <v>1600</v>
      </c>
      <c r="L1257" s="94" t="s">
        <v>1601</v>
      </c>
    </row>
    <row r="1258" spans="8:12" ht="15" x14ac:dyDescent="0.25">
      <c r="H1258">
        <v>101385</v>
      </c>
      <c r="I1258" t="s">
        <v>19948</v>
      </c>
      <c r="K1258" s="94" t="s">
        <v>1602</v>
      </c>
      <c r="L1258" s="94" t="s">
        <v>1603</v>
      </c>
    </row>
    <row r="1259" spans="8:12" ht="15" x14ac:dyDescent="0.25">
      <c r="H1259">
        <v>101387</v>
      </c>
      <c r="I1259" t="s">
        <v>19949</v>
      </c>
      <c r="K1259" s="94" t="s">
        <v>1604</v>
      </c>
      <c r="L1259" s="94" t="s">
        <v>1605</v>
      </c>
    </row>
    <row r="1260" spans="8:12" ht="15" x14ac:dyDescent="0.25">
      <c r="H1260">
        <v>101388</v>
      </c>
      <c r="I1260" t="s">
        <v>19813</v>
      </c>
      <c r="K1260" s="94" t="s">
        <v>1606</v>
      </c>
      <c r="L1260" s="94" t="s">
        <v>1607</v>
      </c>
    </row>
    <row r="1261" spans="8:12" ht="15" x14ac:dyDescent="0.25">
      <c r="H1261">
        <v>101389</v>
      </c>
      <c r="I1261" t="s">
        <v>19950</v>
      </c>
      <c r="K1261" s="94" t="s">
        <v>1608</v>
      </c>
      <c r="L1261" s="94" t="s">
        <v>1609</v>
      </c>
    </row>
    <row r="1262" spans="8:12" ht="15" x14ac:dyDescent="0.25">
      <c r="H1262">
        <v>101390</v>
      </c>
      <c r="I1262" t="s">
        <v>19951</v>
      </c>
      <c r="K1262" s="94" t="s">
        <v>1610</v>
      </c>
      <c r="L1262" s="94" t="s">
        <v>1611</v>
      </c>
    </row>
    <row r="1263" spans="8:12" ht="15" x14ac:dyDescent="0.25">
      <c r="H1263">
        <v>101391</v>
      </c>
      <c r="I1263" t="s">
        <v>19952</v>
      </c>
      <c r="K1263" s="94" t="s">
        <v>1612</v>
      </c>
      <c r="L1263" s="94" t="s">
        <v>13331</v>
      </c>
    </row>
    <row r="1264" spans="8:12" ht="15" x14ac:dyDescent="0.25">
      <c r="H1264">
        <v>101393</v>
      </c>
      <c r="I1264" t="s">
        <v>19953</v>
      </c>
      <c r="K1264" s="94" t="s">
        <v>1613</v>
      </c>
      <c r="L1264" s="94" t="s">
        <v>1614</v>
      </c>
    </row>
    <row r="1265" spans="8:12" ht="15" x14ac:dyDescent="0.25">
      <c r="H1265">
        <v>101394</v>
      </c>
      <c r="I1265" t="s">
        <v>19954</v>
      </c>
      <c r="K1265" s="94" t="s">
        <v>1615</v>
      </c>
      <c r="L1265" s="94" t="s">
        <v>1616</v>
      </c>
    </row>
    <row r="1266" spans="8:12" ht="15" x14ac:dyDescent="0.25">
      <c r="H1266">
        <v>101395</v>
      </c>
      <c r="I1266" t="s">
        <v>19955</v>
      </c>
      <c r="K1266" s="94" t="s">
        <v>1617</v>
      </c>
      <c r="L1266" s="94" t="s">
        <v>1618</v>
      </c>
    </row>
    <row r="1267" spans="8:12" ht="15" x14ac:dyDescent="0.25">
      <c r="H1267">
        <v>101396</v>
      </c>
      <c r="I1267" t="s">
        <v>19956</v>
      </c>
      <c r="K1267" s="94" t="s">
        <v>1619</v>
      </c>
      <c r="L1267" s="94" t="s">
        <v>1620</v>
      </c>
    </row>
    <row r="1268" spans="8:12" ht="15" x14ac:dyDescent="0.25">
      <c r="H1268">
        <v>101397</v>
      </c>
      <c r="I1268" t="s">
        <v>19957</v>
      </c>
      <c r="K1268" s="94" t="s">
        <v>1621</v>
      </c>
      <c r="L1268" s="94" t="s">
        <v>1622</v>
      </c>
    </row>
    <row r="1269" spans="8:12" ht="15" x14ac:dyDescent="0.25">
      <c r="H1269">
        <v>101398</v>
      </c>
      <c r="I1269" t="s">
        <v>23759</v>
      </c>
      <c r="K1269" s="94" t="s">
        <v>1623</v>
      </c>
      <c r="L1269" s="94" t="s">
        <v>1624</v>
      </c>
    </row>
    <row r="1270" spans="8:12" ht="15" x14ac:dyDescent="0.25">
      <c r="H1270">
        <v>101399</v>
      </c>
      <c r="I1270" t="s">
        <v>18983</v>
      </c>
      <c r="K1270" s="94" t="s">
        <v>1625</v>
      </c>
      <c r="L1270" s="94" t="s">
        <v>1626</v>
      </c>
    </row>
    <row r="1271" spans="8:12" ht="15" x14ac:dyDescent="0.25">
      <c r="H1271">
        <v>101400</v>
      </c>
      <c r="I1271" t="s">
        <v>19958</v>
      </c>
      <c r="K1271" s="94" t="s">
        <v>1627</v>
      </c>
      <c r="L1271" s="94" t="s">
        <v>1628</v>
      </c>
    </row>
    <row r="1272" spans="8:12" ht="15" x14ac:dyDescent="0.25">
      <c r="H1272">
        <v>101401</v>
      </c>
      <c r="I1272" t="s">
        <v>19959</v>
      </c>
      <c r="K1272" s="94" t="s">
        <v>1629</v>
      </c>
      <c r="L1272" s="94" t="s">
        <v>1630</v>
      </c>
    </row>
    <row r="1273" spans="8:12" ht="15" x14ac:dyDescent="0.25">
      <c r="H1273">
        <v>101403</v>
      </c>
      <c r="I1273" t="s">
        <v>19960</v>
      </c>
      <c r="K1273" s="94" t="s">
        <v>1631</v>
      </c>
      <c r="L1273" s="94" t="s">
        <v>1632</v>
      </c>
    </row>
    <row r="1274" spans="8:12" ht="15" x14ac:dyDescent="0.25">
      <c r="H1274">
        <v>101404</v>
      </c>
      <c r="I1274" t="s">
        <v>19961</v>
      </c>
      <c r="K1274" s="94" t="s">
        <v>1633</v>
      </c>
      <c r="L1274" s="94" t="s">
        <v>1634</v>
      </c>
    </row>
    <row r="1275" spans="8:12" ht="15" x14ac:dyDescent="0.25">
      <c r="H1275">
        <v>101405</v>
      </c>
      <c r="I1275" t="s">
        <v>19962</v>
      </c>
      <c r="K1275" s="94" t="s">
        <v>1635</v>
      </c>
      <c r="L1275" s="94" t="s">
        <v>1636</v>
      </c>
    </row>
    <row r="1276" spans="8:12" ht="15" x14ac:dyDescent="0.25">
      <c r="H1276">
        <v>101407</v>
      </c>
      <c r="I1276" t="s">
        <v>19963</v>
      </c>
      <c r="K1276" s="94" t="s">
        <v>1637</v>
      </c>
      <c r="L1276" s="94" t="s">
        <v>1638</v>
      </c>
    </row>
    <row r="1277" spans="8:12" ht="15" x14ac:dyDescent="0.25">
      <c r="H1277">
        <v>101408</v>
      </c>
      <c r="I1277" t="s">
        <v>19964</v>
      </c>
      <c r="K1277" s="94" t="s">
        <v>1639</v>
      </c>
      <c r="L1277" s="94" t="s">
        <v>1640</v>
      </c>
    </row>
    <row r="1278" spans="8:12" ht="15" x14ac:dyDescent="0.25">
      <c r="H1278">
        <v>101409</v>
      </c>
      <c r="I1278" t="s">
        <v>19965</v>
      </c>
      <c r="K1278" s="94" t="s">
        <v>1641</v>
      </c>
      <c r="L1278" s="94" t="s">
        <v>1642</v>
      </c>
    </row>
    <row r="1279" spans="8:12" ht="15" x14ac:dyDescent="0.25">
      <c r="H1279">
        <v>101410</v>
      </c>
      <c r="I1279" t="s">
        <v>19966</v>
      </c>
      <c r="K1279" s="94" t="s">
        <v>1643</v>
      </c>
      <c r="L1279" s="94" t="s">
        <v>1644</v>
      </c>
    </row>
    <row r="1280" spans="8:12" ht="15" x14ac:dyDescent="0.25">
      <c r="H1280">
        <v>101412</v>
      </c>
      <c r="I1280" t="s">
        <v>11586</v>
      </c>
      <c r="K1280" s="94" t="s">
        <v>1645</v>
      </c>
      <c r="L1280" s="94" t="s">
        <v>1646</v>
      </c>
    </row>
    <row r="1281" spans="8:12" ht="15" x14ac:dyDescent="0.25">
      <c r="H1281">
        <v>101413</v>
      </c>
      <c r="I1281" t="s">
        <v>19967</v>
      </c>
      <c r="K1281" s="94" t="s">
        <v>1647</v>
      </c>
      <c r="L1281" s="94" t="s">
        <v>1648</v>
      </c>
    </row>
    <row r="1282" spans="8:12" ht="15" x14ac:dyDescent="0.25">
      <c r="H1282">
        <v>101414</v>
      </c>
      <c r="I1282" t="s">
        <v>19031</v>
      </c>
      <c r="K1282" s="94" t="s">
        <v>1649</v>
      </c>
      <c r="L1282" s="94" t="s">
        <v>1650</v>
      </c>
    </row>
    <row r="1283" spans="8:12" ht="15" x14ac:dyDescent="0.25">
      <c r="H1283">
        <v>101415</v>
      </c>
      <c r="I1283" t="s">
        <v>19968</v>
      </c>
      <c r="K1283" s="94" t="s">
        <v>1651</v>
      </c>
      <c r="L1283" s="94" t="s">
        <v>1652</v>
      </c>
    </row>
    <row r="1284" spans="8:12" ht="15" x14ac:dyDescent="0.25">
      <c r="H1284">
        <v>101416</v>
      </c>
      <c r="I1284" t="s">
        <v>19969</v>
      </c>
      <c r="K1284" s="94" t="s">
        <v>1653</v>
      </c>
      <c r="L1284" s="94" t="s">
        <v>1654</v>
      </c>
    </row>
    <row r="1285" spans="8:12" ht="15" x14ac:dyDescent="0.25">
      <c r="H1285">
        <v>101417</v>
      </c>
      <c r="I1285" t="s">
        <v>19970</v>
      </c>
      <c r="K1285" s="94" t="s">
        <v>1655</v>
      </c>
      <c r="L1285" s="94" t="s">
        <v>1656</v>
      </c>
    </row>
    <row r="1286" spans="8:12" ht="15" x14ac:dyDescent="0.25">
      <c r="H1286">
        <v>101418</v>
      </c>
      <c r="I1286" t="s">
        <v>19971</v>
      </c>
      <c r="K1286" s="94" t="s">
        <v>1657</v>
      </c>
      <c r="L1286" s="94" t="s">
        <v>1658</v>
      </c>
    </row>
    <row r="1287" spans="8:12" ht="15" x14ac:dyDescent="0.25">
      <c r="H1287">
        <v>101419</v>
      </c>
      <c r="I1287" t="s">
        <v>19972</v>
      </c>
      <c r="K1287" s="94" t="s">
        <v>1660</v>
      </c>
      <c r="L1287" s="94" t="s">
        <v>1661</v>
      </c>
    </row>
    <row r="1288" spans="8:12" ht="15" x14ac:dyDescent="0.25">
      <c r="H1288">
        <v>101420</v>
      </c>
      <c r="I1288" t="s">
        <v>19973</v>
      </c>
      <c r="K1288" s="94" t="s">
        <v>1662</v>
      </c>
      <c r="L1288" s="94" t="s">
        <v>1663</v>
      </c>
    </row>
    <row r="1289" spans="8:12" ht="15" x14ac:dyDescent="0.25">
      <c r="H1289">
        <v>101421</v>
      </c>
      <c r="I1289" t="s">
        <v>19974</v>
      </c>
      <c r="K1289" s="94" t="s">
        <v>1664</v>
      </c>
      <c r="L1289" s="94" t="s">
        <v>1665</v>
      </c>
    </row>
    <row r="1290" spans="8:12" ht="15" x14ac:dyDescent="0.25">
      <c r="H1290">
        <v>101422</v>
      </c>
      <c r="I1290" t="s">
        <v>19975</v>
      </c>
      <c r="K1290" s="94" t="s">
        <v>1666</v>
      </c>
      <c r="L1290" s="94" t="s">
        <v>1667</v>
      </c>
    </row>
    <row r="1291" spans="8:12" ht="15" x14ac:dyDescent="0.25">
      <c r="H1291">
        <v>101424</v>
      </c>
      <c r="I1291" t="s">
        <v>19976</v>
      </c>
      <c r="K1291" s="94" t="s">
        <v>1668</v>
      </c>
      <c r="L1291" s="94" t="s">
        <v>1669</v>
      </c>
    </row>
    <row r="1292" spans="8:12" ht="15" x14ac:dyDescent="0.25">
      <c r="H1292">
        <v>101425</v>
      </c>
      <c r="I1292" t="s">
        <v>19977</v>
      </c>
      <c r="K1292" s="94" t="s">
        <v>11581</v>
      </c>
      <c r="L1292" s="94" t="s">
        <v>11582</v>
      </c>
    </row>
    <row r="1293" spans="8:12" ht="15" x14ac:dyDescent="0.25">
      <c r="H1293">
        <v>101426</v>
      </c>
      <c r="I1293" t="s">
        <v>19978</v>
      </c>
      <c r="K1293" s="94" t="s">
        <v>1670</v>
      </c>
      <c r="L1293" s="94" t="s">
        <v>1671</v>
      </c>
    </row>
    <row r="1294" spans="8:12" ht="15" x14ac:dyDescent="0.25">
      <c r="H1294">
        <v>101427</v>
      </c>
      <c r="I1294" t="s">
        <v>114</v>
      </c>
      <c r="K1294" s="94" t="s">
        <v>1672</v>
      </c>
      <c r="L1294" s="94" t="s">
        <v>1673</v>
      </c>
    </row>
    <row r="1295" spans="8:12" ht="15" x14ac:dyDescent="0.25">
      <c r="H1295">
        <v>101428</v>
      </c>
      <c r="I1295" t="s">
        <v>11587</v>
      </c>
      <c r="K1295" s="94" t="s">
        <v>1674</v>
      </c>
      <c r="L1295" s="94" t="s">
        <v>1675</v>
      </c>
    </row>
    <row r="1296" spans="8:12" ht="15" x14ac:dyDescent="0.25">
      <c r="H1296">
        <v>101429</v>
      </c>
      <c r="I1296" t="s">
        <v>19979</v>
      </c>
      <c r="K1296" s="94" t="s">
        <v>1676</v>
      </c>
      <c r="L1296" s="94" t="s">
        <v>1677</v>
      </c>
    </row>
    <row r="1297" spans="8:12" ht="15" x14ac:dyDescent="0.25">
      <c r="H1297">
        <v>101430</v>
      </c>
      <c r="I1297" t="s">
        <v>19980</v>
      </c>
      <c r="K1297" s="94" t="s">
        <v>1678</v>
      </c>
      <c r="L1297" s="94" t="s">
        <v>1679</v>
      </c>
    </row>
    <row r="1298" spans="8:12" ht="15" x14ac:dyDescent="0.25">
      <c r="H1298">
        <v>101431</v>
      </c>
      <c r="I1298" t="s">
        <v>19981</v>
      </c>
      <c r="K1298" s="94" t="s">
        <v>1680</v>
      </c>
      <c r="L1298" s="94" t="s">
        <v>1681</v>
      </c>
    </row>
    <row r="1299" spans="8:12" ht="15" x14ac:dyDescent="0.25">
      <c r="H1299">
        <v>101432</v>
      </c>
      <c r="I1299" t="s">
        <v>23760</v>
      </c>
      <c r="K1299" s="94" t="s">
        <v>1682</v>
      </c>
      <c r="L1299" s="94" t="s">
        <v>1683</v>
      </c>
    </row>
    <row r="1300" spans="8:12" ht="15" x14ac:dyDescent="0.25">
      <c r="H1300">
        <v>101433</v>
      </c>
      <c r="I1300" t="s">
        <v>23761</v>
      </c>
      <c r="K1300" s="94" t="s">
        <v>1684</v>
      </c>
      <c r="L1300" s="94" t="s">
        <v>1685</v>
      </c>
    </row>
    <row r="1301" spans="8:12" ht="15" x14ac:dyDescent="0.25">
      <c r="H1301">
        <v>101434</v>
      </c>
      <c r="I1301" t="s">
        <v>19982</v>
      </c>
      <c r="K1301" s="94" t="s">
        <v>1686</v>
      </c>
      <c r="L1301" s="94" t="s">
        <v>1687</v>
      </c>
    </row>
    <row r="1302" spans="8:12" ht="15" x14ac:dyDescent="0.25">
      <c r="H1302">
        <v>101435</v>
      </c>
      <c r="I1302" t="s">
        <v>19983</v>
      </c>
      <c r="K1302" s="94" t="s">
        <v>1688</v>
      </c>
      <c r="L1302" s="94" t="s">
        <v>1689</v>
      </c>
    </row>
    <row r="1303" spans="8:12" ht="15" x14ac:dyDescent="0.25">
      <c r="H1303">
        <v>101436</v>
      </c>
      <c r="I1303" t="s">
        <v>19984</v>
      </c>
      <c r="K1303" s="94" t="s">
        <v>1690</v>
      </c>
      <c r="L1303" s="94" t="s">
        <v>1691</v>
      </c>
    </row>
    <row r="1304" spans="8:12" ht="15" x14ac:dyDescent="0.25">
      <c r="H1304">
        <v>101437</v>
      </c>
      <c r="I1304" t="s">
        <v>23762</v>
      </c>
      <c r="K1304" s="94" t="s">
        <v>1692</v>
      </c>
      <c r="L1304" s="94" t="s">
        <v>1693</v>
      </c>
    </row>
    <row r="1305" spans="8:12" ht="15" x14ac:dyDescent="0.25">
      <c r="H1305">
        <v>101438</v>
      </c>
      <c r="I1305" t="s">
        <v>19985</v>
      </c>
      <c r="K1305" s="94" t="s">
        <v>1694</v>
      </c>
      <c r="L1305" s="94" t="s">
        <v>1695</v>
      </c>
    </row>
    <row r="1306" spans="8:12" ht="15" x14ac:dyDescent="0.25">
      <c r="H1306">
        <v>101439</v>
      </c>
      <c r="I1306" t="s">
        <v>19986</v>
      </c>
      <c r="K1306" s="94" t="s">
        <v>1696</v>
      </c>
      <c r="L1306" s="94" t="s">
        <v>1697</v>
      </c>
    </row>
    <row r="1307" spans="8:12" ht="15" x14ac:dyDescent="0.25">
      <c r="H1307">
        <v>101440</v>
      </c>
      <c r="I1307" t="s">
        <v>19987</v>
      </c>
      <c r="K1307" s="94" t="s">
        <v>1699</v>
      </c>
      <c r="L1307" s="94" t="s">
        <v>1700</v>
      </c>
    </row>
    <row r="1308" spans="8:12" ht="15" x14ac:dyDescent="0.25">
      <c r="H1308">
        <v>101441</v>
      </c>
      <c r="I1308" t="s">
        <v>19988</v>
      </c>
      <c r="K1308" s="94" t="s">
        <v>1701</v>
      </c>
      <c r="L1308" s="94" t="s">
        <v>1702</v>
      </c>
    </row>
    <row r="1309" spans="8:12" ht="15" x14ac:dyDescent="0.25">
      <c r="H1309">
        <v>101442</v>
      </c>
      <c r="I1309" t="s">
        <v>19989</v>
      </c>
      <c r="K1309" s="94" t="s">
        <v>1703</v>
      </c>
      <c r="L1309" s="94" t="s">
        <v>1704</v>
      </c>
    </row>
    <row r="1310" spans="8:12" ht="15" x14ac:dyDescent="0.25">
      <c r="H1310">
        <v>101443</v>
      </c>
      <c r="I1310" t="s">
        <v>19990</v>
      </c>
      <c r="K1310" s="94" t="s">
        <v>1705</v>
      </c>
      <c r="L1310" s="94" t="s">
        <v>1706</v>
      </c>
    </row>
    <row r="1311" spans="8:12" ht="15" x14ac:dyDescent="0.25">
      <c r="H1311">
        <v>101444</v>
      </c>
      <c r="I1311" t="s">
        <v>11588</v>
      </c>
      <c r="K1311" s="94" t="s">
        <v>1707</v>
      </c>
      <c r="L1311" s="94" t="s">
        <v>1708</v>
      </c>
    </row>
    <row r="1312" spans="8:12" ht="15" x14ac:dyDescent="0.25">
      <c r="H1312">
        <v>101445</v>
      </c>
      <c r="I1312" t="s">
        <v>19991</v>
      </c>
      <c r="K1312" s="94" t="s">
        <v>1709</v>
      </c>
      <c r="L1312" s="94" t="s">
        <v>1710</v>
      </c>
    </row>
    <row r="1313" spans="8:12" ht="15" x14ac:dyDescent="0.25">
      <c r="H1313">
        <v>101446</v>
      </c>
      <c r="I1313" t="s">
        <v>19992</v>
      </c>
      <c r="K1313" s="94" t="s">
        <v>1711</v>
      </c>
      <c r="L1313" s="94" t="s">
        <v>1712</v>
      </c>
    </row>
    <row r="1314" spans="8:12" ht="15" x14ac:dyDescent="0.25">
      <c r="H1314">
        <v>101447</v>
      </c>
      <c r="I1314" t="s">
        <v>909</v>
      </c>
      <c r="K1314" s="94" t="s">
        <v>1713</v>
      </c>
      <c r="L1314" s="94" t="s">
        <v>1714</v>
      </c>
    </row>
    <row r="1315" spans="8:12" ht="15" x14ac:dyDescent="0.25">
      <c r="H1315">
        <v>101448</v>
      </c>
      <c r="I1315" t="s">
        <v>19993</v>
      </c>
      <c r="K1315" s="94" t="s">
        <v>1715</v>
      </c>
      <c r="L1315" s="94" t="s">
        <v>1716</v>
      </c>
    </row>
    <row r="1316" spans="8:12" ht="15" x14ac:dyDescent="0.25">
      <c r="H1316">
        <v>101449</v>
      </c>
      <c r="I1316" t="s">
        <v>19994</v>
      </c>
      <c r="K1316" s="94" t="s">
        <v>1717</v>
      </c>
      <c r="L1316" s="94" t="s">
        <v>1718</v>
      </c>
    </row>
    <row r="1317" spans="8:12" ht="15" x14ac:dyDescent="0.25">
      <c r="H1317">
        <v>101450</v>
      </c>
      <c r="I1317" t="s">
        <v>19995</v>
      </c>
      <c r="K1317" s="94" t="s">
        <v>1719</v>
      </c>
      <c r="L1317" s="94" t="s">
        <v>1720</v>
      </c>
    </row>
    <row r="1318" spans="8:12" ht="15" x14ac:dyDescent="0.25">
      <c r="H1318">
        <v>101451</v>
      </c>
      <c r="I1318" t="s">
        <v>19996</v>
      </c>
      <c r="K1318" s="94" t="s">
        <v>1721</v>
      </c>
      <c r="L1318" s="94" t="s">
        <v>1722</v>
      </c>
    </row>
    <row r="1319" spans="8:12" ht="15" x14ac:dyDescent="0.25">
      <c r="H1319">
        <v>101452</v>
      </c>
      <c r="I1319" t="s">
        <v>19997</v>
      </c>
      <c r="K1319" s="94" t="s">
        <v>1724</v>
      </c>
      <c r="L1319" s="94" t="s">
        <v>1725</v>
      </c>
    </row>
    <row r="1320" spans="8:12" ht="15" x14ac:dyDescent="0.25">
      <c r="H1320">
        <v>101453</v>
      </c>
      <c r="I1320" t="s">
        <v>19998</v>
      </c>
      <c r="K1320" s="94" t="s">
        <v>1726</v>
      </c>
      <c r="L1320" s="94" t="s">
        <v>1727</v>
      </c>
    </row>
    <row r="1321" spans="8:12" ht="15" x14ac:dyDescent="0.25">
      <c r="H1321">
        <v>101454</v>
      </c>
      <c r="I1321" t="s">
        <v>19999</v>
      </c>
      <c r="K1321" s="94" t="s">
        <v>1728</v>
      </c>
      <c r="L1321" s="94" t="s">
        <v>1729</v>
      </c>
    </row>
    <row r="1322" spans="8:12" ht="15" x14ac:dyDescent="0.25">
      <c r="H1322">
        <v>101455</v>
      </c>
      <c r="I1322" t="s">
        <v>18983</v>
      </c>
      <c r="K1322" s="94" t="s">
        <v>1730</v>
      </c>
      <c r="L1322" s="94" t="s">
        <v>1731</v>
      </c>
    </row>
    <row r="1323" spans="8:12" ht="15" x14ac:dyDescent="0.25">
      <c r="H1323">
        <v>101456</v>
      </c>
      <c r="I1323" t="s">
        <v>20000</v>
      </c>
      <c r="K1323" s="94" t="s">
        <v>1732</v>
      </c>
      <c r="L1323" s="94" t="s">
        <v>1733</v>
      </c>
    </row>
    <row r="1324" spans="8:12" ht="15" x14ac:dyDescent="0.25">
      <c r="H1324">
        <v>101457</v>
      </c>
      <c r="I1324" t="s">
        <v>20001</v>
      </c>
      <c r="K1324" s="94" t="s">
        <v>1734</v>
      </c>
      <c r="L1324" s="94" t="s">
        <v>1735</v>
      </c>
    </row>
    <row r="1325" spans="8:12" ht="15" x14ac:dyDescent="0.25">
      <c r="H1325">
        <v>101458</v>
      </c>
      <c r="I1325" t="s">
        <v>20002</v>
      </c>
      <c r="K1325" s="94" t="s">
        <v>1736</v>
      </c>
      <c r="L1325" s="94" t="s">
        <v>1737</v>
      </c>
    </row>
    <row r="1326" spans="8:12" ht="15" x14ac:dyDescent="0.25">
      <c r="H1326">
        <v>101459</v>
      </c>
      <c r="I1326" t="s">
        <v>11396</v>
      </c>
      <c r="K1326" s="94" t="s">
        <v>1738</v>
      </c>
      <c r="L1326" s="94" t="s">
        <v>1739</v>
      </c>
    </row>
    <row r="1327" spans="8:12" ht="15" x14ac:dyDescent="0.25">
      <c r="H1327">
        <v>101460</v>
      </c>
      <c r="I1327" t="s">
        <v>20003</v>
      </c>
      <c r="K1327" s="94" t="s">
        <v>1740</v>
      </c>
      <c r="L1327" s="94" t="s">
        <v>1741</v>
      </c>
    </row>
    <row r="1328" spans="8:12" ht="15" x14ac:dyDescent="0.25">
      <c r="H1328">
        <v>101461</v>
      </c>
      <c r="I1328" t="s">
        <v>20004</v>
      </c>
      <c r="K1328" s="94" t="s">
        <v>1742</v>
      </c>
      <c r="L1328" s="94" t="s">
        <v>1743</v>
      </c>
    </row>
    <row r="1329" spans="8:12" ht="15" x14ac:dyDescent="0.25">
      <c r="H1329">
        <v>101462</v>
      </c>
      <c r="I1329" t="s">
        <v>918</v>
      </c>
      <c r="K1329" s="94" t="s">
        <v>1744</v>
      </c>
      <c r="L1329" s="94" t="s">
        <v>1745</v>
      </c>
    </row>
    <row r="1330" spans="8:12" ht="15" x14ac:dyDescent="0.25">
      <c r="H1330">
        <v>101463</v>
      </c>
      <c r="I1330" t="s">
        <v>19323</v>
      </c>
      <c r="K1330" s="94" t="s">
        <v>1746</v>
      </c>
      <c r="L1330" s="94" t="s">
        <v>1747</v>
      </c>
    </row>
    <row r="1331" spans="8:12" ht="15" x14ac:dyDescent="0.25">
      <c r="H1331">
        <v>101464</v>
      </c>
      <c r="I1331" t="s">
        <v>20005</v>
      </c>
      <c r="K1331" s="94" t="s">
        <v>1748</v>
      </c>
      <c r="L1331" s="94" t="s">
        <v>1749</v>
      </c>
    </row>
    <row r="1332" spans="8:12" ht="15" x14ac:dyDescent="0.25">
      <c r="H1332">
        <v>101465</v>
      </c>
      <c r="I1332" t="s">
        <v>20006</v>
      </c>
      <c r="K1332" s="94" t="s">
        <v>1750</v>
      </c>
      <c r="L1332" s="94" t="s">
        <v>1751</v>
      </c>
    </row>
    <row r="1333" spans="8:12" ht="15" x14ac:dyDescent="0.25">
      <c r="H1333">
        <v>101466</v>
      </c>
      <c r="I1333" t="s">
        <v>20007</v>
      </c>
      <c r="K1333" s="94" t="s">
        <v>1752</v>
      </c>
      <c r="L1333" s="94" t="s">
        <v>1753</v>
      </c>
    </row>
    <row r="1334" spans="8:12" ht="15" x14ac:dyDescent="0.25">
      <c r="H1334">
        <v>101467</v>
      </c>
      <c r="I1334" t="s">
        <v>20008</v>
      </c>
      <c r="K1334" s="94" t="s">
        <v>1754</v>
      </c>
      <c r="L1334" s="94" t="s">
        <v>1755</v>
      </c>
    </row>
    <row r="1335" spans="8:12" ht="15" x14ac:dyDescent="0.25">
      <c r="H1335">
        <v>101468</v>
      </c>
      <c r="I1335" t="s">
        <v>20009</v>
      </c>
      <c r="K1335" s="94" t="s">
        <v>1756</v>
      </c>
      <c r="L1335" s="94" t="s">
        <v>1757</v>
      </c>
    </row>
    <row r="1336" spans="8:12" ht="15" x14ac:dyDescent="0.25">
      <c r="H1336">
        <v>101469</v>
      </c>
      <c r="I1336" t="s">
        <v>20010</v>
      </c>
      <c r="K1336" s="94" t="s">
        <v>1758</v>
      </c>
      <c r="L1336" s="94" t="s">
        <v>1759</v>
      </c>
    </row>
    <row r="1337" spans="8:12" ht="15" x14ac:dyDescent="0.25">
      <c r="H1337">
        <v>101470</v>
      </c>
      <c r="I1337" t="s">
        <v>20011</v>
      </c>
      <c r="K1337" s="94" t="s">
        <v>1760</v>
      </c>
      <c r="L1337" s="94" t="s">
        <v>1761</v>
      </c>
    </row>
    <row r="1338" spans="8:12" ht="15" x14ac:dyDescent="0.25">
      <c r="H1338">
        <v>101471</v>
      </c>
      <c r="I1338" t="s">
        <v>924</v>
      </c>
      <c r="K1338" s="94" t="s">
        <v>1762</v>
      </c>
      <c r="L1338" s="94" t="s">
        <v>1763</v>
      </c>
    </row>
    <row r="1339" spans="8:12" ht="15" x14ac:dyDescent="0.25">
      <c r="H1339">
        <v>101472</v>
      </c>
      <c r="I1339" t="s">
        <v>20012</v>
      </c>
      <c r="K1339" s="94" t="s">
        <v>1764</v>
      </c>
      <c r="L1339" s="94" t="s">
        <v>1765</v>
      </c>
    </row>
    <row r="1340" spans="8:12" ht="15" x14ac:dyDescent="0.25">
      <c r="H1340">
        <v>101473</v>
      </c>
      <c r="I1340" t="s">
        <v>20013</v>
      </c>
      <c r="K1340" s="94" t="s">
        <v>1766</v>
      </c>
      <c r="L1340" s="94" t="s">
        <v>1767</v>
      </c>
    </row>
    <row r="1341" spans="8:12" ht="15" x14ac:dyDescent="0.25">
      <c r="H1341">
        <v>101474</v>
      </c>
      <c r="I1341" t="s">
        <v>20014</v>
      </c>
      <c r="K1341" s="94" t="s">
        <v>1768</v>
      </c>
      <c r="L1341" s="94" t="s">
        <v>1769</v>
      </c>
    </row>
    <row r="1342" spans="8:12" ht="15" x14ac:dyDescent="0.25">
      <c r="H1342">
        <v>101475</v>
      </c>
      <c r="I1342" t="s">
        <v>20015</v>
      </c>
      <c r="K1342" s="94" t="s">
        <v>1770</v>
      </c>
      <c r="L1342" s="94" t="s">
        <v>1771</v>
      </c>
    </row>
    <row r="1343" spans="8:12" ht="15" x14ac:dyDescent="0.25">
      <c r="H1343">
        <v>101476</v>
      </c>
      <c r="I1343" t="s">
        <v>20016</v>
      </c>
      <c r="K1343" s="94" t="s">
        <v>1772</v>
      </c>
      <c r="L1343" s="94" t="s">
        <v>1773</v>
      </c>
    </row>
    <row r="1344" spans="8:12" ht="15" x14ac:dyDescent="0.25">
      <c r="H1344">
        <v>101477</v>
      </c>
      <c r="I1344" t="s">
        <v>20017</v>
      </c>
      <c r="K1344" s="94" t="s">
        <v>1774</v>
      </c>
      <c r="L1344" s="94" t="s">
        <v>1775</v>
      </c>
    </row>
    <row r="1345" spans="8:12" ht="15" x14ac:dyDescent="0.25">
      <c r="H1345">
        <v>101479</v>
      </c>
      <c r="I1345" t="s">
        <v>20018</v>
      </c>
      <c r="K1345" s="94" t="s">
        <v>1776</v>
      </c>
      <c r="L1345" s="94" t="s">
        <v>1777</v>
      </c>
    </row>
    <row r="1346" spans="8:12" ht="15" x14ac:dyDescent="0.25">
      <c r="H1346">
        <v>101481</v>
      </c>
      <c r="I1346" t="s">
        <v>20019</v>
      </c>
      <c r="K1346" s="94" t="s">
        <v>1779</v>
      </c>
      <c r="L1346" s="94" t="s">
        <v>1780</v>
      </c>
    </row>
    <row r="1347" spans="8:12" ht="15" x14ac:dyDescent="0.25">
      <c r="H1347">
        <v>101482</v>
      </c>
      <c r="I1347" t="s">
        <v>20020</v>
      </c>
      <c r="K1347" s="94" t="s">
        <v>1782</v>
      </c>
      <c r="L1347" s="94" t="s">
        <v>1783</v>
      </c>
    </row>
    <row r="1348" spans="8:12" ht="15" x14ac:dyDescent="0.25">
      <c r="H1348">
        <v>101483</v>
      </c>
      <c r="I1348" t="s">
        <v>20021</v>
      </c>
      <c r="K1348" s="94" t="s">
        <v>1785</v>
      </c>
      <c r="L1348" s="94" t="s">
        <v>1786</v>
      </c>
    </row>
    <row r="1349" spans="8:12" ht="15" x14ac:dyDescent="0.25">
      <c r="H1349">
        <v>101484</v>
      </c>
      <c r="I1349" t="s">
        <v>23763</v>
      </c>
      <c r="K1349" s="94" t="s">
        <v>1787</v>
      </c>
      <c r="L1349" s="94" t="s">
        <v>1788</v>
      </c>
    </row>
    <row r="1350" spans="8:12" ht="15" x14ac:dyDescent="0.25">
      <c r="H1350">
        <v>101485</v>
      </c>
      <c r="I1350" t="s">
        <v>20022</v>
      </c>
      <c r="K1350" s="94" t="s">
        <v>1790</v>
      </c>
      <c r="L1350" s="94" t="s">
        <v>1791</v>
      </c>
    </row>
    <row r="1351" spans="8:12" ht="15" x14ac:dyDescent="0.25">
      <c r="H1351">
        <v>101486</v>
      </c>
      <c r="I1351" t="s">
        <v>20023</v>
      </c>
      <c r="K1351" s="94" t="s">
        <v>1793</v>
      </c>
      <c r="L1351" s="94" t="s">
        <v>1794</v>
      </c>
    </row>
    <row r="1352" spans="8:12" ht="15" x14ac:dyDescent="0.25">
      <c r="H1352">
        <v>101487</v>
      </c>
      <c r="I1352" t="s">
        <v>20024</v>
      </c>
      <c r="K1352" s="94" t="s">
        <v>1796</v>
      </c>
      <c r="L1352" s="94" t="s">
        <v>1797</v>
      </c>
    </row>
    <row r="1353" spans="8:12" ht="15" x14ac:dyDescent="0.25">
      <c r="H1353">
        <v>101488</v>
      </c>
      <c r="I1353" t="s">
        <v>20025</v>
      </c>
      <c r="K1353" s="94" t="s">
        <v>1799</v>
      </c>
      <c r="L1353" s="94" t="s">
        <v>1800</v>
      </c>
    </row>
    <row r="1354" spans="8:12" ht="15" x14ac:dyDescent="0.25">
      <c r="H1354">
        <v>101489</v>
      </c>
      <c r="I1354" t="s">
        <v>20026</v>
      </c>
      <c r="K1354" s="94" t="s">
        <v>1802</v>
      </c>
      <c r="L1354" s="94" t="s">
        <v>1803</v>
      </c>
    </row>
    <row r="1355" spans="8:12" ht="15" x14ac:dyDescent="0.25">
      <c r="H1355">
        <v>101493</v>
      </c>
      <c r="I1355" t="s">
        <v>20027</v>
      </c>
      <c r="K1355" s="94" t="s">
        <v>1805</v>
      </c>
      <c r="L1355" s="94" t="s">
        <v>1806</v>
      </c>
    </row>
    <row r="1356" spans="8:12" ht="15" x14ac:dyDescent="0.25">
      <c r="H1356">
        <v>101494</v>
      </c>
      <c r="I1356" t="s">
        <v>20028</v>
      </c>
      <c r="K1356" s="94" t="s">
        <v>1808</v>
      </c>
      <c r="L1356" s="94" t="s">
        <v>1809</v>
      </c>
    </row>
    <row r="1357" spans="8:12" ht="15" x14ac:dyDescent="0.25">
      <c r="H1357">
        <v>101495</v>
      </c>
      <c r="I1357" t="s">
        <v>20029</v>
      </c>
      <c r="K1357" s="94" t="s">
        <v>1811</v>
      </c>
      <c r="L1357" s="94" t="s">
        <v>1812</v>
      </c>
    </row>
    <row r="1358" spans="8:12" ht="15" x14ac:dyDescent="0.25">
      <c r="H1358">
        <v>101497</v>
      </c>
      <c r="I1358" t="s">
        <v>20030</v>
      </c>
      <c r="K1358" s="94" t="s">
        <v>1814</v>
      </c>
      <c r="L1358" s="94" t="s">
        <v>1815</v>
      </c>
    </row>
    <row r="1359" spans="8:12" ht="15" x14ac:dyDescent="0.25">
      <c r="H1359">
        <v>101498</v>
      </c>
      <c r="I1359" t="s">
        <v>20031</v>
      </c>
      <c r="K1359" s="94" t="s">
        <v>1816</v>
      </c>
      <c r="L1359" s="94" t="s">
        <v>1817</v>
      </c>
    </row>
    <row r="1360" spans="8:12" ht="15" x14ac:dyDescent="0.25">
      <c r="H1360">
        <v>101499</v>
      </c>
      <c r="I1360" t="s">
        <v>23764</v>
      </c>
      <c r="K1360" s="94" t="s">
        <v>1819</v>
      </c>
      <c r="L1360" s="94" t="s">
        <v>1820</v>
      </c>
    </row>
    <row r="1361" spans="8:12" ht="15" x14ac:dyDescent="0.25">
      <c r="H1361">
        <v>101500</v>
      </c>
      <c r="I1361" t="s">
        <v>20032</v>
      </c>
      <c r="K1361" s="94" t="s">
        <v>1822</v>
      </c>
      <c r="L1361" s="94" t="s">
        <v>1823</v>
      </c>
    </row>
    <row r="1362" spans="8:12" ht="15" x14ac:dyDescent="0.25">
      <c r="H1362">
        <v>101501</v>
      </c>
      <c r="I1362" t="s">
        <v>23765</v>
      </c>
      <c r="K1362" s="94" t="s">
        <v>1825</v>
      </c>
      <c r="L1362" s="94" t="s">
        <v>1826</v>
      </c>
    </row>
    <row r="1363" spans="8:12" ht="15" x14ac:dyDescent="0.25">
      <c r="H1363">
        <v>101502</v>
      </c>
      <c r="I1363" t="s">
        <v>20033</v>
      </c>
      <c r="K1363" s="94" t="s">
        <v>1827</v>
      </c>
      <c r="L1363" s="94" t="s">
        <v>1828</v>
      </c>
    </row>
    <row r="1364" spans="8:12" ht="15" x14ac:dyDescent="0.25">
      <c r="H1364">
        <v>101503</v>
      </c>
      <c r="I1364" t="s">
        <v>20034</v>
      </c>
      <c r="K1364" s="94" t="s">
        <v>1829</v>
      </c>
      <c r="L1364" s="94" t="s">
        <v>1830</v>
      </c>
    </row>
    <row r="1365" spans="8:12" ht="15" x14ac:dyDescent="0.25">
      <c r="H1365">
        <v>101504</v>
      </c>
      <c r="I1365" t="s">
        <v>20035</v>
      </c>
      <c r="K1365" s="94" t="s">
        <v>1831</v>
      </c>
      <c r="L1365" s="94" t="s">
        <v>1832</v>
      </c>
    </row>
    <row r="1366" spans="8:12" ht="15" x14ac:dyDescent="0.25">
      <c r="H1366">
        <v>101505</v>
      </c>
      <c r="I1366" t="s">
        <v>20036</v>
      </c>
      <c r="K1366" s="94" t="s">
        <v>1833</v>
      </c>
      <c r="L1366" s="94" t="s">
        <v>1834</v>
      </c>
    </row>
    <row r="1367" spans="8:12" ht="15" x14ac:dyDescent="0.25">
      <c r="H1367">
        <v>101506</v>
      </c>
      <c r="I1367" t="s">
        <v>20037</v>
      </c>
      <c r="K1367" s="94" t="s">
        <v>1835</v>
      </c>
      <c r="L1367" s="94" t="s">
        <v>1836</v>
      </c>
    </row>
    <row r="1368" spans="8:12" ht="15" x14ac:dyDescent="0.25">
      <c r="H1368">
        <v>101507</v>
      </c>
      <c r="I1368" t="s">
        <v>20038</v>
      </c>
      <c r="K1368" s="94" t="s">
        <v>1837</v>
      </c>
      <c r="L1368" s="94" t="s">
        <v>1838</v>
      </c>
    </row>
    <row r="1369" spans="8:12" ht="15" x14ac:dyDescent="0.25">
      <c r="H1369">
        <v>101508</v>
      </c>
      <c r="I1369" t="s">
        <v>20039</v>
      </c>
      <c r="K1369" s="94" t="s">
        <v>1839</v>
      </c>
      <c r="L1369" s="94" t="s">
        <v>1840</v>
      </c>
    </row>
    <row r="1370" spans="8:12" ht="15" x14ac:dyDescent="0.25">
      <c r="H1370">
        <v>101509</v>
      </c>
      <c r="I1370" t="s">
        <v>20040</v>
      </c>
      <c r="K1370" s="94" t="s">
        <v>1841</v>
      </c>
      <c r="L1370" s="94" t="s">
        <v>1842</v>
      </c>
    </row>
    <row r="1371" spans="8:12" ht="15" x14ac:dyDescent="0.25">
      <c r="H1371">
        <v>101510</v>
      </c>
      <c r="I1371" t="s">
        <v>20041</v>
      </c>
      <c r="K1371" s="94" t="s">
        <v>1843</v>
      </c>
      <c r="L1371" s="94" t="s">
        <v>1844</v>
      </c>
    </row>
    <row r="1372" spans="8:12" ht="15" x14ac:dyDescent="0.25">
      <c r="H1372">
        <v>101511</v>
      </c>
      <c r="I1372" t="s">
        <v>20042</v>
      </c>
      <c r="K1372" s="94" t="s">
        <v>1845</v>
      </c>
      <c r="L1372" s="94" t="s">
        <v>1846</v>
      </c>
    </row>
    <row r="1373" spans="8:12" ht="15" x14ac:dyDescent="0.25">
      <c r="H1373">
        <v>101512</v>
      </c>
      <c r="I1373" t="s">
        <v>20043</v>
      </c>
      <c r="K1373" s="94" t="s">
        <v>1847</v>
      </c>
      <c r="L1373" s="94" t="s">
        <v>1848</v>
      </c>
    </row>
    <row r="1374" spans="8:12" ht="15" x14ac:dyDescent="0.25">
      <c r="H1374">
        <v>101513</v>
      </c>
      <c r="I1374" t="s">
        <v>23766</v>
      </c>
      <c r="K1374" s="94" t="s">
        <v>1849</v>
      </c>
      <c r="L1374" s="94" t="s">
        <v>1850</v>
      </c>
    </row>
    <row r="1375" spans="8:12" ht="15" x14ac:dyDescent="0.25">
      <c r="H1375">
        <v>101514</v>
      </c>
      <c r="I1375" t="s">
        <v>20044</v>
      </c>
      <c r="K1375" s="94" t="s">
        <v>1851</v>
      </c>
      <c r="L1375" s="94" t="s">
        <v>1852</v>
      </c>
    </row>
    <row r="1376" spans="8:12" ht="15" x14ac:dyDescent="0.25">
      <c r="H1376">
        <v>101515</v>
      </c>
      <c r="I1376" t="s">
        <v>20045</v>
      </c>
      <c r="K1376" s="94" t="s">
        <v>1853</v>
      </c>
      <c r="L1376" s="94" t="s">
        <v>1854</v>
      </c>
    </row>
    <row r="1377" spans="8:12" ht="15" x14ac:dyDescent="0.25">
      <c r="H1377">
        <v>101516</v>
      </c>
      <c r="I1377" t="s">
        <v>20046</v>
      </c>
      <c r="K1377" s="94" t="s">
        <v>1855</v>
      </c>
      <c r="L1377" s="94" t="s">
        <v>1856</v>
      </c>
    </row>
    <row r="1378" spans="8:12" ht="15" x14ac:dyDescent="0.25">
      <c r="H1378">
        <v>101517</v>
      </c>
      <c r="I1378" t="s">
        <v>20047</v>
      </c>
      <c r="K1378" s="94" t="s">
        <v>1857</v>
      </c>
      <c r="L1378" s="94" t="s">
        <v>1858</v>
      </c>
    </row>
    <row r="1379" spans="8:12" ht="15" x14ac:dyDescent="0.25">
      <c r="H1379">
        <v>101518</v>
      </c>
      <c r="I1379" t="s">
        <v>20048</v>
      </c>
      <c r="K1379" s="94" t="s">
        <v>1859</v>
      </c>
      <c r="L1379" s="94" t="s">
        <v>1860</v>
      </c>
    </row>
    <row r="1380" spans="8:12" ht="15" x14ac:dyDescent="0.25">
      <c r="H1380">
        <v>101520</v>
      </c>
      <c r="I1380" t="s">
        <v>20049</v>
      </c>
      <c r="K1380" s="94" t="s">
        <v>1861</v>
      </c>
      <c r="L1380" s="94" t="s">
        <v>1862</v>
      </c>
    </row>
    <row r="1381" spans="8:12" ht="15" x14ac:dyDescent="0.25">
      <c r="H1381">
        <v>101521</v>
      </c>
      <c r="I1381" t="s">
        <v>20050</v>
      </c>
      <c r="K1381" s="94" t="s">
        <v>1863</v>
      </c>
      <c r="L1381" s="94" t="s">
        <v>1864</v>
      </c>
    </row>
    <row r="1382" spans="8:12" ht="15" x14ac:dyDescent="0.25">
      <c r="H1382">
        <v>101522</v>
      </c>
      <c r="I1382" t="s">
        <v>944</v>
      </c>
      <c r="K1382" s="94" t="s">
        <v>1865</v>
      </c>
      <c r="L1382" s="94" t="s">
        <v>1866</v>
      </c>
    </row>
    <row r="1383" spans="8:12" ht="15" x14ac:dyDescent="0.25">
      <c r="H1383">
        <v>101523</v>
      </c>
      <c r="I1383" t="s">
        <v>20051</v>
      </c>
      <c r="K1383" s="94" t="s">
        <v>1867</v>
      </c>
      <c r="L1383" s="94" t="s">
        <v>1868</v>
      </c>
    </row>
    <row r="1384" spans="8:12" ht="15" x14ac:dyDescent="0.25">
      <c r="H1384">
        <v>101524</v>
      </c>
      <c r="I1384" t="s">
        <v>23767</v>
      </c>
      <c r="K1384" s="94" t="s">
        <v>1869</v>
      </c>
      <c r="L1384" s="94" t="s">
        <v>1870</v>
      </c>
    </row>
    <row r="1385" spans="8:12" ht="15" x14ac:dyDescent="0.25">
      <c r="H1385">
        <v>101525</v>
      </c>
      <c r="I1385" t="s">
        <v>20052</v>
      </c>
      <c r="K1385" s="94" t="s">
        <v>1871</v>
      </c>
      <c r="L1385" s="94" t="s">
        <v>1872</v>
      </c>
    </row>
    <row r="1386" spans="8:12" ht="15" x14ac:dyDescent="0.25">
      <c r="H1386">
        <v>101526</v>
      </c>
      <c r="I1386" t="s">
        <v>20053</v>
      </c>
      <c r="K1386" s="94" t="s">
        <v>1873</v>
      </c>
      <c r="L1386" s="94" t="s">
        <v>1874</v>
      </c>
    </row>
    <row r="1387" spans="8:12" ht="15" x14ac:dyDescent="0.25">
      <c r="H1387">
        <v>101527</v>
      </c>
      <c r="I1387" t="s">
        <v>20054</v>
      </c>
      <c r="K1387" s="94" t="s">
        <v>1875</v>
      </c>
      <c r="L1387" s="94" t="s">
        <v>1876</v>
      </c>
    </row>
    <row r="1388" spans="8:12" ht="15" x14ac:dyDescent="0.25">
      <c r="H1388">
        <v>101528</v>
      </c>
      <c r="I1388" t="s">
        <v>20055</v>
      </c>
      <c r="K1388" s="94" t="s">
        <v>1877</v>
      </c>
      <c r="L1388" s="94" t="s">
        <v>1878</v>
      </c>
    </row>
    <row r="1389" spans="8:12" ht="15" x14ac:dyDescent="0.25">
      <c r="H1389">
        <v>101529</v>
      </c>
      <c r="I1389" t="s">
        <v>20056</v>
      </c>
      <c r="K1389" s="94" t="s">
        <v>1879</v>
      </c>
      <c r="L1389" s="94" t="s">
        <v>1880</v>
      </c>
    </row>
    <row r="1390" spans="8:12" ht="15" x14ac:dyDescent="0.25">
      <c r="H1390">
        <v>101530</v>
      </c>
      <c r="I1390" t="s">
        <v>20057</v>
      </c>
      <c r="K1390" s="94" t="s">
        <v>1881</v>
      </c>
      <c r="L1390" s="94" t="s">
        <v>1882</v>
      </c>
    </row>
    <row r="1391" spans="8:12" ht="15" x14ac:dyDescent="0.25">
      <c r="H1391">
        <v>101531</v>
      </c>
      <c r="I1391" t="s">
        <v>20058</v>
      </c>
      <c r="K1391" s="94" t="s">
        <v>1883</v>
      </c>
      <c r="L1391" s="94" t="s">
        <v>1884</v>
      </c>
    </row>
    <row r="1392" spans="8:12" ht="15" x14ac:dyDescent="0.25">
      <c r="H1392">
        <v>101532</v>
      </c>
      <c r="I1392" t="s">
        <v>20059</v>
      </c>
      <c r="K1392" s="94" t="s">
        <v>1885</v>
      </c>
      <c r="L1392" s="94" t="s">
        <v>1886</v>
      </c>
    </row>
    <row r="1393" spans="8:12" ht="15" x14ac:dyDescent="0.25">
      <c r="H1393">
        <v>101533</v>
      </c>
      <c r="I1393" t="s">
        <v>20060</v>
      </c>
      <c r="K1393" s="94" t="s">
        <v>1887</v>
      </c>
      <c r="L1393" s="94" t="s">
        <v>1888</v>
      </c>
    </row>
    <row r="1394" spans="8:12" ht="15" x14ac:dyDescent="0.25">
      <c r="H1394">
        <v>101534</v>
      </c>
      <c r="I1394" t="s">
        <v>20061</v>
      </c>
      <c r="K1394" s="94" t="s">
        <v>1889</v>
      </c>
      <c r="L1394" s="94" t="s">
        <v>1890</v>
      </c>
    </row>
    <row r="1395" spans="8:12" ht="15" x14ac:dyDescent="0.25">
      <c r="H1395">
        <v>101535</v>
      </c>
      <c r="I1395" t="s">
        <v>20062</v>
      </c>
      <c r="K1395" s="94" t="s">
        <v>1891</v>
      </c>
      <c r="L1395" s="94" t="s">
        <v>1892</v>
      </c>
    </row>
    <row r="1396" spans="8:12" ht="15" x14ac:dyDescent="0.25">
      <c r="H1396">
        <v>101536</v>
      </c>
      <c r="I1396" t="s">
        <v>20063</v>
      </c>
      <c r="K1396" s="94" t="s">
        <v>1893</v>
      </c>
      <c r="L1396" s="94" t="s">
        <v>1894</v>
      </c>
    </row>
    <row r="1397" spans="8:12" ht="15" x14ac:dyDescent="0.25">
      <c r="H1397">
        <v>101537</v>
      </c>
      <c r="I1397" t="s">
        <v>20064</v>
      </c>
      <c r="K1397" s="94" t="s">
        <v>1895</v>
      </c>
      <c r="L1397" s="94" t="s">
        <v>1896</v>
      </c>
    </row>
    <row r="1398" spans="8:12" ht="15" x14ac:dyDescent="0.25">
      <c r="H1398">
        <v>101538</v>
      </c>
      <c r="I1398" t="s">
        <v>20065</v>
      </c>
      <c r="K1398" s="94" t="s">
        <v>1897</v>
      </c>
      <c r="L1398" s="94" t="s">
        <v>1898</v>
      </c>
    </row>
    <row r="1399" spans="8:12" ht="15" x14ac:dyDescent="0.25">
      <c r="H1399">
        <v>101539</v>
      </c>
      <c r="I1399" t="s">
        <v>20066</v>
      </c>
      <c r="K1399" s="94" t="s">
        <v>1899</v>
      </c>
      <c r="L1399" s="94" t="s">
        <v>1900</v>
      </c>
    </row>
    <row r="1400" spans="8:12" ht="15" x14ac:dyDescent="0.25">
      <c r="H1400">
        <v>101540</v>
      </c>
      <c r="I1400" t="s">
        <v>20067</v>
      </c>
      <c r="K1400" s="94" t="s">
        <v>1901</v>
      </c>
      <c r="L1400" s="94" t="s">
        <v>1902</v>
      </c>
    </row>
    <row r="1401" spans="8:12" ht="15" x14ac:dyDescent="0.25">
      <c r="H1401">
        <v>101541</v>
      </c>
      <c r="I1401" t="s">
        <v>20068</v>
      </c>
      <c r="K1401" s="94" t="s">
        <v>1903</v>
      </c>
      <c r="L1401" s="94" t="s">
        <v>1904</v>
      </c>
    </row>
    <row r="1402" spans="8:12" ht="15" x14ac:dyDescent="0.25">
      <c r="H1402">
        <v>101543</v>
      </c>
      <c r="I1402" t="s">
        <v>23768</v>
      </c>
      <c r="K1402" s="94" t="s">
        <v>1905</v>
      </c>
      <c r="L1402" s="94" t="s">
        <v>1906</v>
      </c>
    </row>
    <row r="1403" spans="8:12" ht="15" x14ac:dyDescent="0.25">
      <c r="H1403">
        <v>101544</v>
      </c>
      <c r="I1403" t="s">
        <v>20069</v>
      </c>
      <c r="K1403" s="94" t="s">
        <v>1907</v>
      </c>
      <c r="L1403" s="94" t="s">
        <v>1908</v>
      </c>
    </row>
    <row r="1404" spans="8:12" ht="15" x14ac:dyDescent="0.25">
      <c r="H1404">
        <v>101545</v>
      </c>
      <c r="I1404" t="s">
        <v>20070</v>
      </c>
      <c r="K1404" s="94" t="s">
        <v>1909</v>
      </c>
      <c r="L1404" s="94" t="s">
        <v>1910</v>
      </c>
    </row>
    <row r="1405" spans="8:12" ht="15" x14ac:dyDescent="0.25">
      <c r="H1405">
        <v>101547</v>
      </c>
      <c r="I1405" t="s">
        <v>20071</v>
      </c>
      <c r="K1405" s="94" t="s">
        <v>1911</v>
      </c>
      <c r="L1405" s="94" t="s">
        <v>13351</v>
      </c>
    </row>
    <row r="1406" spans="8:12" ht="15" x14ac:dyDescent="0.25">
      <c r="H1406">
        <v>101548</v>
      </c>
      <c r="I1406" t="s">
        <v>20072</v>
      </c>
      <c r="K1406" s="94" t="s">
        <v>1913</v>
      </c>
      <c r="L1406" s="94" t="s">
        <v>13352</v>
      </c>
    </row>
    <row r="1407" spans="8:12" ht="15" x14ac:dyDescent="0.25">
      <c r="H1407">
        <v>101549</v>
      </c>
      <c r="I1407" t="s">
        <v>20073</v>
      </c>
      <c r="K1407" s="94" t="s">
        <v>1914</v>
      </c>
      <c r="L1407" s="94" t="s">
        <v>13353</v>
      </c>
    </row>
    <row r="1408" spans="8:12" ht="15" x14ac:dyDescent="0.25">
      <c r="H1408">
        <v>101550</v>
      </c>
      <c r="I1408" t="s">
        <v>20074</v>
      </c>
      <c r="K1408" s="94" t="s">
        <v>1915</v>
      </c>
      <c r="L1408" s="94" t="s">
        <v>13355</v>
      </c>
    </row>
    <row r="1409" spans="8:12" ht="15" x14ac:dyDescent="0.25">
      <c r="H1409">
        <v>101551</v>
      </c>
      <c r="I1409" t="s">
        <v>20075</v>
      </c>
      <c r="K1409" s="94" t="s">
        <v>1916</v>
      </c>
      <c r="L1409" s="94" t="s">
        <v>13356</v>
      </c>
    </row>
    <row r="1410" spans="8:12" ht="15" x14ac:dyDescent="0.25">
      <c r="H1410">
        <v>101552</v>
      </c>
      <c r="I1410" t="s">
        <v>23769</v>
      </c>
      <c r="K1410" s="94" t="s">
        <v>1917</v>
      </c>
      <c r="L1410" s="94" t="s">
        <v>13357</v>
      </c>
    </row>
    <row r="1411" spans="8:12" ht="15" x14ac:dyDescent="0.25">
      <c r="H1411">
        <v>101553</v>
      </c>
      <c r="I1411" t="s">
        <v>23770</v>
      </c>
      <c r="K1411" s="94" t="s">
        <v>1918</v>
      </c>
      <c r="L1411" s="94" t="s">
        <v>13358</v>
      </c>
    </row>
    <row r="1412" spans="8:12" ht="15" x14ac:dyDescent="0.25">
      <c r="H1412">
        <v>101554</v>
      </c>
      <c r="I1412" t="s">
        <v>20076</v>
      </c>
      <c r="K1412" s="94" t="s">
        <v>1919</v>
      </c>
      <c r="L1412" s="94" t="s">
        <v>13359</v>
      </c>
    </row>
    <row r="1413" spans="8:12" ht="15" x14ac:dyDescent="0.25">
      <c r="H1413">
        <v>101556</v>
      </c>
      <c r="I1413" t="s">
        <v>20077</v>
      </c>
      <c r="K1413" s="94" t="s">
        <v>1920</v>
      </c>
      <c r="L1413" s="94" t="s">
        <v>13360</v>
      </c>
    </row>
    <row r="1414" spans="8:12" ht="15" x14ac:dyDescent="0.25">
      <c r="H1414">
        <v>101557</v>
      </c>
      <c r="I1414" t="s">
        <v>20078</v>
      </c>
      <c r="K1414" s="94" t="s">
        <v>1921</v>
      </c>
      <c r="L1414" s="94" t="s">
        <v>13361</v>
      </c>
    </row>
    <row r="1415" spans="8:12" ht="15" x14ac:dyDescent="0.25">
      <c r="H1415">
        <v>101558</v>
      </c>
      <c r="I1415" t="s">
        <v>958</v>
      </c>
      <c r="K1415" s="94" t="s">
        <v>1922</v>
      </c>
      <c r="L1415" s="94" t="s">
        <v>13362</v>
      </c>
    </row>
    <row r="1416" spans="8:12" ht="15" x14ac:dyDescent="0.25">
      <c r="H1416">
        <v>101559</v>
      </c>
      <c r="I1416" t="s">
        <v>960</v>
      </c>
      <c r="K1416" s="94" t="s">
        <v>1923</v>
      </c>
      <c r="L1416" s="94" t="s">
        <v>13363</v>
      </c>
    </row>
    <row r="1417" spans="8:12" ht="15" x14ac:dyDescent="0.25">
      <c r="H1417">
        <v>101560</v>
      </c>
      <c r="I1417" t="s">
        <v>23771</v>
      </c>
      <c r="K1417" s="94" t="s">
        <v>1924</v>
      </c>
      <c r="L1417" s="94" t="s">
        <v>13364</v>
      </c>
    </row>
    <row r="1418" spans="8:12" ht="15" x14ac:dyDescent="0.25">
      <c r="H1418">
        <v>101561</v>
      </c>
      <c r="I1418" t="s">
        <v>20079</v>
      </c>
      <c r="K1418" s="94" t="s">
        <v>1925</v>
      </c>
      <c r="L1418" s="94" t="s">
        <v>13365</v>
      </c>
    </row>
    <row r="1419" spans="8:12" ht="15" x14ac:dyDescent="0.25">
      <c r="H1419">
        <v>101562</v>
      </c>
      <c r="I1419" t="s">
        <v>20080</v>
      </c>
      <c r="K1419" s="94" t="s">
        <v>1926</v>
      </c>
      <c r="L1419" s="94" t="s">
        <v>13366</v>
      </c>
    </row>
    <row r="1420" spans="8:12" ht="15" x14ac:dyDescent="0.25">
      <c r="H1420">
        <v>101564</v>
      </c>
      <c r="I1420" t="s">
        <v>23772</v>
      </c>
      <c r="K1420" s="94" t="s">
        <v>1927</v>
      </c>
      <c r="L1420" s="94" t="s">
        <v>13367</v>
      </c>
    </row>
    <row r="1421" spans="8:12" ht="15" x14ac:dyDescent="0.25">
      <c r="H1421">
        <v>101565</v>
      </c>
      <c r="I1421" t="s">
        <v>20081</v>
      </c>
      <c r="K1421" s="94" t="s">
        <v>1928</v>
      </c>
      <c r="L1421" s="94" t="s">
        <v>13368</v>
      </c>
    </row>
    <row r="1422" spans="8:12" ht="15" x14ac:dyDescent="0.25">
      <c r="H1422">
        <v>101566</v>
      </c>
      <c r="I1422" t="s">
        <v>18983</v>
      </c>
      <c r="K1422" s="94" t="s">
        <v>1929</v>
      </c>
      <c r="L1422" s="94" t="s">
        <v>13369</v>
      </c>
    </row>
    <row r="1423" spans="8:12" ht="15" x14ac:dyDescent="0.25">
      <c r="H1423">
        <v>101567</v>
      </c>
      <c r="I1423" t="s">
        <v>20082</v>
      </c>
      <c r="K1423" s="94" t="s">
        <v>1930</v>
      </c>
      <c r="L1423" s="94" t="s">
        <v>13370</v>
      </c>
    </row>
    <row r="1424" spans="8:12" ht="15" x14ac:dyDescent="0.25">
      <c r="H1424">
        <v>101568</v>
      </c>
      <c r="I1424" t="s">
        <v>20083</v>
      </c>
      <c r="K1424" s="94" t="s">
        <v>1931</v>
      </c>
      <c r="L1424" s="94" t="s">
        <v>13371</v>
      </c>
    </row>
    <row r="1425" spans="8:12" ht="15" x14ac:dyDescent="0.25">
      <c r="H1425">
        <v>101569</v>
      </c>
      <c r="I1425" t="s">
        <v>20084</v>
      </c>
      <c r="K1425" s="94" t="s">
        <v>1932</v>
      </c>
      <c r="L1425" s="94" t="s">
        <v>13372</v>
      </c>
    </row>
    <row r="1426" spans="8:12" ht="15" x14ac:dyDescent="0.25">
      <c r="H1426">
        <v>101570</v>
      </c>
      <c r="I1426" t="s">
        <v>20085</v>
      </c>
      <c r="K1426" s="94" t="s">
        <v>1933</v>
      </c>
      <c r="L1426" s="94" t="s">
        <v>13373</v>
      </c>
    </row>
    <row r="1427" spans="8:12" ht="15" x14ac:dyDescent="0.25">
      <c r="H1427">
        <v>101571</v>
      </c>
      <c r="I1427" t="s">
        <v>20086</v>
      </c>
      <c r="K1427" s="94" t="s">
        <v>1934</v>
      </c>
      <c r="L1427" s="94" t="s">
        <v>13375</v>
      </c>
    </row>
    <row r="1428" spans="8:12" ht="15" x14ac:dyDescent="0.25">
      <c r="H1428">
        <v>101572</v>
      </c>
      <c r="I1428" t="s">
        <v>20087</v>
      </c>
      <c r="K1428" s="94" t="s">
        <v>1935</v>
      </c>
      <c r="L1428" s="94" t="s">
        <v>13376</v>
      </c>
    </row>
    <row r="1429" spans="8:12" ht="15" x14ac:dyDescent="0.25">
      <c r="H1429">
        <v>101573</v>
      </c>
      <c r="I1429" t="s">
        <v>20088</v>
      </c>
      <c r="K1429" s="94" t="s">
        <v>1936</v>
      </c>
      <c r="L1429" s="94" t="s">
        <v>13377</v>
      </c>
    </row>
    <row r="1430" spans="8:12" ht="15" x14ac:dyDescent="0.25">
      <c r="H1430">
        <v>101574</v>
      </c>
      <c r="I1430" t="s">
        <v>970</v>
      </c>
      <c r="K1430" s="94" t="s">
        <v>1937</v>
      </c>
      <c r="L1430" s="94" t="s">
        <v>13378</v>
      </c>
    </row>
    <row r="1431" spans="8:12" ht="15" x14ac:dyDescent="0.25">
      <c r="H1431">
        <v>101575</v>
      </c>
      <c r="I1431" t="s">
        <v>972</v>
      </c>
      <c r="K1431" s="94" t="s">
        <v>1938</v>
      </c>
      <c r="L1431" s="94" t="s">
        <v>13380</v>
      </c>
    </row>
    <row r="1432" spans="8:12" ht="15" x14ac:dyDescent="0.25">
      <c r="H1432">
        <v>101577</v>
      </c>
      <c r="I1432" t="s">
        <v>20089</v>
      </c>
      <c r="K1432" s="94" t="s">
        <v>1939</v>
      </c>
      <c r="L1432" s="94" t="s">
        <v>13381</v>
      </c>
    </row>
    <row r="1433" spans="8:12" ht="15" x14ac:dyDescent="0.25">
      <c r="H1433">
        <v>101578</v>
      </c>
      <c r="I1433" t="s">
        <v>23773</v>
      </c>
      <c r="K1433" s="94" t="s">
        <v>1940</v>
      </c>
      <c r="L1433" s="94" t="s">
        <v>13382</v>
      </c>
    </row>
    <row r="1434" spans="8:12" ht="15" x14ac:dyDescent="0.25">
      <c r="H1434">
        <v>101580</v>
      </c>
      <c r="I1434" t="s">
        <v>20090</v>
      </c>
      <c r="K1434" s="94" t="s">
        <v>1941</v>
      </c>
      <c r="L1434" s="94" t="s">
        <v>13383</v>
      </c>
    </row>
    <row r="1435" spans="8:12" ht="15" x14ac:dyDescent="0.25">
      <c r="H1435">
        <v>101582</v>
      </c>
      <c r="I1435" t="s">
        <v>20091</v>
      </c>
      <c r="K1435" s="94" t="s">
        <v>1942</v>
      </c>
      <c r="L1435" s="94" t="s">
        <v>13384</v>
      </c>
    </row>
    <row r="1436" spans="8:12" ht="15" x14ac:dyDescent="0.25">
      <c r="H1436">
        <v>101583</v>
      </c>
      <c r="I1436" t="s">
        <v>20092</v>
      </c>
      <c r="K1436" s="94" t="s">
        <v>1943</v>
      </c>
      <c r="L1436" s="94" t="s">
        <v>13385</v>
      </c>
    </row>
    <row r="1437" spans="8:12" ht="15" x14ac:dyDescent="0.25">
      <c r="H1437">
        <v>101584</v>
      </c>
      <c r="I1437" t="s">
        <v>20093</v>
      </c>
      <c r="K1437" s="94" t="s">
        <v>1944</v>
      </c>
      <c r="L1437" s="94" t="s">
        <v>13387</v>
      </c>
    </row>
    <row r="1438" spans="8:12" ht="15" x14ac:dyDescent="0.25">
      <c r="H1438">
        <v>101585</v>
      </c>
      <c r="I1438" t="s">
        <v>20094</v>
      </c>
      <c r="K1438" s="94" t="s">
        <v>1945</v>
      </c>
      <c r="L1438" s="94" t="s">
        <v>13388</v>
      </c>
    </row>
    <row r="1439" spans="8:12" ht="15" x14ac:dyDescent="0.25">
      <c r="H1439">
        <v>101586</v>
      </c>
      <c r="I1439" t="s">
        <v>20095</v>
      </c>
      <c r="K1439" s="94" t="s">
        <v>1946</v>
      </c>
      <c r="L1439" s="94" t="s">
        <v>13389</v>
      </c>
    </row>
    <row r="1440" spans="8:12" ht="15" x14ac:dyDescent="0.25">
      <c r="H1440">
        <v>101588</v>
      </c>
      <c r="I1440" t="s">
        <v>23774</v>
      </c>
      <c r="K1440" s="94" t="s">
        <v>1947</v>
      </c>
      <c r="L1440" s="94" t="s">
        <v>13390</v>
      </c>
    </row>
    <row r="1441" spans="8:12" ht="15" x14ac:dyDescent="0.25">
      <c r="H1441">
        <v>101589</v>
      </c>
      <c r="I1441" t="s">
        <v>20096</v>
      </c>
      <c r="K1441" s="94" t="s">
        <v>1948</v>
      </c>
      <c r="L1441" s="94" t="s">
        <v>13391</v>
      </c>
    </row>
    <row r="1442" spans="8:12" ht="15" x14ac:dyDescent="0.25">
      <c r="H1442">
        <v>101590</v>
      </c>
      <c r="I1442" t="s">
        <v>20097</v>
      </c>
      <c r="K1442" s="94" t="s">
        <v>1949</v>
      </c>
      <c r="L1442" s="94" t="s">
        <v>13392</v>
      </c>
    </row>
    <row r="1443" spans="8:12" ht="15" x14ac:dyDescent="0.25">
      <c r="H1443">
        <v>101591</v>
      </c>
      <c r="I1443" t="s">
        <v>20098</v>
      </c>
      <c r="K1443" s="94" t="s">
        <v>1950</v>
      </c>
      <c r="L1443" s="94" t="s">
        <v>13393</v>
      </c>
    </row>
    <row r="1444" spans="8:12" ht="15" x14ac:dyDescent="0.25">
      <c r="H1444">
        <v>101592</v>
      </c>
      <c r="I1444" t="s">
        <v>20099</v>
      </c>
      <c r="K1444" s="94" t="s">
        <v>1951</v>
      </c>
      <c r="L1444" s="94" t="s">
        <v>13394</v>
      </c>
    </row>
    <row r="1445" spans="8:12" ht="15" x14ac:dyDescent="0.25">
      <c r="H1445">
        <v>101593</v>
      </c>
      <c r="I1445" t="s">
        <v>20100</v>
      </c>
      <c r="K1445" s="94" t="s">
        <v>1952</v>
      </c>
      <c r="L1445" s="94" t="s">
        <v>13395</v>
      </c>
    </row>
    <row r="1446" spans="8:12" ht="15" x14ac:dyDescent="0.25">
      <c r="H1446">
        <v>101594</v>
      </c>
      <c r="I1446" t="s">
        <v>20101</v>
      </c>
      <c r="K1446" s="94" t="s">
        <v>1953</v>
      </c>
      <c r="L1446" s="94" t="s">
        <v>13396</v>
      </c>
    </row>
    <row r="1447" spans="8:12" ht="15" x14ac:dyDescent="0.25">
      <c r="H1447">
        <v>101595</v>
      </c>
      <c r="I1447" t="s">
        <v>20102</v>
      </c>
      <c r="K1447" s="94" t="s">
        <v>1954</v>
      </c>
      <c r="L1447" s="94" t="s">
        <v>13398</v>
      </c>
    </row>
    <row r="1448" spans="8:12" ht="15" x14ac:dyDescent="0.25">
      <c r="H1448">
        <v>101596</v>
      </c>
      <c r="I1448" t="s">
        <v>20103</v>
      </c>
      <c r="K1448" s="94" t="s">
        <v>1955</v>
      </c>
      <c r="L1448" s="94" t="s">
        <v>13399</v>
      </c>
    </row>
    <row r="1449" spans="8:12" ht="15" x14ac:dyDescent="0.25">
      <c r="H1449">
        <v>101597</v>
      </c>
      <c r="I1449" t="s">
        <v>20104</v>
      </c>
      <c r="K1449" s="94" t="s">
        <v>1956</v>
      </c>
      <c r="L1449" s="94" t="s">
        <v>13400</v>
      </c>
    </row>
    <row r="1450" spans="8:12" ht="15" x14ac:dyDescent="0.25">
      <c r="H1450">
        <v>101598</v>
      </c>
      <c r="I1450" t="s">
        <v>23775</v>
      </c>
      <c r="K1450" s="94" t="s">
        <v>1957</v>
      </c>
      <c r="L1450" s="94" t="s">
        <v>13402</v>
      </c>
    </row>
    <row r="1451" spans="8:12" ht="15" x14ac:dyDescent="0.25">
      <c r="H1451">
        <v>101599</v>
      </c>
      <c r="I1451" t="s">
        <v>20105</v>
      </c>
      <c r="K1451" s="94" t="s">
        <v>1958</v>
      </c>
      <c r="L1451" s="94" t="s">
        <v>13403</v>
      </c>
    </row>
    <row r="1452" spans="8:12" ht="15" x14ac:dyDescent="0.25">
      <c r="H1452">
        <v>101600</v>
      </c>
      <c r="I1452" t="s">
        <v>20106</v>
      </c>
      <c r="K1452" s="94" t="s">
        <v>1959</v>
      </c>
      <c r="L1452" s="94" t="s">
        <v>13404</v>
      </c>
    </row>
    <row r="1453" spans="8:12" ht="15" x14ac:dyDescent="0.25">
      <c r="H1453">
        <v>101601</v>
      </c>
      <c r="I1453" t="s">
        <v>20107</v>
      </c>
      <c r="K1453" s="94" t="s">
        <v>1960</v>
      </c>
      <c r="L1453" s="94" t="s">
        <v>13406</v>
      </c>
    </row>
    <row r="1454" spans="8:12" ht="15" x14ac:dyDescent="0.25">
      <c r="H1454">
        <v>101602</v>
      </c>
      <c r="I1454" t="s">
        <v>20108</v>
      </c>
      <c r="K1454" s="94" t="s">
        <v>1961</v>
      </c>
      <c r="L1454" s="94" t="s">
        <v>1962</v>
      </c>
    </row>
    <row r="1455" spans="8:12" ht="15" x14ac:dyDescent="0.25">
      <c r="H1455">
        <v>101603</v>
      </c>
      <c r="I1455" t="s">
        <v>20109</v>
      </c>
      <c r="K1455" s="94" t="s">
        <v>1963</v>
      </c>
      <c r="L1455" s="94" t="s">
        <v>13407</v>
      </c>
    </row>
    <row r="1456" spans="8:12" ht="15" x14ac:dyDescent="0.25">
      <c r="H1456">
        <v>101604</v>
      </c>
      <c r="I1456" t="s">
        <v>20110</v>
      </c>
      <c r="K1456" s="94" t="s">
        <v>1964</v>
      </c>
      <c r="L1456" s="94" t="s">
        <v>1965</v>
      </c>
    </row>
    <row r="1457" spans="8:12" ht="15" x14ac:dyDescent="0.25">
      <c r="H1457">
        <v>101605</v>
      </c>
      <c r="I1457" t="s">
        <v>20111</v>
      </c>
      <c r="K1457" s="94" t="s">
        <v>1966</v>
      </c>
      <c r="L1457" s="94" t="s">
        <v>1967</v>
      </c>
    </row>
    <row r="1458" spans="8:12" ht="15" x14ac:dyDescent="0.25">
      <c r="H1458">
        <v>101606</v>
      </c>
      <c r="I1458" t="s">
        <v>20112</v>
      </c>
      <c r="K1458" s="94" t="s">
        <v>1968</v>
      </c>
      <c r="L1458" s="94" t="s">
        <v>1969</v>
      </c>
    </row>
    <row r="1459" spans="8:12" ht="15" x14ac:dyDescent="0.25">
      <c r="H1459">
        <v>101608</v>
      </c>
      <c r="I1459" t="s">
        <v>23776</v>
      </c>
      <c r="K1459" s="94" t="s">
        <v>1970</v>
      </c>
      <c r="L1459" s="94" t="s">
        <v>1971</v>
      </c>
    </row>
    <row r="1460" spans="8:12" ht="15" x14ac:dyDescent="0.25">
      <c r="H1460">
        <v>101609</v>
      </c>
      <c r="I1460" t="s">
        <v>20113</v>
      </c>
      <c r="K1460" s="94" t="s">
        <v>1972</v>
      </c>
      <c r="L1460" s="94" t="s">
        <v>13408</v>
      </c>
    </row>
    <row r="1461" spans="8:12" ht="15" x14ac:dyDescent="0.25">
      <c r="H1461">
        <v>101612</v>
      </c>
      <c r="I1461" t="s">
        <v>20114</v>
      </c>
      <c r="K1461" s="94" t="s">
        <v>1973</v>
      </c>
      <c r="L1461" s="94" t="s">
        <v>13409</v>
      </c>
    </row>
    <row r="1462" spans="8:12" ht="15" x14ac:dyDescent="0.25">
      <c r="H1462">
        <v>101613</v>
      </c>
      <c r="I1462" t="s">
        <v>20115</v>
      </c>
      <c r="K1462" s="94" t="s">
        <v>1974</v>
      </c>
      <c r="L1462" s="94" t="s">
        <v>13410</v>
      </c>
    </row>
    <row r="1463" spans="8:12" ht="15" x14ac:dyDescent="0.25">
      <c r="H1463">
        <v>101614</v>
      </c>
      <c r="I1463" t="s">
        <v>20116</v>
      </c>
      <c r="K1463" s="94" t="s">
        <v>1975</v>
      </c>
      <c r="L1463" s="94" t="s">
        <v>13411</v>
      </c>
    </row>
    <row r="1464" spans="8:12" ht="15" x14ac:dyDescent="0.25">
      <c r="H1464">
        <v>101615</v>
      </c>
      <c r="I1464" t="s">
        <v>20117</v>
      </c>
      <c r="K1464" s="94" t="s">
        <v>1976</v>
      </c>
      <c r="L1464" s="94" t="s">
        <v>13412</v>
      </c>
    </row>
    <row r="1465" spans="8:12" ht="15" x14ac:dyDescent="0.25">
      <c r="H1465">
        <v>101616</v>
      </c>
      <c r="I1465" t="s">
        <v>20118</v>
      </c>
      <c r="K1465" s="94" t="s">
        <v>1977</v>
      </c>
      <c r="L1465" s="94" t="s">
        <v>1978</v>
      </c>
    </row>
    <row r="1466" spans="8:12" ht="15" x14ac:dyDescent="0.25">
      <c r="H1466">
        <v>101617</v>
      </c>
      <c r="I1466" t="s">
        <v>20119</v>
      </c>
      <c r="K1466" s="94" t="s">
        <v>1979</v>
      </c>
      <c r="L1466" s="94" t="s">
        <v>1980</v>
      </c>
    </row>
    <row r="1467" spans="8:12" ht="15" x14ac:dyDescent="0.25">
      <c r="H1467">
        <v>101619</v>
      </c>
      <c r="I1467" t="s">
        <v>23777</v>
      </c>
      <c r="K1467" s="94" t="s">
        <v>1981</v>
      </c>
      <c r="L1467" s="94" t="s">
        <v>1982</v>
      </c>
    </row>
    <row r="1468" spans="8:12" ht="15" x14ac:dyDescent="0.25">
      <c r="H1468">
        <v>101620</v>
      </c>
      <c r="I1468" t="s">
        <v>20120</v>
      </c>
      <c r="K1468" s="94" t="s">
        <v>1983</v>
      </c>
      <c r="L1468" s="94" t="s">
        <v>13414</v>
      </c>
    </row>
    <row r="1469" spans="8:12" ht="15" x14ac:dyDescent="0.25">
      <c r="H1469">
        <v>101621</v>
      </c>
      <c r="I1469" t="s">
        <v>20121</v>
      </c>
      <c r="K1469" s="94" t="s">
        <v>1984</v>
      </c>
      <c r="L1469" s="94" t="s">
        <v>1985</v>
      </c>
    </row>
    <row r="1470" spans="8:12" ht="15" x14ac:dyDescent="0.25">
      <c r="H1470">
        <v>101622</v>
      </c>
      <c r="I1470" t="s">
        <v>20122</v>
      </c>
      <c r="K1470" s="94" t="s">
        <v>1986</v>
      </c>
      <c r="L1470" s="94" t="s">
        <v>13415</v>
      </c>
    </row>
    <row r="1471" spans="8:12" ht="15" x14ac:dyDescent="0.25">
      <c r="H1471">
        <v>101623</v>
      </c>
      <c r="I1471" t="s">
        <v>20123</v>
      </c>
      <c r="K1471" s="94" t="s">
        <v>1987</v>
      </c>
      <c r="L1471" s="94" t="s">
        <v>13416</v>
      </c>
    </row>
    <row r="1472" spans="8:12" ht="15" x14ac:dyDescent="0.25">
      <c r="H1472">
        <v>101624</v>
      </c>
      <c r="I1472" t="s">
        <v>20124</v>
      </c>
      <c r="K1472" s="94" t="s">
        <v>1988</v>
      </c>
      <c r="L1472" s="94" t="s">
        <v>13417</v>
      </c>
    </row>
    <row r="1473" spans="8:12" ht="15" x14ac:dyDescent="0.25">
      <c r="H1473">
        <v>101625</v>
      </c>
      <c r="I1473" t="s">
        <v>23778</v>
      </c>
      <c r="K1473" s="94" t="s">
        <v>1990</v>
      </c>
      <c r="L1473" s="94" t="s">
        <v>13419</v>
      </c>
    </row>
    <row r="1474" spans="8:12" ht="15" x14ac:dyDescent="0.25">
      <c r="H1474">
        <v>101626</v>
      </c>
      <c r="I1474" t="s">
        <v>20125</v>
      </c>
      <c r="K1474" s="94" t="s">
        <v>1991</v>
      </c>
      <c r="L1474" s="94" t="s">
        <v>13420</v>
      </c>
    </row>
    <row r="1475" spans="8:12" ht="15" x14ac:dyDescent="0.25">
      <c r="H1475">
        <v>101627</v>
      </c>
      <c r="I1475" t="s">
        <v>20126</v>
      </c>
      <c r="K1475" s="94" t="s">
        <v>1993</v>
      </c>
      <c r="L1475" s="94" t="s">
        <v>13421</v>
      </c>
    </row>
    <row r="1476" spans="8:12" ht="15" x14ac:dyDescent="0.25">
      <c r="H1476">
        <v>101628</v>
      </c>
      <c r="I1476" t="s">
        <v>20127</v>
      </c>
      <c r="K1476" s="94" t="s">
        <v>1994</v>
      </c>
      <c r="L1476" s="94" t="s">
        <v>13422</v>
      </c>
    </row>
    <row r="1477" spans="8:12" ht="15" x14ac:dyDescent="0.25">
      <c r="H1477">
        <v>101629</v>
      </c>
      <c r="I1477" t="s">
        <v>20128</v>
      </c>
      <c r="K1477" s="94" t="s">
        <v>1995</v>
      </c>
      <c r="L1477" s="94" t="s">
        <v>13423</v>
      </c>
    </row>
    <row r="1478" spans="8:12" ht="15" x14ac:dyDescent="0.25">
      <c r="H1478">
        <v>101630</v>
      </c>
      <c r="I1478" t="s">
        <v>20129</v>
      </c>
      <c r="K1478" s="94" t="s">
        <v>1996</v>
      </c>
      <c r="L1478" s="94" t="s">
        <v>13424</v>
      </c>
    </row>
    <row r="1479" spans="8:12" ht="15" x14ac:dyDescent="0.25">
      <c r="H1479">
        <v>101631</v>
      </c>
      <c r="I1479" t="s">
        <v>20130</v>
      </c>
      <c r="K1479" s="94" t="s">
        <v>1997</v>
      </c>
      <c r="L1479" s="94" t="s">
        <v>13425</v>
      </c>
    </row>
    <row r="1480" spans="8:12" ht="15" x14ac:dyDescent="0.25">
      <c r="H1480">
        <v>101632</v>
      </c>
      <c r="I1480" t="s">
        <v>20131</v>
      </c>
      <c r="K1480" s="94" t="s">
        <v>1998</v>
      </c>
      <c r="L1480" s="94" t="s">
        <v>13426</v>
      </c>
    </row>
    <row r="1481" spans="8:12" ht="15" x14ac:dyDescent="0.25">
      <c r="H1481">
        <v>101633</v>
      </c>
      <c r="I1481" t="s">
        <v>22819</v>
      </c>
      <c r="K1481" s="94" t="s">
        <v>1999</v>
      </c>
      <c r="L1481" s="94" t="s">
        <v>13427</v>
      </c>
    </row>
    <row r="1482" spans="8:12" ht="15" x14ac:dyDescent="0.25">
      <c r="H1482">
        <v>101634</v>
      </c>
      <c r="I1482" t="s">
        <v>23779</v>
      </c>
      <c r="K1482" s="94" t="s">
        <v>2000</v>
      </c>
      <c r="L1482" s="94" t="s">
        <v>13428</v>
      </c>
    </row>
    <row r="1483" spans="8:12" ht="15" x14ac:dyDescent="0.25">
      <c r="H1483">
        <v>101635</v>
      </c>
      <c r="I1483" t="s">
        <v>23780</v>
      </c>
      <c r="K1483" s="94" t="s">
        <v>2001</v>
      </c>
      <c r="L1483" s="94" t="s">
        <v>13429</v>
      </c>
    </row>
    <row r="1484" spans="8:12" ht="15" x14ac:dyDescent="0.25">
      <c r="H1484">
        <v>101636</v>
      </c>
      <c r="I1484" t="s">
        <v>20132</v>
      </c>
      <c r="K1484" s="94" t="s">
        <v>2002</v>
      </c>
      <c r="L1484" s="94" t="s">
        <v>13430</v>
      </c>
    </row>
    <row r="1485" spans="8:12" ht="15" x14ac:dyDescent="0.25">
      <c r="H1485">
        <v>101637</v>
      </c>
      <c r="I1485" t="s">
        <v>20133</v>
      </c>
      <c r="K1485" s="94" t="s">
        <v>2003</v>
      </c>
      <c r="L1485" s="94" t="s">
        <v>13431</v>
      </c>
    </row>
    <row r="1486" spans="8:12" ht="15" x14ac:dyDescent="0.25">
      <c r="H1486">
        <v>101638</v>
      </c>
      <c r="I1486" t="s">
        <v>11589</v>
      </c>
      <c r="K1486" s="94" t="s">
        <v>2004</v>
      </c>
      <c r="L1486" s="94" t="s">
        <v>13432</v>
      </c>
    </row>
    <row r="1487" spans="8:12" ht="15" x14ac:dyDescent="0.25">
      <c r="H1487">
        <v>101639</v>
      </c>
      <c r="I1487" t="s">
        <v>20134</v>
      </c>
      <c r="K1487" s="94" t="s">
        <v>2005</v>
      </c>
      <c r="L1487" s="94" t="s">
        <v>13433</v>
      </c>
    </row>
    <row r="1488" spans="8:12" ht="15" x14ac:dyDescent="0.25">
      <c r="H1488">
        <v>101641</v>
      </c>
      <c r="I1488" t="s">
        <v>20135</v>
      </c>
      <c r="K1488" s="94" t="s">
        <v>2006</v>
      </c>
      <c r="L1488" s="94" t="s">
        <v>13434</v>
      </c>
    </row>
    <row r="1489" spans="8:12" ht="15" x14ac:dyDescent="0.25">
      <c r="H1489">
        <v>101642</v>
      </c>
      <c r="I1489" t="s">
        <v>20136</v>
      </c>
      <c r="K1489" s="94" t="s">
        <v>2007</v>
      </c>
      <c r="L1489" s="94" t="s">
        <v>13435</v>
      </c>
    </row>
    <row r="1490" spans="8:12" ht="15" x14ac:dyDescent="0.25">
      <c r="H1490">
        <v>101643</v>
      </c>
      <c r="I1490" t="s">
        <v>20137</v>
      </c>
      <c r="K1490" s="94" t="s">
        <v>2008</v>
      </c>
      <c r="L1490" s="94" t="s">
        <v>13436</v>
      </c>
    </row>
    <row r="1491" spans="8:12" ht="15" x14ac:dyDescent="0.25">
      <c r="H1491">
        <v>101644</v>
      </c>
      <c r="I1491" t="s">
        <v>20138</v>
      </c>
      <c r="K1491" s="94" t="s">
        <v>2009</v>
      </c>
      <c r="L1491" s="94" t="s">
        <v>13437</v>
      </c>
    </row>
    <row r="1492" spans="8:12" ht="15" x14ac:dyDescent="0.25">
      <c r="H1492">
        <v>101645</v>
      </c>
      <c r="I1492" t="s">
        <v>20139</v>
      </c>
      <c r="K1492" s="94" t="s">
        <v>2010</v>
      </c>
      <c r="L1492" s="94" t="s">
        <v>13439</v>
      </c>
    </row>
    <row r="1493" spans="8:12" ht="15" x14ac:dyDescent="0.25">
      <c r="H1493">
        <v>101647</v>
      </c>
      <c r="I1493" t="s">
        <v>20140</v>
      </c>
      <c r="K1493" s="94" t="s">
        <v>2011</v>
      </c>
      <c r="L1493" s="94" t="s">
        <v>13440</v>
      </c>
    </row>
    <row r="1494" spans="8:12" ht="15" x14ac:dyDescent="0.25">
      <c r="H1494">
        <v>101648</v>
      </c>
      <c r="I1494" t="s">
        <v>20141</v>
      </c>
      <c r="K1494" s="94" t="s">
        <v>2012</v>
      </c>
      <c r="L1494" s="94" t="s">
        <v>13441</v>
      </c>
    </row>
    <row r="1495" spans="8:12" ht="15" x14ac:dyDescent="0.25">
      <c r="H1495">
        <v>101649</v>
      </c>
      <c r="I1495" t="s">
        <v>20142</v>
      </c>
      <c r="K1495" s="94" t="s">
        <v>2013</v>
      </c>
      <c r="L1495" s="94" t="s">
        <v>13442</v>
      </c>
    </row>
    <row r="1496" spans="8:12" ht="15" x14ac:dyDescent="0.25">
      <c r="H1496">
        <v>101650</v>
      </c>
      <c r="I1496" t="s">
        <v>20143</v>
      </c>
      <c r="K1496" s="94" t="s">
        <v>2014</v>
      </c>
      <c r="L1496" s="94" t="s">
        <v>13443</v>
      </c>
    </row>
    <row r="1497" spans="8:12" ht="15" x14ac:dyDescent="0.25">
      <c r="H1497">
        <v>101651</v>
      </c>
      <c r="I1497" t="s">
        <v>20144</v>
      </c>
      <c r="K1497" s="94" t="s">
        <v>2015</v>
      </c>
      <c r="L1497" s="94" t="s">
        <v>13444</v>
      </c>
    </row>
    <row r="1498" spans="8:12" ht="15" x14ac:dyDescent="0.25">
      <c r="H1498">
        <v>101652</v>
      </c>
      <c r="I1498" t="s">
        <v>20145</v>
      </c>
      <c r="K1498" s="94" t="s">
        <v>2016</v>
      </c>
      <c r="L1498" s="94" t="s">
        <v>13445</v>
      </c>
    </row>
    <row r="1499" spans="8:12" ht="15" x14ac:dyDescent="0.25">
      <c r="H1499">
        <v>101653</v>
      </c>
      <c r="I1499" t="s">
        <v>23781</v>
      </c>
      <c r="K1499" s="94" t="s">
        <v>2017</v>
      </c>
      <c r="L1499" s="94" t="s">
        <v>13446</v>
      </c>
    </row>
    <row r="1500" spans="8:12" ht="15" x14ac:dyDescent="0.25">
      <c r="H1500">
        <v>101655</v>
      </c>
      <c r="I1500" t="s">
        <v>20146</v>
      </c>
      <c r="K1500" s="94" t="s">
        <v>2018</v>
      </c>
      <c r="L1500" s="94" t="s">
        <v>13447</v>
      </c>
    </row>
    <row r="1501" spans="8:12" ht="15" x14ac:dyDescent="0.25">
      <c r="H1501">
        <v>101656</v>
      </c>
      <c r="I1501" t="s">
        <v>20147</v>
      </c>
      <c r="K1501" s="94" t="s">
        <v>2019</v>
      </c>
      <c r="L1501" s="94" t="s">
        <v>13448</v>
      </c>
    </row>
    <row r="1502" spans="8:12" ht="15" x14ac:dyDescent="0.25">
      <c r="H1502">
        <v>101657</v>
      </c>
      <c r="I1502" t="s">
        <v>20148</v>
      </c>
      <c r="K1502" s="94" t="s">
        <v>2020</v>
      </c>
      <c r="L1502" s="94" t="s">
        <v>13449</v>
      </c>
    </row>
    <row r="1503" spans="8:12" ht="15" x14ac:dyDescent="0.25">
      <c r="H1503">
        <v>101658</v>
      </c>
      <c r="I1503" t="s">
        <v>20149</v>
      </c>
      <c r="K1503" s="94" t="s">
        <v>2021</v>
      </c>
      <c r="L1503" s="94" t="s">
        <v>13450</v>
      </c>
    </row>
    <row r="1504" spans="8:12" ht="15" x14ac:dyDescent="0.25">
      <c r="H1504">
        <v>101659</v>
      </c>
      <c r="I1504" t="s">
        <v>20150</v>
      </c>
      <c r="K1504" s="94" t="s">
        <v>2022</v>
      </c>
      <c r="L1504" s="94" t="s">
        <v>13451</v>
      </c>
    </row>
    <row r="1505" spans="8:12" ht="15" x14ac:dyDescent="0.25">
      <c r="H1505">
        <v>101660</v>
      </c>
      <c r="I1505" t="s">
        <v>20151</v>
      </c>
      <c r="K1505" s="94" t="s">
        <v>2023</v>
      </c>
      <c r="L1505" s="94" t="s">
        <v>13452</v>
      </c>
    </row>
    <row r="1506" spans="8:12" ht="15" x14ac:dyDescent="0.25">
      <c r="H1506">
        <v>101662</v>
      </c>
      <c r="I1506" t="s">
        <v>20152</v>
      </c>
      <c r="K1506" s="94" t="s">
        <v>2024</v>
      </c>
      <c r="L1506" s="94" t="s">
        <v>13453</v>
      </c>
    </row>
    <row r="1507" spans="8:12" ht="15" x14ac:dyDescent="0.25">
      <c r="H1507">
        <v>101663</v>
      </c>
      <c r="I1507" t="s">
        <v>20153</v>
      </c>
      <c r="K1507" s="94" t="s">
        <v>2025</v>
      </c>
      <c r="L1507" s="94" t="s">
        <v>13454</v>
      </c>
    </row>
    <row r="1508" spans="8:12" ht="15" x14ac:dyDescent="0.25">
      <c r="H1508">
        <v>101664</v>
      </c>
      <c r="I1508" t="s">
        <v>20154</v>
      </c>
      <c r="K1508" s="94" t="s">
        <v>2026</v>
      </c>
      <c r="L1508" s="94" t="s">
        <v>13456</v>
      </c>
    </row>
    <row r="1509" spans="8:12" ht="15" x14ac:dyDescent="0.25">
      <c r="H1509">
        <v>101666</v>
      </c>
      <c r="I1509" t="s">
        <v>20155</v>
      </c>
      <c r="K1509" s="94" t="s">
        <v>2028</v>
      </c>
      <c r="L1509" s="94" t="s">
        <v>13457</v>
      </c>
    </row>
    <row r="1510" spans="8:12" ht="15" x14ac:dyDescent="0.25">
      <c r="H1510">
        <v>101667</v>
      </c>
      <c r="I1510" t="s">
        <v>20156</v>
      </c>
      <c r="K1510" s="94" t="s">
        <v>2029</v>
      </c>
      <c r="L1510" s="94" t="s">
        <v>13459</v>
      </c>
    </row>
    <row r="1511" spans="8:12" ht="15" x14ac:dyDescent="0.25">
      <c r="H1511">
        <v>101668</v>
      </c>
      <c r="I1511" t="s">
        <v>20157</v>
      </c>
      <c r="K1511" s="94" t="s">
        <v>2030</v>
      </c>
      <c r="L1511" s="94" t="s">
        <v>13460</v>
      </c>
    </row>
    <row r="1512" spans="8:12" ht="15" x14ac:dyDescent="0.25">
      <c r="H1512">
        <v>101669</v>
      </c>
      <c r="I1512" t="s">
        <v>20158</v>
      </c>
      <c r="K1512" s="94" t="s">
        <v>2031</v>
      </c>
      <c r="L1512" s="94" t="s">
        <v>13461</v>
      </c>
    </row>
    <row r="1513" spans="8:12" ht="15" x14ac:dyDescent="0.25">
      <c r="H1513">
        <v>101671</v>
      </c>
      <c r="I1513" t="s">
        <v>23782</v>
      </c>
      <c r="K1513" s="94" t="s">
        <v>2032</v>
      </c>
      <c r="L1513" s="94" t="s">
        <v>13462</v>
      </c>
    </row>
    <row r="1514" spans="8:12" ht="15" x14ac:dyDescent="0.25">
      <c r="H1514">
        <v>101672</v>
      </c>
      <c r="I1514" t="s">
        <v>23783</v>
      </c>
      <c r="K1514" s="94" t="s">
        <v>2033</v>
      </c>
      <c r="L1514" s="94" t="s">
        <v>13463</v>
      </c>
    </row>
    <row r="1515" spans="8:12" ht="15" x14ac:dyDescent="0.25">
      <c r="H1515">
        <v>101673</v>
      </c>
      <c r="I1515" t="s">
        <v>20159</v>
      </c>
      <c r="K1515" s="94" t="s">
        <v>2034</v>
      </c>
      <c r="L1515" s="94" t="s">
        <v>13465</v>
      </c>
    </row>
    <row r="1516" spans="8:12" ht="15" x14ac:dyDescent="0.25">
      <c r="H1516">
        <v>101675</v>
      </c>
      <c r="I1516" t="s">
        <v>20160</v>
      </c>
      <c r="K1516" s="94" t="s">
        <v>2035</v>
      </c>
      <c r="L1516" s="94" t="s">
        <v>13466</v>
      </c>
    </row>
    <row r="1517" spans="8:12" ht="15" x14ac:dyDescent="0.25">
      <c r="H1517">
        <v>101676</v>
      </c>
      <c r="I1517" t="s">
        <v>20161</v>
      </c>
      <c r="K1517" s="94" t="s">
        <v>2036</v>
      </c>
      <c r="L1517" s="94" t="s">
        <v>13467</v>
      </c>
    </row>
    <row r="1518" spans="8:12" ht="15" x14ac:dyDescent="0.25">
      <c r="H1518">
        <v>101677</v>
      </c>
      <c r="I1518" t="s">
        <v>20162</v>
      </c>
      <c r="K1518" s="94" t="s">
        <v>2037</v>
      </c>
      <c r="L1518" s="94" t="s">
        <v>13468</v>
      </c>
    </row>
    <row r="1519" spans="8:12" ht="15" x14ac:dyDescent="0.25">
      <c r="H1519">
        <v>101678</v>
      </c>
      <c r="I1519" t="s">
        <v>20163</v>
      </c>
      <c r="K1519" s="94" t="s">
        <v>2038</v>
      </c>
      <c r="L1519" s="94" t="s">
        <v>13469</v>
      </c>
    </row>
    <row r="1520" spans="8:12" ht="15" x14ac:dyDescent="0.25">
      <c r="H1520">
        <v>101679</v>
      </c>
      <c r="I1520" t="s">
        <v>23784</v>
      </c>
      <c r="K1520" s="94" t="s">
        <v>2039</v>
      </c>
      <c r="L1520" s="94" t="s">
        <v>13470</v>
      </c>
    </row>
    <row r="1521" spans="8:12" ht="15" x14ac:dyDescent="0.25">
      <c r="H1521">
        <v>101680</v>
      </c>
      <c r="I1521" t="s">
        <v>23785</v>
      </c>
      <c r="K1521" s="94" t="s">
        <v>2040</v>
      </c>
      <c r="L1521" s="94" t="s">
        <v>13471</v>
      </c>
    </row>
    <row r="1522" spans="8:12" ht="15" x14ac:dyDescent="0.25">
      <c r="H1522">
        <v>101681</v>
      </c>
      <c r="I1522" t="s">
        <v>20164</v>
      </c>
      <c r="K1522" s="94" t="s">
        <v>2041</v>
      </c>
      <c r="L1522" s="94" t="s">
        <v>13472</v>
      </c>
    </row>
    <row r="1523" spans="8:12" ht="15" x14ac:dyDescent="0.25">
      <c r="H1523">
        <v>101682</v>
      </c>
      <c r="I1523" t="s">
        <v>20165</v>
      </c>
      <c r="K1523" s="94" t="s">
        <v>2042</v>
      </c>
      <c r="L1523" s="94" t="s">
        <v>13473</v>
      </c>
    </row>
    <row r="1524" spans="8:12" ht="15" x14ac:dyDescent="0.25">
      <c r="H1524">
        <v>101683</v>
      </c>
      <c r="I1524" t="s">
        <v>20166</v>
      </c>
      <c r="K1524" s="94" t="s">
        <v>2043</v>
      </c>
      <c r="L1524" s="94" t="s">
        <v>13474</v>
      </c>
    </row>
    <row r="1525" spans="8:12" ht="15" x14ac:dyDescent="0.25">
      <c r="H1525">
        <v>101684</v>
      </c>
      <c r="I1525" t="s">
        <v>20167</v>
      </c>
      <c r="K1525" s="94" t="s">
        <v>2044</v>
      </c>
      <c r="L1525" s="94" t="s">
        <v>13475</v>
      </c>
    </row>
    <row r="1526" spans="8:12" ht="15" x14ac:dyDescent="0.25">
      <c r="H1526">
        <v>101685</v>
      </c>
      <c r="I1526" t="s">
        <v>20168</v>
      </c>
      <c r="K1526" s="94" t="s">
        <v>2045</v>
      </c>
      <c r="L1526" s="94" t="s">
        <v>13476</v>
      </c>
    </row>
    <row r="1527" spans="8:12" ht="15" x14ac:dyDescent="0.25">
      <c r="H1527">
        <v>101686</v>
      </c>
      <c r="I1527" t="s">
        <v>20169</v>
      </c>
      <c r="K1527" s="94" t="s">
        <v>2046</v>
      </c>
      <c r="L1527" s="94" t="s">
        <v>13478</v>
      </c>
    </row>
    <row r="1528" spans="8:12" ht="15" x14ac:dyDescent="0.25">
      <c r="H1528">
        <v>101687</v>
      </c>
      <c r="I1528" t="s">
        <v>20170</v>
      </c>
      <c r="K1528" s="94" t="s">
        <v>2047</v>
      </c>
      <c r="L1528" s="94" t="s">
        <v>13479</v>
      </c>
    </row>
    <row r="1529" spans="8:12" ht="15" x14ac:dyDescent="0.25">
      <c r="H1529">
        <v>101688</v>
      </c>
      <c r="I1529" t="s">
        <v>20171</v>
      </c>
      <c r="K1529" s="94" t="s">
        <v>2048</v>
      </c>
      <c r="L1529" s="94" t="s">
        <v>13480</v>
      </c>
    </row>
    <row r="1530" spans="8:12" ht="15" x14ac:dyDescent="0.25">
      <c r="H1530">
        <v>101689</v>
      </c>
      <c r="I1530" t="s">
        <v>20172</v>
      </c>
      <c r="K1530" s="94" t="s">
        <v>2049</v>
      </c>
      <c r="L1530" s="94" t="s">
        <v>13481</v>
      </c>
    </row>
    <row r="1531" spans="8:12" ht="15" x14ac:dyDescent="0.25">
      <c r="H1531">
        <v>101690</v>
      </c>
      <c r="I1531" t="s">
        <v>20173</v>
      </c>
      <c r="K1531" s="94" t="s">
        <v>2050</v>
      </c>
      <c r="L1531" s="94" t="s">
        <v>13482</v>
      </c>
    </row>
    <row r="1532" spans="8:12" ht="15" x14ac:dyDescent="0.25">
      <c r="H1532">
        <v>101691</v>
      </c>
      <c r="I1532" t="s">
        <v>20174</v>
      </c>
      <c r="K1532" s="94" t="s">
        <v>2051</v>
      </c>
      <c r="L1532" s="94" t="s">
        <v>13483</v>
      </c>
    </row>
    <row r="1533" spans="8:12" ht="15" x14ac:dyDescent="0.25">
      <c r="H1533">
        <v>101692</v>
      </c>
      <c r="I1533" t="s">
        <v>20175</v>
      </c>
      <c r="K1533" s="94" t="s">
        <v>2052</v>
      </c>
      <c r="L1533" s="94" t="s">
        <v>13485</v>
      </c>
    </row>
    <row r="1534" spans="8:12" ht="15" x14ac:dyDescent="0.25">
      <c r="H1534">
        <v>101693</v>
      </c>
      <c r="I1534" t="s">
        <v>20176</v>
      </c>
      <c r="K1534" s="94" t="s">
        <v>2053</v>
      </c>
      <c r="L1534" s="94" t="s">
        <v>13486</v>
      </c>
    </row>
    <row r="1535" spans="8:12" ht="15" x14ac:dyDescent="0.25">
      <c r="H1535">
        <v>101694</v>
      </c>
      <c r="I1535" t="s">
        <v>20177</v>
      </c>
      <c r="K1535" s="94" t="s">
        <v>2054</v>
      </c>
      <c r="L1535" s="94" t="s">
        <v>13487</v>
      </c>
    </row>
    <row r="1536" spans="8:12" ht="15" x14ac:dyDescent="0.25">
      <c r="H1536">
        <v>101695</v>
      </c>
      <c r="I1536" t="s">
        <v>23786</v>
      </c>
      <c r="K1536" s="94" t="s">
        <v>2055</v>
      </c>
      <c r="L1536" s="94" t="s">
        <v>13488</v>
      </c>
    </row>
    <row r="1537" spans="8:12" ht="15" x14ac:dyDescent="0.25">
      <c r="H1537">
        <v>101696</v>
      </c>
      <c r="I1537" t="s">
        <v>20178</v>
      </c>
      <c r="K1537" s="94" t="s">
        <v>2056</v>
      </c>
      <c r="L1537" s="94" t="s">
        <v>13490</v>
      </c>
    </row>
    <row r="1538" spans="8:12" ht="15" x14ac:dyDescent="0.25">
      <c r="H1538">
        <v>101697</v>
      </c>
      <c r="I1538" t="s">
        <v>20179</v>
      </c>
      <c r="K1538" s="94" t="s">
        <v>2057</v>
      </c>
      <c r="L1538" s="94" t="s">
        <v>13491</v>
      </c>
    </row>
    <row r="1539" spans="8:12" ht="15" x14ac:dyDescent="0.25">
      <c r="H1539">
        <v>101698</v>
      </c>
      <c r="I1539" t="s">
        <v>20180</v>
      </c>
      <c r="K1539" s="94" t="s">
        <v>2058</v>
      </c>
      <c r="L1539" s="94" t="s">
        <v>13492</v>
      </c>
    </row>
    <row r="1540" spans="8:12" ht="15" x14ac:dyDescent="0.25">
      <c r="H1540">
        <v>101699</v>
      </c>
      <c r="I1540" t="s">
        <v>20181</v>
      </c>
      <c r="K1540" s="94" t="s">
        <v>2059</v>
      </c>
      <c r="L1540" s="94" t="s">
        <v>13493</v>
      </c>
    </row>
    <row r="1541" spans="8:12" ht="15" x14ac:dyDescent="0.25">
      <c r="H1541">
        <v>101700</v>
      </c>
      <c r="I1541" t="s">
        <v>20182</v>
      </c>
      <c r="K1541" s="94" t="s">
        <v>2060</v>
      </c>
      <c r="L1541" s="94" t="s">
        <v>13494</v>
      </c>
    </row>
    <row r="1542" spans="8:12" ht="15" x14ac:dyDescent="0.25">
      <c r="H1542">
        <v>101701</v>
      </c>
      <c r="I1542" t="s">
        <v>20183</v>
      </c>
      <c r="K1542" s="94" t="s">
        <v>2061</v>
      </c>
      <c r="L1542" s="94" t="s">
        <v>13495</v>
      </c>
    </row>
    <row r="1543" spans="8:12" ht="15" x14ac:dyDescent="0.25">
      <c r="H1543">
        <v>101702</v>
      </c>
      <c r="I1543" t="s">
        <v>20184</v>
      </c>
      <c r="K1543" s="94" t="s">
        <v>2062</v>
      </c>
      <c r="L1543" s="94" t="s">
        <v>13496</v>
      </c>
    </row>
    <row r="1544" spans="8:12" ht="15" x14ac:dyDescent="0.25">
      <c r="H1544">
        <v>101703</v>
      </c>
      <c r="I1544" t="s">
        <v>23787</v>
      </c>
      <c r="K1544" s="94" t="s">
        <v>2063</v>
      </c>
      <c r="L1544" s="94" t="s">
        <v>13497</v>
      </c>
    </row>
    <row r="1545" spans="8:12" ht="15" x14ac:dyDescent="0.25">
      <c r="H1545">
        <v>101704</v>
      </c>
      <c r="I1545" t="s">
        <v>20185</v>
      </c>
      <c r="K1545" s="94" t="s">
        <v>2064</v>
      </c>
      <c r="L1545" s="94" t="s">
        <v>13498</v>
      </c>
    </row>
    <row r="1546" spans="8:12" ht="15" x14ac:dyDescent="0.25">
      <c r="H1546">
        <v>101705</v>
      </c>
      <c r="I1546" t="s">
        <v>23788</v>
      </c>
      <c r="K1546" s="94" t="s">
        <v>2065</v>
      </c>
      <c r="L1546" s="94" t="s">
        <v>13499</v>
      </c>
    </row>
    <row r="1547" spans="8:12" ht="15" x14ac:dyDescent="0.25">
      <c r="H1547">
        <v>101707</v>
      </c>
      <c r="I1547" t="s">
        <v>20186</v>
      </c>
      <c r="K1547" s="94" t="s">
        <v>2066</v>
      </c>
      <c r="L1547" s="94" t="s">
        <v>13500</v>
      </c>
    </row>
    <row r="1548" spans="8:12" ht="15" x14ac:dyDescent="0.25">
      <c r="H1548">
        <v>101708</v>
      </c>
      <c r="I1548" t="s">
        <v>20187</v>
      </c>
      <c r="K1548" s="94" t="s">
        <v>2067</v>
      </c>
      <c r="L1548" s="94" t="s">
        <v>13501</v>
      </c>
    </row>
    <row r="1549" spans="8:12" ht="15" x14ac:dyDescent="0.25">
      <c r="H1549">
        <v>101709</v>
      </c>
      <c r="I1549" t="s">
        <v>20188</v>
      </c>
      <c r="K1549" s="94" t="s">
        <v>2068</v>
      </c>
      <c r="L1549" s="94" t="s">
        <v>13503</v>
      </c>
    </row>
    <row r="1550" spans="8:12" ht="15" x14ac:dyDescent="0.25">
      <c r="H1550">
        <v>101710</v>
      </c>
      <c r="I1550" t="s">
        <v>20189</v>
      </c>
      <c r="K1550" s="94" t="s">
        <v>2069</v>
      </c>
      <c r="L1550" s="94" t="s">
        <v>13504</v>
      </c>
    </row>
    <row r="1551" spans="8:12" ht="15" x14ac:dyDescent="0.25">
      <c r="H1551">
        <v>101712</v>
      </c>
      <c r="I1551" t="s">
        <v>20190</v>
      </c>
      <c r="K1551" s="94" t="s">
        <v>2070</v>
      </c>
      <c r="L1551" s="94" t="s">
        <v>13506</v>
      </c>
    </row>
    <row r="1552" spans="8:12" ht="15" x14ac:dyDescent="0.25">
      <c r="H1552">
        <v>101713</v>
      </c>
      <c r="I1552" t="s">
        <v>20191</v>
      </c>
      <c r="K1552" s="94" t="s">
        <v>2071</v>
      </c>
      <c r="L1552" s="94" t="s">
        <v>13507</v>
      </c>
    </row>
    <row r="1553" spans="8:12" ht="15" x14ac:dyDescent="0.25">
      <c r="H1553">
        <v>101714</v>
      </c>
      <c r="I1553" t="s">
        <v>20192</v>
      </c>
      <c r="K1553" s="94" t="s">
        <v>2072</v>
      </c>
      <c r="L1553" s="94" t="s">
        <v>13509</v>
      </c>
    </row>
    <row r="1554" spans="8:12" ht="15" x14ac:dyDescent="0.25">
      <c r="H1554">
        <v>101715</v>
      </c>
      <c r="I1554" t="s">
        <v>20193</v>
      </c>
      <c r="K1554" s="94" t="s">
        <v>2073</v>
      </c>
      <c r="L1554" s="94" t="s">
        <v>13510</v>
      </c>
    </row>
    <row r="1555" spans="8:12" ht="15" x14ac:dyDescent="0.25">
      <c r="H1555">
        <v>101716</v>
      </c>
      <c r="I1555" t="s">
        <v>20194</v>
      </c>
      <c r="K1555" s="94" t="s">
        <v>2074</v>
      </c>
      <c r="L1555" s="94" t="s">
        <v>13511</v>
      </c>
    </row>
    <row r="1556" spans="8:12" ht="15" x14ac:dyDescent="0.25">
      <c r="H1556">
        <v>101717</v>
      </c>
      <c r="I1556" t="s">
        <v>20195</v>
      </c>
      <c r="K1556" s="94" t="s">
        <v>2075</v>
      </c>
      <c r="L1556" s="94" t="s">
        <v>13512</v>
      </c>
    </row>
    <row r="1557" spans="8:12" ht="15" x14ac:dyDescent="0.25">
      <c r="H1557">
        <v>101718</v>
      </c>
      <c r="I1557" t="s">
        <v>19180</v>
      </c>
      <c r="K1557" s="94" t="s">
        <v>2076</v>
      </c>
      <c r="L1557" s="94" t="s">
        <v>13513</v>
      </c>
    </row>
    <row r="1558" spans="8:12" ht="15" x14ac:dyDescent="0.25">
      <c r="H1558">
        <v>101720</v>
      </c>
      <c r="I1558" t="s">
        <v>20196</v>
      </c>
      <c r="K1558" s="94" t="s">
        <v>2077</v>
      </c>
      <c r="L1558" s="94" t="s">
        <v>13514</v>
      </c>
    </row>
    <row r="1559" spans="8:12" ht="15" x14ac:dyDescent="0.25">
      <c r="H1559">
        <v>101721</v>
      </c>
      <c r="I1559" t="s">
        <v>20197</v>
      </c>
      <c r="K1559" s="94" t="s">
        <v>2078</v>
      </c>
      <c r="L1559" s="94" t="s">
        <v>13515</v>
      </c>
    </row>
    <row r="1560" spans="8:12" ht="15" x14ac:dyDescent="0.25">
      <c r="H1560">
        <v>101722</v>
      </c>
      <c r="I1560" t="s">
        <v>20198</v>
      </c>
      <c r="K1560" s="94" t="s">
        <v>2079</v>
      </c>
      <c r="L1560" s="94" t="s">
        <v>13516</v>
      </c>
    </row>
    <row r="1561" spans="8:12" ht="15" x14ac:dyDescent="0.25">
      <c r="H1561">
        <v>101723</v>
      </c>
      <c r="I1561" t="s">
        <v>20199</v>
      </c>
      <c r="K1561" s="94" t="s">
        <v>2080</v>
      </c>
      <c r="L1561" s="94" t="s">
        <v>13517</v>
      </c>
    </row>
    <row r="1562" spans="8:12" ht="15" x14ac:dyDescent="0.25">
      <c r="H1562">
        <v>101724</v>
      </c>
      <c r="I1562" t="s">
        <v>20200</v>
      </c>
      <c r="K1562" s="94" t="s">
        <v>2081</v>
      </c>
      <c r="L1562" s="94" t="s">
        <v>13518</v>
      </c>
    </row>
    <row r="1563" spans="8:12" ht="15" x14ac:dyDescent="0.25">
      <c r="H1563">
        <v>101725</v>
      </c>
      <c r="I1563" t="s">
        <v>11590</v>
      </c>
      <c r="K1563" s="94" t="s">
        <v>2082</v>
      </c>
      <c r="L1563" s="94" t="s">
        <v>13519</v>
      </c>
    </row>
    <row r="1564" spans="8:12" ht="15" x14ac:dyDescent="0.25">
      <c r="H1564">
        <v>101727</v>
      </c>
      <c r="I1564" t="s">
        <v>20201</v>
      </c>
      <c r="K1564" s="94" t="s">
        <v>2084</v>
      </c>
      <c r="L1564" s="94" t="s">
        <v>13520</v>
      </c>
    </row>
    <row r="1565" spans="8:12" ht="15" x14ac:dyDescent="0.25">
      <c r="H1565">
        <v>101728</v>
      </c>
      <c r="I1565" t="s">
        <v>20202</v>
      </c>
      <c r="K1565" s="94" t="s">
        <v>2086</v>
      </c>
      <c r="L1565" s="94" t="s">
        <v>13521</v>
      </c>
    </row>
    <row r="1566" spans="8:12" ht="15" x14ac:dyDescent="0.25">
      <c r="H1566">
        <v>101729</v>
      </c>
      <c r="I1566" t="s">
        <v>20203</v>
      </c>
      <c r="K1566" s="94" t="s">
        <v>2087</v>
      </c>
      <c r="L1566" s="94" t="s">
        <v>13522</v>
      </c>
    </row>
    <row r="1567" spans="8:12" ht="15" x14ac:dyDescent="0.25">
      <c r="H1567">
        <v>101730</v>
      </c>
      <c r="I1567" t="s">
        <v>20204</v>
      </c>
      <c r="K1567" s="94" t="s">
        <v>2088</v>
      </c>
      <c r="L1567" s="94" t="s">
        <v>13524</v>
      </c>
    </row>
    <row r="1568" spans="8:12" ht="15" x14ac:dyDescent="0.25">
      <c r="H1568">
        <v>101731</v>
      </c>
      <c r="I1568" t="s">
        <v>20205</v>
      </c>
      <c r="K1568" s="94" t="s">
        <v>2089</v>
      </c>
      <c r="L1568" s="94" t="s">
        <v>13525</v>
      </c>
    </row>
    <row r="1569" spans="8:12" ht="15" x14ac:dyDescent="0.25">
      <c r="H1569">
        <v>101733</v>
      </c>
      <c r="I1569" t="s">
        <v>20206</v>
      </c>
      <c r="K1569" s="94" t="s">
        <v>2090</v>
      </c>
      <c r="L1569" s="94" t="s">
        <v>13526</v>
      </c>
    </row>
    <row r="1570" spans="8:12" ht="15" x14ac:dyDescent="0.25">
      <c r="H1570">
        <v>101734</v>
      </c>
      <c r="I1570" t="s">
        <v>20207</v>
      </c>
      <c r="K1570" s="94" t="s">
        <v>2091</v>
      </c>
      <c r="L1570" s="94" t="s">
        <v>13527</v>
      </c>
    </row>
    <row r="1571" spans="8:12" ht="15" x14ac:dyDescent="0.25">
      <c r="H1571">
        <v>101736</v>
      </c>
      <c r="I1571" t="s">
        <v>20208</v>
      </c>
      <c r="K1571" s="94" t="s">
        <v>2092</v>
      </c>
      <c r="L1571" s="94" t="s">
        <v>13528</v>
      </c>
    </row>
    <row r="1572" spans="8:12" ht="15" x14ac:dyDescent="0.25">
      <c r="H1572">
        <v>101737</v>
      </c>
      <c r="I1572" t="s">
        <v>20209</v>
      </c>
      <c r="K1572" s="94" t="s">
        <v>2093</v>
      </c>
      <c r="L1572" s="94" t="s">
        <v>13529</v>
      </c>
    </row>
    <row r="1573" spans="8:12" ht="15" x14ac:dyDescent="0.25">
      <c r="H1573">
        <v>101738</v>
      </c>
      <c r="I1573" t="s">
        <v>20210</v>
      </c>
      <c r="K1573" s="94" t="s">
        <v>2094</v>
      </c>
      <c r="L1573" s="94" t="s">
        <v>13530</v>
      </c>
    </row>
    <row r="1574" spans="8:12" ht="15" x14ac:dyDescent="0.25">
      <c r="H1574">
        <v>101739</v>
      </c>
      <c r="I1574" t="s">
        <v>20211</v>
      </c>
      <c r="K1574" s="94" t="s">
        <v>2095</v>
      </c>
      <c r="L1574" s="94" t="s">
        <v>13531</v>
      </c>
    </row>
    <row r="1575" spans="8:12" ht="15" x14ac:dyDescent="0.25">
      <c r="H1575">
        <v>101740</v>
      </c>
      <c r="I1575" t="s">
        <v>23789</v>
      </c>
      <c r="K1575" s="94" t="s">
        <v>2096</v>
      </c>
      <c r="L1575" s="94" t="s">
        <v>13532</v>
      </c>
    </row>
    <row r="1576" spans="8:12" ht="15" x14ac:dyDescent="0.25">
      <c r="H1576">
        <v>101741</v>
      </c>
      <c r="I1576" t="s">
        <v>20212</v>
      </c>
      <c r="K1576" s="94" t="s">
        <v>2097</v>
      </c>
      <c r="L1576" s="94" t="s">
        <v>13533</v>
      </c>
    </row>
    <row r="1577" spans="8:12" ht="15" x14ac:dyDescent="0.25">
      <c r="H1577">
        <v>101743</v>
      </c>
      <c r="I1577" t="s">
        <v>20213</v>
      </c>
      <c r="K1577" s="94" t="s">
        <v>2098</v>
      </c>
      <c r="L1577" s="94" t="s">
        <v>13534</v>
      </c>
    </row>
    <row r="1578" spans="8:12" ht="15" x14ac:dyDescent="0.25">
      <c r="H1578">
        <v>101744</v>
      </c>
      <c r="I1578" t="s">
        <v>20214</v>
      </c>
      <c r="K1578" s="94" t="s">
        <v>2099</v>
      </c>
      <c r="L1578" s="94" t="s">
        <v>13535</v>
      </c>
    </row>
    <row r="1579" spans="8:12" ht="15" x14ac:dyDescent="0.25">
      <c r="H1579">
        <v>101745</v>
      </c>
      <c r="I1579" t="s">
        <v>20215</v>
      </c>
      <c r="K1579" s="94" t="s">
        <v>2100</v>
      </c>
      <c r="L1579" s="94" t="s">
        <v>13536</v>
      </c>
    </row>
    <row r="1580" spans="8:12" ht="15" x14ac:dyDescent="0.25">
      <c r="H1580">
        <v>101746</v>
      </c>
      <c r="I1580" t="s">
        <v>20216</v>
      </c>
      <c r="K1580" s="94" t="s">
        <v>2101</v>
      </c>
      <c r="L1580" s="94" t="s">
        <v>13537</v>
      </c>
    </row>
    <row r="1581" spans="8:12" ht="15" x14ac:dyDescent="0.25">
      <c r="H1581">
        <v>101747</v>
      </c>
      <c r="I1581" t="s">
        <v>20217</v>
      </c>
      <c r="K1581" s="94" t="s">
        <v>2102</v>
      </c>
      <c r="L1581" s="94" t="s">
        <v>13538</v>
      </c>
    </row>
    <row r="1582" spans="8:12" ht="15" x14ac:dyDescent="0.25">
      <c r="H1582">
        <v>101748</v>
      </c>
      <c r="I1582" t="s">
        <v>20218</v>
      </c>
      <c r="K1582" s="94" t="s">
        <v>2103</v>
      </c>
      <c r="L1582" s="94" t="s">
        <v>13539</v>
      </c>
    </row>
    <row r="1583" spans="8:12" ht="15" x14ac:dyDescent="0.25">
      <c r="H1583">
        <v>101749</v>
      </c>
      <c r="I1583" t="s">
        <v>20219</v>
      </c>
      <c r="K1583" s="94" t="s">
        <v>2104</v>
      </c>
      <c r="L1583" s="94" t="s">
        <v>13540</v>
      </c>
    </row>
    <row r="1584" spans="8:12" ht="15" x14ac:dyDescent="0.25">
      <c r="H1584">
        <v>101750</v>
      </c>
      <c r="I1584" t="s">
        <v>20220</v>
      </c>
      <c r="K1584" s="94" t="s">
        <v>2105</v>
      </c>
      <c r="L1584" s="94" t="s">
        <v>13541</v>
      </c>
    </row>
    <row r="1585" spans="8:12" ht="15" x14ac:dyDescent="0.25">
      <c r="H1585">
        <v>101751</v>
      </c>
      <c r="I1585" t="s">
        <v>20221</v>
      </c>
      <c r="K1585" s="94" t="s">
        <v>2106</v>
      </c>
      <c r="L1585" s="94" t="s">
        <v>13542</v>
      </c>
    </row>
    <row r="1586" spans="8:12" ht="15" x14ac:dyDescent="0.25">
      <c r="H1586">
        <v>101752</v>
      </c>
      <c r="I1586" t="s">
        <v>20222</v>
      </c>
      <c r="K1586" s="94" t="s">
        <v>2107</v>
      </c>
      <c r="L1586" s="94" t="s">
        <v>13543</v>
      </c>
    </row>
    <row r="1587" spans="8:12" ht="15" x14ac:dyDescent="0.25">
      <c r="H1587">
        <v>101754</v>
      </c>
      <c r="I1587" t="s">
        <v>20223</v>
      </c>
      <c r="K1587" s="94" t="s">
        <v>2108</v>
      </c>
      <c r="L1587" s="94" t="s">
        <v>13544</v>
      </c>
    </row>
    <row r="1588" spans="8:12" ht="15" x14ac:dyDescent="0.25">
      <c r="H1588">
        <v>101755</v>
      </c>
      <c r="I1588" t="s">
        <v>19433</v>
      </c>
      <c r="K1588" s="94" t="s">
        <v>2109</v>
      </c>
      <c r="L1588" s="94" t="s">
        <v>13545</v>
      </c>
    </row>
    <row r="1589" spans="8:12" ht="15" x14ac:dyDescent="0.25">
      <c r="H1589">
        <v>101756</v>
      </c>
      <c r="I1589" t="s">
        <v>20224</v>
      </c>
      <c r="K1589" s="94" t="s">
        <v>2110</v>
      </c>
      <c r="L1589" s="94" t="s">
        <v>13546</v>
      </c>
    </row>
    <row r="1590" spans="8:12" ht="15" x14ac:dyDescent="0.25">
      <c r="H1590">
        <v>101757</v>
      </c>
      <c r="I1590" t="s">
        <v>20225</v>
      </c>
      <c r="K1590" s="94" t="s">
        <v>2111</v>
      </c>
      <c r="L1590" s="94" t="s">
        <v>13547</v>
      </c>
    </row>
    <row r="1591" spans="8:12" ht="15" x14ac:dyDescent="0.25">
      <c r="H1591">
        <v>101759</v>
      </c>
      <c r="I1591" t="s">
        <v>20226</v>
      </c>
      <c r="K1591" s="94" t="s">
        <v>2112</v>
      </c>
      <c r="L1591" s="94" t="s">
        <v>13548</v>
      </c>
    </row>
    <row r="1592" spans="8:12" ht="15" x14ac:dyDescent="0.25">
      <c r="H1592">
        <v>101760</v>
      </c>
      <c r="I1592" t="s">
        <v>23790</v>
      </c>
      <c r="K1592" s="94" t="s">
        <v>2113</v>
      </c>
      <c r="L1592" s="94" t="s">
        <v>13549</v>
      </c>
    </row>
    <row r="1593" spans="8:12" ht="15" x14ac:dyDescent="0.25">
      <c r="H1593">
        <v>101761</v>
      </c>
      <c r="I1593" t="s">
        <v>20227</v>
      </c>
      <c r="K1593" s="94" t="s">
        <v>2114</v>
      </c>
      <c r="L1593" s="94" t="s">
        <v>13550</v>
      </c>
    </row>
    <row r="1594" spans="8:12" ht="15" x14ac:dyDescent="0.25">
      <c r="H1594">
        <v>101762</v>
      </c>
      <c r="I1594" t="s">
        <v>20228</v>
      </c>
      <c r="K1594" s="94" t="s">
        <v>2115</v>
      </c>
      <c r="L1594" s="94" t="s">
        <v>13551</v>
      </c>
    </row>
    <row r="1595" spans="8:12" ht="15" x14ac:dyDescent="0.25">
      <c r="H1595">
        <v>101763</v>
      </c>
      <c r="I1595" t="s">
        <v>20229</v>
      </c>
      <c r="K1595" s="94" t="s">
        <v>2116</v>
      </c>
      <c r="L1595" s="94" t="s">
        <v>13552</v>
      </c>
    </row>
    <row r="1596" spans="8:12" ht="15" x14ac:dyDescent="0.25">
      <c r="H1596">
        <v>101764</v>
      </c>
      <c r="I1596" t="s">
        <v>20230</v>
      </c>
      <c r="K1596" s="94" t="s">
        <v>2117</v>
      </c>
      <c r="L1596" s="94" t="s">
        <v>13553</v>
      </c>
    </row>
    <row r="1597" spans="8:12" ht="15" x14ac:dyDescent="0.25">
      <c r="H1597">
        <v>101765</v>
      </c>
      <c r="I1597" t="s">
        <v>20231</v>
      </c>
      <c r="K1597" s="94" t="s">
        <v>2118</v>
      </c>
      <c r="L1597" s="94" t="s">
        <v>13554</v>
      </c>
    </row>
    <row r="1598" spans="8:12" ht="15" x14ac:dyDescent="0.25">
      <c r="H1598">
        <v>101766</v>
      </c>
      <c r="I1598" t="s">
        <v>20232</v>
      </c>
      <c r="K1598" s="94" t="s">
        <v>2119</v>
      </c>
      <c r="L1598" s="94" t="s">
        <v>13555</v>
      </c>
    </row>
    <row r="1599" spans="8:12" ht="15" x14ac:dyDescent="0.25">
      <c r="H1599">
        <v>101767</v>
      </c>
      <c r="I1599" t="s">
        <v>20233</v>
      </c>
      <c r="K1599" s="94" t="s">
        <v>2120</v>
      </c>
      <c r="L1599" s="94" t="s">
        <v>13556</v>
      </c>
    </row>
    <row r="1600" spans="8:12" ht="15" x14ac:dyDescent="0.25">
      <c r="H1600">
        <v>101768</v>
      </c>
      <c r="I1600" t="s">
        <v>20234</v>
      </c>
      <c r="K1600" s="94" t="s">
        <v>2121</v>
      </c>
      <c r="L1600" s="94" t="s">
        <v>13557</v>
      </c>
    </row>
    <row r="1601" spans="8:12" ht="15" x14ac:dyDescent="0.25">
      <c r="H1601">
        <v>101769</v>
      </c>
      <c r="I1601" t="s">
        <v>20235</v>
      </c>
      <c r="K1601" s="94" t="s">
        <v>2122</v>
      </c>
      <c r="L1601" s="94" t="s">
        <v>13558</v>
      </c>
    </row>
    <row r="1602" spans="8:12" ht="15" x14ac:dyDescent="0.25">
      <c r="H1602">
        <v>101770</v>
      </c>
      <c r="I1602" t="s">
        <v>20236</v>
      </c>
      <c r="K1602" s="94" t="s">
        <v>2123</v>
      </c>
      <c r="L1602" s="94" t="s">
        <v>13559</v>
      </c>
    </row>
    <row r="1603" spans="8:12" ht="15" x14ac:dyDescent="0.25">
      <c r="H1603">
        <v>101771</v>
      </c>
      <c r="I1603" t="s">
        <v>20237</v>
      </c>
      <c r="K1603" s="94" t="s">
        <v>2124</v>
      </c>
      <c r="L1603" s="94" t="s">
        <v>13560</v>
      </c>
    </row>
    <row r="1604" spans="8:12" ht="15" x14ac:dyDescent="0.25">
      <c r="H1604">
        <v>101772</v>
      </c>
      <c r="I1604" t="s">
        <v>20238</v>
      </c>
      <c r="K1604" s="94" t="s">
        <v>2125</v>
      </c>
      <c r="L1604" s="94" t="s">
        <v>13561</v>
      </c>
    </row>
    <row r="1605" spans="8:12" ht="15" x14ac:dyDescent="0.25">
      <c r="H1605">
        <v>101773</v>
      </c>
      <c r="I1605" t="s">
        <v>20239</v>
      </c>
      <c r="K1605" s="94" t="s">
        <v>2126</v>
      </c>
      <c r="L1605" s="94" t="s">
        <v>13562</v>
      </c>
    </row>
    <row r="1606" spans="8:12" ht="15" x14ac:dyDescent="0.25">
      <c r="H1606">
        <v>101774</v>
      </c>
      <c r="I1606" t="s">
        <v>20240</v>
      </c>
      <c r="K1606" s="94" t="s">
        <v>2127</v>
      </c>
      <c r="L1606" s="94" t="s">
        <v>13563</v>
      </c>
    </row>
    <row r="1607" spans="8:12" ht="15" x14ac:dyDescent="0.25">
      <c r="H1607">
        <v>101775</v>
      </c>
      <c r="I1607" t="s">
        <v>20241</v>
      </c>
      <c r="K1607" s="94" t="s">
        <v>2128</v>
      </c>
      <c r="L1607" s="94" t="s">
        <v>13564</v>
      </c>
    </row>
    <row r="1608" spans="8:12" ht="15" x14ac:dyDescent="0.25">
      <c r="H1608">
        <v>101776</v>
      </c>
      <c r="I1608" t="s">
        <v>20242</v>
      </c>
      <c r="K1608" s="94" t="s">
        <v>2129</v>
      </c>
      <c r="L1608" s="94" t="s">
        <v>13565</v>
      </c>
    </row>
    <row r="1609" spans="8:12" ht="15" x14ac:dyDescent="0.25">
      <c r="H1609">
        <v>101777</v>
      </c>
      <c r="I1609" t="s">
        <v>20243</v>
      </c>
      <c r="K1609" s="94" t="s">
        <v>2130</v>
      </c>
      <c r="L1609" s="94" t="s">
        <v>13566</v>
      </c>
    </row>
    <row r="1610" spans="8:12" ht="15" x14ac:dyDescent="0.25">
      <c r="H1610">
        <v>101778</v>
      </c>
      <c r="I1610" t="s">
        <v>20244</v>
      </c>
      <c r="K1610" s="94" t="s">
        <v>2131</v>
      </c>
      <c r="L1610" s="94" t="s">
        <v>13567</v>
      </c>
    </row>
    <row r="1611" spans="8:12" ht="15" x14ac:dyDescent="0.25">
      <c r="H1611">
        <v>101779</v>
      </c>
      <c r="I1611" t="s">
        <v>20245</v>
      </c>
      <c r="K1611" s="94" t="s">
        <v>2132</v>
      </c>
      <c r="L1611" s="94" t="s">
        <v>13568</v>
      </c>
    </row>
    <row r="1612" spans="8:12" ht="15" x14ac:dyDescent="0.25">
      <c r="H1612">
        <v>101780</v>
      </c>
      <c r="I1612" t="s">
        <v>20246</v>
      </c>
      <c r="K1612" s="94" t="s">
        <v>2133</v>
      </c>
      <c r="L1612" s="94" t="s">
        <v>13569</v>
      </c>
    </row>
    <row r="1613" spans="8:12" ht="15" x14ac:dyDescent="0.25">
      <c r="H1613">
        <v>101781</v>
      </c>
      <c r="I1613" t="s">
        <v>20247</v>
      </c>
      <c r="K1613" s="94" t="s">
        <v>2134</v>
      </c>
      <c r="L1613" s="94" t="s">
        <v>13570</v>
      </c>
    </row>
    <row r="1614" spans="8:12" ht="15" x14ac:dyDescent="0.25">
      <c r="H1614">
        <v>101782</v>
      </c>
      <c r="I1614" t="s">
        <v>20248</v>
      </c>
      <c r="K1614" s="94" t="s">
        <v>2135</v>
      </c>
      <c r="L1614" s="94" t="s">
        <v>13571</v>
      </c>
    </row>
    <row r="1615" spans="8:12" ht="15" x14ac:dyDescent="0.25">
      <c r="H1615">
        <v>101783</v>
      </c>
      <c r="I1615" t="s">
        <v>20249</v>
      </c>
      <c r="K1615" s="94" t="s">
        <v>2136</v>
      </c>
      <c r="L1615" s="94" t="s">
        <v>13572</v>
      </c>
    </row>
    <row r="1616" spans="8:12" ht="15" x14ac:dyDescent="0.25">
      <c r="H1616">
        <v>101784</v>
      </c>
      <c r="I1616" t="s">
        <v>20250</v>
      </c>
      <c r="K1616" s="94" t="s">
        <v>2137</v>
      </c>
      <c r="L1616" s="94" t="s">
        <v>13573</v>
      </c>
    </row>
    <row r="1617" spans="8:12" ht="15" x14ac:dyDescent="0.25">
      <c r="H1617">
        <v>101785</v>
      </c>
      <c r="I1617" t="s">
        <v>20251</v>
      </c>
      <c r="K1617" s="94" t="s">
        <v>2138</v>
      </c>
      <c r="L1617" s="94" t="s">
        <v>13575</v>
      </c>
    </row>
    <row r="1618" spans="8:12" ht="15" x14ac:dyDescent="0.25">
      <c r="H1618">
        <v>101786</v>
      </c>
      <c r="I1618" t="s">
        <v>23791</v>
      </c>
      <c r="K1618" s="94" t="s">
        <v>2139</v>
      </c>
      <c r="L1618" s="94" t="s">
        <v>13576</v>
      </c>
    </row>
    <row r="1619" spans="8:12" ht="15" x14ac:dyDescent="0.25">
      <c r="H1619">
        <v>101787</v>
      </c>
      <c r="I1619" t="s">
        <v>19645</v>
      </c>
      <c r="K1619" s="94" t="s">
        <v>2140</v>
      </c>
      <c r="L1619" s="94" t="s">
        <v>13577</v>
      </c>
    </row>
    <row r="1620" spans="8:12" ht="15" x14ac:dyDescent="0.25">
      <c r="H1620">
        <v>101788</v>
      </c>
      <c r="I1620" t="s">
        <v>20252</v>
      </c>
      <c r="K1620" s="94" t="s">
        <v>2141</v>
      </c>
      <c r="L1620" s="94" t="s">
        <v>13565</v>
      </c>
    </row>
    <row r="1621" spans="8:12" ht="15" x14ac:dyDescent="0.25">
      <c r="H1621">
        <v>101789</v>
      </c>
      <c r="I1621" t="s">
        <v>20253</v>
      </c>
      <c r="K1621" s="94" t="s">
        <v>2142</v>
      </c>
      <c r="L1621" s="94" t="s">
        <v>13578</v>
      </c>
    </row>
    <row r="1622" spans="8:12" ht="15" x14ac:dyDescent="0.25">
      <c r="H1622">
        <v>101790</v>
      </c>
      <c r="I1622" t="s">
        <v>20254</v>
      </c>
      <c r="K1622" s="94" t="s">
        <v>2144</v>
      </c>
      <c r="L1622" s="94" t="s">
        <v>13580</v>
      </c>
    </row>
    <row r="1623" spans="8:12" ht="15" x14ac:dyDescent="0.25">
      <c r="H1623">
        <v>101791</v>
      </c>
      <c r="I1623" t="s">
        <v>20255</v>
      </c>
      <c r="K1623" s="94" t="s">
        <v>2146</v>
      </c>
      <c r="L1623" s="94" t="s">
        <v>13581</v>
      </c>
    </row>
    <row r="1624" spans="8:12" ht="15" x14ac:dyDescent="0.25">
      <c r="H1624">
        <v>101792</v>
      </c>
      <c r="I1624" t="s">
        <v>23792</v>
      </c>
      <c r="K1624" s="94" t="s">
        <v>2148</v>
      </c>
      <c r="L1624" s="94" t="s">
        <v>13583</v>
      </c>
    </row>
    <row r="1625" spans="8:12" ht="15" x14ac:dyDescent="0.25">
      <c r="H1625">
        <v>101793</v>
      </c>
      <c r="I1625" t="s">
        <v>20256</v>
      </c>
      <c r="K1625" s="94" t="s">
        <v>2149</v>
      </c>
      <c r="L1625" s="94" t="s">
        <v>13584</v>
      </c>
    </row>
    <row r="1626" spans="8:12" ht="15" x14ac:dyDescent="0.25">
      <c r="H1626">
        <v>101794</v>
      </c>
      <c r="I1626" t="s">
        <v>23793</v>
      </c>
      <c r="K1626" s="94" t="s">
        <v>2150</v>
      </c>
      <c r="L1626" s="94" t="s">
        <v>13585</v>
      </c>
    </row>
    <row r="1627" spans="8:12" ht="15" x14ac:dyDescent="0.25">
      <c r="H1627">
        <v>101795</v>
      </c>
      <c r="I1627" t="s">
        <v>20257</v>
      </c>
      <c r="K1627" s="94" t="s">
        <v>2151</v>
      </c>
      <c r="L1627" s="94" t="s">
        <v>13586</v>
      </c>
    </row>
    <row r="1628" spans="8:12" ht="15" x14ac:dyDescent="0.25">
      <c r="H1628">
        <v>101796</v>
      </c>
      <c r="I1628" t="s">
        <v>20258</v>
      </c>
      <c r="K1628" s="94" t="s">
        <v>2152</v>
      </c>
      <c r="L1628" s="94" t="s">
        <v>13587</v>
      </c>
    </row>
    <row r="1629" spans="8:12" ht="15" x14ac:dyDescent="0.25">
      <c r="H1629">
        <v>101797</v>
      </c>
      <c r="I1629" t="s">
        <v>20259</v>
      </c>
      <c r="K1629" s="94" t="s">
        <v>2153</v>
      </c>
      <c r="L1629" s="94" t="s">
        <v>13588</v>
      </c>
    </row>
    <row r="1630" spans="8:12" ht="15" x14ac:dyDescent="0.25">
      <c r="H1630">
        <v>101798</v>
      </c>
      <c r="I1630" t="s">
        <v>20260</v>
      </c>
      <c r="K1630" s="94" t="s">
        <v>2154</v>
      </c>
      <c r="L1630" s="94" t="s">
        <v>13589</v>
      </c>
    </row>
    <row r="1631" spans="8:12" ht="15" x14ac:dyDescent="0.25">
      <c r="H1631">
        <v>101799</v>
      </c>
      <c r="I1631" t="s">
        <v>20261</v>
      </c>
      <c r="K1631" s="94" t="s">
        <v>2155</v>
      </c>
      <c r="L1631" s="94" t="s">
        <v>13590</v>
      </c>
    </row>
    <row r="1632" spans="8:12" ht="15" x14ac:dyDescent="0.25">
      <c r="H1632">
        <v>101800</v>
      </c>
      <c r="I1632" t="s">
        <v>20262</v>
      </c>
      <c r="K1632" s="94" t="s">
        <v>2156</v>
      </c>
      <c r="L1632" s="94" t="s">
        <v>13591</v>
      </c>
    </row>
    <row r="1633" spans="8:12" ht="15" x14ac:dyDescent="0.25">
      <c r="H1633">
        <v>101801</v>
      </c>
      <c r="I1633" t="s">
        <v>20263</v>
      </c>
      <c r="K1633" s="94" t="s">
        <v>2157</v>
      </c>
      <c r="L1633" s="94" t="s">
        <v>13592</v>
      </c>
    </row>
    <row r="1634" spans="8:12" ht="15" x14ac:dyDescent="0.25">
      <c r="H1634">
        <v>101802</v>
      </c>
      <c r="I1634" t="s">
        <v>20264</v>
      </c>
      <c r="K1634" s="94" t="s">
        <v>2158</v>
      </c>
      <c r="L1634" s="94" t="s">
        <v>13593</v>
      </c>
    </row>
    <row r="1635" spans="8:12" ht="15" x14ac:dyDescent="0.25">
      <c r="H1635">
        <v>101803</v>
      </c>
      <c r="I1635" t="s">
        <v>20265</v>
      </c>
      <c r="K1635" s="94" t="s">
        <v>2159</v>
      </c>
      <c r="L1635" s="94" t="s">
        <v>13594</v>
      </c>
    </row>
    <row r="1636" spans="8:12" ht="15" x14ac:dyDescent="0.25">
      <c r="H1636">
        <v>101804</v>
      </c>
      <c r="I1636" t="s">
        <v>20266</v>
      </c>
      <c r="K1636" s="94" t="s">
        <v>2160</v>
      </c>
      <c r="L1636" s="94" t="s">
        <v>13595</v>
      </c>
    </row>
    <row r="1637" spans="8:12" ht="15" x14ac:dyDescent="0.25">
      <c r="H1637">
        <v>101805</v>
      </c>
      <c r="I1637" t="s">
        <v>20267</v>
      </c>
      <c r="K1637" s="94" t="s">
        <v>2161</v>
      </c>
      <c r="L1637" s="94" t="s">
        <v>13596</v>
      </c>
    </row>
    <row r="1638" spans="8:12" ht="15" x14ac:dyDescent="0.25">
      <c r="H1638">
        <v>101807</v>
      </c>
      <c r="I1638" t="s">
        <v>20268</v>
      </c>
      <c r="K1638" s="94" t="s">
        <v>2162</v>
      </c>
      <c r="L1638" s="94" t="s">
        <v>13561</v>
      </c>
    </row>
    <row r="1639" spans="8:12" ht="15" x14ac:dyDescent="0.25">
      <c r="H1639">
        <v>101809</v>
      </c>
      <c r="I1639" t="s">
        <v>20269</v>
      </c>
      <c r="K1639" s="94" t="s">
        <v>2163</v>
      </c>
      <c r="L1639" s="94" t="s">
        <v>13597</v>
      </c>
    </row>
    <row r="1640" spans="8:12" ht="15" x14ac:dyDescent="0.25">
      <c r="H1640">
        <v>101810</v>
      </c>
      <c r="I1640" t="s">
        <v>20270</v>
      </c>
      <c r="K1640" s="94" t="s">
        <v>2164</v>
      </c>
      <c r="L1640" s="94" t="s">
        <v>13598</v>
      </c>
    </row>
    <row r="1641" spans="8:12" ht="15" x14ac:dyDescent="0.25">
      <c r="H1641">
        <v>101811</v>
      </c>
      <c r="I1641" t="s">
        <v>20271</v>
      </c>
      <c r="K1641" s="94" t="s">
        <v>2165</v>
      </c>
      <c r="L1641" s="94" t="s">
        <v>13599</v>
      </c>
    </row>
    <row r="1642" spans="8:12" ht="15" x14ac:dyDescent="0.25">
      <c r="H1642">
        <v>101813</v>
      </c>
      <c r="I1642" t="s">
        <v>20272</v>
      </c>
      <c r="K1642" s="94" t="s">
        <v>2166</v>
      </c>
      <c r="L1642" s="94" t="s">
        <v>13601</v>
      </c>
    </row>
    <row r="1643" spans="8:12" ht="15" x14ac:dyDescent="0.25">
      <c r="H1643">
        <v>101814</v>
      </c>
      <c r="I1643" t="s">
        <v>20273</v>
      </c>
      <c r="K1643" s="94" t="s">
        <v>2167</v>
      </c>
      <c r="L1643" s="94" t="s">
        <v>13602</v>
      </c>
    </row>
    <row r="1644" spans="8:12" ht="15" x14ac:dyDescent="0.25">
      <c r="H1644">
        <v>101815</v>
      </c>
      <c r="I1644" t="s">
        <v>20274</v>
      </c>
      <c r="K1644" s="94" t="s">
        <v>2168</v>
      </c>
      <c r="L1644" s="94" t="s">
        <v>13603</v>
      </c>
    </row>
    <row r="1645" spans="8:12" ht="15" x14ac:dyDescent="0.25">
      <c r="H1645">
        <v>101816</v>
      </c>
      <c r="I1645" t="s">
        <v>20275</v>
      </c>
      <c r="K1645" s="94" t="s">
        <v>2169</v>
      </c>
      <c r="L1645" s="94" t="s">
        <v>13604</v>
      </c>
    </row>
    <row r="1646" spans="8:12" ht="15" x14ac:dyDescent="0.25">
      <c r="H1646">
        <v>101818</v>
      </c>
      <c r="I1646" t="s">
        <v>20276</v>
      </c>
      <c r="K1646" s="94" t="s">
        <v>2170</v>
      </c>
      <c r="L1646" s="94" t="s">
        <v>13605</v>
      </c>
    </row>
    <row r="1647" spans="8:12" ht="15" x14ac:dyDescent="0.25">
      <c r="H1647">
        <v>101819</v>
      </c>
      <c r="I1647" t="s">
        <v>20277</v>
      </c>
      <c r="K1647" s="94" t="s">
        <v>2171</v>
      </c>
      <c r="L1647" s="94" t="s">
        <v>13606</v>
      </c>
    </row>
    <row r="1648" spans="8:12" ht="15" x14ac:dyDescent="0.25">
      <c r="H1648">
        <v>101820</v>
      </c>
      <c r="I1648" t="s">
        <v>20278</v>
      </c>
      <c r="K1648" s="94" t="s">
        <v>2172</v>
      </c>
      <c r="L1648" s="94" t="s">
        <v>13607</v>
      </c>
    </row>
    <row r="1649" spans="8:12" ht="15" x14ac:dyDescent="0.25">
      <c r="H1649">
        <v>101821</v>
      </c>
      <c r="I1649" t="s">
        <v>20279</v>
      </c>
      <c r="K1649" s="94" t="s">
        <v>2173</v>
      </c>
      <c r="L1649" s="94" t="s">
        <v>13609</v>
      </c>
    </row>
    <row r="1650" spans="8:12" ht="15" x14ac:dyDescent="0.25">
      <c r="H1650">
        <v>101822</v>
      </c>
      <c r="I1650" t="s">
        <v>20280</v>
      </c>
      <c r="K1650" s="94" t="s">
        <v>2174</v>
      </c>
      <c r="L1650" s="94" t="s">
        <v>13610</v>
      </c>
    </row>
    <row r="1651" spans="8:12" ht="15" x14ac:dyDescent="0.25">
      <c r="H1651">
        <v>101824</v>
      </c>
      <c r="I1651" t="s">
        <v>20281</v>
      </c>
      <c r="K1651" s="94" t="s">
        <v>2175</v>
      </c>
      <c r="L1651" s="94" t="s">
        <v>13611</v>
      </c>
    </row>
    <row r="1652" spans="8:12" ht="15" x14ac:dyDescent="0.25">
      <c r="H1652">
        <v>101825</v>
      </c>
      <c r="I1652" t="s">
        <v>20282</v>
      </c>
      <c r="K1652" s="94" t="s">
        <v>2176</v>
      </c>
      <c r="L1652" s="94" t="s">
        <v>13612</v>
      </c>
    </row>
    <row r="1653" spans="8:12" ht="15" x14ac:dyDescent="0.25">
      <c r="H1653">
        <v>101826</v>
      </c>
      <c r="I1653" t="s">
        <v>20283</v>
      </c>
      <c r="K1653" s="94" t="s">
        <v>2177</v>
      </c>
      <c r="L1653" s="94" t="s">
        <v>13613</v>
      </c>
    </row>
    <row r="1654" spans="8:12" ht="15" x14ac:dyDescent="0.25">
      <c r="H1654">
        <v>101827</v>
      </c>
      <c r="I1654" t="s">
        <v>20284</v>
      </c>
      <c r="K1654" s="94" t="s">
        <v>2178</v>
      </c>
      <c r="L1654" s="94" t="s">
        <v>13614</v>
      </c>
    </row>
    <row r="1655" spans="8:12" ht="15" x14ac:dyDescent="0.25">
      <c r="H1655">
        <v>101828</v>
      </c>
      <c r="I1655" t="s">
        <v>20285</v>
      </c>
      <c r="K1655" s="94" t="s">
        <v>2179</v>
      </c>
      <c r="L1655" s="94" t="s">
        <v>13615</v>
      </c>
    </row>
    <row r="1656" spans="8:12" ht="15" x14ac:dyDescent="0.25">
      <c r="H1656">
        <v>101829</v>
      </c>
      <c r="I1656" t="s">
        <v>23794</v>
      </c>
      <c r="K1656" s="94" t="s">
        <v>2180</v>
      </c>
      <c r="L1656" s="94" t="s">
        <v>13616</v>
      </c>
    </row>
    <row r="1657" spans="8:12" ht="15" x14ac:dyDescent="0.25">
      <c r="H1657">
        <v>101830</v>
      </c>
      <c r="I1657" t="s">
        <v>20286</v>
      </c>
      <c r="K1657" s="94" t="s">
        <v>2181</v>
      </c>
      <c r="L1657" s="94" t="s">
        <v>13617</v>
      </c>
    </row>
    <row r="1658" spans="8:12" ht="15" x14ac:dyDescent="0.25">
      <c r="H1658">
        <v>101831</v>
      </c>
      <c r="I1658" t="s">
        <v>20287</v>
      </c>
      <c r="K1658" s="94" t="s">
        <v>2182</v>
      </c>
      <c r="L1658" s="94" t="s">
        <v>13618</v>
      </c>
    </row>
    <row r="1659" spans="8:12" ht="15" x14ac:dyDescent="0.25">
      <c r="H1659">
        <v>101832</v>
      </c>
      <c r="I1659" t="s">
        <v>20288</v>
      </c>
      <c r="K1659" s="94" t="s">
        <v>2183</v>
      </c>
      <c r="L1659" s="94" t="s">
        <v>13619</v>
      </c>
    </row>
    <row r="1660" spans="8:12" ht="15" x14ac:dyDescent="0.25">
      <c r="H1660">
        <v>101833</v>
      </c>
      <c r="I1660" t="s">
        <v>20289</v>
      </c>
      <c r="K1660" s="94" t="s">
        <v>2184</v>
      </c>
      <c r="L1660" s="94" t="s">
        <v>13620</v>
      </c>
    </row>
    <row r="1661" spans="8:12" ht="15" x14ac:dyDescent="0.25">
      <c r="H1661">
        <v>101834</v>
      </c>
      <c r="I1661" t="s">
        <v>11591</v>
      </c>
      <c r="K1661" s="94" t="s">
        <v>2185</v>
      </c>
      <c r="L1661" s="94" t="s">
        <v>13621</v>
      </c>
    </row>
    <row r="1662" spans="8:12" ht="15" x14ac:dyDescent="0.25">
      <c r="H1662">
        <v>101835</v>
      </c>
      <c r="I1662" t="s">
        <v>20290</v>
      </c>
      <c r="K1662" s="94" t="s">
        <v>2186</v>
      </c>
      <c r="L1662" s="94" t="s">
        <v>13622</v>
      </c>
    </row>
    <row r="1663" spans="8:12" ht="15" x14ac:dyDescent="0.25">
      <c r="H1663">
        <v>101836</v>
      </c>
      <c r="I1663" t="s">
        <v>20291</v>
      </c>
      <c r="K1663" s="94" t="s">
        <v>2187</v>
      </c>
      <c r="L1663" s="94" t="s">
        <v>13623</v>
      </c>
    </row>
    <row r="1664" spans="8:12" ht="15" x14ac:dyDescent="0.25">
      <c r="H1664">
        <v>101837</v>
      </c>
      <c r="I1664" t="s">
        <v>20292</v>
      </c>
      <c r="K1664" s="94" t="s">
        <v>2188</v>
      </c>
      <c r="L1664" s="94" t="s">
        <v>13624</v>
      </c>
    </row>
    <row r="1665" spans="8:12" ht="15" x14ac:dyDescent="0.25">
      <c r="H1665">
        <v>101838</v>
      </c>
      <c r="I1665" t="s">
        <v>20293</v>
      </c>
      <c r="K1665" s="94" t="s">
        <v>2189</v>
      </c>
      <c r="L1665" s="94" t="s">
        <v>13625</v>
      </c>
    </row>
    <row r="1666" spans="8:12" ht="15" x14ac:dyDescent="0.25">
      <c r="H1666">
        <v>101839</v>
      </c>
      <c r="I1666" t="s">
        <v>20294</v>
      </c>
      <c r="K1666" s="94" t="s">
        <v>2190</v>
      </c>
      <c r="L1666" s="94" t="s">
        <v>13626</v>
      </c>
    </row>
    <row r="1667" spans="8:12" ht="15" x14ac:dyDescent="0.25">
      <c r="H1667">
        <v>101840</v>
      </c>
      <c r="I1667" t="s">
        <v>20295</v>
      </c>
      <c r="K1667" s="94" t="s">
        <v>2191</v>
      </c>
      <c r="L1667" s="94" t="s">
        <v>13627</v>
      </c>
    </row>
    <row r="1668" spans="8:12" ht="15" x14ac:dyDescent="0.25">
      <c r="H1668">
        <v>101841</v>
      </c>
      <c r="I1668" t="s">
        <v>20296</v>
      </c>
      <c r="K1668" s="94" t="s">
        <v>2192</v>
      </c>
      <c r="L1668" s="94" t="s">
        <v>13629</v>
      </c>
    </row>
    <row r="1669" spans="8:12" ht="15" x14ac:dyDescent="0.25">
      <c r="H1669">
        <v>101842</v>
      </c>
      <c r="I1669" t="s">
        <v>20297</v>
      </c>
      <c r="K1669" s="94" t="s">
        <v>2193</v>
      </c>
      <c r="L1669" s="94" t="s">
        <v>13630</v>
      </c>
    </row>
    <row r="1670" spans="8:12" ht="15" x14ac:dyDescent="0.25">
      <c r="H1670">
        <v>101843</v>
      </c>
      <c r="I1670" t="s">
        <v>20298</v>
      </c>
      <c r="K1670" s="94" t="s">
        <v>2194</v>
      </c>
      <c r="L1670" s="94" t="s">
        <v>13631</v>
      </c>
    </row>
    <row r="1671" spans="8:12" ht="15" x14ac:dyDescent="0.25">
      <c r="H1671">
        <v>101844</v>
      </c>
      <c r="I1671" t="s">
        <v>20299</v>
      </c>
      <c r="K1671" s="94" t="s">
        <v>2195</v>
      </c>
      <c r="L1671" s="94" t="s">
        <v>13632</v>
      </c>
    </row>
    <row r="1672" spans="8:12" ht="15" x14ac:dyDescent="0.25">
      <c r="H1672">
        <v>101845</v>
      </c>
      <c r="I1672" t="s">
        <v>20300</v>
      </c>
      <c r="K1672" s="94" t="s">
        <v>2196</v>
      </c>
      <c r="L1672" s="94" t="s">
        <v>13633</v>
      </c>
    </row>
    <row r="1673" spans="8:12" ht="15" x14ac:dyDescent="0.25">
      <c r="H1673">
        <v>101846</v>
      </c>
      <c r="I1673" t="s">
        <v>20301</v>
      </c>
      <c r="K1673" s="94" t="s">
        <v>2197</v>
      </c>
      <c r="L1673" s="94" t="s">
        <v>13635</v>
      </c>
    </row>
    <row r="1674" spans="8:12" ht="15" x14ac:dyDescent="0.25">
      <c r="H1674">
        <v>101847</v>
      </c>
      <c r="I1674" t="s">
        <v>20302</v>
      </c>
      <c r="K1674" s="94" t="s">
        <v>2198</v>
      </c>
      <c r="L1674" s="94" t="s">
        <v>13636</v>
      </c>
    </row>
    <row r="1675" spans="8:12" ht="15" x14ac:dyDescent="0.25">
      <c r="H1675">
        <v>101848</v>
      </c>
      <c r="I1675" t="s">
        <v>20303</v>
      </c>
      <c r="K1675" s="94" t="s">
        <v>2199</v>
      </c>
      <c r="L1675" s="94" t="s">
        <v>13637</v>
      </c>
    </row>
    <row r="1676" spans="8:12" ht="15" x14ac:dyDescent="0.25">
      <c r="H1676">
        <v>101849</v>
      </c>
      <c r="I1676" t="s">
        <v>20304</v>
      </c>
      <c r="K1676" s="94" t="s">
        <v>2201</v>
      </c>
      <c r="L1676" s="94" t="s">
        <v>13638</v>
      </c>
    </row>
    <row r="1677" spans="8:12" ht="15" x14ac:dyDescent="0.25">
      <c r="H1677">
        <v>101850</v>
      </c>
      <c r="I1677" t="s">
        <v>20305</v>
      </c>
      <c r="K1677" s="94" t="s">
        <v>2202</v>
      </c>
      <c r="L1677" s="94" t="s">
        <v>13639</v>
      </c>
    </row>
    <row r="1678" spans="8:12" ht="15" x14ac:dyDescent="0.25">
      <c r="H1678">
        <v>101852</v>
      </c>
      <c r="I1678" t="s">
        <v>20306</v>
      </c>
      <c r="K1678" s="94" t="s">
        <v>2203</v>
      </c>
      <c r="L1678" s="94" t="s">
        <v>13640</v>
      </c>
    </row>
    <row r="1679" spans="8:12" ht="15" x14ac:dyDescent="0.25">
      <c r="H1679">
        <v>101853</v>
      </c>
      <c r="I1679" t="s">
        <v>20307</v>
      </c>
      <c r="K1679" s="94" t="s">
        <v>2204</v>
      </c>
      <c r="L1679" s="94" t="s">
        <v>13642</v>
      </c>
    </row>
    <row r="1680" spans="8:12" ht="15" x14ac:dyDescent="0.25">
      <c r="H1680">
        <v>101854</v>
      </c>
      <c r="I1680" t="s">
        <v>20308</v>
      </c>
      <c r="K1680" s="94" t="s">
        <v>2205</v>
      </c>
      <c r="L1680" s="94" t="s">
        <v>13643</v>
      </c>
    </row>
    <row r="1681" spans="8:12" ht="15" x14ac:dyDescent="0.25">
      <c r="H1681">
        <v>101856</v>
      </c>
      <c r="I1681" t="s">
        <v>20309</v>
      </c>
      <c r="K1681" s="94" t="s">
        <v>2206</v>
      </c>
      <c r="L1681" s="94" t="s">
        <v>13645</v>
      </c>
    </row>
    <row r="1682" spans="8:12" ht="15" x14ac:dyDescent="0.25">
      <c r="H1682">
        <v>101858</v>
      </c>
      <c r="I1682" t="s">
        <v>1090</v>
      </c>
      <c r="K1682" s="94" t="s">
        <v>2207</v>
      </c>
      <c r="L1682" s="94" t="s">
        <v>13646</v>
      </c>
    </row>
    <row r="1683" spans="8:12" ht="15" x14ac:dyDescent="0.25">
      <c r="H1683">
        <v>101859</v>
      </c>
      <c r="I1683" t="s">
        <v>20310</v>
      </c>
      <c r="K1683" s="94" t="s">
        <v>2208</v>
      </c>
      <c r="L1683" s="94" t="s">
        <v>13647</v>
      </c>
    </row>
    <row r="1684" spans="8:12" ht="15" x14ac:dyDescent="0.25">
      <c r="H1684">
        <v>101860</v>
      </c>
      <c r="I1684" t="s">
        <v>20311</v>
      </c>
      <c r="K1684" s="94" t="s">
        <v>2209</v>
      </c>
      <c r="L1684" s="94" t="s">
        <v>13648</v>
      </c>
    </row>
    <row r="1685" spans="8:12" ht="15" x14ac:dyDescent="0.25">
      <c r="H1685">
        <v>101862</v>
      </c>
      <c r="I1685" t="s">
        <v>20312</v>
      </c>
      <c r="K1685" s="94" t="s">
        <v>2210</v>
      </c>
      <c r="L1685" s="94" t="s">
        <v>13649</v>
      </c>
    </row>
    <row r="1686" spans="8:12" ht="15" x14ac:dyDescent="0.25">
      <c r="H1686">
        <v>101865</v>
      </c>
      <c r="I1686" t="s">
        <v>20313</v>
      </c>
      <c r="K1686" s="94" t="s">
        <v>2211</v>
      </c>
      <c r="L1686" s="94" t="s">
        <v>13650</v>
      </c>
    </row>
    <row r="1687" spans="8:12" ht="15" x14ac:dyDescent="0.25">
      <c r="H1687">
        <v>101866</v>
      </c>
      <c r="I1687" t="s">
        <v>20314</v>
      </c>
      <c r="K1687" s="94" t="s">
        <v>2212</v>
      </c>
      <c r="L1687" s="94" t="s">
        <v>13651</v>
      </c>
    </row>
    <row r="1688" spans="8:12" ht="15" x14ac:dyDescent="0.25">
      <c r="H1688">
        <v>101867</v>
      </c>
      <c r="I1688" t="s">
        <v>20315</v>
      </c>
      <c r="K1688" s="94" t="s">
        <v>2213</v>
      </c>
      <c r="L1688" s="94" t="s">
        <v>13652</v>
      </c>
    </row>
    <row r="1689" spans="8:12" ht="15" x14ac:dyDescent="0.25">
      <c r="H1689">
        <v>101868</v>
      </c>
      <c r="I1689" t="s">
        <v>20316</v>
      </c>
      <c r="K1689" s="94" t="s">
        <v>2214</v>
      </c>
      <c r="L1689" s="94" t="s">
        <v>13653</v>
      </c>
    </row>
    <row r="1690" spans="8:12" ht="15" x14ac:dyDescent="0.25">
      <c r="H1690">
        <v>101870</v>
      </c>
      <c r="I1690" t="s">
        <v>20317</v>
      </c>
      <c r="K1690" s="94" t="s">
        <v>2215</v>
      </c>
      <c r="L1690" s="94" t="s">
        <v>13654</v>
      </c>
    </row>
    <row r="1691" spans="8:12" ht="15" x14ac:dyDescent="0.25">
      <c r="H1691">
        <v>101871</v>
      </c>
      <c r="I1691" t="s">
        <v>20318</v>
      </c>
      <c r="K1691" s="94" t="s">
        <v>2216</v>
      </c>
      <c r="L1691" s="94" t="s">
        <v>13655</v>
      </c>
    </row>
    <row r="1692" spans="8:12" ht="15" x14ac:dyDescent="0.25">
      <c r="H1692">
        <v>101872</v>
      </c>
      <c r="I1692" t="s">
        <v>20319</v>
      </c>
      <c r="K1692" s="94" t="s">
        <v>2217</v>
      </c>
      <c r="L1692" s="94" t="s">
        <v>13656</v>
      </c>
    </row>
    <row r="1693" spans="8:12" ht="15" x14ac:dyDescent="0.25">
      <c r="H1693">
        <v>101873</v>
      </c>
      <c r="I1693" t="s">
        <v>20320</v>
      </c>
      <c r="K1693" s="94" t="s">
        <v>2218</v>
      </c>
      <c r="L1693" s="94" t="s">
        <v>13657</v>
      </c>
    </row>
    <row r="1694" spans="8:12" ht="15" x14ac:dyDescent="0.25">
      <c r="H1694">
        <v>101874</v>
      </c>
      <c r="I1694" t="s">
        <v>23795</v>
      </c>
      <c r="K1694" s="94" t="s">
        <v>2219</v>
      </c>
      <c r="L1694" s="94" t="s">
        <v>13658</v>
      </c>
    </row>
    <row r="1695" spans="8:12" ht="15" x14ac:dyDescent="0.25">
      <c r="H1695">
        <v>101875</v>
      </c>
      <c r="I1695" t="s">
        <v>20321</v>
      </c>
      <c r="K1695" s="94" t="s">
        <v>2220</v>
      </c>
      <c r="L1695" s="94" t="s">
        <v>13659</v>
      </c>
    </row>
    <row r="1696" spans="8:12" ht="15" x14ac:dyDescent="0.25">
      <c r="H1696">
        <v>101876</v>
      </c>
      <c r="I1696" t="s">
        <v>20322</v>
      </c>
      <c r="K1696" s="94" t="s">
        <v>2221</v>
      </c>
      <c r="L1696" s="94" t="s">
        <v>13660</v>
      </c>
    </row>
    <row r="1697" spans="8:12" ht="15" x14ac:dyDescent="0.25">
      <c r="H1697">
        <v>101877</v>
      </c>
      <c r="I1697" t="s">
        <v>20323</v>
      </c>
      <c r="K1697" s="94" t="s">
        <v>2222</v>
      </c>
      <c r="L1697" s="94" t="s">
        <v>13661</v>
      </c>
    </row>
    <row r="1698" spans="8:12" ht="15" x14ac:dyDescent="0.25">
      <c r="H1698">
        <v>101878</v>
      </c>
      <c r="I1698" t="s">
        <v>20324</v>
      </c>
      <c r="K1698" s="94" t="s">
        <v>2223</v>
      </c>
      <c r="L1698" s="94" t="s">
        <v>13662</v>
      </c>
    </row>
    <row r="1699" spans="8:12" ht="15" x14ac:dyDescent="0.25">
      <c r="H1699">
        <v>101879</v>
      </c>
      <c r="I1699" t="s">
        <v>20325</v>
      </c>
      <c r="K1699" s="94" t="s">
        <v>2224</v>
      </c>
      <c r="L1699" s="94" t="s">
        <v>13663</v>
      </c>
    </row>
    <row r="1700" spans="8:12" ht="15" x14ac:dyDescent="0.25">
      <c r="H1700">
        <v>101880</v>
      </c>
      <c r="I1700" t="s">
        <v>20326</v>
      </c>
      <c r="K1700" s="94" t="s">
        <v>2225</v>
      </c>
      <c r="L1700" s="94" t="s">
        <v>13664</v>
      </c>
    </row>
    <row r="1701" spans="8:12" ht="15" x14ac:dyDescent="0.25">
      <c r="H1701">
        <v>101881</v>
      </c>
      <c r="I1701" t="s">
        <v>20327</v>
      </c>
      <c r="K1701" s="94" t="s">
        <v>2226</v>
      </c>
      <c r="L1701" s="94" t="s">
        <v>13665</v>
      </c>
    </row>
    <row r="1702" spans="8:12" ht="15" x14ac:dyDescent="0.25">
      <c r="H1702">
        <v>101882</v>
      </c>
      <c r="I1702" t="s">
        <v>11592</v>
      </c>
      <c r="K1702" s="94" t="s">
        <v>2227</v>
      </c>
      <c r="L1702" s="94" t="s">
        <v>13666</v>
      </c>
    </row>
    <row r="1703" spans="8:12" ht="15" x14ac:dyDescent="0.25">
      <c r="H1703">
        <v>101883</v>
      </c>
      <c r="I1703" t="s">
        <v>20328</v>
      </c>
      <c r="K1703" s="94" t="s">
        <v>2228</v>
      </c>
      <c r="L1703" s="94" t="s">
        <v>13667</v>
      </c>
    </row>
    <row r="1704" spans="8:12" ht="15" x14ac:dyDescent="0.25">
      <c r="H1704">
        <v>101884</v>
      </c>
      <c r="I1704" t="s">
        <v>20329</v>
      </c>
      <c r="K1704" s="94" t="s">
        <v>2229</v>
      </c>
      <c r="L1704" s="94" t="s">
        <v>13669</v>
      </c>
    </row>
    <row r="1705" spans="8:12" ht="15" x14ac:dyDescent="0.25">
      <c r="H1705">
        <v>101885</v>
      </c>
      <c r="I1705" t="s">
        <v>20330</v>
      </c>
      <c r="K1705" s="94" t="s">
        <v>2230</v>
      </c>
      <c r="L1705" s="94" t="s">
        <v>13670</v>
      </c>
    </row>
    <row r="1706" spans="8:12" ht="15" x14ac:dyDescent="0.25">
      <c r="H1706">
        <v>101886</v>
      </c>
      <c r="I1706" t="s">
        <v>20331</v>
      </c>
      <c r="K1706" s="94" t="s">
        <v>2231</v>
      </c>
      <c r="L1706" s="94" t="s">
        <v>13671</v>
      </c>
    </row>
    <row r="1707" spans="8:12" ht="15" x14ac:dyDescent="0.25">
      <c r="H1707">
        <v>101887</v>
      </c>
      <c r="I1707" t="s">
        <v>20332</v>
      </c>
      <c r="K1707" s="94" t="s">
        <v>2232</v>
      </c>
      <c r="L1707" s="94" t="s">
        <v>13672</v>
      </c>
    </row>
    <row r="1708" spans="8:12" ht="15" x14ac:dyDescent="0.25">
      <c r="H1708">
        <v>101888</v>
      </c>
      <c r="I1708" t="s">
        <v>20333</v>
      </c>
      <c r="K1708" s="94" t="s">
        <v>2233</v>
      </c>
      <c r="L1708" s="94" t="s">
        <v>13673</v>
      </c>
    </row>
    <row r="1709" spans="8:12" ht="15" x14ac:dyDescent="0.25">
      <c r="H1709">
        <v>101889</v>
      </c>
      <c r="I1709" t="s">
        <v>20334</v>
      </c>
      <c r="K1709" s="94" t="s">
        <v>2234</v>
      </c>
      <c r="L1709" s="94" t="s">
        <v>13674</v>
      </c>
    </row>
    <row r="1710" spans="8:12" ht="15" x14ac:dyDescent="0.25">
      <c r="H1710">
        <v>101890</v>
      </c>
      <c r="I1710" t="s">
        <v>23796</v>
      </c>
      <c r="K1710" s="94" t="s">
        <v>2235</v>
      </c>
      <c r="L1710" s="94" t="s">
        <v>13676</v>
      </c>
    </row>
    <row r="1711" spans="8:12" ht="15" x14ac:dyDescent="0.25">
      <c r="H1711">
        <v>101891</v>
      </c>
      <c r="I1711" t="s">
        <v>20335</v>
      </c>
      <c r="K1711" s="94" t="s">
        <v>2236</v>
      </c>
      <c r="L1711" s="94" t="s">
        <v>13677</v>
      </c>
    </row>
    <row r="1712" spans="8:12" ht="15" x14ac:dyDescent="0.25">
      <c r="H1712">
        <v>101892</v>
      </c>
      <c r="I1712" t="s">
        <v>20336</v>
      </c>
      <c r="K1712" s="94" t="s">
        <v>2237</v>
      </c>
      <c r="L1712" s="94" t="s">
        <v>13678</v>
      </c>
    </row>
    <row r="1713" spans="8:12" ht="15" x14ac:dyDescent="0.25">
      <c r="H1713">
        <v>101893</v>
      </c>
      <c r="I1713" t="s">
        <v>20337</v>
      </c>
      <c r="K1713" s="94" t="s">
        <v>2238</v>
      </c>
      <c r="L1713" s="94" t="s">
        <v>13679</v>
      </c>
    </row>
    <row r="1714" spans="8:12" ht="15" x14ac:dyDescent="0.25">
      <c r="H1714">
        <v>101894</v>
      </c>
      <c r="I1714" t="s">
        <v>20338</v>
      </c>
      <c r="K1714" s="94" t="s">
        <v>2239</v>
      </c>
      <c r="L1714" s="94" t="s">
        <v>13680</v>
      </c>
    </row>
    <row r="1715" spans="8:12" ht="15" x14ac:dyDescent="0.25">
      <c r="H1715">
        <v>101895</v>
      </c>
      <c r="I1715" t="s">
        <v>20339</v>
      </c>
      <c r="K1715" s="94" t="s">
        <v>2240</v>
      </c>
      <c r="L1715" s="94" t="s">
        <v>13681</v>
      </c>
    </row>
    <row r="1716" spans="8:12" ht="15" x14ac:dyDescent="0.25">
      <c r="H1716">
        <v>101896</v>
      </c>
      <c r="I1716" t="s">
        <v>20340</v>
      </c>
      <c r="K1716" s="94" t="s">
        <v>2241</v>
      </c>
      <c r="L1716" s="94" t="s">
        <v>13682</v>
      </c>
    </row>
    <row r="1717" spans="8:12" ht="15" x14ac:dyDescent="0.25">
      <c r="H1717">
        <v>101897</v>
      </c>
      <c r="I1717" t="s">
        <v>20341</v>
      </c>
      <c r="K1717" s="94" t="s">
        <v>2242</v>
      </c>
      <c r="L1717" s="94" t="s">
        <v>13683</v>
      </c>
    </row>
    <row r="1718" spans="8:12" ht="15" x14ac:dyDescent="0.25">
      <c r="H1718">
        <v>101898</v>
      </c>
      <c r="I1718" t="s">
        <v>20342</v>
      </c>
      <c r="K1718" s="94" t="s">
        <v>2243</v>
      </c>
      <c r="L1718" s="94" t="s">
        <v>13684</v>
      </c>
    </row>
    <row r="1719" spans="8:12" ht="15" x14ac:dyDescent="0.25">
      <c r="H1719">
        <v>101899</v>
      </c>
      <c r="I1719" t="s">
        <v>20343</v>
      </c>
      <c r="K1719" s="94" t="s">
        <v>2244</v>
      </c>
      <c r="L1719" s="94" t="s">
        <v>13685</v>
      </c>
    </row>
    <row r="1720" spans="8:12" ht="15" x14ac:dyDescent="0.25">
      <c r="H1720">
        <v>101900</v>
      </c>
      <c r="I1720" t="s">
        <v>20344</v>
      </c>
      <c r="K1720" s="94" t="s">
        <v>2245</v>
      </c>
      <c r="L1720" s="94" t="s">
        <v>13686</v>
      </c>
    </row>
    <row r="1721" spans="8:12" ht="15" x14ac:dyDescent="0.25">
      <c r="H1721">
        <v>101902</v>
      </c>
      <c r="I1721" t="s">
        <v>20345</v>
      </c>
      <c r="K1721" s="94" t="s">
        <v>2246</v>
      </c>
      <c r="L1721" s="94" t="s">
        <v>2247</v>
      </c>
    </row>
    <row r="1722" spans="8:12" ht="15" x14ac:dyDescent="0.25">
      <c r="H1722">
        <v>101903</v>
      </c>
      <c r="I1722" t="s">
        <v>20346</v>
      </c>
      <c r="K1722" s="94" t="s">
        <v>2248</v>
      </c>
      <c r="L1722" s="94" t="s">
        <v>2249</v>
      </c>
    </row>
    <row r="1723" spans="8:12" ht="15" x14ac:dyDescent="0.25">
      <c r="H1723">
        <v>101904</v>
      </c>
      <c r="I1723" t="s">
        <v>23797</v>
      </c>
      <c r="K1723" s="94" t="s">
        <v>2250</v>
      </c>
      <c r="L1723" s="94" t="s">
        <v>2251</v>
      </c>
    </row>
    <row r="1724" spans="8:12" ht="15" x14ac:dyDescent="0.25">
      <c r="H1724">
        <v>101905</v>
      </c>
      <c r="I1724" t="s">
        <v>20347</v>
      </c>
      <c r="K1724" s="94" t="s">
        <v>2252</v>
      </c>
      <c r="L1724" s="94" t="s">
        <v>2253</v>
      </c>
    </row>
    <row r="1725" spans="8:12" ht="15" x14ac:dyDescent="0.25">
      <c r="H1725">
        <v>101906</v>
      </c>
      <c r="I1725" t="s">
        <v>20348</v>
      </c>
      <c r="K1725" s="94" t="s">
        <v>2254</v>
      </c>
      <c r="L1725" s="94" t="s">
        <v>2255</v>
      </c>
    </row>
    <row r="1726" spans="8:12" ht="15" x14ac:dyDescent="0.25">
      <c r="H1726">
        <v>101907</v>
      </c>
      <c r="I1726" t="s">
        <v>23798</v>
      </c>
      <c r="K1726" s="94" t="s">
        <v>2256</v>
      </c>
      <c r="L1726" s="94" t="s">
        <v>2257</v>
      </c>
    </row>
    <row r="1727" spans="8:12" ht="15" x14ac:dyDescent="0.25">
      <c r="H1727">
        <v>101908</v>
      </c>
      <c r="I1727" t="s">
        <v>20349</v>
      </c>
      <c r="K1727" s="94" t="s">
        <v>2258</v>
      </c>
      <c r="L1727" s="94" t="s">
        <v>2259</v>
      </c>
    </row>
    <row r="1728" spans="8:12" ht="15" x14ac:dyDescent="0.25">
      <c r="H1728">
        <v>101909</v>
      </c>
      <c r="I1728" t="s">
        <v>20350</v>
      </c>
      <c r="K1728" s="94" t="s">
        <v>2260</v>
      </c>
      <c r="L1728" s="94" t="s">
        <v>2261</v>
      </c>
    </row>
    <row r="1729" spans="8:12" ht="15" x14ac:dyDescent="0.25">
      <c r="H1729">
        <v>101910</v>
      </c>
      <c r="I1729" t="s">
        <v>23799</v>
      </c>
      <c r="K1729" s="94" t="s">
        <v>2262</v>
      </c>
      <c r="L1729" s="94" t="s">
        <v>2263</v>
      </c>
    </row>
    <row r="1730" spans="8:12" ht="15" x14ac:dyDescent="0.25">
      <c r="H1730">
        <v>101911</v>
      </c>
      <c r="I1730" t="s">
        <v>20351</v>
      </c>
      <c r="K1730" s="94" t="s">
        <v>2264</v>
      </c>
      <c r="L1730" s="94" t="s">
        <v>2265</v>
      </c>
    </row>
    <row r="1731" spans="8:12" ht="15" x14ac:dyDescent="0.25">
      <c r="H1731">
        <v>101912</v>
      </c>
      <c r="I1731" t="s">
        <v>20352</v>
      </c>
      <c r="K1731" s="94" t="s">
        <v>2266</v>
      </c>
      <c r="L1731" s="94" t="s">
        <v>2267</v>
      </c>
    </row>
    <row r="1732" spans="8:12" ht="15" x14ac:dyDescent="0.25">
      <c r="H1732">
        <v>101913</v>
      </c>
      <c r="I1732" t="s">
        <v>20353</v>
      </c>
      <c r="K1732" s="94" t="s">
        <v>2268</v>
      </c>
      <c r="L1732" s="94" t="s">
        <v>2269</v>
      </c>
    </row>
    <row r="1733" spans="8:12" ht="15" x14ac:dyDescent="0.25">
      <c r="H1733">
        <v>101915</v>
      </c>
      <c r="I1733" t="s">
        <v>20354</v>
      </c>
      <c r="K1733" s="94" t="s">
        <v>2271</v>
      </c>
      <c r="L1733" s="94" t="s">
        <v>2272</v>
      </c>
    </row>
    <row r="1734" spans="8:12" ht="15" x14ac:dyDescent="0.25">
      <c r="H1734">
        <v>101916</v>
      </c>
      <c r="I1734" t="s">
        <v>23800</v>
      </c>
      <c r="K1734" s="94" t="s">
        <v>2274</v>
      </c>
      <c r="L1734" s="94" t="s">
        <v>2275</v>
      </c>
    </row>
    <row r="1735" spans="8:12" ht="15" x14ac:dyDescent="0.25">
      <c r="H1735">
        <v>101917</v>
      </c>
      <c r="I1735" t="s">
        <v>1120</v>
      </c>
      <c r="K1735" s="94" t="s">
        <v>2276</v>
      </c>
      <c r="L1735" s="94" t="s">
        <v>2277</v>
      </c>
    </row>
    <row r="1736" spans="8:12" ht="15" x14ac:dyDescent="0.25">
      <c r="H1736">
        <v>101918</v>
      </c>
      <c r="I1736" t="s">
        <v>23801</v>
      </c>
      <c r="K1736" s="94" t="s">
        <v>2278</v>
      </c>
      <c r="L1736" s="94" t="s">
        <v>2279</v>
      </c>
    </row>
    <row r="1737" spans="8:12" ht="15" x14ac:dyDescent="0.25">
      <c r="H1737">
        <v>101919</v>
      </c>
      <c r="I1737" t="s">
        <v>20355</v>
      </c>
      <c r="K1737" s="94" t="s">
        <v>2280</v>
      </c>
      <c r="L1737" s="94" t="s">
        <v>2281</v>
      </c>
    </row>
    <row r="1738" spans="8:12" ht="15" x14ac:dyDescent="0.25">
      <c r="H1738">
        <v>101921</v>
      </c>
      <c r="I1738" t="s">
        <v>20356</v>
      </c>
      <c r="K1738" s="94" t="s">
        <v>2282</v>
      </c>
      <c r="L1738" s="94" t="s">
        <v>2283</v>
      </c>
    </row>
    <row r="1739" spans="8:12" ht="15" x14ac:dyDescent="0.25">
      <c r="H1739">
        <v>101922</v>
      </c>
      <c r="I1739" t="s">
        <v>20357</v>
      </c>
      <c r="K1739" s="94" t="s">
        <v>2284</v>
      </c>
      <c r="L1739" s="94" t="s">
        <v>2285</v>
      </c>
    </row>
    <row r="1740" spans="8:12" ht="15" x14ac:dyDescent="0.25">
      <c r="H1740">
        <v>101923</v>
      </c>
      <c r="I1740" t="s">
        <v>1125</v>
      </c>
      <c r="K1740" s="94" t="s">
        <v>2286</v>
      </c>
      <c r="L1740" s="94" t="s">
        <v>2287</v>
      </c>
    </row>
    <row r="1741" spans="8:12" ht="15" x14ac:dyDescent="0.25">
      <c r="H1741">
        <v>101924</v>
      </c>
      <c r="I1741" t="s">
        <v>20358</v>
      </c>
      <c r="K1741" s="94" t="s">
        <v>2288</v>
      </c>
      <c r="L1741" s="94" t="s">
        <v>2289</v>
      </c>
    </row>
    <row r="1742" spans="8:12" ht="15" x14ac:dyDescent="0.25">
      <c r="H1742">
        <v>101925</v>
      </c>
      <c r="I1742" t="s">
        <v>20359</v>
      </c>
      <c r="K1742" s="94" t="s">
        <v>2290</v>
      </c>
      <c r="L1742" s="94" t="s">
        <v>2291</v>
      </c>
    </row>
    <row r="1743" spans="8:12" ht="15" x14ac:dyDescent="0.25">
      <c r="H1743">
        <v>101926</v>
      </c>
      <c r="I1743" t="s">
        <v>20360</v>
      </c>
      <c r="K1743" s="94" t="s">
        <v>2292</v>
      </c>
      <c r="L1743" s="94" t="s">
        <v>2293</v>
      </c>
    </row>
    <row r="1744" spans="8:12" ht="15" x14ac:dyDescent="0.25">
      <c r="H1744">
        <v>101927</v>
      </c>
      <c r="I1744" t="s">
        <v>20361</v>
      </c>
      <c r="K1744" s="94" t="s">
        <v>2294</v>
      </c>
      <c r="L1744" s="94" t="s">
        <v>2295</v>
      </c>
    </row>
    <row r="1745" spans="8:12" ht="15" x14ac:dyDescent="0.25">
      <c r="H1745">
        <v>101928</v>
      </c>
      <c r="I1745" t="s">
        <v>20362</v>
      </c>
      <c r="K1745" s="94" t="s">
        <v>2296</v>
      </c>
      <c r="L1745" s="94" t="s">
        <v>2297</v>
      </c>
    </row>
    <row r="1746" spans="8:12" ht="15" x14ac:dyDescent="0.25">
      <c r="H1746">
        <v>101929</v>
      </c>
      <c r="I1746" t="s">
        <v>20363</v>
      </c>
      <c r="K1746" s="94" t="s">
        <v>2298</v>
      </c>
      <c r="L1746" s="94" t="s">
        <v>2299</v>
      </c>
    </row>
    <row r="1747" spans="8:12" ht="15" x14ac:dyDescent="0.25">
      <c r="H1747">
        <v>101930</v>
      </c>
      <c r="I1747" t="s">
        <v>20364</v>
      </c>
      <c r="K1747" s="94" t="s">
        <v>2300</v>
      </c>
      <c r="L1747" s="94" t="s">
        <v>2301</v>
      </c>
    </row>
    <row r="1748" spans="8:12" ht="15" x14ac:dyDescent="0.25">
      <c r="H1748">
        <v>101931</v>
      </c>
      <c r="I1748" t="s">
        <v>20365</v>
      </c>
      <c r="K1748" s="94" t="s">
        <v>2302</v>
      </c>
      <c r="L1748" s="94" t="s">
        <v>2303</v>
      </c>
    </row>
    <row r="1749" spans="8:12" ht="15" x14ac:dyDescent="0.25">
      <c r="H1749">
        <v>101932</v>
      </c>
      <c r="I1749" t="s">
        <v>20366</v>
      </c>
      <c r="K1749" s="94" t="s">
        <v>2304</v>
      </c>
      <c r="L1749" s="94" t="s">
        <v>2305</v>
      </c>
    </row>
    <row r="1750" spans="8:12" ht="15" x14ac:dyDescent="0.25">
      <c r="H1750">
        <v>101933</v>
      </c>
      <c r="I1750" t="s">
        <v>20367</v>
      </c>
      <c r="K1750" s="94" t="s">
        <v>2306</v>
      </c>
      <c r="L1750" s="94" t="s">
        <v>2307</v>
      </c>
    </row>
    <row r="1751" spans="8:12" ht="15" x14ac:dyDescent="0.25">
      <c r="H1751">
        <v>101934</v>
      </c>
      <c r="I1751" t="s">
        <v>20368</v>
      </c>
      <c r="K1751" s="94" t="s">
        <v>2308</v>
      </c>
      <c r="L1751" s="94" t="s">
        <v>2309</v>
      </c>
    </row>
    <row r="1752" spans="8:12" ht="15" x14ac:dyDescent="0.25">
      <c r="H1752">
        <v>101935</v>
      </c>
      <c r="I1752" t="s">
        <v>20369</v>
      </c>
      <c r="K1752" s="94" t="s">
        <v>2310</v>
      </c>
      <c r="L1752" s="94" t="s">
        <v>2311</v>
      </c>
    </row>
    <row r="1753" spans="8:12" ht="15" x14ac:dyDescent="0.25">
      <c r="H1753">
        <v>101936</v>
      </c>
      <c r="I1753" t="s">
        <v>20370</v>
      </c>
      <c r="K1753" s="94" t="s">
        <v>2312</v>
      </c>
      <c r="L1753" s="94" t="s">
        <v>2313</v>
      </c>
    </row>
    <row r="1754" spans="8:12" ht="15" x14ac:dyDescent="0.25">
      <c r="H1754">
        <v>101937</v>
      </c>
      <c r="I1754" t="s">
        <v>20371</v>
      </c>
      <c r="K1754" s="94" t="s">
        <v>2314</v>
      </c>
      <c r="L1754" s="94" t="s">
        <v>2315</v>
      </c>
    </row>
    <row r="1755" spans="8:12" ht="15" x14ac:dyDescent="0.25">
      <c r="H1755">
        <v>101938</v>
      </c>
      <c r="I1755" t="s">
        <v>20372</v>
      </c>
      <c r="K1755" s="94" t="s">
        <v>2316</v>
      </c>
      <c r="L1755" s="94" t="s">
        <v>2317</v>
      </c>
    </row>
    <row r="1756" spans="8:12" ht="15" x14ac:dyDescent="0.25">
      <c r="H1756">
        <v>101939</v>
      </c>
      <c r="I1756" t="s">
        <v>20373</v>
      </c>
      <c r="K1756" s="94" t="s">
        <v>2318</v>
      </c>
      <c r="L1756" s="94" t="s">
        <v>2319</v>
      </c>
    </row>
    <row r="1757" spans="8:12" ht="15" x14ac:dyDescent="0.25">
      <c r="H1757">
        <v>101940</v>
      </c>
      <c r="I1757" t="s">
        <v>20374</v>
      </c>
      <c r="K1757" s="94" t="s">
        <v>2320</v>
      </c>
      <c r="L1757" s="94" t="s">
        <v>2321</v>
      </c>
    </row>
    <row r="1758" spans="8:12" ht="15" x14ac:dyDescent="0.25">
      <c r="H1758">
        <v>101941</v>
      </c>
      <c r="I1758" t="s">
        <v>23802</v>
      </c>
      <c r="K1758" s="94" t="s">
        <v>2322</v>
      </c>
      <c r="L1758" s="94" t="s">
        <v>2323</v>
      </c>
    </row>
    <row r="1759" spans="8:12" ht="15" x14ac:dyDescent="0.25">
      <c r="H1759">
        <v>101942</v>
      </c>
      <c r="I1759" t="s">
        <v>18983</v>
      </c>
      <c r="K1759" s="94" t="s">
        <v>2324</v>
      </c>
      <c r="L1759" s="94" t="s">
        <v>2325</v>
      </c>
    </row>
    <row r="1760" spans="8:12" ht="15" x14ac:dyDescent="0.25">
      <c r="H1760">
        <v>101943</v>
      </c>
      <c r="I1760" t="s">
        <v>20375</v>
      </c>
      <c r="K1760" s="94" t="s">
        <v>2326</v>
      </c>
      <c r="L1760" s="94" t="s">
        <v>2327</v>
      </c>
    </row>
    <row r="1761" spans="8:12" ht="15" x14ac:dyDescent="0.25">
      <c r="H1761">
        <v>101944</v>
      </c>
      <c r="I1761" t="s">
        <v>20376</v>
      </c>
      <c r="K1761" s="94" t="s">
        <v>2328</v>
      </c>
      <c r="L1761" s="94" t="s">
        <v>2329</v>
      </c>
    </row>
    <row r="1762" spans="8:12" ht="15" x14ac:dyDescent="0.25">
      <c r="H1762">
        <v>101945</v>
      </c>
      <c r="I1762" t="s">
        <v>23803</v>
      </c>
      <c r="K1762" s="94" t="s">
        <v>2330</v>
      </c>
      <c r="L1762" s="94" t="s">
        <v>2331</v>
      </c>
    </row>
    <row r="1763" spans="8:12" ht="15" x14ac:dyDescent="0.25">
      <c r="H1763">
        <v>101946</v>
      </c>
      <c r="I1763" t="s">
        <v>20377</v>
      </c>
      <c r="K1763" s="94" t="s">
        <v>2332</v>
      </c>
      <c r="L1763" s="94" t="s">
        <v>2333</v>
      </c>
    </row>
    <row r="1764" spans="8:12" ht="15" x14ac:dyDescent="0.25">
      <c r="H1764">
        <v>101947</v>
      </c>
      <c r="I1764" t="s">
        <v>20378</v>
      </c>
      <c r="K1764" s="94" t="s">
        <v>2334</v>
      </c>
      <c r="L1764" s="94" t="s">
        <v>2335</v>
      </c>
    </row>
    <row r="1765" spans="8:12" ht="15" x14ac:dyDescent="0.25">
      <c r="H1765">
        <v>101948</v>
      </c>
      <c r="I1765" t="s">
        <v>23804</v>
      </c>
      <c r="K1765" s="94" t="s">
        <v>2336</v>
      </c>
      <c r="L1765" s="94" t="s">
        <v>2337</v>
      </c>
    </row>
    <row r="1766" spans="8:12" ht="15" x14ac:dyDescent="0.25">
      <c r="H1766">
        <v>101949</v>
      </c>
      <c r="I1766" t="s">
        <v>20379</v>
      </c>
      <c r="K1766" s="94" t="s">
        <v>2338</v>
      </c>
      <c r="L1766" s="94" t="s">
        <v>2339</v>
      </c>
    </row>
    <row r="1767" spans="8:12" ht="15" x14ac:dyDescent="0.25">
      <c r="H1767">
        <v>101950</v>
      </c>
      <c r="I1767" t="s">
        <v>20380</v>
      </c>
      <c r="K1767" s="94" t="s">
        <v>2340</v>
      </c>
      <c r="L1767" s="94" t="s">
        <v>2341</v>
      </c>
    </row>
    <row r="1768" spans="8:12" ht="15" x14ac:dyDescent="0.25">
      <c r="H1768">
        <v>101951</v>
      </c>
      <c r="I1768" t="s">
        <v>20381</v>
      </c>
      <c r="K1768" s="94" t="s">
        <v>2342</v>
      </c>
      <c r="L1768" s="94" t="s">
        <v>2343</v>
      </c>
    </row>
    <row r="1769" spans="8:12" ht="15" x14ac:dyDescent="0.25">
      <c r="H1769">
        <v>101952</v>
      </c>
      <c r="I1769" t="s">
        <v>20382</v>
      </c>
      <c r="K1769" s="94" t="s">
        <v>2344</v>
      </c>
      <c r="L1769" s="94" t="s">
        <v>2345</v>
      </c>
    </row>
    <row r="1770" spans="8:12" ht="15" x14ac:dyDescent="0.25">
      <c r="H1770">
        <v>101953</v>
      </c>
      <c r="I1770" t="s">
        <v>20383</v>
      </c>
      <c r="K1770" s="94" t="s">
        <v>2346</v>
      </c>
      <c r="L1770" s="94" t="s">
        <v>2347</v>
      </c>
    </row>
    <row r="1771" spans="8:12" ht="15" x14ac:dyDescent="0.25">
      <c r="H1771">
        <v>101954</v>
      </c>
      <c r="I1771" t="s">
        <v>20384</v>
      </c>
      <c r="K1771" s="94" t="s">
        <v>2348</v>
      </c>
      <c r="L1771" s="94" t="s">
        <v>2349</v>
      </c>
    </row>
    <row r="1772" spans="8:12" ht="15" x14ac:dyDescent="0.25">
      <c r="H1772">
        <v>101955</v>
      </c>
      <c r="I1772" t="s">
        <v>23805</v>
      </c>
      <c r="K1772" s="94" t="s">
        <v>2350</v>
      </c>
      <c r="L1772" s="94" t="s">
        <v>2351</v>
      </c>
    </row>
    <row r="1773" spans="8:12" ht="15" x14ac:dyDescent="0.25">
      <c r="H1773">
        <v>101956</v>
      </c>
      <c r="I1773" t="s">
        <v>23806</v>
      </c>
      <c r="K1773" s="94" t="s">
        <v>2352</v>
      </c>
      <c r="L1773" s="94" t="s">
        <v>13692</v>
      </c>
    </row>
    <row r="1774" spans="8:12" ht="15" x14ac:dyDescent="0.25">
      <c r="H1774">
        <v>101957</v>
      </c>
      <c r="I1774" t="s">
        <v>23807</v>
      </c>
      <c r="K1774" s="94" t="s">
        <v>2353</v>
      </c>
      <c r="L1774" s="94" t="s">
        <v>2354</v>
      </c>
    </row>
    <row r="1775" spans="8:12" ht="15" x14ac:dyDescent="0.25">
      <c r="H1775">
        <v>101958</v>
      </c>
      <c r="I1775" t="s">
        <v>20385</v>
      </c>
      <c r="K1775" s="94" t="s">
        <v>2355</v>
      </c>
      <c r="L1775" s="94" t="s">
        <v>2356</v>
      </c>
    </row>
    <row r="1776" spans="8:12" ht="15" x14ac:dyDescent="0.25">
      <c r="H1776">
        <v>101960</v>
      </c>
      <c r="I1776" t="s">
        <v>20386</v>
      </c>
      <c r="K1776" s="94" t="s">
        <v>2357</v>
      </c>
      <c r="L1776" s="94" t="s">
        <v>2358</v>
      </c>
    </row>
    <row r="1777" spans="8:12" ht="15" x14ac:dyDescent="0.25">
      <c r="H1777">
        <v>101961</v>
      </c>
      <c r="I1777" t="s">
        <v>20387</v>
      </c>
      <c r="K1777" s="94" t="s">
        <v>2359</v>
      </c>
      <c r="L1777" s="94" t="s">
        <v>2360</v>
      </c>
    </row>
    <row r="1778" spans="8:12" ht="15" x14ac:dyDescent="0.25">
      <c r="H1778">
        <v>101962</v>
      </c>
      <c r="I1778" t="s">
        <v>20388</v>
      </c>
      <c r="K1778" s="94" t="s">
        <v>2361</v>
      </c>
      <c r="L1778" s="94" t="s">
        <v>2362</v>
      </c>
    </row>
    <row r="1779" spans="8:12" ht="15" x14ac:dyDescent="0.25">
      <c r="H1779">
        <v>101964</v>
      </c>
      <c r="I1779" t="s">
        <v>20389</v>
      </c>
      <c r="K1779" s="94" t="s">
        <v>2363</v>
      </c>
      <c r="L1779" s="94" t="s">
        <v>2364</v>
      </c>
    </row>
    <row r="1780" spans="8:12" ht="15" x14ac:dyDescent="0.25">
      <c r="H1780">
        <v>101967</v>
      </c>
      <c r="I1780" t="s">
        <v>20390</v>
      </c>
      <c r="K1780" s="94" t="s">
        <v>2365</v>
      </c>
      <c r="L1780" s="94" t="s">
        <v>2366</v>
      </c>
    </row>
    <row r="1781" spans="8:12" ht="15" x14ac:dyDescent="0.25">
      <c r="H1781">
        <v>101968</v>
      </c>
      <c r="I1781" t="s">
        <v>20391</v>
      </c>
      <c r="K1781" s="94" t="s">
        <v>2367</v>
      </c>
      <c r="L1781" s="94" t="s">
        <v>2368</v>
      </c>
    </row>
    <row r="1782" spans="8:12" ht="15" x14ac:dyDescent="0.25">
      <c r="H1782">
        <v>101969</v>
      </c>
      <c r="I1782" t="s">
        <v>20392</v>
      </c>
      <c r="K1782" s="94" t="s">
        <v>2369</v>
      </c>
      <c r="L1782" s="94" t="s">
        <v>2370</v>
      </c>
    </row>
    <row r="1783" spans="8:12" ht="15" x14ac:dyDescent="0.25">
      <c r="H1783">
        <v>101970</v>
      </c>
      <c r="I1783" t="s">
        <v>20393</v>
      </c>
      <c r="K1783" s="94" t="s">
        <v>2371</v>
      </c>
      <c r="L1783" s="94" t="s">
        <v>2372</v>
      </c>
    </row>
    <row r="1784" spans="8:12" ht="15" x14ac:dyDescent="0.25">
      <c r="H1784">
        <v>101971</v>
      </c>
      <c r="I1784" t="s">
        <v>20394</v>
      </c>
      <c r="K1784" s="94" t="s">
        <v>2373</v>
      </c>
      <c r="L1784" s="94" t="s">
        <v>2374</v>
      </c>
    </row>
    <row r="1785" spans="8:12" ht="15" x14ac:dyDescent="0.25">
      <c r="H1785">
        <v>101972</v>
      </c>
      <c r="I1785" t="s">
        <v>20395</v>
      </c>
      <c r="K1785" s="94" t="s">
        <v>2375</v>
      </c>
      <c r="L1785" s="94" t="s">
        <v>2376</v>
      </c>
    </row>
    <row r="1786" spans="8:12" ht="15" x14ac:dyDescent="0.25">
      <c r="H1786">
        <v>101974</v>
      </c>
      <c r="I1786" t="s">
        <v>20396</v>
      </c>
      <c r="K1786" s="94" t="s">
        <v>2377</v>
      </c>
      <c r="L1786" s="94" t="s">
        <v>2378</v>
      </c>
    </row>
    <row r="1787" spans="8:12" ht="15" x14ac:dyDescent="0.25">
      <c r="H1787">
        <v>101975</v>
      </c>
      <c r="I1787" t="s">
        <v>20397</v>
      </c>
      <c r="K1787" s="94" t="s">
        <v>2379</v>
      </c>
      <c r="L1787" s="94" t="s">
        <v>2380</v>
      </c>
    </row>
    <row r="1788" spans="8:12" ht="15" x14ac:dyDescent="0.25">
      <c r="H1788">
        <v>101976</v>
      </c>
      <c r="I1788" t="s">
        <v>19393</v>
      </c>
      <c r="K1788" s="94" t="s">
        <v>2381</v>
      </c>
      <c r="L1788" s="94" t="s">
        <v>2382</v>
      </c>
    </row>
    <row r="1789" spans="8:12" ht="15" x14ac:dyDescent="0.25">
      <c r="H1789">
        <v>101977</v>
      </c>
      <c r="I1789" t="s">
        <v>20398</v>
      </c>
      <c r="K1789" s="94" t="s">
        <v>2383</v>
      </c>
      <c r="L1789" s="94" t="s">
        <v>2384</v>
      </c>
    </row>
    <row r="1790" spans="8:12" ht="15" x14ac:dyDescent="0.25">
      <c r="H1790">
        <v>101978</v>
      </c>
      <c r="I1790" t="s">
        <v>20399</v>
      </c>
      <c r="K1790" s="94" t="s">
        <v>2386</v>
      </c>
      <c r="L1790" s="94" t="s">
        <v>2387</v>
      </c>
    </row>
    <row r="1791" spans="8:12" ht="15" x14ac:dyDescent="0.25">
      <c r="H1791">
        <v>101979</v>
      </c>
      <c r="I1791" t="s">
        <v>20400</v>
      </c>
      <c r="K1791" s="94" t="s">
        <v>2389</v>
      </c>
      <c r="L1791" s="94" t="s">
        <v>2390</v>
      </c>
    </row>
    <row r="1792" spans="8:12" ht="15" x14ac:dyDescent="0.25">
      <c r="H1792">
        <v>101980</v>
      </c>
      <c r="I1792" t="s">
        <v>20401</v>
      </c>
      <c r="K1792" s="94" t="s">
        <v>2391</v>
      </c>
      <c r="L1792" s="94" t="s">
        <v>2392</v>
      </c>
    </row>
    <row r="1793" spans="8:12" ht="15" x14ac:dyDescent="0.25">
      <c r="H1793">
        <v>101981</v>
      </c>
      <c r="I1793" t="s">
        <v>20402</v>
      </c>
      <c r="K1793" s="94" t="s">
        <v>2393</v>
      </c>
      <c r="L1793" s="94" t="s">
        <v>2394</v>
      </c>
    </row>
    <row r="1794" spans="8:12" ht="15" x14ac:dyDescent="0.25">
      <c r="H1794">
        <v>101982</v>
      </c>
      <c r="I1794" t="s">
        <v>20403</v>
      </c>
      <c r="K1794" s="94" t="s">
        <v>2395</v>
      </c>
      <c r="L1794" s="94" t="s">
        <v>2396</v>
      </c>
    </row>
    <row r="1795" spans="8:12" ht="15" x14ac:dyDescent="0.25">
      <c r="H1795">
        <v>101983</v>
      </c>
      <c r="I1795" t="s">
        <v>20404</v>
      </c>
      <c r="K1795" s="94" t="s">
        <v>2397</v>
      </c>
      <c r="L1795" s="94" t="s">
        <v>2398</v>
      </c>
    </row>
    <row r="1796" spans="8:12" ht="15" x14ac:dyDescent="0.25">
      <c r="H1796">
        <v>101984</v>
      </c>
      <c r="I1796" t="s">
        <v>20405</v>
      </c>
      <c r="K1796" s="94" t="s">
        <v>2399</v>
      </c>
      <c r="L1796" s="94" t="s">
        <v>2400</v>
      </c>
    </row>
    <row r="1797" spans="8:12" ht="15" x14ac:dyDescent="0.25">
      <c r="H1797">
        <v>101985</v>
      </c>
      <c r="I1797" t="s">
        <v>20406</v>
      </c>
      <c r="K1797" s="94" t="s">
        <v>2401</v>
      </c>
      <c r="L1797" s="94" t="s">
        <v>2402</v>
      </c>
    </row>
    <row r="1798" spans="8:12" ht="15" x14ac:dyDescent="0.25">
      <c r="H1798">
        <v>101986</v>
      </c>
      <c r="I1798" t="s">
        <v>11593</v>
      </c>
      <c r="K1798" s="94" t="s">
        <v>2403</v>
      </c>
      <c r="L1798" s="94" t="s">
        <v>2404</v>
      </c>
    </row>
    <row r="1799" spans="8:12" ht="15" x14ac:dyDescent="0.25">
      <c r="H1799">
        <v>101987</v>
      </c>
      <c r="I1799" t="s">
        <v>20407</v>
      </c>
      <c r="K1799" s="94" t="s">
        <v>2405</v>
      </c>
      <c r="L1799" s="94" t="s">
        <v>2406</v>
      </c>
    </row>
    <row r="1800" spans="8:12" ht="15" x14ac:dyDescent="0.25">
      <c r="H1800">
        <v>101988</v>
      </c>
      <c r="I1800" t="s">
        <v>20408</v>
      </c>
      <c r="K1800" s="94" t="s">
        <v>2407</v>
      </c>
      <c r="L1800" s="94" t="s">
        <v>2408</v>
      </c>
    </row>
    <row r="1801" spans="8:12" ht="15" x14ac:dyDescent="0.25">
      <c r="H1801">
        <v>101989</v>
      </c>
      <c r="I1801" t="s">
        <v>20409</v>
      </c>
      <c r="K1801" s="94" t="s">
        <v>2409</v>
      </c>
      <c r="L1801" s="94" t="s">
        <v>2410</v>
      </c>
    </row>
    <row r="1802" spans="8:12" ht="15" x14ac:dyDescent="0.25">
      <c r="H1802">
        <v>101990</v>
      </c>
      <c r="I1802" t="s">
        <v>20410</v>
      </c>
      <c r="K1802" s="94" t="s">
        <v>2411</v>
      </c>
      <c r="L1802" s="94" t="s">
        <v>2412</v>
      </c>
    </row>
    <row r="1803" spans="8:12" ht="15" x14ac:dyDescent="0.25">
      <c r="H1803">
        <v>101991</v>
      </c>
      <c r="I1803" t="s">
        <v>20411</v>
      </c>
      <c r="K1803" s="94" t="s">
        <v>2413</v>
      </c>
      <c r="L1803" s="94" t="s">
        <v>2414</v>
      </c>
    </row>
    <row r="1804" spans="8:12" ht="15" x14ac:dyDescent="0.25">
      <c r="H1804">
        <v>101992</v>
      </c>
      <c r="I1804" t="s">
        <v>20412</v>
      </c>
      <c r="K1804" s="94" t="s">
        <v>2415</v>
      </c>
      <c r="L1804" s="94" t="s">
        <v>2416</v>
      </c>
    </row>
    <row r="1805" spans="8:12" ht="15" x14ac:dyDescent="0.25">
      <c r="H1805">
        <v>101993</v>
      </c>
      <c r="I1805" t="s">
        <v>20413</v>
      </c>
      <c r="K1805" s="94" t="s">
        <v>2417</v>
      </c>
      <c r="L1805" s="94" t="s">
        <v>2418</v>
      </c>
    </row>
    <row r="1806" spans="8:12" ht="15" x14ac:dyDescent="0.25">
      <c r="H1806">
        <v>101994</v>
      </c>
      <c r="I1806" t="s">
        <v>20414</v>
      </c>
      <c r="K1806" s="94" t="s">
        <v>2419</v>
      </c>
      <c r="L1806" s="94" t="s">
        <v>2420</v>
      </c>
    </row>
    <row r="1807" spans="8:12" ht="15" x14ac:dyDescent="0.25">
      <c r="H1807">
        <v>101995</v>
      </c>
      <c r="I1807" t="s">
        <v>20415</v>
      </c>
      <c r="K1807" s="94" t="s">
        <v>2421</v>
      </c>
      <c r="L1807" s="94" t="s">
        <v>2422</v>
      </c>
    </row>
    <row r="1808" spans="8:12" ht="15" x14ac:dyDescent="0.25">
      <c r="H1808">
        <v>101996</v>
      </c>
      <c r="I1808" t="s">
        <v>11594</v>
      </c>
      <c r="K1808" s="94" t="s">
        <v>2423</v>
      </c>
      <c r="L1808" s="94" t="s">
        <v>2424</v>
      </c>
    </row>
    <row r="1809" spans="8:12" ht="15" x14ac:dyDescent="0.25">
      <c r="H1809">
        <v>101997</v>
      </c>
      <c r="I1809" t="s">
        <v>20416</v>
      </c>
      <c r="K1809" s="94" t="s">
        <v>2425</v>
      </c>
      <c r="L1809" s="94" t="s">
        <v>2426</v>
      </c>
    </row>
    <row r="1810" spans="8:12" ht="15" x14ac:dyDescent="0.25">
      <c r="H1810">
        <v>101998</v>
      </c>
      <c r="I1810" t="s">
        <v>20417</v>
      </c>
      <c r="K1810" s="94" t="s">
        <v>2427</v>
      </c>
      <c r="L1810" s="94" t="s">
        <v>2428</v>
      </c>
    </row>
    <row r="1811" spans="8:12" ht="15" x14ac:dyDescent="0.25">
      <c r="H1811">
        <v>101999</v>
      </c>
      <c r="I1811" t="s">
        <v>20418</v>
      </c>
      <c r="K1811" s="94" t="s">
        <v>2429</v>
      </c>
      <c r="L1811" s="94" t="s">
        <v>2430</v>
      </c>
    </row>
    <row r="1812" spans="8:12" ht="15" x14ac:dyDescent="0.25">
      <c r="H1812">
        <v>102000</v>
      </c>
      <c r="I1812" t="s">
        <v>20419</v>
      </c>
      <c r="K1812" s="94" t="s">
        <v>2431</v>
      </c>
      <c r="L1812" s="94" t="s">
        <v>2432</v>
      </c>
    </row>
    <row r="1813" spans="8:12" ht="15" x14ac:dyDescent="0.25">
      <c r="H1813">
        <v>102001</v>
      </c>
      <c r="I1813" t="s">
        <v>20420</v>
      </c>
      <c r="K1813" s="94" t="s">
        <v>2433</v>
      </c>
      <c r="L1813" s="94" t="s">
        <v>2434</v>
      </c>
    </row>
    <row r="1814" spans="8:12" ht="15" x14ac:dyDescent="0.25">
      <c r="H1814">
        <v>102002</v>
      </c>
      <c r="I1814" t="s">
        <v>20421</v>
      </c>
      <c r="K1814" s="94" t="s">
        <v>2435</v>
      </c>
      <c r="L1814" s="94" t="s">
        <v>2436</v>
      </c>
    </row>
    <row r="1815" spans="8:12" ht="15" x14ac:dyDescent="0.25">
      <c r="H1815">
        <v>102003</v>
      </c>
      <c r="I1815" t="s">
        <v>20422</v>
      </c>
      <c r="K1815" s="94" t="s">
        <v>2437</v>
      </c>
      <c r="L1815" s="94" t="s">
        <v>2438</v>
      </c>
    </row>
    <row r="1816" spans="8:12" ht="15" x14ac:dyDescent="0.25">
      <c r="H1816">
        <v>102004</v>
      </c>
      <c r="I1816" t="s">
        <v>20423</v>
      </c>
      <c r="K1816" s="94" t="s">
        <v>2439</v>
      </c>
      <c r="L1816" s="94" t="s">
        <v>2440</v>
      </c>
    </row>
    <row r="1817" spans="8:12" ht="15" x14ac:dyDescent="0.25">
      <c r="H1817">
        <v>102005</v>
      </c>
      <c r="I1817" t="s">
        <v>20424</v>
      </c>
      <c r="K1817" s="94" t="s">
        <v>2441</v>
      </c>
      <c r="L1817" s="94" t="s">
        <v>2442</v>
      </c>
    </row>
    <row r="1818" spans="8:12" ht="15" x14ac:dyDescent="0.25">
      <c r="H1818">
        <v>102006</v>
      </c>
      <c r="I1818" t="s">
        <v>20425</v>
      </c>
      <c r="K1818" s="94" t="s">
        <v>2443</v>
      </c>
      <c r="L1818" s="94" t="s">
        <v>2444</v>
      </c>
    </row>
    <row r="1819" spans="8:12" ht="15" x14ac:dyDescent="0.25">
      <c r="H1819">
        <v>102007</v>
      </c>
      <c r="I1819" t="s">
        <v>20426</v>
      </c>
      <c r="K1819" s="94" t="s">
        <v>2445</v>
      </c>
      <c r="L1819" s="94" t="s">
        <v>2446</v>
      </c>
    </row>
    <row r="1820" spans="8:12" ht="15" x14ac:dyDescent="0.25">
      <c r="H1820">
        <v>102008</v>
      </c>
      <c r="I1820" t="s">
        <v>20427</v>
      </c>
      <c r="K1820" s="94" t="s">
        <v>2447</v>
      </c>
      <c r="L1820" s="94" t="s">
        <v>2448</v>
      </c>
    </row>
    <row r="1821" spans="8:12" ht="15" x14ac:dyDescent="0.25">
      <c r="H1821">
        <v>102009</v>
      </c>
      <c r="I1821" t="s">
        <v>20428</v>
      </c>
      <c r="K1821" s="94" t="s">
        <v>2449</v>
      </c>
      <c r="L1821" s="94" t="s">
        <v>2450</v>
      </c>
    </row>
    <row r="1822" spans="8:12" ht="15" x14ac:dyDescent="0.25">
      <c r="H1822">
        <v>102010</v>
      </c>
      <c r="I1822" t="s">
        <v>20429</v>
      </c>
      <c r="K1822" s="94" t="s">
        <v>2451</v>
      </c>
      <c r="L1822" s="94" t="s">
        <v>2452</v>
      </c>
    </row>
    <row r="1823" spans="8:12" ht="15" x14ac:dyDescent="0.25">
      <c r="H1823">
        <v>102011</v>
      </c>
      <c r="I1823" t="s">
        <v>20430</v>
      </c>
      <c r="K1823" s="94" t="s">
        <v>2453</v>
      </c>
      <c r="L1823" s="94" t="s">
        <v>2454</v>
      </c>
    </row>
    <row r="1824" spans="8:12" ht="15" x14ac:dyDescent="0.25">
      <c r="H1824">
        <v>102012</v>
      </c>
      <c r="I1824" t="s">
        <v>20431</v>
      </c>
      <c r="K1824" s="94" t="s">
        <v>2455</v>
      </c>
      <c r="L1824" s="94" t="s">
        <v>2456</v>
      </c>
    </row>
    <row r="1825" spans="8:12" ht="15" x14ac:dyDescent="0.25">
      <c r="H1825">
        <v>102013</v>
      </c>
      <c r="I1825" t="s">
        <v>20432</v>
      </c>
      <c r="K1825" s="94" t="s">
        <v>2457</v>
      </c>
      <c r="L1825" s="94" t="s">
        <v>2458</v>
      </c>
    </row>
    <row r="1826" spans="8:12" ht="15" x14ac:dyDescent="0.25">
      <c r="H1826">
        <v>102015</v>
      </c>
      <c r="I1826" t="s">
        <v>1168</v>
      </c>
      <c r="K1826" s="94" t="s">
        <v>2459</v>
      </c>
      <c r="L1826" s="94" t="s">
        <v>2460</v>
      </c>
    </row>
    <row r="1827" spans="8:12" ht="15" x14ac:dyDescent="0.25">
      <c r="H1827">
        <v>102016</v>
      </c>
      <c r="I1827" t="s">
        <v>20433</v>
      </c>
      <c r="K1827" s="94" t="s">
        <v>2461</v>
      </c>
      <c r="L1827" s="94" t="s">
        <v>2462</v>
      </c>
    </row>
    <row r="1828" spans="8:12" ht="15" x14ac:dyDescent="0.25">
      <c r="H1828">
        <v>102017</v>
      </c>
      <c r="I1828" t="s">
        <v>20434</v>
      </c>
      <c r="K1828" s="94" t="s">
        <v>2463</v>
      </c>
      <c r="L1828" s="94" t="s">
        <v>2464</v>
      </c>
    </row>
    <row r="1829" spans="8:12" ht="15" x14ac:dyDescent="0.25">
      <c r="H1829">
        <v>102018</v>
      </c>
      <c r="I1829" t="s">
        <v>20435</v>
      </c>
      <c r="K1829" s="94" t="s">
        <v>2465</v>
      </c>
      <c r="L1829" s="94" t="s">
        <v>2466</v>
      </c>
    </row>
    <row r="1830" spans="8:12" ht="15" x14ac:dyDescent="0.25">
      <c r="H1830">
        <v>102019</v>
      </c>
      <c r="I1830" t="s">
        <v>20436</v>
      </c>
      <c r="K1830" s="94" t="s">
        <v>2467</v>
      </c>
      <c r="L1830" s="94" t="s">
        <v>2468</v>
      </c>
    </row>
    <row r="1831" spans="8:12" ht="15" x14ac:dyDescent="0.25">
      <c r="H1831">
        <v>102020</v>
      </c>
      <c r="I1831" t="s">
        <v>20437</v>
      </c>
      <c r="K1831" s="94" t="s">
        <v>2469</v>
      </c>
      <c r="L1831" s="94" t="s">
        <v>2470</v>
      </c>
    </row>
    <row r="1832" spans="8:12" ht="15" x14ac:dyDescent="0.25">
      <c r="H1832">
        <v>102021</v>
      </c>
      <c r="I1832" t="s">
        <v>20438</v>
      </c>
      <c r="K1832" s="94" t="s">
        <v>2471</v>
      </c>
      <c r="L1832" s="94" t="s">
        <v>2472</v>
      </c>
    </row>
    <row r="1833" spans="8:12" ht="15" x14ac:dyDescent="0.25">
      <c r="H1833">
        <v>102022</v>
      </c>
      <c r="I1833" t="s">
        <v>20439</v>
      </c>
      <c r="K1833" s="94" t="s">
        <v>2473</v>
      </c>
      <c r="L1833" s="94" t="s">
        <v>2474</v>
      </c>
    </row>
    <row r="1834" spans="8:12" ht="15" x14ac:dyDescent="0.25">
      <c r="H1834">
        <v>102024</v>
      </c>
      <c r="I1834" t="s">
        <v>20440</v>
      </c>
      <c r="K1834" s="94" t="s">
        <v>2475</v>
      </c>
      <c r="L1834" s="94" t="s">
        <v>2476</v>
      </c>
    </row>
    <row r="1835" spans="8:12" ht="15" x14ac:dyDescent="0.25">
      <c r="H1835">
        <v>102025</v>
      </c>
      <c r="I1835" t="s">
        <v>20441</v>
      </c>
      <c r="K1835" s="94" t="s">
        <v>2477</v>
      </c>
      <c r="L1835" s="94" t="s">
        <v>2478</v>
      </c>
    </row>
    <row r="1836" spans="8:12" ht="15" x14ac:dyDescent="0.25">
      <c r="H1836">
        <v>102026</v>
      </c>
      <c r="I1836" t="s">
        <v>20442</v>
      </c>
      <c r="K1836" s="94" t="s">
        <v>2479</v>
      </c>
      <c r="L1836" s="94" t="s">
        <v>2480</v>
      </c>
    </row>
    <row r="1837" spans="8:12" ht="15" x14ac:dyDescent="0.25">
      <c r="H1837">
        <v>102027</v>
      </c>
      <c r="I1837" t="s">
        <v>20443</v>
      </c>
      <c r="K1837" s="94" t="s">
        <v>2481</v>
      </c>
      <c r="L1837" s="94" t="s">
        <v>2482</v>
      </c>
    </row>
    <row r="1838" spans="8:12" ht="15" x14ac:dyDescent="0.25">
      <c r="H1838">
        <v>102028</v>
      </c>
      <c r="I1838" t="s">
        <v>20444</v>
      </c>
      <c r="K1838" s="94" t="s">
        <v>2483</v>
      </c>
      <c r="L1838" s="94" t="s">
        <v>2484</v>
      </c>
    </row>
    <row r="1839" spans="8:12" ht="15" x14ac:dyDescent="0.25">
      <c r="H1839">
        <v>102029</v>
      </c>
      <c r="I1839" t="s">
        <v>20445</v>
      </c>
      <c r="K1839" s="94" t="s">
        <v>2485</v>
      </c>
      <c r="L1839" s="94" t="s">
        <v>2486</v>
      </c>
    </row>
    <row r="1840" spans="8:12" ht="15" x14ac:dyDescent="0.25">
      <c r="H1840">
        <v>102030</v>
      </c>
      <c r="I1840" t="s">
        <v>20446</v>
      </c>
      <c r="K1840" s="94" t="s">
        <v>2487</v>
      </c>
      <c r="L1840" s="94" t="s">
        <v>2488</v>
      </c>
    </row>
    <row r="1841" spans="8:12" ht="15" x14ac:dyDescent="0.25">
      <c r="H1841">
        <v>102031</v>
      </c>
      <c r="I1841" t="s">
        <v>20447</v>
      </c>
      <c r="K1841" s="94" t="s">
        <v>2489</v>
      </c>
      <c r="L1841" s="94" t="s">
        <v>2490</v>
      </c>
    </row>
    <row r="1842" spans="8:12" ht="15" x14ac:dyDescent="0.25">
      <c r="H1842">
        <v>102032</v>
      </c>
      <c r="I1842" t="s">
        <v>20448</v>
      </c>
      <c r="K1842" s="94" t="s">
        <v>2492</v>
      </c>
      <c r="L1842" s="94" t="s">
        <v>2493</v>
      </c>
    </row>
    <row r="1843" spans="8:12" ht="15" x14ac:dyDescent="0.25">
      <c r="H1843">
        <v>102033</v>
      </c>
      <c r="I1843" t="s">
        <v>20449</v>
      </c>
      <c r="K1843" s="94" t="s">
        <v>2494</v>
      </c>
      <c r="L1843" s="94" t="s">
        <v>2495</v>
      </c>
    </row>
    <row r="1844" spans="8:12" ht="15" x14ac:dyDescent="0.25">
      <c r="H1844">
        <v>102034</v>
      </c>
      <c r="I1844" t="s">
        <v>20450</v>
      </c>
      <c r="K1844" s="94" t="s">
        <v>2496</v>
      </c>
      <c r="L1844" s="94" t="s">
        <v>2497</v>
      </c>
    </row>
    <row r="1845" spans="8:12" ht="15" x14ac:dyDescent="0.25">
      <c r="H1845">
        <v>102035</v>
      </c>
      <c r="I1845" t="s">
        <v>11595</v>
      </c>
      <c r="K1845" s="94" t="s">
        <v>2498</v>
      </c>
      <c r="L1845" s="94" t="s">
        <v>2499</v>
      </c>
    </row>
    <row r="1846" spans="8:12" ht="15" x14ac:dyDescent="0.25">
      <c r="H1846">
        <v>102038</v>
      </c>
      <c r="I1846" t="s">
        <v>20451</v>
      </c>
      <c r="K1846" s="94" t="s">
        <v>2500</v>
      </c>
      <c r="L1846" s="94" t="s">
        <v>2501</v>
      </c>
    </row>
    <row r="1847" spans="8:12" ht="15" x14ac:dyDescent="0.25">
      <c r="H1847">
        <v>102039</v>
      </c>
      <c r="I1847" t="s">
        <v>20452</v>
      </c>
      <c r="K1847" s="94" t="s">
        <v>2502</v>
      </c>
      <c r="L1847" s="94" t="s">
        <v>2503</v>
      </c>
    </row>
    <row r="1848" spans="8:12" ht="15" x14ac:dyDescent="0.25">
      <c r="H1848">
        <v>102040</v>
      </c>
      <c r="I1848" t="s">
        <v>20453</v>
      </c>
      <c r="K1848" s="94" t="s">
        <v>2504</v>
      </c>
      <c r="L1848" s="94" t="s">
        <v>2505</v>
      </c>
    </row>
    <row r="1849" spans="8:12" ht="15" x14ac:dyDescent="0.25">
      <c r="H1849">
        <v>102041</v>
      </c>
      <c r="I1849" t="s">
        <v>20454</v>
      </c>
      <c r="K1849" s="94" t="s">
        <v>2506</v>
      </c>
      <c r="L1849" s="94" t="s">
        <v>2507</v>
      </c>
    </row>
    <row r="1850" spans="8:12" ht="15" x14ac:dyDescent="0.25">
      <c r="H1850">
        <v>102042</v>
      </c>
      <c r="I1850" t="s">
        <v>20455</v>
      </c>
      <c r="K1850" s="94" t="s">
        <v>2508</v>
      </c>
      <c r="L1850" s="94" t="s">
        <v>2509</v>
      </c>
    </row>
    <row r="1851" spans="8:12" ht="15" x14ac:dyDescent="0.25">
      <c r="H1851">
        <v>102043</v>
      </c>
      <c r="I1851" t="s">
        <v>20456</v>
      </c>
      <c r="K1851" s="94" t="s">
        <v>2510</v>
      </c>
      <c r="L1851" s="94" t="s">
        <v>2511</v>
      </c>
    </row>
    <row r="1852" spans="8:12" ht="15" x14ac:dyDescent="0.25">
      <c r="H1852">
        <v>102044</v>
      </c>
      <c r="I1852" t="s">
        <v>20457</v>
      </c>
      <c r="K1852" s="94" t="s">
        <v>2512</v>
      </c>
      <c r="L1852" s="94" t="s">
        <v>2513</v>
      </c>
    </row>
    <row r="1853" spans="8:12" ht="15" x14ac:dyDescent="0.25">
      <c r="H1853">
        <v>102045</v>
      </c>
      <c r="I1853" t="s">
        <v>20458</v>
      </c>
      <c r="K1853" s="94" t="s">
        <v>2514</v>
      </c>
      <c r="L1853" s="94" t="s">
        <v>2515</v>
      </c>
    </row>
    <row r="1854" spans="8:12" ht="15" x14ac:dyDescent="0.25">
      <c r="H1854">
        <v>102046</v>
      </c>
      <c r="I1854" t="s">
        <v>23808</v>
      </c>
      <c r="K1854" s="94" t="s">
        <v>2516</v>
      </c>
      <c r="L1854" s="94" t="s">
        <v>2517</v>
      </c>
    </row>
    <row r="1855" spans="8:12" ht="15" x14ac:dyDescent="0.25">
      <c r="H1855">
        <v>102047</v>
      </c>
      <c r="I1855" t="s">
        <v>20459</v>
      </c>
      <c r="K1855" s="94" t="s">
        <v>2518</v>
      </c>
      <c r="L1855" s="94" t="s">
        <v>2519</v>
      </c>
    </row>
    <row r="1856" spans="8:12" ht="15" x14ac:dyDescent="0.25">
      <c r="H1856">
        <v>102048</v>
      </c>
      <c r="I1856" t="s">
        <v>20460</v>
      </c>
      <c r="K1856" s="94" t="s">
        <v>2520</v>
      </c>
      <c r="L1856" s="94" t="s">
        <v>2521</v>
      </c>
    </row>
    <row r="1857" spans="8:12" ht="15" x14ac:dyDescent="0.25">
      <c r="H1857">
        <v>102049</v>
      </c>
      <c r="I1857" t="s">
        <v>23809</v>
      </c>
      <c r="K1857" s="94" t="s">
        <v>2522</v>
      </c>
      <c r="L1857" s="94" t="s">
        <v>2523</v>
      </c>
    </row>
    <row r="1858" spans="8:12" ht="15" x14ac:dyDescent="0.25">
      <c r="H1858">
        <v>102050</v>
      </c>
      <c r="I1858" t="s">
        <v>20461</v>
      </c>
      <c r="K1858" s="94" t="s">
        <v>2524</v>
      </c>
      <c r="L1858" s="94" t="s">
        <v>2525</v>
      </c>
    </row>
    <row r="1859" spans="8:12" ht="15" x14ac:dyDescent="0.25">
      <c r="H1859">
        <v>102052</v>
      </c>
      <c r="I1859" t="s">
        <v>20462</v>
      </c>
      <c r="K1859" s="94" t="s">
        <v>2526</v>
      </c>
      <c r="L1859" s="94" t="s">
        <v>2527</v>
      </c>
    </row>
    <row r="1860" spans="8:12" ht="15" x14ac:dyDescent="0.25">
      <c r="H1860">
        <v>102053</v>
      </c>
      <c r="I1860" t="s">
        <v>20463</v>
      </c>
      <c r="K1860" s="94" t="s">
        <v>2528</v>
      </c>
      <c r="L1860" s="94" t="s">
        <v>2529</v>
      </c>
    </row>
    <row r="1861" spans="8:12" ht="15" x14ac:dyDescent="0.25">
      <c r="H1861">
        <v>102054</v>
      </c>
      <c r="I1861" t="s">
        <v>20464</v>
      </c>
      <c r="K1861" s="94" t="s">
        <v>2530</v>
      </c>
      <c r="L1861" s="94" t="s">
        <v>2531</v>
      </c>
    </row>
    <row r="1862" spans="8:12" ht="15" x14ac:dyDescent="0.25">
      <c r="H1862">
        <v>102055</v>
      </c>
      <c r="I1862" t="s">
        <v>20465</v>
      </c>
      <c r="K1862" s="94" t="s">
        <v>2532</v>
      </c>
      <c r="L1862" s="94" t="s">
        <v>2533</v>
      </c>
    </row>
    <row r="1863" spans="8:12" ht="15" x14ac:dyDescent="0.25">
      <c r="H1863">
        <v>102056</v>
      </c>
      <c r="I1863" t="s">
        <v>20466</v>
      </c>
      <c r="K1863" s="94" t="s">
        <v>2534</v>
      </c>
      <c r="L1863" s="94" t="s">
        <v>2535</v>
      </c>
    </row>
    <row r="1864" spans="8:12" ht="15" x14ac:dyDescent="0.25">
      <c r="H1864">
        <v>102057</v>
      </c>
      <c r="I1864" t="s">
        <v>20467</v>
      </c>
      <c r="K1864" s="94" t="s">
        <v>2536</v>
      </c>
      <c r="L1864" s="94" t="s">
        <v>2537</v>
      </c>
    </row>
    <row r="1865" spans="8:12" ht="15" x14ac:dyDescent="0.25">
      <c r="H1865">
        <v>102058</v>
      </c>
      <c r="I1865" t="s">
        <v>20468</v>
      </c>
      <c r="K1865" s="94" t="s">
        <v>2538</v>
      </c>
      <c r="L1865" s="94" t="s">
        <v>2539</v>
      </c>
    </row>
    <row r="1866" spans="8:12" ht="15" x14ac:dyDescent="0.25">
      <c r="H1866">
        <v>102060</v>
      </c>
      <c r="I1866" t="s">
        <v>20469</v>
      </c>
      <c r="K1866" s="94" t="s">
        <v>2540</v>
      </c>
      <c r="L1866" s="94" t="s">
        <v>2541</v>
      </c>
    </row>
    <row r="1867" spans="8:12" ht="15" x14ac:dyDescent="0.25">
      <c r="H1867">
        <v>102061</v>
      </c>
      <c r="I1867" t="s">
        <v>20470</v>
      </c>
      <c r="K1867" s="94" t="s">
        <v>2542</v>
      </c>
      <c r="L1867" s="94" t="s">
        <v>2543</v>
      </c>
    </row>
    <row r="1868" spans="8:12" ht="15" x14ac:dyDescent="0.25">
      <c r="H1868">
        <v>102062</v>
      </c>
      <c r="I1868" t="s">
        <v>20471</v>
      </c>
      <c r="K1868" s="94" t="s">
        <v>2544</v>
      </c>
      <c r="L1868" s="94" t="s">
        <v>2545</v>
      </c>
    </row>
    <row r="1869" spans="8:12" ht="15" x14ac:dyDescent="0.25">
      <c r="H1869">
        <v>102064</v>
      </c>
      <c r="I1869" t="s">
        <v>20472</v>
      </c>
      <c r="K1869" s="94" t="s">
        <v>2546</v>
      </c>
      <c r="L1869" s="94" t="s">
        <v>2547</v>
      </c>
    </row>
    <row r="1870" spans="8:12" ht="15" x14ac:dyDescent="0.25">
      <c r="H1870">
        <v>102066</v>
      </c>
      <c r="I1870" t="s">
        <v>20473</v>
      </c>
      <c r="K1870" s="94" t="s">
        <v>2548</v>
      </c>
      <c r="L1870" s="94" t="s">
        <v>2549</v>
      </c>
    </row>
    <row r="1871" spans="8:12" ht="15" x14ac:dyDescent="0.25">
      <c r="H1871">
        <v>102067</v>
      </c>
      <c r="I1871" t="s">
        <v>20474</v>
      </c>
      <c r="K1871" s="94" t="s">
        <v>2550</v>
      </c>
      <c r="L1871" s="94" t="s">
        <v>2551</v>
      </c>
    </row>
    <row r="1872" spans="8:12" ht="15" x14ac:dyDescent="0.25">
      <c r="H1872">
        <v>102068</v>
      </c>
      <c r="I1872" t="s">
        <v>23810</v>
      </c>
      <c r="K1872" s="94" t="s">
        <v>2552</v>
      </c>
      <c r="L1872" s="94" t="s">
        <v>2553</v>
      </c>
    </row>
    <row r="1873" spans="8:12" ht="15" x14ac:dyDescent="0.25">
      <c r="H1873">
        <v>102069</v>
      </c>
      <c r="I1873" t="s">
        <v>20475</v>
      </c>
      <c r="K1873" s="94" t="s">
        <v>2554</v>
      </c>
      <c r="L1873" s="94" t="s">
        <v>2555</v>
      </c>
    </row>
    <row r="1874" spans="8:12" ht="15" x14ac:dyDescent="0.25">
      <c r="H1874">
        <v>102070</v>
      </c>
      <c r="I1874" t="s">
        <v>20476</v>
      </c>
      <c r="K1874" s="94" t="s">
        <v>2556</v>
      </c>
      <c r="L1874" s="94" t="s">
        <v>2557</v>
      </c>
    </row>
    <row r="1875" spans="8:12" ht="15" x14ac:dyDescent="0.25">
      <c r="H1875">
        <v>102071</v>
      </c>
      <c r="I1875" t="s">
        <v>20477</v>
      </c>
      <c r="K1875" s="94" t="s">
        <v>2558</v>
      </c>
      <c r="L1875" s="94" t="s">
        <v>2559</v>
      </c>
    </row>
    <row r="1876" spans="8:12" ht="15" x14ac:dyDescent="0.25">
      <c r="H1876">
        <v>102072</v>
      </c>
      <c r="I1876" t="s">
        <v>20478</v>
      </c>
      <c r="K1876" s="94" t="s">
        <v>2560</v>
      </c>
      <c r="L1876" s="94" t="s">
        <v>2561</v>
      </c>
    </row>
    <row r="1877" spans="8:12" ht="15" x14ac:dyDescent="0.25">
      <c r="H1877">
        <v>102073</v>
      </c>
      <c r="I1877" t="s">
        <v>20479</v>
      </c>
      <c r="K1877" s="94" t="s">
        <v>2562</v>
      </c>
      <c r="L1877" s="94" t="s">
        <v>2563</v>
      </c>
    </row>
    <row r="1878" spans="8:12" ht="15" x14ac:dyDescent="0.25">
      <c r="H1878">
        <v>102075</v>
      </c>
      <c r="I1878" t="s">
        <v>20480</v>
      </c>
      <c r="K1878" s="94" t="s">
        <v>2564</v>
      </c>
      <c r="L1878" s="94" t="s">
        <v>2565</v>
      </c>
    </row>
    <row r="1879" spans="8:12" ht="15" x14ac:dyDescent="0.25">
      <c r="H1879">
        <v>102076</v>
      </c>
      <c r="I1879" t="s">
        <v>20481</v>
      </c>
      <c r="K1879" s="94" t="s">
        <v>2566</v>
      </c>
      <c r="L1879" s="94" t="s">
        <v>2567</v>
      </c>
    </row>
    <row r="1880" spans="8:12" ht="15" x14ac:dyDescent="0.25">
      <c r="H1880">
        <v>102077</v>
      </c>
      <c r="I1880" t="s">
        <v>20482</v>
      </c>
      <c r="K1880" s="94" t="s">
        <v>2568</v>
      </c>
      <c r="L1880" s="94" t="s">
        <v>2569</v>
      </c>
    </row>
    <row r="1881" spans="8:12" ht="15" x14ac:dyDescent="0.25">
      <c r="H1881">
        <v>102078</v>
      </c>
      <c r="I1881" t="s">
        <v>20483</v>
      </c>
      <c r="K1881" s="94" t="s">
        <v>2571</v>
      </c>
      <c r="L1881" s="94" t="s">
        <v>2572</v>
      </c>
    </row>
    <row r="1882" spans="8:12" ht="15" x14ac:dyDescent="0.25">
      <c r="H1882">
        <v>102079</v>
      </c>
      <c r="I1882" t="s">
        <v>20484</v>
      </c>
      <c r="K1882" s="94" t="s">
        <v>2573</v>
      </c>
      <c r="L1882" s="94" t="s">
        <v>2574</v>
      </c>
    </row>
    <row r="1883" spans="8:12" ht="15" x14ac:dyDescent="0.25">
      <c r="H1883">
        <v>102080</v>
      </c>
      <c r="I1883" t="s">
        <v>20485</v>
      </c>
      <c r="K1883" s="94" t="s">
        <v>2575</v>
      </c>
      <c r="L1883" s="94" t="s">
        <v>2576</v>
      </c>
    </row>
    <row r="1884" spans="8:12" ht="15" x14ac:dyDescent="0.25">
      <c r="H1884">
        <v>102081</v>
      </c>
      <c r="I1884" t="s">
        <v>11596</v>
      </c>
      <c r="K1884" s="94" t="s">
        <v>2577</v>
      </c>
      <c r="L1884" s="94" t="s">
        <v>2578</v>
      </c>
    </row>
    <row r="1885" spans="8:12" ht="15" x14ac:dyDescent="0.25">
      <c r="H1885">
        <v>102082</v>
      </c>
      <c r="I1885" t="s">
        <v>20486</v>
      </c>
      <c r="K1885" s="94" t="s">
        <v>2579</v>
      </c>
      <c r="L1885" s="94" t="s">
        <v>2580</v>
      </c>
    </row>
    <row r="1886" spans="8:12" ht="15" x14ac:dyDescent="0.25">
      <c r="H1886">
        <v>102083</v>
      </c>
      <c r="I1886" t="s">
        <v>1190</v>
      </c>
      <c r="K1886" s="94" t="s">
        <v>2581</v>
      </c>
      <c r="L1886" s="94" t="s">
        <v>2582</v>
      </c>
    </row>
    <row r="1887" spans="8:12" ht="15" x14ac:dyDescent="0.25">
      <c r="H1887">
        <v>102084</v>
      </c>
      <c r="I1887" t="s">
        <v>20487</v>
      </c>
      <c r="K1887" s="94" t="s">
        <v>2583</v>
      </c>
      <c r="L1887" s="94" t="s">
        <v>2584</v>
      </c>
    </row>
    <row r="1888" spans="8:12" ht="15" x14ac:dyDescent="0.25">
      <c r="H1888">
        <v>102085</v>
      </c>
      <c r="I1888" t="s">
        <v>20488</v>
      </c>
      <c r="K1888" s="94" t="s">
        <v>2585</v>
      </c>
      <c r="L1888" s="94" t="s">
        <v>2586</v>
      </c>
    </row>
    <row r="1889" spans="8:12" ht="15" x14ac:dyDescent="0.25">
      <c r="H1889">
        <v>102086</v>
      </c>
      <c r="I1889" t="s">
        <v>20489</v>
      </c>
      <c r="K1889" s="94" t="s">
        <v>2587</v>
      </c>
      <c r="L1889" s="94" t="s">
        <v>2588</v>
      </c>
    </row>
    <row r="1890" spans="8:12" ht="15" x14ac:dyDescent="0.25">
      <c r="H1890">
        <v>102087</v>
      </c>
      <c r="I1890" t="s">
        <v>20490</v>
      </c>
      <c r="K1890" s="94" t="s">
        <v>2589</v>
      </c>
      <c r="L1890" s="94" t="s">
        <v>2590</v>
      </c>
    </row>
    <row r="1891" spans="8:12" ht="15" x14ac:dyDescent="0.25">
      <c r="H1891">
        <v>102088</v>
      </c>
      <c r="I1891" t="s">
        <v>20491</v>
      </c>
      <c r="K1891" s="94" t="s">
        <v>2591</v>
      </c>
      <c r="L1891" s="94" t="s">
        <v>2592</v>
      </c>
    </row>
    <row r="1892" spans="8:12" ht="15" x14ac:dyDescent="0.25">
      <c r="H1892">
        <v>102089</v>
      </c>
      <c r="I1892" t="s">
        <v>20492</v>
      </c>
      <c r="K1892" s="94" t="s">
        <v>2593</v>
      </c>
      <c r="L1892" s="94" t="s">
        <v>2594</v>
      </c>
    </row>
    <row r="1893" spans="8:12" ht="15" x14ac:dyDescent="0.25">
      <c r="H1893">
        <v>102090</v>
      </c>
      <c r="I1893" t="s">
        <v>20493</v>
      </c>
      <c r="K1893" s="94" t="s">
        <v>2595</v>
      </c>
      <c r="L1893" s="94" t="s">
        <v>2596</v>
      </c>
    </row>
    <row r="1894" spans="8:12" ht="15" x14ac:dyDescent="0.25">
      <c r="H1894">
        <v>102091</v>
      </c>
      <c r="I1894" t="s">
        <v>20494</v>
      </c>
      <c r="K1894" s="94" t="s">
        <v>2597</v>
      </c>
      <c r="L1894" s="94" t="s">
        <v>2598</v>
      </c>
    </row>
    <row r="1895" spans="8:12" ht="15" x14ac:dyDescent="0.25">
      <c r="H1895">
        <v>102092</v>
      </c>
      <c r="I1895" t="s">
        <v>20495</v>
      </c>
      <c r="K1895" s="94" t="s">
        <v>2599</v>
      </c>
      <c r="L1895" s="94" t="s">
        <v>2600</v>
      </c>
    </row>
    <row r="1896" spans="8:12" ht="15" x14ac:dyDescent="0.25">
      <c r="H1896">
        <v>102093</v>
      </c>
      <c r="I1896" t="s">
        <v>23811</v>
      </c>
      <c r="K1896" s="94" t="s">
        <v>2601</v>
      </c>
      <c r="L1896" s="94" t="s">
        <v>2602</v>
      </c>
    </row>
    <row r="1897" spans="8:12" ht="15" x14ac:dyDescent="0.25">
      <c r="H1897">
        <v>102094</v>
      </c>
      <c r="I1897" t="s">
        <v>1195</v>
      </c>
      <c r="K1897" s="94" t="s">
        <v>2603</v>
      </c>
      <c r="L1897" s="94" t="s">
        <v>2604</v>
      </c>
    </row>
    <row r="1898" spans="8:12" ht="15" x14ac:dyDescent="0.25">
      <c r="H1898">
        <v>102095</v>
      </c>
      <c r="I1898" t="s">
        <v>20496</v>
      </c>
      <c r="K1898" s="94" t="s">
        <v>2605</v>
      </c>
      <c r="L1898" s="94" t="s">
        <v>2606</v>
      </c>
    </row>
    <row r="1899" spans="8:12" ht="15" x14ac:dyDescent="0.25">
      <c r="H1899">
        <v>102096</v>
      </c>
      <c r="I1899" t="s">
        <v>20497</v>
      </c>
      <c r="K1899" s="94" t="s">
        <v>2607</v>
      </c>
      <c r="L1899" s="94" t="s">
        <v>2608</v>
      </c>
    </row>
    <row r="1900" spans="8:12" ht="15" x14ac:dyDescent="0.25">
      <c r="H1900">
        <v>102098</v>
      </c>
      <c r="I1900" t="s">
        <v>20498</v>
      </c>
      <c r="K1900" s="94" t="s">
        <v>2609</v>
      </c>
      <c r="L1900" s="94" t="s">
        <v>2610</v>
      </c>
    </row>
    <row r="1901" spans="8:12" ht="15" x14ac:dyDescent="0.25">
      <c r="H1901">
        <v>102099</v>
      </c>
      <c r="I1901" t="s">
        <v>20499</v>
      </c>
      <c r="K1901" s="94" t="s">
        <v>2611</v>
      </c>
      <c r="L1901" s="94" t="s">
        <v>2612</v>
      </c>
    </row>
    <row r="1902" spans="8:12" ht="15" x14ac:dyDescent="0.25">
      <c r="H1902">
        <v>102100</v>
      </c>
      <c r="I1902" t="s">
        <v>13710</v>
      </c>
      <c r="K1902" s="94" t="s">
        <v>2613</v>
      </c>
      <c r="L1902" s="94" t="s">
        <v>2614</v>
      </c>
    </row>
    <row r="1903" spans="8:12" ht="15" x14ac:dyDescent="0.25">
      <c r="H1903">
        <v>102101</v>
      </c>
      <c r="I1903" t="s">
        <v>23812</v>
      </c>
      <c r="K1903" s="94" t="s">
        <v>2615</v>
      </c>
      <c r="L1903" s="94" t="s">
        <v>2616</v>
      </c>
    </row>
    <row r="1904" spans="8:12" ht="15" x14ac:dyDescent="0.25">
      <c r="H1904">
        <v>102102</v>
      </c>
      <c r="I1904" t="s">
        <v>20500</v>
      </c>
      <c r="K1904" s="94" t="s">
        <v>2617</v>
      </c>
      <c r="L1904" s="94" t="s">
        <v>2618</v>
      </c>
    </row>
    <row r="1905" spans="8:12" ht="15" x14ac:dyDescent="0.25">
      <c r="H1905">
        <v>102103</v>
      </c>
      <c r="I1905" t="s">
        <v>20501</v>
      </c>
      <c r="K1905" s="94" t="s">
        <v>2619</v>
      </c>
      <c r="L1905" s="94" t="s">
        <v>2620</v>
      </c>
    </row>
    <row r="1906" spans="8:12" ht="15" x14ac:dyDescent="0.25">
      <c r="H1906">
        <v>102104</v>
      </c>
      <c r="I1906" t="s">
        <v>20502</v>
      </c>
      <c r="K1906" s="94" t="s">
        <v>2622</v>
      </c>
      <c r="L1906" s="94" t="s">
        <v>2623</v>
      </c>
    </row>
    <row r="1907" spans="8:12" ht="15" x14ac:dyDescent="0.25">
      <c r="H1907">
        <v>102105</v>
      </c>
      <c r="I1907" t="s">
        <v>20503</v>
      </c>
      <c r="K1907" s="94" t="s">
        <v>2624</v>
      </c>
      <c r="L1907" s="94" t="s">
        <v>2625</v>
      </c>
    </row>
    <row r="1908" spans="8:12" ht="15" x14ac:dyDescent="0.25">
      <c r="H1908">
        <v>102106</v>
      </c>
      <c r="I1908" t="s">
        <v>20504</v>
      </c>
      <c r="K1908" s="94" t="s">
        <v>2626</v>
      </c>
      <c r="L1908" s="94" t="s">
        <v>2627</v>
      </c>
    </row>
    <row r="1909" spans="8:12" ht="15" x14ac:dyDescent="0.25">
      <c r="H1909">
        <v>102107</v>
      </c>
      <c r="I1909" t="s">
        <v>20505</v>
      </c>
      <c r="K1909" s="94" t="s">
        <v>2628</v>
      </c>
      <c r="L1909" s="94" t="s">
        <v>2629</v>
      </c>
    </row>
    <row r="1910" spans="8:12" ht="15" x14ac:dyDescent="0.25">
      <c r="H1910">
        <v>102108</v>
      </c>
      <c r="I1910" t="s">
        <v>20506</v>
      </c>
      <c r="K1910" s="94" t="s">
        <v>2630</v>
      </c>
      <c r="L1910" s="94" t="s">
        <v>2631</v>
      </c>
    </row>
    <row r="1911" spans="8:12" ht="15" x14ac:dyDescent="0.25">
      <c r="H1911">
        <v>102109</v>
      </c>
      <c r="I1911" t="s">
        <v>20507</v>
      </c>
      <c r="K1911" s="94" t="s">
        <v>2632</v>
      </c>
      <c r="L1911" s="94" t="s">
        <v>2633</v>
      </c>
    </row>
    <row r="1912" spans="8:12" ht="15" x14ac:dyDescent="0.25">
      <c r="H1912">
        <v>102110</v>
      </c>
      <c r="I1912" t="s">
        <v>20508</v>
      </c>
      <c r="K1912" s="94" t="s">
        <v>2634</v>
      </c>
      <c r="L1912" s="94" t="s">
        <v>2635</v>
      </c>
    </row>
    <row r="1913" spans="8:12" ht="15" x14ac:dyDescent="0.25">
      <c r="H1913">
        <v>102111</v>
      </c>
      <c r="I1913" t="s">
        <v>20509</v>
      </c>
      <c r="K1913" s="94" t="s">
        <v>2636</v>
      </c>
      <c r="L1913" s="94" t="s">
        <v>2637</v>
      </c>
    </row>
    <row r="1914" spans="8:12" ht="15" x14ac:dyDescent="0.25">
      <c r="H1914">
        <v>102112</v>
      </c>
      <c r="I1914" t="s">
        <v>20510</v>
      </c>
      <c r="K1914" s="94" t="s">
        <v>2638</v>
      </c>
      <c r="L1914" s="94" t="s">
        <v>2639</v>
      </c>
    </row>
    <row r="1915" spans="8:12" ht="15" x14ac:dyDescent="0.25">
      <c r="H1915">
        <v>102113</v>
      </c>
      <c r="I1915" t="s">
        <v>20511</v>
      </c>
      <c r="K1915" s="94" t="s">
        <v>2641</v>
      </c>
      <c r="L1915" s="94" t="s">
        <v>2642</v>
      </c>
    </row>
    <row r="1916" spans="8:12" ht="15" x14ac:dyDescent="0.25">
      <c r="H1916">
        <v>102114</v>
      </c>
      <c r="I1916" t="s">
        <v>11597</v>
      </c>
      <c r="K1916" s="94" t="s">
        <v>2643</v>
      </c>
      <c r="L1916" s="94" t="s">
        <v>2644</v>
      </c>
    </row>
    <row r="1917" spans="8:12" ht="15" x14ac:dyDescent="0.25">
      <c r="H1917">
        <v>102115</v>
      </c>
      <c r="I1917" t="s">
        <v>20512</v>
      </c>
      <c r="K1917" s="94" t="s">
        <v>2645</v>
      </c>
      <c r="L1917" s="94" t="s">
        <v>2646</v>
      </c>
    </row>
    <row r="1918" spans="8:12" ht="15" x14ac:dyDescent="0.25">
      <c r="H1918">
        <v>102116</v>
      </c>
      <c r="I1918" t="s">
        <v>20513</v>
      </c>
      <c r="K1918" s="94" t="s">
        <v>2647</v>
      </c>
      <c r="L1918" s="94" t="s">
        <v>2648</v>
      </c>
    </row>
    <row r="1919" spans="8:12" ht="15" x14ac:dyDescent="0.25">
      <c r="H1919">
        <v>102117</v>
      </c>
      <c r="I1919" t="s">
        <v>20514</v>
      </c>
      <c r="K1919" s="94" t="s">
        <v>2649</v>
      </c>
      <c r="L1919" s="94" t="s">
        <v>2650</v>
      </c>
    </row>
    <row r="1920" spans="8:12" ht="15" x14ac:dyDescent="0.25">
      <c r="H1920">
        <v>102118</v>
      </c>
      <c r="I1920" t="s">
        <v>20515</v>
      </c>
      <c r="K1920" s="94" t="s">
        <v>2651</v>
      </c>
      <c r="L1920" s="94" t="s">
        <v>2652</v>
      </c>
    </row>
    <row r="1921" spans="8:12" ht="15" x14ac:dyDescent="0.25">
      <c r="H1921">
        <v>102119</v>
      </c>
      <c r="I1921" t="s">
        <v>20516</v>
      </c>
      <c r="K1921" s="94" t="s">
        <v>2653</v>
      </c>
      <c r="L1921" s="94" t="s">
        <v>2654</v>
      </c>
    </row>
    <row r="1922" spans="8:12" ht="15" x14ac:dyDescent="0.25">
      <c r="H1922">
        <v>102120</v>
      </c>
      <c r="I1922" t="s">
        <v>20517</v>
      </c>
      <c r="K1922" s="94" t="s">
        <v>2655</v>
      </c>
      <c r="L1922" s="94" t="s">
        <v>2656</v>
      </c>
    </row>
    <row r="1923" spans="8:12" ht="15" x14ac:dyDescent="0.25">
      <c r="H1923">
        <v>102121</v>
      </c>
      <c r="I1923" t="s">
        <v>20518</v>
      </c>
      <c r="K1923" s="94" t="s">
        <v>2657</v>
      </c>
      <c r="L1923" s="94" t="s">
        <v>2658</v>
      </c>
    </row>
    <row r="1924" spans="8:12" ht="15" x14ac:dyDescent="0.25">
      <c r="H1924">
        <v>102122</v>
      </c>
      <c r="I1924" t="s">
        <v>20519</v>
      </c>
      <c r="K1924" s="94" t="s">
        <v>2659</v>
      </c>
      <c r="L1924" s="94" t="s">
        <v>2660</v>
      </c>
    </row>
    <row r="1925" spans="8:12" ht="15" x14ac:dyDescent="0.25">
      <c r="H1925">
        <v>102123</v>
      </c>
      <c r="I1925" t="s">
        <v>23813</v>
      </c>
      <c r="K1925" s="94" t="s">
        <v>2661</v>
      </c>
      <c r="L1925" s="94" t="s">
        <v>2662</v>
      </c>
    </row>
    <row r="1926" spans="8:12" ht="15" x14ac:dyDescent="0.25">
      <c r="H1926">
        <v>102124</v>
      </c>
      <c r="I1926" t="s">
        <v>20520</v>
      </c>
      <c r="K1926" s="94" t="s">
        <v>2663</v>
      </c>
      <c r="L1926" s="94" t="s">
        <v>2664</v>
      </c>
    </row>
    <row r="1927" spans="8:12" ht="15" x14ac:dyDescent="0.25">
      <c r="H1927">
        <v>102126</v>
      </c>
      <c r="I1927" t="s">
        <v>20521</v>
      </c>
      <c r="K1927" s="94" t="s">
        <v>2665</v>
      </c>
      <c r="L1927" s="94" t="s">
        <v>2666</v>
      </c>
    </row>
    <row r="1928" spans="8:12" ht="15" x14ac:dyDescent="0.25">
      <c r="H1928">
        <v>102127</v>
      </c>
      <c r="I1928" t="s">
        <v>20522</v>
      </c>
      <c r="K1928" s="94" t="s">
        <v>2667</v>
      </c>
      <c r="L1928" s="94" t="s">
        <v>2668</v>
      </c>
    </row>
    <row r="1929" spans="8:12" ht="15" x14ac:dyDescent="0.25">
      <c r="H1929">
        <v>102128</v>
      </c>
      <c r="I1929" t="s">
        <v>20523</v>
      </c>
      <c r="K1929" s="94" t="s">
        <v>2670</v>
      </c>
      <c r="L1929" s="94" t="s">
        <v>2671</v>
      </c>
    </row>
    <row r="1930" spans="8:12" ht="15" x14ac:dyDescent="0.25">
      <c r="H1930">
        <v>102130</v>
      </c>
      <c r="I1930" t="s">
        <v>20524</v>
      </c>
      <c r="K1930" s="94" t="s">
        <v>2672</v>
      </c>
      <c r="L1930" s="94" t="s">
        <v>2673</v>
      </c>
    </row>
    <row r="1931" spans="8:12" ht="15" x14ac:dyDescent="0.25">
      <c r="H1931">
        <v>102131</v>
      </c>
      <c r="I1931" t="s">
        <v>23814</v>
      </c>
      <c r="K1931" s="94" t="s">
        <v>2674</v>
      </c>
      <c r="L1931" s="94" t="s">
        <v>2675</v>
      </c>
    </row>
    <row r="1932" spans="8:12" ht="15" x14ac:dyDescent="0.25">
      <c r="H1932">
        <v>102132</v>
      </c>
      <c r="I1932" t="s">
        <v>23815</v>
      </c>
      <c r="K1932" s="94" t="s">
        <v>2677</v>
      </c>
      <c r="L1932" s="94" t="s">
        <v>2678</v>
      </c>
    </row>
    <row r="1933" spans="8:12" ht="15" x14ac:dyDescent="0.25">
      <c r="H1933">
        <v>102133</v>
      </c>
      <c r="I1933" t="s">
        <v>20525</v>
      </c>
      <c r="K1933" s="94" t="s">
        <v>2679</v>
      </c>
      <c r="L1933" s="94" t="s">
        <v>2680</v>
      </c>
    </row>
    <row r="1934" spans="8:12" ht="15" x14ac:dyDescent="0.25">
      <c r="H1934">
        <v>102134</v>
      </c>
      <c r="I1934" t="s">
        <v>20526</v>
      </c>
      <c r="K1934" s="94" t="s">
        <v>2681</v>
      </c>
      <c r="L1934" s="94" t="s">
        <v>2682</v>
      </c>
    </row>
    <row r="1935" spans="8:12" ht="15" x14ac:dyDescent="0.25">
      <c r="H1935">
        <v>102135</v>
      </c>
      <c r="I1935" t="s">
        <v>20527</v>
      </c>
      <c r="K1935" s="94" t="s">
        <v>2683</v>
      </c>
      <c r="L1935" s="94" t="s">
        <v>2684</v>
      </c>
    </row>
    <row r="1936" spans="8:12" ht="15" x14ac:dyDescent="0.25">
      <c r="H1936">
        <v>102136</v>
      </c>
      <c r="I1936" t="s">
        <v>23816</v>
      </c>
      <c r="K1936" s="94" t="s">
        <v>2685</v>
      </c>
      <c r="L1936" s="94" t="s">
        <v>2686</v>
      </c>
    </row>
    <row r="1937" spans="8:12" ht="15" x14ac:dyDescent="0.25">
      <c r="H1937">
        <v>102138</v>
      </c>
      <c r="I1937" t="s">
        <v>20528</v>
      </c>
      <c r="K1937" s="94" t="s">
        <v>2687</v>
      </c>
      <c r="L1937" s="94" t="s">
        <v>2688</v>
      </c>
    </row>
    <row r="1938" spans="8:12" ht="15" x14ac:dyDescent="0.25">
      <c r="H1938">
        <v>102140</v>
      </c>
      <c r="I1938" t="s">
        <v>23817</v>
      </c>
      <c r="K1938" s="94" t="s">
        <v>2689</v>
      </c>
      <c r="L1938" s="94" t="s">
        <v>2690</v>
      </c>
    </row>
    <row r="1939" spans="8:12" ht="15" x14ac:dyDescent="0.25">
      <c r="H1939">
        <v>102141</v>
      </c>
      <c r="I1939" t="s">
        <v>20529</v>
      </c>
      <c r="K1939" s="94" t="s">
        <v>2691</v>
      </c>
      <c r="L1939" s="94" t="s">
        <v>2692</v>
      </c>
    </row>
    <row r="1940" spans="8:12" ht="15" x14ac:dyDescent="0.25">
      <c r="H1940">
        <v>102142</v>
      </c>
      <c r="I1940" t="s">
        <v>20530</v>
      </c>
      <c r="K1940" s="94" t="s">
        <v>2693</v>
      </c>
      <c r="L1940" s="94" t="s">
        <v>2694</v>
      </c>
    </row>
    <row r="1941" spans="8:12" ht="15" x14ac:dyDescent="0.25">
      <c r="H1941">
        <v>102144</v>
      </c>
      <c r="I1941" t="s">
        <v>20531</v>
      </c>
      <c r="K1941" s="94" t="s">
        <v>2695</v>
      </c>
      <c r="L1941" s="94" t="s">
        <v>2696</v>
      </c>
    </row>
    <row r="1942" spans="8:12" ht="15" x14ac:dyDescent="0.25">
      <c r="H1942">
        <v>102145</v>
      </c>
      <c r="I1942" t="s">
        <v>20532</v>
      </c>
      <c r="K1942" s="94" t="s">
        <v>2697</v>
      </c>
      <c r="L1942" s="94" t="s">
        <v>2698</v>
      </c>
    </row>
    <row r="1943" spans="8:12" ht="15" x14ac:dyDescent="0.25">
      <c r="H1943">
        <v>102146</v>
      </c>
      <c r="I1943" t="s">
        <v>20533</v>
      </c>
      <c r="K1943" s="94" t="s">
        <v>2699</v>
      </c>
      <c r="L1943" s="94" t="s">
        <v>2700</v>
      </c>
    </row>
    <row r="1944" spans="8:12" ht="15" x14ac:dyDescent="0.25">
      <c r="H1944">
        <v>102147</v>
      </c>
      <c r="I1944" t="s">
        <v>20534</v>
      </c>
      <c r="K1944" s="94" t="s">
        <v>2701</v>
      </c>
      <c r="L1944" s="94" t="s">
        <v>2702</v>
      </c>
    </row>
    <row r="1945" spans="8:12" ht="15" x14ac:dyDescent="0.25">
      <c r="H1945">
        <v>102148</v>
      </c>
      <c r="I1945" t="s">
        <v>20535</v>
      </c>
      <c r="K1945" s="94" t="s">
        <v>2703</v>
      </c>
      <c r="L1945" s="94" t="s">
        <v>2704</v>
      </c>
    </row>
    <row r="1946" spans="8:12" ht="15" x14ac:dyDescent="0.25">
      <c r="H1946">
        <v>102149</v>
      </c>
      <c r="I1946" t="s">
        <v>20536</v>
      </c>
      <c r="K1946" s="94" t="s">
        <v>2705</v>
      </c>
      <c r="L1946" s="94" t="s">
        <v>2706</v>
      </c>
    </row>
    <row r="1947" spans="8:12" ht="15" x14ac:dyDescent="0.25">
      <c r="H1947">
        <v>102150</v>
      </c>
      <c r="I1947" t="s">
        <v>20537</v>
      </c>
      <c r="K1947" s="94" t="s">
        <v>2707</v>
      </c>
      <c r="L1947" s="94" t="s">
        <v>2708</v>
      </c>
    </row>
    <row r="1948" spans="8:12" ht="15" x14ac:dyDescent="0.25">
      <c r="H1948">
        <v>102151</v>
      </c>
      <c r="I1948" t="s">
        <v>20538</v>
      </c>
      <c r="K1948" s="94" t="s">
        <v>2709</v>
      </c>
      <c r="L1948" s="94" t="s">
        <v>2710</v>
      </c>
    </row>
    <row r="1949" spans="8:12" ht="15" x14ac:dyDescent="0.25">
      <c r="H1949">
        <v>102152</v>
      </c>
      <c r="I1949" t="s">
        <v>20539</v>
      </c>
      <c r="K1949" s="94" t="s">
        <v>2711</v>
      </c>
      <c r="L1949" s="94" t="s">
        <v>2712</v>
      </c>
    </row>
    <row r="1950" spans="8:12" ht="15" x14ac:dyDescent="0.25">
      <c r="H1950">
        <v>102153</v>
      </c>
      <c r="I1950" t="s">
        <v>20540</v>
      </c>
      <c r="K1950" s="94" t="s">
        <v>2713</v>
      </c>
      <c r="L1950" s="94" t="s">
        <v>2714</v>
      </c>
    </row>
    <row r="1951" spans="8:12" ht="15" x14ac:dyDescent="0.25">
      <c r="H1951">
        <v>102154</v>
      </c>
      <c r="I1951" t="s">
        <v>20541</v>
      </c>
      <c r="K1951" s="94" t="s">
        <v>2715</v>
      </c>
      <c r="L1951" s="94" t="s">
        <v>2716</v>
      </c>
    </row>
    <row r="1952" spans="8:12" ht="15" x14ac:dyDescent="0.25">
      <c r="H1952">
        <v>102155</v>
      </c>
      <c r="I1952" t="s">
        <v>20542</v>
      </c>
      <c r="K1952" s="94" t="s">
        <v>2717</v>
      </c>
      <c r="L1952" s="94" t="s">
        <v>2718</v>
      </c>
    </row>
    <row r="1953" spans="8:12" ht="15" x14ac:dyDescent="0.25">
      <c r="H1953">
        <v>102156</v>
      </c>
      <c r="I1953" t="s">
        <v>20543</v>
      </c>
      <c r="K1953" s="94" t="s">
        <v>2719</v>
      </c>
      <c r="L1953" s="94" t="s">
        <v>2720</v>
      </c>
    </row>
    <row r="1954" spans="8:12" ht="15" x14ac:dyDescent="0.25">
      <c r="H1954">
        <v>102158</v>
      </c>
      <c r="I1954" t="s">
        <v>20544</v>
      </c>
      <c r="K1954" s="94" t="s">
        <v>2721</v>
      </c>
      <c r="L1954" s="94" t="s">
        <v>2722</v>
      </c>
    </row>
    <row r="1955" spans="8:12" ht="15" x14ac:dyDescent="0.25">
      <c r="H1955">
        <v>102159</v>
      </c>
      <c r="I1955" t="s">
        <v>20545</v>
      </c>
      <c r="K1955" s="94" t="s">
        <v>2723</v>
      </c>
      <c r="L1955" s="94" t="s">
        <v>2724</v>
      </c>
    </row>
    <row r="1956" spans="8:12" ht="15" x14ac:dyDescent="0.25">
      <c r="H1956">
        <v>102160</v>
      </c>
      <c r="I1956" t="s">
        <v>23818</v>
      </c>
      <c r="K1956" s="94" t="s">
        <v>2725</v>
      </c>
      <c r="L1956" s="94" t="s">
        <v>2726</v>
      </c>
    </row>
    <row r="1957" spans="8:12" ht="15" x14ac:dyDescent="0.25">
      <c r="H1957">
        <v>102161</v>
      </c>
      <c r="I1957" t="s">
        <v>20546</v>
      </c>
      <c r="K1957" s="94" t="s">
        <v>2727</v>
      </c>
      <c r="L1957" s="94" t="s">
        <v>2728</v>
      </c>
    </row>
    <row r="1958" spans="8:12" ht="15" x14ac:dyDescent="0.25">
      <c r="H1958">
        <v>102162</v>
      </c>
      <c r="I1958" t="s">
        <v>20547</v>
      </c>
      <c r="K1958" s="94" t="s">
        <v>2729</v>
      </c>
      <c r="L1958" s="94" t="s">
        <v>2730</v>
      </c>
    </row>
    <row r="1959" spans="8:12" ht="15" x14ac:dyDescent="0.25">
      <c r="H1959">
        <v>102163</v>
      </c>
      <c r="I1959" t="s">
        <v>20548</v>
      </c>
      <c r="K1959" s="94" t="s">
        <v>2731</v>
      </c>
      <c r="L1959" s="94" t="s">
        <v>2732</v>
      </c>
    </row>
    <row r="1960" spans="8:12" ht="15" x14ac:dyDescent="0.25">
      <c r="H1960">
        <v>102165</v>
      </c>
      <c r="I1960" t="s">
        <v>11598</v>
      </c>
      <c r="K1960" s="94" t="s">
        <v>2733</v>
      </c>
      <c r="L1960" s="94" t="s">
        <v>2734</v>
      </c>
    </row>
    <row r="1961" spans="8:12" ht="15" x14ac:dyDescent="0.25">
      <c r="H1961">
        <v>102166</v>
      </c>
      <c r="I1961" t="s">
        <v>20549</v>
      </c>
      <c r="K1961" s="94" t="s">
        <v>2735</v>
      </c>
      <c r="L1961" s="94" t="s">
        <v>1271</v>
      </c>
    </row>
    <row r="1962" spans="8:12" ht="15" x14ac:dyDescent="0.25">
      <c r="H1962">
        <v>102167</v>
      </c>
      <c r="I1962" t="s">
        <v>20550</v>
      </c>
      <c r="K1962" s="94" t="s">
        <v>2736</v>
      </c>
      <c r="L1962" s="94" t="s">
        <v>2737</v>
      </c>
    </row>
    <row r="1963" spans="8:12" ht="15" x14ac:dyDescent="0.25">
      <c r="H1963">
        <v>102168</v>
      </c>
      <c r="I1963" t="s">
        <v>20551</v>
      </c>
      <c r="K1963" s="94" t="s">
        <v>2738</v>
      </c>
      <c r="L1963" s="94" t="s">
        <v>2739</v>
      </c>
    </row>
    <row r="1964" spans="8:12" ht="15" x14ac:dyDescent="0.25">
      <c r="H1964">
        <v>102170</v>
      </c>
      <c r="I1964" t="s">
        <v>20552</v>
      </c>
      <c r="K1964" s="94" t="s">
        <v>2740</v>
      </c>
      <c r="L1964" s="94" t="s">
        <v>2741</v>
      </c>
    </row>
    <row r="1965" spans="8:12" ht="15" x14ac:dyDescent="0.25">
      <c r="H1965">
        <v>102171</v>
      </c>
      <c r="I1965" t="s">
        <v>20553</v>
      </c>
      <c r="K1965" s="94" t="s">
        <v>2742</v>
      </c>
      <c r="L1965" s="94" t="s">
        <v>2743</v>
      </c>
    </row>
    <row r="1966" spans="8:12" ht="15" x14ac:dyDescent="0.25">
      <c r="H1966">
        <v>102172</v>
      </c>
      <c r="I1966" t="s">
        <v>20554</v>
      </c>
      <c r="K1966" s="94" t="s">
        <v>2744</v>
      </c>
      <c r="L1966" s="94" t="s">
        <v>2745</v>
      </c>
    </row>
    <row r="1967" spans="8:12" ht="15" x14ac:dyDescent="0.25">
      <c r="H1967">
        <v>102173</v>
      </c>
      <c r="I1967" t="s">
        <v>20555</v>
      </c>
      <c r="K1967" s="94" t="s">
        <v>2746</v>
      </c>
      <c r="L1967" s="94" t="s">
        <v>2747</v>
      </c>
    </row>
    <row r="1968" spans="8:12" ht="15" x14ac:dyDescent="0.25">
      <c r="H1968">
        <v>102174</v>
      </c>
      <c r="I1968" t="s">
        <v>20556</v>
      </c>
      <c r="K1968" s="94" t="s">
        <v>2748</v>
      </c>
      <c r="L1968" s="94" t="s">
        <v>2749</v>
      </c>
    </row>
    <row r="1969" spans="8:12" ht="15" x14ac:dyDescent="0.25">
      <c r="H1969">
        <v>102175</v>
      </c>
      <c r="I1969" t="s">
        <v>23819</v>
      </c>
      <c r="K1969" s="94" t="s">
        <v>2750</v>
      </c>
      <c r="L1969" s="94" t="s">
        <v>2751</v>
      </c>
    </row>
    <row r="1970" spans="8:12" ht="15" x14ac:dyDescent="0.25">
      <c r="H1970">
        <v>102176</v>
      </c>
      <c r="I1970" t="s">
        <v>20557</v>
      </c>
      <c r="K1970" s="94" t="s">
        <v>2752</v>
      </c>
      <c r="L1970" s="94" t="s">
        <v>2753</v>
      </c>
    </row>
    <row r="1971" spans="8:12" ht="15" x14ac:dyDescent="0.25">
      <c r="H1971">
        <v>102177</v>
      </c>
      <c r="I1971" t="s">
        <v>20558</v>
      </c>
      <c r="K1971" s="94" t="s">
        <v>2754</v>
      </c>
      <c r="L1971" s="94" t="s">
        <v>2755</v>
      </c>
    </row>
    <row r="1972" spans="8:12" ht="15" x14ac:dyDescent="0.25">
      <c r="H1972">
        <v>102178</v>
      </c>
      <c r="I1972" t="s">
        <v>20559</v>
      </c>
      <c r="K1972" s="94" t="s">
        <v>2756</v>
      </c>
      <c r="L1972" s="94" t="s">
        <v>2757</v>
      </c>
    </row>
    <row r="1973" spans="8:12" ht="15" x14ac:dyDescent="0.25">
      <c r="H1973">
        <v>102179</v>
      </c>
      <c r="I1973" t="s">
        <v>20560</v>
      </c>
      <c r="K1973" s="94" t="s">
        <v>2758</v>
      </c>
      <c r="L1973" s="94" t="s">
        <v>2759</v>
      </c>
    </row>
    <row r="1974" spans="8:12" ht="15" x14ac:dyDescent="0.25">
      <c r="H1974">
        <v>102180</v>
      </c>
      <c r="I1974" t="s">
        <v>20561</v>
      </c>
      <c r="K1974" s="94" t="s">
        <v>2760</v>
      </c>
      <c r="L1974" s="94" t="s">
        <v>2761</v>
      </c>
    </row>
    <row r="1975" spans="8:12" ht="15" x14ac:dyDescent="0.25">
      <c r="H1975">
        <v>102181</v>
      </c>
      <c r="I1975" t="s">
        <v>20562</v>
      </c>
      <c r="K1975" s="94" t="s">
        <v>2762</v>
      </c>
      <c r="L1975" s="94" t="s">
        <v>2763</v>
      </c>
    </row>
    <row r="1976" spans="8:12" ht="15" x14ac:dyDescent="0.25">
      <c r="H1976">
        <v>102182</v>
      </c>
      <c r="I1976" t="s">
        <v>20563</v>
      </c>
      <c r="K1976" s="94" t="s">
        <v>2764</v>
      </c>
      <c r="L1976" s="94" t="s">
        <v>2765</v>
      </c>
    </row>
    <row r="1977" spans="8:12" ht="15" x14ac:dyDescent="0.25">
      <c r="H1977">
        <v>102183</v>
      </c>
      <c r="I1977" t="s">
        <v>20564</v>
      </c>
      <c r="K1977" s="94" t="s">
        <v>2766</v>
      </c>
      <c r="L1977" s="94" t="s">
        <v>2767</v>
      </c>
    </row>
    <row r="1978" spans="8:12" ht="15" x14ac:dyDescent="0.25">
      <c r="H1978">
        <v>102184</v>
      </c>
      <c r="I1978" t="s">
        <v>20565</v>
      </c>
      <c r="K1978" s="94" t="s">
        <v>2768</v>
      </c>
      <c r="L1978" s="94" t="s">
        <v>2769</v>
      </c>
    </row>
    <row r="1979" spans="8:12" ht="15" x14ac:dyDescent="0.25">
      <c r="H1979">
        <v>102186</v>
      </c>
      <c r="I1979" t="s">
        <v>20566</v>
      </c>
      <c r="K1979" s="94" t="s">
        <v>2770</v>
      </c>
      <c r="L1979" s="94" t="s">
        <v>2771</v>
      </c>
    </row>
    <row r="1980" spans="8:12" ht="15" x14ac:dyDescent="0.25">
      <c r="H1980">
        <v>102187</v>
      </c>
      <c r="I1980" t="s">
        <v>20567</v>
      </c>
      <c r="K1980" s="94" t="s">
        <v>2772</v>
      </c>
      <c r="L1980" s="94" t="s">
        <v>2773</v>
      </c>
    </row>
    <row r="1981" spans="8:12" ht="15" x14ac:dyDescent="0.25">
      <c r="H1981">
        <v>102188</v>
      </c>
      <c r="I1981" t="s">
        <v>1263</v>
      </c>
      <c r="K1981" s="94" t="s">
        <v>2774</v>
      </c>
      <c r="L1981" s="94" t="s">
        <v>2775</v>
      </c>
    </row>
    <row r="1982" spans="8:12" ht="15" x14ac:dyDescent="0.25">
      <c r="H1982">
        <v>102189</v>
      </c>
      <c r="I1982" t="s">
        <v>20568</v>
      </c>
      <c r="K1982" s="94" t="s">
        <v>2776</v>
      </c>
      <c r="L1982" s="94" t="s">
        <v>2777</v>
      </c>
    </row>
    <row r="1983" spans="8:12" ht="15" x14ac:dyDescent="0.25">
      <c r="H1983">
        <v>102191</v>
      </c>
      <c r="I1983" t="s">
        <v>20569</v>
      </c>
      <c r="K1983" s="94" t="s">
        <v>2778</v>
      </c>
      <c r="L1983" s="94" t="s">
        <v>2779</v>
      </c>
    </row>
    <row r="1984" spans="8:12" ht="15" x14ac:dyDescent="0.25">
      <c r="H1984">
        <v>102192</v>
      </c>
      <c r="I1984" t="s">
        <v>20570</v>
      </c>
      <c r="K1984" s="94" t="s">
        <v>2780</v>
      </c>
      <c r="L1984" s="94" t="s">
        <v>2781</v>
      </c>
    </row>
    <row r="1985" spans="8:12" ht="15" x14ac:dyDescent="0.25">
      <c r="H1985">
        <v>102193</v>
      </c>
      <c r="I1985" t="s">
        <v>20571</v>
      </c>
      <c r="K1985" s="94" t="s">
        <v>2782</v>
      </c>
      <c r="L1985" s="94" t="s">
        <v>2783</v>
      </c>
    </row>
    <row r="1986" spans="8:12" ht="15" x14ac:dyDescent="0.25">
      <c r="H1986">
        <v>102195</v>
      </c>
      <c r="I1986" t="s">
        <v>20572</v>
      </c>
      <c r="K1986" s="94" t="s">
        <v>2784</v>
      </c>
      <c r="L1986" s="94" t="s">
        <v>2785</v>
      </c>
    </row>
    <row r="1987" spans="8:12" ht="15" x14ac:dyDescent="0.25">
      <c r="H1987">
        <v>102196</v>
      </c>
      <c r="I1987" t="s">
        <v>23820</v>
      </c>
      <c r="K1987" s="94" t="s">
        <v>2786</v>
      </c>
      <c r="L1987" s="94" t="s">
        <v>2787</v>
      </c>
    </row>
    <row r="1988" spans="8:12" ht="15" x14ac:dyDescent="0.25">
      <c r="H1988">
        <v>102197</v>
      </c>
      <c r="I1988" t="s">
        <v>20573</v>
      </c>
      <c r="K1988" s="94" t="s">
        <v>2788</v>
      </c>
      <c r="L1988" s="94" t="s">
        <v>2789</v>
      </c>
    </row>
    <row r="1989" spans="8:12" ht="15" x14ac:dyDescent="0.25">
      <c r="H1989">
        <v>102198</v>
      </c>
      <c r="I1989" t="s">
        <v>20574</v>
      </c>
      <c r="K1989" s="94" t="s">
        <v>2790</v>
      </c>
      <c r="L1989" s="94" t="s">
        <v>2791</v>
      </c>
    </row>
    <row r="1990" spans="8:12" ht="15" x14ac:dyDescent="0.25">
      <c r="H1990">
        <v>102199</v>
      </c>
      <c r="I1990" t="s">
        <v>23821</v>
      </c>
      <c r="K1990" s="94" t="s">
        <v>2792</v>
      </c>
      <c r="L1990" s="94" t="s">
        <v>2793</v>
      </c>
    </row>
    <row r="1991" spans="8:12" ht="15" x14ac:dyDescent="0.25">
      <c r="H1991">
        <v>102200</v>
      </c>
      <c r="I1991" t="s">
        <v>20575</v>
      </c>
      <c r="K1991" s="94" t="s">
        <v>2794</v>
      </c>
      <c r="L1991" s="94" t="s">
        <v>2795</v>
      </c>
    </row>
    <row r="1992" spans="8:12" ht="15" x14ac:dyDescent="0.25">
      <c r="H1992">
        <v>102201</v>
      </c>
      <c r="I1992" t="s">
        <v>20576</v>
      </c>
      <c r="K1992" s="94" t="s">
        <v>2796</v>
      </c>
      <c r="L1992" s="94" t="s">
        <v>2797</v>
      </c>
    </row>
    <row r="1993" spans="8:12" ht="15" x14ac:dyDescent="0.25">
      <c r="H1993">
        <v>102202</v>
      </c>
      <c r="I1993" t="s">
        <v>20577</v>
      </c>
      <c r="K1993" s="94" t="s">
        <v>2798</v>
      </c>
      <c r="L1993" s="94" t="s">
        <v>2799</v>
      </c>
    </row>
    <row r="1994" spans="8:12" ht="15" x14ac:dyDescent="0.25">
      <c r="H1994">
        <v>102204</v>
      </c>
      <c r="I1994" t="s">
        <v>20578</v>
      </c>
      <c r="K1994" s="94" t="s">
        <v>2800</v>
      </c>
      <c r="L1994" s="94" t="s">
        <v>2801</v>
      </c>
    </row>
    <row r="1995" spans="8:12" ht="15" x14ac:dyDescent="0.25">
      <c r="H1995">
        <v>102205</v>
      </c>
      <c r="I1995" t="s">
        <v>18945</v>
      </c>
      <c r="K1995" s="94" t="s">
        <v>2802</v>
      </c>
      <c r="L1995" s="94" t="s">
        <v>2803</v>
      </c>
    </row>
    <row r="1996" spans="8:12" ht="15" x14ac:dyDescent="0.25">
      <c r="H1996">
        <v>102206</v>
      </c>
      <c r="I1996" t="s">
        <v>20579</v>
      </c>
      <c r="K1996" s="94" t="s">
        <v>2804</v>
      </c>
      <c r="L1996" s="94" t="s">
        <v>2805</v>
      </c>
    </row>
    <row r="1997" spans="8:12" ht="15" x14ac:dyDescent="0.25">
      <c r="H1997">
        <v>102207</v>
      </c>
      <c r="I1997" t="s">
        <v>20580</v>
      </c>
      <c r="K1997" s="94" t="s">
        <v>2806</v>
      </c>
      <c r="L1997" s="94" t="s">
        <v>2807</v>
      </c>
    </row>
    <row r="1998" spans="8:12" ht="15" x14ac:dyDescent="0.25">
      <c r="H1998">
        <v>102208</v>
      </c>
      <c r="I1998" t="s">
        <v>20581</v>
      </c>
      <c r="K1998" s="94" t="s">
        <v>2808</v>
      </c>
      <c r="L1998" s="94" t="s">
        <v>2809</v>
      </c>
    </row>
    <row r="1999" spans="8:12" ht="15" x14ac:dyDescent="0.25">
      <c r="H1999">
        <v>102209</v>
      </c>
      <c r="I1999" t="s">
        <v>20582</v>
      </c>
      <c r="K1999" s="94" t="s">
        <v>2810</v>
      </c>
      <c r="L1999" s="94" t="s">
        <v>2811</v>
      </c>
    </row>
    <row r="2000" spans="8:12" ht="15" x14ac:dyDescent="0.25">
      <c r="H2000">
        <v>102210</v>
      </c>
      <c r="I2000" t="s">
        <v>20583</v>
      </c>
      <c r="K2000" s="94" t="s">
        <v>2812</v>
      </c>
      <c r="L2000" s="94" t="s">
        <v>2813</v>
      </c>
    </row>
    <row r="2001" spans="8:12" ht="15" x14ac:dyDescent="0.25">
      <c r="H2001">
        <v>102212</v>
      </c>
      <c r="I2001" t="s">
        <v>20584</v>
      </c>
      <c r="K2001" s="94" t="s">
        <v>2814</v>
      </c>
      <c r="L2001" s="94" t="s">
        <v>2815</v>
      </c>
    </row>
    <row r="2002" spans="8:12" ht="15" x14ac:dyDescent="0.25">
      <c r="H2002">
        <v>102213</v>
      </c>
      <c r="I2002" t="s">
        <v>20585</v>
      </c>
      <c r="K2002" s="94" t="s">
        <v>2816</v>
      </c>
      <c r="L2002" s="94" t="s">
        <v>2817</v>
      </c>
    </row>
    <row r="2003" spans="8:12" ht="15" x14ac:dyDescent="0.25">
      <c r="H2003">
        <v>102214</v>
      </c>
      <c r="I2003" t="s">
        <v>20586</v>
      </c>
      <c r="K2003" s="94" t="s">
        <v>2818</v>
      </c>
      <c r="L2003" s="94" t="s">
        <v>2819</v>
      </c>
    </row>
    <row r="2004" spans="8:12" ht="15" x14ac:dyDescent="0.25">
      <c r="H2004">
        <v>102215</v>
      </c>
      <c r="I2004" t="s">
        <v>20587</v>
      </c>
      <c r="K2004" s="94" t="s">
        <v>2820</v>
      </c>
      <c r="L2004" s="94" t="s">
        <v>2821</v>
      </c>
    </row>
    <row r="2005" spans="8:12" ht="15" x14ac:dyDescent="0.25">
      <c r="H2005">
        <v>102216</v>
      </c>
      <c r="I2005" t="s">
        <v>20588</v>
      </c>
      <c r="K2005" s="94" t="s">
        <v>2822</v>
      </c>
      <c r="L2005" s="94" t="s">
        <v>2823</v>
      </c>
    </row>
    <row r="2006" spans="8:12" ht="15" x14ac:dyDescent="0.25">
      <c r="H2006">
        <v>102217</v>
      </c>
      <c r="I2006" t="s">
        <v>20589</v>
      </c>
      <c r="K2006" s="94" t="s">
        <v>2824</v>
      </c>
      <c r="L2006" s="94" t="s">
        <v>2825</v>
      </c>
    </row>
    <row r="2007" spans="8:12" ht="15" x14ac:dyDescent="0.25">
      <c r="H2007">
        <v>102218</v>
      </c>
      <c r="I2007" t="s">
        <v>20590</v>
      </c>
      <c r="K2007" s="94" t="s">
        <v>2826</v>
      </c>
      <c r="L2007" s="94" t="s">
        <v>2827</v>
      </c>
    </row>
    <row r="2008" spans="8:12" ht="15" x14ac:dyDescent="0.25">
      <c r="H2008">
        <v>102219</v>
      </c>
      <c r="I2008" t="s">
        <v>20591</v>
      </c>
      <c r="K2008" s="94" t="s">
        <v>2828</v>
      </c>
      <c r="L2008" s="94" t="s">
        <v>2829</v>
      </c>
    </row>
    <row r="2009" spans="8:12" ht="15" x14ac:dyDescent="0.25">
      <c r="H2009">
        <v>102220</v>
      </c>
      <c r="I2009" t="s">
        <v>20592</v>
      </c>
      <c r="K2009" s="94" t="s">
        <v>2830</v>
      </c>
      <c r="L2009" s="94" t="s">
        <v>2831</v>
      </c>
    </row>
    <row r="2010" spans="8:12" ht="15" x14ac:dyDescent="0.25">
      <c r="H2010">
        <v>102221</v>
      </c>
      <c r="I2010" t="s">
        <v>20593</v>
      </c>
      <c r="K2010" s="94" t="s">
        <v>2832</v>
      </c>
      <c r="L2010" s="94" t="s">
        <v>2833</v>
      </c>
    </row>
    <row r="2011" spans="8:12" ht="15" x14ac:dyDescent="0.25">
      <c r="H2011">
        <v>102222</v>
      </c>
      <c r="I2011" t="s">
        <v>20594</v>
      </c>
      <c r="K2011" s="94" t="s">
        <v>2834</v>
      </c>
      <c r="L2011" s="94" t="s">
        <v>2835</v>
      </c>
    </row>
    <row r="2012" spans="8:12" ht="15" x14ac:dyDescent="0.25">
      <c r="H2012">
        <v>102223</v>
      </c>
      <c r="I2012" t="s">
        <v>1298</v>
      </c>
      <c r="K2012" s="94" t="s">
        <v>2836</v>
      </c>
      <c r="L2012" s="94" t="s">
        <v>2837</v>
      </c>
    </row>
    <row r="2013" spans="8:12" ht="15" x14ac:dyDescent="0.25">
      <c r="H2013">
        <v>102225</v>
      </c>
      <c r="I2013" t="s">
        <v>20595</v>
      </c>
      <c r="K2013" s="94" t="s">
        <v>2838</v>
      </c>
      <c r="L2013" s="94" t="s">
        <v>2839</v>
      </c>
    </row>
    <row r="2014" spans="8:12" ht="15" x14ac:dyDescent="0.25">
      <c r="H2014">
        <v>102226</v>
      </c>
      <c r="I2014" t="s">
        <v>20596</v>
      </c>
      <c r="K2014" s="94" t="s">
        <v>2840</v>
      </c>
      <c r="L2014" s="94" t="s">
        <v>2841</v>
      </c>
    </row>
    <row r="2015" spans="8:12" ht="15" x14ac:dyDescent="0.25">
      <c r="H2015">
        <v>102227</v>
      </c>
      <c r="I2015" t="s">
        <v>20597</v>
      </c>
      <c r="K2015" s="94" t="s">
        <v>2842</v>
      </c>
      <c r="L2015" s="94" t="s">
        <v>2843</v>
      </c>
    </row>
    <row r="2016" spans="8:12" ht="15" x14ac:dyDescent="0.25">
      <c r="H2016">
        <v>102228</v>
      </c>
      <c r="I2016" t="s">
        <v>20598</v>
      </c>
      <c r="K2016" s="94" t="s">
        <v>2844</v>
      </c>
      <c r="L2016" s="94" t="s">
        <v>2845</v>
      </c>
    </row>
    <row r="2017" spans="8:12" ht="15" x14ac:dyDescent="0.25">
      <c r="H2017">
        <v>102230</v>
      </c>
      <c r="I2017" t="s">
        <v>23822</v>
      </c>
      <c r="K2017" s="94" t="s">
        <v>2846</v>
      </c>
      <c r="L2017" s="94" t="s">
        <v>1820</v>
      </c>
    </row>
    <row r="2018" spans="8:12" ht="15" x14ac:dyDescent="0.25">
      <c r="H2018">
        <v>102231</v>
      </c>
      <c r="I2018" t="s">
        <v>20599</v>
      </c>
      <c r="K2018" s="94" t="s">
        <v>2847</v>
      </c>
      <c r="L2018" s="94" t="s">
        <v>2848</v>
      </c>
    </row>
    <row r="2019" spans="8:12" ht="15" x14ac:dyDescent="0.25">
      <c r="H2019">
        <v>102232</v>
      </c>
      <c r="I2019" t="s">
        <v>20600</v>
      </c>
      <c r="K2019" s="94" t="s">
        <v>2849</v>
      </c>
      <c r="L2019" s="94" t="s">
        <v>2850</v>
      </c>
    </row>
    <row r="2020" spans="8:12" ht="15" x14ac:dyDescent="0.25">
      <c r="H2020">
        <v>102233</v>
      </c>
      <c r="I2020" t="s">
        <v>20601</v>
      </c>
      <c r="K2020" s="94" t="s">
        <v>2851</v>
      </c>
      <c r="L2020" s="94" t="s">
        <v>2852</v>
      </c>
    </row>
    <row r="2021" spans="8:12" ht="15" x14ac:dyDescent="0.25">
      <c r="H2021">
        <v>102234</v>
      </c>
      <c r="I2021" t="s">
        <v>23823</v>
      </c>
      <c r="K2021" s="94" t="s">
        <v>2853</v>
      </c>
      <c r="L2021" s="94" t="s">
        <v>2854</v>
      </c>
    </row>
    <row r="2022" spans="8:12" ht="15" x14ac:dyDescent="0.25">
      <c r="H2022">
        <v>102235</v>
      </c>
      <c r="I2022" t="s">
        <v>20602</v>
      </c>
      <c r="K2022" s="94" t="s">
        <v>2855</v>
      </c>
      <c r="L2022" s="94" t="s">
        <v>1832</v>
      </c>
    </row>
    <row r="2023" spans="8:12" ht="15" x14ac:dyDescent="0.25">
      <c r="H2023">
        <v>102236</v>
      </c>
      <c r="I2023" t="s">
        <v>20603</v>
      </c>
      <c r="K2023" s="94" t="s">
        <v>2856</v>
      </c>
      <c r="L2023" s="94" t="s">
        <v>2857</v>
      </c>
    </row>
    <row r="2024" spans="8:12" ht="15" x14ac:dyDescent="0.25">
      <c r="H2024">
        <v>102237</v>
      </c>
      <c r="I2024" t="s">
        <v>20604</v>
      </c>
      <c r="K2024" s="94" t="s">
        <v>2858</v>
      </c>
      <c r="L2024" s="94" t="s">
        <v>2859</v>
      </c>
    </row>
    <row r="2025" spans="8:12" ht="15" x14ac:dyDescent="0.25">
      <c r="H2025">
        <v>102238</v>
      </c>
      <c r="I2025" t="s">
        <v>20605</v>
      </c>
      <c r="K2025" s="94" t="s">
        <v>2860</v>
      </c>
      <c r="L2025" s="94" t="s">
        <v>2861</v>
      </c>
    </row>
    <row r="2026" spans="8:12" ht="15" x14ac:dyDescent="0.25">
      <c r="H2026">
        <v>102239</v>
      </c>
      <c r="I2026" t="s">
        <v>20606</v>
      </c>
      <c r="K2026" s="94" t="s">
        <v>2862</v>
      </c>
      <c r="L2026" s="94" t="s">
        <v>2863</v>
      </c>
    </row>
    <row r="2027" spans="8:12" ht="15" x14ac:dyDescent="0.25">
      <c r="H2027">
        <v>102240</v>
      </c>
      <c r="I2027" t="s">
        <v>20607</v>
      </c>
      <c r="K2027" s="94" t="s">
        <v>2864</v>
      </c>
      <c r="L2027" s="94" t="s">
        <v>2865</v>
      </c>
    </row>
    <row r="2028" spans="8:12" ht="15" x14ac:dyDescent="0.25">
      <c r="H2028">
        <v>102241</v>
      </c>
      <c r="I2028" t="s">
        <v>23824</v>
      </c>
      <c r="K2028" s="94" t="s">
        <v>2866</v>
      </c>
      <c r="L2028" s="94" t="s">
        <v>2867</v>
      </c>
    </row>
    <row r="2029" spans="8:12" ht="15" x14ac:dyDescent="0.25">
      <c r="H2029">
        <v>102242</v>
      </c>
      <c r="I2029" t="s">
        <v>20608</v>
      </c>
      <c r="K2029" s="94" t="s">
        <v>2868</v>
      </c>
      <c r="L2029" s="94" t="s">
        <v>2869</v>
      </c>
    </row>
    <row r="2030" spans="8:12" ht="15" x14ac:dyDescent="0.25">
      <c r="H2030">
        <v>102243</v>
      </c>
      <c r="I2030" t="s">
        <v>20609</v>
      </c>
      <c r="K2030" s="94" t="s">
        <v>2870</v>
      </c>
      <c r="L2030" s="94" t="s">
        <v>2871</v>
      </c>
    </row>
    <row r="2031" spans="8:12" ht="15" x14ac:dyDescent="0.25">
      <c r="H2031">
        <v>102244</v>
      </c>
      <c r="I2031" t="s">
        <v>20610</v>
      </c>
      <c r="K2031" s="94" t="s">
        <v>2872</v>
      </c>
      <c r="L2031" s="94" t="s">
        <v>2873</v>
      </c>
    </row>
    <row r="2032" spans="8:12" ht="15" x14ac:dyDescent="0.25">
      <c r="H2032">
        <v>102245</v>
      </c>
      <c r="I2032" t="s">
        <v>23825</v>
      </c>
      <c r="K2032" s="94" t="s">
        <v>2874</v>
      </c>
      <c r="L2032" s="94" t="s">
        <v>13723</v>
      </c>
    </row>
    <row r="2033" spans="8:12" ht="15" x14ac:dyDescent="0.25">
      <c r="H2033">
        <v>102246</v>
      </c>
      <c r="I2033" t="s">
        <v>20611</v>
      </c>
      <c r="K2033" s="94" t="s">
        <v>2875</v>
      </c>
      <c r="L2033" s="94" t="s">
        <v>2876</v>
      </c>
    </row>
    <row r="2034" spans="8:12" ht="15" x14ac:dyDescent="0.25">
      <c r="H2034">
        <v>102247</v>
      </c>
      <c r="I2034" t="s">
        <v>20612</v>
      </c>
      <c r="K2034" s="94" t="s">
        <v>2877</v>
      </c>
      <c r="L2034" s="94" t="s">
        <v>2878</v>
      </c>
    </row>
    <row r="2035" spans="8:12" ht="15" x14ac:dyDescent="0.25">
      <c r="H2035">
        <v>102249</v>
      </c>
      <c r="I2035" t="s">
        <v>20613</v>
      </c>
      <c r="K2035" s="94" t="s">
        <v>2879</v>
      </c>
      <c r="L2035" s="94" t="s">
        <v>2880</v>
      </c>
    </row>
    <row r="2036" spans="8:12" ht="15" x14ac:dyDescent="0.25">
      <c r="H2036">
        <v>102250</v>
      </c>
      <c r="I2036" t="s">
        <v>20614</v>
      </c>
      <c r="K2036" s="94" t="s">
        <v>2881</v>
      </c>
      <c r="L2036" s="94" t="s">
        <v>13725</v>
      </c>
    </row>
    <row r="2037" spans="8:12" ht="15" x14ac:dyDescent="0.25">
      <c r="H2037">
        <v>102251</v>
      </c>
      <c r="I2037" t="s">
        <v>20615</v>
      </c>
      <c r="K2037" s="94" t="s">
        <v>2882</v>
      </c>
      <c r="L2037" s="94" t="s">
        <v>2883</v>
      </c>
    </row>
    <row r="2038" spans="8:12" ht="15" x14ac:dyDescent="0.25">
      <c r="H2038">
        <v>102252</v>
      </c>
      <c r="I2038" t="s">
        <v>20616</v>
      </c>
      <c r="K2038" s="94" t="s">
        <v>2884</v>
      </c>
      <c r="L2038" s="94" t="s">
        <v>2885</v>
      </c>
    </row>
    <row r="2039" spans="8:12" ht="15" x14ac:dyDescent="0.25">
      <c r="H2039">
        <v>102253</v>
      </c>
      <c r="I2039" t="s">
        <v>20617</v>
      </c>
      <c r="K2039" s="94" t="s">
        <v>2886</v>
      </c>
      <c r="L2039" s="94" t="s">
        <v>2887</v>
      </c>
    </row>
    <row r="2040" spans="8:12" ht="15" x14ac:dyDescent="0.25">
      <c r="H2040">
        <v>102254</v>
      </c>
      <c r="I2040" t="s">
        <v>23826</v>
      </c>
      <c r="K2040" s="94" t="s">
        <v>2888</v>
      </c>
      <c r="L2040" s="94" t="s">
        <v>2889</v>
      </c>
    </row>
    <row r="2041" spans="8:12" ht="15" x14ac:dyDescent="0.25">
      <c r="H2041">
        <v>102255</v>
      </c>
      <c r="I2041" t="s">
        <v>20618</v>
      </c>
      <c r="K2041" s="94" t="s">
        <v>2890</v>
      </c>
      <c r="L2041" s="94" t="s">
        <v>2891</v>
      </c>
    </row>
    <row r="2042" spans="8:12" ht="15" x14ac:dyDescent="0.25">
      <c r="H2042">
        <v>102256</v>
      </c>
      <c r="I2042" t="s">
        <v>20619</v>
      </c>
      <c r="K2042" s="94" t="s">
        <v>2892</v>
      </c>
      <c r="L2042" s="94" t="s">
        <v>2893</v>
      </c>
    </row>
    <row r="2043" spans="8:12" ht="15" x14ac:dyDescent="0.25">
      <c r="H2043">
        <v>102257</v>
      </c>
      <c r="I2043" t="s">
        <v>20620</v>
      </c>
      <c r="K2043" s="94" t="s">
        <v>2894</v>
      </c>
      <c r="L2043" s="94" t="s">
        <v>2895</v>
      </c>
    </row>
    <row r="2044" spans="8:12" ht="15" x14ac:dyDescent="0.25">
      <c r="H2044">
        <v>102258</v>
      </c>
      <c r="I2044" t="s">
        <v>20621</v>
      </c>
      <c r="K2044" s="94" t="s">
        <v>2896</v>
      </c>
      <c r="L2044" s="94" t="s">
        <v>2897</v>
      </c>
    </row>
    <row r="2045" spans="8:12" ht="15" x14ac:dyDescent="0.25">
      <c r="H2045">
        <v>102259</v>
      </c>
      <c r="I2045" t="s">
        <v>20622</v>
      </c>
      <c r="K2045" s="94" t="s">
        <v>2898</v>
      </c>
      <c r="L2045" s="94" t="s">
        <v>2899</v>
      </c>
    </row>
    <row r="2046" spans="8:12" ht="15" x14ac:dyDescent="0.25">
      <c r="H2046">
        <v>102260</v>
      </c>
      <c r="I2046" t="s">
        <v>20623</v>
      </c>
      <c r="K2046" s="94" t="s">
        <v>2900</v>
      </c>
      <c r="L2046" s="94" t="s">
        <v>2901</v>
      </c>
    </row>
    <row r="2047" spans="8:12" ht="15" x14ac:dyDescent="0.25">
      <c r="H2047">
        <v>102261</v>
      </c>
      <c r="I2047" t="s">
        <v>20624</v>
      </c>
      <c r="K2047" s="94" t="s">
        <v>2902</v>
      </c>
      <c r="L2047" s="94" t="s">
        <v>2903</v>
      </c>
    </row>
    <row r="2048" spans="8:12" ht="15" x14ac:dyDescent="0.25">
      <c r="H2048">
        <v>102262</v>
      </c>
      <c r="I2048" t="s">
        <v>20625</v>
      </c>
      <c r="K2048" s="94" t="s">
        <v>2904</v>
      </c>
      <c r="L2048" s="94" t="s">
        <v>2905</v>
      </c>
    </row>
    <row r="2049" spans="8:12" ht="15" x14ac:dyDescent="0.25">
      <c r="H2049">
        <v>102264</v>
      </c>
      <c r="I2049" t="s">
        <v>20626</v>
      </c>
      <c r="K2049" s="94" t="s">
        <v>2906</v>
      </c>
      <c r="L2049" s="94" t="s">
        <v>2907</v>
      </c>
    </row>
    <row r="2050" spans="8:12" ht="15" x14ac:dyDescent="0.25">
      <c r="H2050">
        <v>102265</v>
      </c>
      <c r="I2050" t="s">
        <v>20627</v>
      </c>
      <c r="K2050" s="94" t="s">
        <v>2908</v>
      </c>
      <c r="L2050" s="94" t="s">
        <v>2909</v>
      </c>
    </row>
    <row r="2051" spans="8:12" ht="15" x14ac:dyDescent="0.25">
      <c r="H2051">
        <v>102266</v>
      </c>
      <c r="I2051" t="s">
        <v>20628</v>
      </c>
      <c r="K2051" s="94" t="s">
        <v>2910</v>
      </c>
      <c r="L2051" s="94" t="s">
        <v>2911</v>
      </c>
    </row>
    <row r="2052" spans="8:12" ht="15" x14ac:dyDescent="0.25">
      <c r="H2052">
        <v>102267</v>
      </c>
      <c r="I2052" t="s">
        <v>20629</v>
      </c>
      <c r="K2052" s="94" t="s">
        <v>2912</v>
      </c>
      <c r="L2052" s="94" t="s">
        <v>2913</v>
      </c>
    </row>
    <row r="2053" spans="8:12" ht="15" x14ac:dyDescent="0.25">
      <c r="H2053">
        <v>102268</v>
      </c>
      <c r="I2053" t="s">
        <v>23827</v>
      </c>
      <c r="K2053" s="94" t="s">
        <v>2914</v>
      </c>
      <c r="L2053" s="94" t="s">
        <v>2915</v>
      </c>
    </row>
    <row r="2054" spans="8:12" ht="15" x14ac:dyDescent="0.25">
      <c r="H2054">
        <v>102269</v>
      </c>
      <c r="I2054" t="s">
        <v>23828</v>
      </c>
      <c r="K2054" s="94" t="s">
        <v>2916</v>
      </c>
      <c r="L2054" s="94" t="s">
        <v>2917</v>
      </c>
    </row>
    <row r="2055" spans="8:12" ht="15" x14ac:dyDescent="0.25">
      <c r="H2055">
        <v>102270</v>
      </c>
      <c r="I2055" t="s">
        <v>20630</v>
      </c>
      <c r="K2055" s="94" t="s">
        <v>2918</v>
      </c>
      <c r="L2055" s="94" t="s">
        <v>2919</v>
      </c>
    </row>
    <row r="2056" spans="8:12" ht="15" x14ac:dyDescent="0.25">
      <c r="H2056">
        <v>102271</v>
      </c>
      <c r="I2056" t="s">
        <v>20631</v>
      </c>
      <c r="K2056" s="94" t="s">
        <v>2920</v>
      </c>
      <c r="L2056" s="94" t="s">
        <v>2921</v>
      </c>
    </row>
    <row r="2057" spans="8:12" ht="15" x14ac:dyDescent="0.25">
      <c r="H2057">
        <v>102272</v>
      </c>
      <c r="I2057" t="s">
        <v>20632</v>
      </c>
      <c r="K2057" s="94" t="s">
        <v>2922</v>
      </c>
      <c r="L2057" s="94" t="s">
        <v>2923</v>
      </c>
    </row>
    <row r="2058" spans="8:12" ht="15" x14ac:dyDescent="0.25">
      <c r="H2058">
        <v>102273</v>
      </c>
      <c r="I2058" t="s">
        <v>20633</v>
      </c>
      <c r="K2058" s="94" t="s">
        <v>2924</v>
      </c>
      <c r="L2058" s="94" t="s">
        <v>13728</v>
      </c>
    </row>
    <row r="2059" spans="8:12" ht="15" x14ac:dyDescent="0.25">
      <c r="H2059">
        <v>102274</v>
      </c>
      <c r="I2059" t="s">
        <v>1343</v>
      </c>
      <c r="K2059" s="94" t="s">
        <v>2925</v>
      </c>
      <c r="L2059" s="94" t="s">
        <v>13729</v>
      </c>
    </row>
    <row r="2060" spans="8:12" ht="15" x14ac:dyDescent="0.25">
      <c r="H2060">
        <v>102275</v>
      </c>
      <c r="I2060" t="s">
        <v>20634</v>
      </c>
      <c r="K2060" s="94" t="s">
        <v>2926</v>
      </c>
      <c r="L2060" s="94" t="s">
        <v>13730</v>
      </c>
    </row>
    <row r="2061" spans="8:12" ht="15" x14ac:dyDescent="0.25">
      <c r="H2061">
        <v>102276</v>
      </c>
      <c r="I2061" t="s">
        <v>20635</v>
      </c>
      <c r="K2061" s="94" t="s">
        <v>2927</v>
      </c>
      <c r="L2061" s="94" t="s">
        <v>13731</v>
      </c>
    </row>
    <row r="2062" spans="8:12" ht="15" x14ac:dyDescent="0.25">
      <c r="H2062">
        <v>102277</v>
      </c>
      <c r="I2062" t="s">
        <v>20636</v>
      </c>
      <c r="K2062" s="94" t="s">
        <v>2928</v>
      </c>
      <c r="L2062" s="94" t="s">
        <v>13732</v>
      </c>
    </row>
    <row r="2063" spans="8:12" ht="15" x14ac:dyDescent="0.25">
      <c r="H2063">
        <v>102278</v>
      </c>
      <c r="I2063" t="s">
        <v>20637</v>
      </c>
      <c r="K2063" s="94" t="s">
        <v>2929</v>
      </c>
      <c r="L2063" s="94" t="s">
        <v>13733</v>
      </c>
    </row>
    <row r="2064" spans="8:12" ht="15" x14ac:dyDescent="0.25">
      <c r="H2064">
        <v>102279</v>
      </c>
      <c r="I2064" t="s">
        <v>20638</v>
      </c>
      <c r="K2064" s="94" t="s">
        <v>2930</v>
      </c>
      <c r="L2064" s="94" t="s">
        <v>13734</v>
      </c>
    </row>
    <row r="2065" spans="8:12" ht="15" x14ac:dyDescent="0.25">
      <c r="H2065">
        <v>102281</v>
      </c>
      <c r="I2065" t="s">
        <v>20639</v>
      </c>
      <c r="K2065" s="94" t="s">
        <v>2931</v>
      </c>
      <c r="L2065" s="94" t="s">
        <v>13735</v>
      </c>
    </row>
    <row r="2066" spans="8:12" ht="15" x14ac:dyDescent="0.25">
      <c r="H2066">
        <v>102282</v>
      </c>
      <c r="I2066" t="s">
        <v>20640</v>
      </c>
      <c r="K2066" s="94" t="s">
        <v>2932</v>
      </c>
      <c r="L2066" s="94" t="s">
        <v>13736</v>
      </c>
    </row>
    <row r="2067" spans="8:12" ht="15" x14ac:dyDescent="0.25">
      <c r="H2067">
        <v>102283</v>
      </c>
      <c r="I2067" t="s">
        <v>23829</v>
      </c>
      <c r="K2067" s="94" t="s">
        <v>2933</v>
      </c>
      <c r="L2067" s="94" t="s">
        <v>13737</v>
      </c>
    </row>
    <row r="2068" spans="8:12" ht="15" x14ac:dyDescent="0.25">
      <c r="H2068">
        <v>102284</v>
      </c>
      <c r="I2068" t="s">
        <v>20641</v>
      </c>
      <c r="K2068" s="94" t="s">
        <v>2934</v>
      </c>
      <c r="L2068" s="94" t="s">
        <v>13738</v>
      </c>
    </row>
    <row r="2069" spans="8:12" ht="15" x14ac:dyDescent="0.25">
      <c r="H2069">
        <v>102285</v>
      </c>
      <c r="I2069" t="s">
        <v>20642</v>
      </c>
      <c r="K2069" s="94" t="s">
        <v>2935</v>
      </c>
      <c r="L2069" s="94" t="s">
        <v>13739</v>
      </c>
    </row>
    <row r="2070" spans="8:12" ht="15" x14ac:dyDescent="0.25">
      <c r="H2070">
        <v>102286</v>
      </c>
      <c r="I2070" t="s">
        <v>20643</v>
      </c>
      <c r="K2070" s="94" t="s">
        <v>2936</v>
      </c>
      <c r="L2070" s="94" t="s">
        <v>13740</v>
      </c>
    </row>
    <row r="2071" spans="8:12" ht="15" x14ac:dyDescent="0.25">
      <c r="H2071">
        <v>102287</v>
      </c>
      <c r="I2071" t="s">
        <v>23830</v>
      </c>
      <c r="K2071" s="94" t="s">
        <v>2937</v>
      </c>
      <c r="L2071" s="94" t="s">
        <v>13741</v>
      </c>
    </row>
    <row r="2072" spans="8:12" ht="15" x14ac:dyDescent="0.25">
      <c r="H2072">
        <v>102288</v>
      </c>
      <c r="I2072" t="s">
        <v>23831</v>
      </c>
      <c r="K2072" s="94" t="s">
        <v>2938</v>
      </c>
      <c r="L2072" s="94" t="s">
        <v>13742</v>
      </c>
    </row>
    <row r="2073" spans="8:12" ht="15" x14ac:dyDescent="0.25">
      <c r="H2073">
        <v>102289</v>
      </c>
      <c r="I2073" t="s">
        <v>20644</v>
      </c>
      <c r="K2073" s="94" t="s">
        <v>2939</v>
      </c>
      <c r="L2073" s="94" t="s">
        <v>13743</v>
      </c>
    </row>
    <row r="2074" spans="8:12" ht="15" x14ac:dyDescent="0.25">
      <c r="H2074">
        <v>102290</v>
      </c>
      <c r="I2074" t="s">
        <v>20645</v>
      </c>
      <c r="K2074" s="94" t="s">
        <v>2940</v>
      </c>
      <c r="L2074" s="94" t="s">
        <v>13744</v>
      </c>
    </row>
    <row r="2075" spans="8:12" ht="15" x14ac:dyDescent="0.25">
      <c r="H2075">
        <v>102291</v>
      </c>
      <c r="I2075" t="s">
        <v>20646</v>
      </c>
      <c r="K2075" s="94" t="s">
        <v>2941</v>
      </c>
      <c r="L2075" s="94" t="s">
        <v>13745</v>
      </c>
    </row>
    <row r="2076" spans="8:12" ht="15" x14ac:dyDescent="0.25">
      <c r="H2076">
        <v>102292</v>
      </c>
      <c r="I2076" t="s">
        <v>20647</v>
      </c>
      <c r="K2076" s="94" t="s">
        <v>2942</v>
      </c>
      <c r="L2076" s="94" t="s">
        <v>1230</v>
      </c>
    </row>
    <row r="2077" spans="8:12" ht="15" x14ac:dyDescent="0.25">
      <c r="H2077">
        <v>102293</v>
      </c>
      <c r="I2077" t="s">
        <v>20648</v>
      </c>
      <c r="K2077" s="94" t="s">
        <v>2943</v>
      </c>
      <c r="L2077" s="94" t="s">
        <v>13746</v>
      </c>
    </row>
    <row r="2078" spans="8:12" ht="15" x14ac:dyDescent="0.25">
      <c r="H2078">
        <v>102294</v>
      </c>
      <c r="I2078" t="s">
        <v>20649</v>
      </c>
      <c r="K2078" s="94" t="s">
        <v>2944</v>
      </c>
      <c r="L2078" s="94" t="s">
        <v>13748</v>
      </c>
    </row>
    <row r="2079" spans="8:12" ht="15" x14ac:dyDescent="0.25">
      <c r="H2079">
        <v>102295</v>
      </c>
      <c r="I2079" t="s">
        <v>20650</v>
      </c>
      <c r="K2079" s="94" t="s">
        <v>2945</v>
      </c>
      <c r="L2079" s="94" t="s">
        <v>13749</v>
      </c>
    </row>
    <row r="2080" spans="8:12" ht="15" x14ac:dyDescent="0.25">
      <c r="H2080">
        <v>102296</v>
      </c>
      <c r="I2080" t="s">
        <v>20651</v>
      </c>
      <c r="K2080" s="94" t="s">
        <v>2946</v>
      </c>
      <c r="L2080" s="94" t="s">
        <v>13750</v>
      </c>
    </row>
    <row r="2081" spans="8:12" ht="15" x14ac:dyDescent="0.25">
      <c r="H2081">
        <v>102298</v>
      </c>
      <c r="I2081" t="s">
        <v>20652</v>
      </c>
      <c r="K2081" s="94" t="s">
        <v>2947</v>
      </c>
      <c r="L2081" s="94" t="s">
        <v>13751</v>
      </c>
    </row>
    <row r="2082" spans="8:12" ht="15" x14ac:dyDescent="0.25">
      <c r="H2082">
        <v>102299</v>
      </c>
      <c r="I2082" t="s">
        <v>20653</v>
      </c>
      <c r="K2082" s="94" t="s">
        <v>2948</v>
      </c>
      <c r="L2082" s="94" t="s">
        <v>13752</v>
      </c>
    </row>
    <row r="2083" spans="8:12" ht="15" x14ac:dyDescent="0.25">
      <c r="H2083">
        <v>102301</v>
      </c>
      <c r="I2083" t="s">
        <v>20654</v>
      </c>
      <c r="K2083" s="94" t="s">
        <v>2949</v>
      </c>
      <c r="L2083" s="94" t="s">
        <v>13753</v>
      </c>
    </row>
    <row r="2084" spans="8:12" ht="15" x14ac:dyDescent="0.25">
      <c r="H2084">
        <v>102303</v>
      </c>
      <c r="I2084" t="s">
        <v>20655</v>
      </c>
      <c r="K2084" s="94" t="s">
        <v>2950</v>
      </c>
      <c r="L2084" s="94" t="s">
        <v>13754</v>
      </c>
    </row>
    <row r="2085" spans="8:12" ht="15" x14ac:dyDescent="0.25">
      <c r="H2085">
        <v>102304</v>
      </c>
      <c r="I2085" t="s">
        <v>20656</v>
      </c>
      <c r="K2085" s="94" t="s">
        <v>2951</v>
      </c>
      <c r="L2085" s="94" t="s">
        <v>13755</v>
      </c>
    </row>
    <row r="2086" spans="8:12" ht="15" x14ac:dyDescent="0.25">
      <c r="H2086">
        <v>102305</v>
      </c>
      <c r="I2086" t="s">
        <v>20657</v>
      </c>
      <c r="K2086" s="94" t="s">
        <v>2952</v>
      </c>
      <c r="L2086" s="94" t="s">
        <v>13756</v>
      </c>
    </row>
    <row r="2087" spans="8:12" ht="15" x14ac:dyDescent="0.25">
      <c r="H2087">
        <v>102306</v>
      </c>
      <c r="I2087" t="s">
        <v>20658</v>
      </c>
      <c r="K2087" s="94" t="s">
        <v>2953</v>
      </c>
      <c r="L2087" s="94" t="s">
        <v>13758</v>
      </c>
    </row>
    <row r="2088" spans="8:12" ht="15" x14ac:dyDescent="0.25">
      <c r="H2088">
        <v>102307</v>
      </c>
      <c r="I2088" t="s">
        <v>20659</v>
      </c>
      <c r="K2088" s="94" t="s">
        <v>2954</v>
      </c>
      <c r="L2088" s="94" t="s">
        <v>2955</v>
      </c>
    </row>
    <row r="2089" spans="8:12" ht="15" x14ac:dyDescent="0.25">
      <c r="H2089">
        <v>102308</v>
      </c>
      <c r="I2089" t="s">
        <v>20660</v>
      </c>
      <c r="K2089" s="94" t="s">
        <v>2956</v>
      </c>
      <c r="L2089" s="94" t="s">
        <v>13759</v>
      </c>
    </row>
    <row r="2090" spans="8:12" ht="15" x14ac:dyDescent="0.25">
      <c r="H2090">
        <v>102309</v>
      </c>
      <c r="I2090" t="s">
        <v>20661</v>
      </c>
      <c r="K2090" s="94" t="s">
        <v>2957</v>
      </c>
      <c r="L2090" s="94" t="s">
        <v>2958</v>
      </c>
    </row>
    <row r="2091" spans="8:12" ht="15" x14ac:dyDescent="0.25">
      <c r="H2091">
        <v>102310</v>
      </c>
      <c r="I2091" t="s">
        <v>20662</v>
      </c>
      <c r="K2091" s="94" t="s">
        <v>2959</v>
      </c>
      <c r="L2091" s="94" t="s">
        <v>2960</v>
      </c>
    </row>
    <row r="2092" spans="8:12" ht="15" x14ac:dyDescent="0.25">
      <c r="H2092">
        <v>102311</v>
      </c>
      <c r="I2092" t="s">
        <v>20663</v>
      </c>
      <c r="K2092" s="94" t="s">
        <v>2961</v>
      </c>
      <c r="L2092" s="94" t="s">
        <v>13761</v>
      </c>
    </row>
    <row r="2093" spans="8:12" ht="15" x14ac:dyDescent="0.25">
      <c r="H2093">
        <v>102312</v>
      </c>
      <c r="I2093" t="s">
        <v>20664</v>
      </c>
      <c r="K2093" s="94" t="s">
        <v>2962</v>
      </c>
      <c r="L2093" s="94" t="s">
        <v>13762</v>
      </c>
    </row>
    <row r="2094" spans="8:12" ht="15" x14ac:dyDescent="0.25">
      <c r="H2094">
        <v>102313</v>
      </c>
      <c r="I2094" t="s">
        <v>20665</v>
      </c>
      <c r="K2094" s="94" t="s">
        <v>2963</v>
      </c>
      <c r="L2094" s="94" t="s">
        <v>13763</v>
      </c>
    </row>
    <row r="2095" spans="8:12" ht="15" x14ac:dyDescent="0.25">
      <c r="H2095">
        <v>102314</v>
      </c>
      <c r="I2095" t="s">
        <v>20666</v>
      </c>
      <c r="K2095" s="94" t="s">
        <v>2964</v>
      </c>
      <c r="L2095" s="94" t="s">
        <v>13764</v>
      </c>
    </row>
    <row r="2096" spans="8:12" ht="15" x14ac:dyDescent="0.25">
      <c r="H2096">
        <v>102315</v>
      </c>
      <c r="I2096" t="s">
        <v>11396</v>
      </c>
      <c r="K2096" s="94" t="s">
        <v>2965</v>
      </c>
      <c r="L2096" s="94" t="s">
        <v>13765</v>
      </c>
    </row>
    <row r="2097" spans="8:12" ht="15" x14ac:dyDescent="0.25">
      <c r="H2097">
        <v>102316</v>
      </c>
      <c r="I2097" t="s">
        <v>1372</v>
      </c>
      <c r="K2097" s="94" t="s">
        <v>2966</v>
      </c>
      <c r="L2097" s="94" t="s">
        <v>13766</v>
      </c>
    </row>
    <row r="2098" spans="8:12" ht="15" x14ac:dyDescent="0.25">
      <c r="H2098">
        <v>102317</v>
      </c>
      <c r="I2098" t="s">
        <v>1375</v>
      </c>
      <c r="K2098" s="94" t="s">
        <v>2967</v>
      </c>
      <c r="L2098" s="94" t="s">
        <v>13767</v>
      </c>
    </row>
    <row r="2099" spans="8:12" ht="15" x14ac:dyDescent="0.25">
      <c r="H2099">
        <v>102318</v>
      </c>
      <c r="I2099" t="s">
        <v>20667</v>
      </c>
      <c r="K2099" s="94" t="s">
        <v>2968</v>
      </c>
      <c r="L2099" s="94" t="s">
        <v>13768</v>
      </c>
    </row>
    <row r="2100" spans="8:12" ht="15" x14ac:dyDescent="0.25">
      <c r="H2100">
        <v>102319</v>
      </c>
      <c r="I2100" t="s">
        <v>20668</v>
      </c>
      <c r="K2100" s="94" t="s">
        <v>2969</v>
      </c>
      <c r="L2100" s="94" t="s">
        <v>13769</v>
      </c>
    </row>
    <row r="2101" spans="8:12" ht="15" x14ac:dyDescent="0.25">
      <c r="H2101">
        <v>102320</v>
      </c>
      <c r="I2101" t="s">
        <v>20669</v>
      </c>
      <c r="K2101" s="94" t="s">
        <v>2970</v>
      </c>
      <c r="L2101" s="94" t="s">
        <v>13770</v>
      </c>
    </row>
    <row r="2102" spans="8:12" ht="15" x14ac:dyDescent="0.25">
      <c r="H2102">
        <v>102321</v>
      </c>
      <c r="I2102" t="s">
        <v>20670</v>
      </c>
      <c r="K2102" s="94" t="s">
        <v>2971</v>
      </c>
      <c r="L2102" s="94" t="s">
        <v>13771</v>
      </c>
    </row>
    <row r="2103" spans="8:12" ht="15" x14ac:dyDescent="0.25">
      <c r="H2103">
        <v>102322</v>
      </c>
      <c r="I2103" t="s">
        <v>20671</v>
      </c>
      <c r="K2103" s="94" t="s">
        <v>2972</v>
      </c>
      <c r="L2103" s="94" t="s">
        <v>13772</v>
      </c>
    </row>
    <row r="2104" spans="8:12" ht="15" x14ac:dyDescent="0.25">
      <c r="H2104">
        <v>102323</v>
      </c>
      <c r="I2104" t="s">
        <v>20672</v>
      </c>
      <c r="K2104" s="94" t="s">
        <v>2973</v>
      </c>
      <c r="L2104" s="94" t="s">
        <v>13773</v>
      </c>
    </row>
    <row r="2105" spans="8:12" ht="15" x14ac:dyDescent="0.25">
      <c r="H2105">
        <v>102324</v>
      </c>
      <c r="I2105" t="s">
        <v>20673</v>
      </c>
      <c r="K2105" s="94" t="s">
        <v>2974</v>
      </c>
      <c r="L2105" s="94" t="s">
        <v>13774</v>
      </c>
    </row>
    <row r="2106" spans="8:12" ht="15" x14ac:dyDescent="0.25">
      <c r="H2106">
        <v>102325</v>
      </c>
      <c r="I2106" t="s">
        <v>20014</v>
      </c>
      <c r="K2106" s="94" t="s">
        <v>2975</v>
      </c>
      <c r="L2106" s="94" t="s">
        <v>13775</v>
      </c>
    </row>
    <row r="2107" spans="8:12" ht="15" x14ac:dyDescent="0.25">
      <c r="H2107">
        <v>102326</v>
      </c>
      <c r="I2107" t="s">
        <v>20674</v>
      </c>
      <c r="K2107" s="94" t="s">
        <v>2976</v>
      </c>
      <c r="L2107" s="94" t="s">
        <v>13776</v>
      </c>
    </row>
    <row r="2108" spans="8:12" ht="15" x14ac:dyDescent="0.25">
      <c r="H2108">
        <v>102327</v>
      </c>
      <c r="I2108" t="s">
        <v>20675</v>
      </c>
      <c r="K2108" s="94" t="s">
        <v>2977</v>
      </c>
      <c r="L2108" s="94" t="s">
        <v>13778</v>
      </c>
    </row>
    <row r="2109" spans="8:12" ht="15" x14ac:dyDescent="0.25">
      <c r="H2109">
        <v>102328</v>
      </c>
      <c r="I2109" t="s">
        <v>20676</v>
      </c>
      <c r="K2109" s="94" t="s">
        <v>2978</v>
      </c>
      <c r="L2109" s="94" t="s">
        <v>13779</v>
      </c>
    </row>
    <row r="2110" spans="8:12" ht="15" x14ac:dyDescent="0.25">
      <c r="H2110">
        <v>102329</v>
      </c>
      <c r="I2110" t="s">
        <v>20677</v>
      </c>
      <c r="K2110" s="94" t="s">
        <v>2979</v>
      </c>
      <c r="L2110" s="94" t="s">
        <v>13780</v>
      </c>
    </row>
    <row r="2111" spans="8:12" ht="15" x14ac:dyDescent="0.25">
      <c r="H2111">
        <v>102330</v>
      </c>
      <c r="I2111" t="s">
        <v>20678</v>
      </c>
      <c r="K2111" s="94" t="s">
        <v>2980</v>
      </c>
      <c r="L2111" s="94" t="s">
        <v>13782</v>
      </c>
    </row>
    <row r="2112" spans="8:12" ht="15" x14ac:dyDescent="0.25">
      <c r="H2112">
        <v>102331</v>
      </c>
      <c r="I2112" t="s">
        <v>20679</v>
      </c>
      <c r="K2112" s="94" t="s">
        <v>2981</v>
      </c>
      <c r="L2112" s="94" t="s">
        <v>13783</v>
      </c>
    </row>
    <row r="2113" spans="8:12" ht="15" x14ac:dyDescent="0.25">
      <c r="H2113">
        <v>102333</v>
      </c>
      <c r="I2113" t="s">
        <v>23832</v>
      </c>
      <c r="K2113" s="94" t="s">
        <v>2982</v>
      </c>
      <c r="L2113" s="94" t="s">
        <v>13784</v>
      </c>
    </row>
    <row r="2114" spans="8:12" ht="15" x14ac:dyDescent="0.25">
      <c r="H2114">
        <v>102335</v>
      </c>
      <c r="I2114" t="s">
        <v>23833</v>
      </c>
      <c r="K2114" s="94" t="s">
        <v>2983</v>
      </c>
      <c r="L2114" s="94" t="s">
        <v>13785</v>
      </c>
    </row>
    <row r="2115" spans="8:12" ht="15" x14ac:dyDescent="0.25">
      <c r="H2115">
        <v>102336</v>
      </c>
      <c r="I2115" t="s">
        <v>20680</v>
      </c>
      <c r="K2115" s="94" t="s">
        <v>2984</v>
      </c>
      <c r="L2115" s="94" t="s">
        <v>13786</v>
      </c>
    </row>
    <row r="2116" spans="8:12" ht="15" x14ac:dyDescent="0.25">
      <c r="H2116">
        <v>102337</v>
      </c>
      <c r="I2116" t="s">
        <v>20681</v>
      </c>
      <c r="K2116" s="94" t="s">
        <v>2985</v>
      </c>
      <c r="L2116" s="94" t="s">
        <v>13788</v>
      </c>
    </row>
    <row r="2117" spans="8:12" ht="15" x14ac:dyDescent="0.25">
      <c r="H2117">
        <v>102338</v>
      </c>
      <c r="I2117" t="s">
        <v>20682</v>
      </c>
      <c r="K2117" s="94" t="s">
        <v>2986</v>
      </c>
      <c r="L2117" s="94" t="s">
        <v>13789</v>
      </c>
    </row>
    <row r="2118" spans="8:12" ht="15" x14ac:dyDescent="0.25">
      <c r="H2118">
        <v>102339</v>
      </c>
      <c r="I2118" t="s">
        <v>20683</v>
      </c>
      <c r="K2118" s="94" t="s">
        <v>2987</v>
      </c>
      <c r="L2118" s="94" t="s">
        <v>13790</v>
      </c>
    </row>
    <row r="2119" spans="8:12" ht="15" x14ac:dyDescent="0.25">
      <c r="H2119">
        <v>102340</v>
      </c>
      <c r="I2119" t="s">
        <v>20684</v>
      </c>
      <c r="K2119" s="94" t="s">
        <v>2988</v>
      </c>
      <c r="L2119" s="94" t="s">
        <v>13791</v>
      </c>
    </row>
    <row r="2120" spans="8:12" ht="15" x14ac:dyDescent="0.25">
      <c r="H2120">
        <v>102341</v>
      </c>
      <c r="I2120" t="s">
        <v>20685</v>
      </c>
      <c r="K2120" s="94" t="s">
        <v>2989</v>
      </c>
      <c r="L2120" s="94" t="s">
        <v>13793</v>
      </c>
    </row>
    <row r="2121" spans="8:12" ht="15" x14ac:dyDescent="0.25">
      <c r="H2121">
        <v>102342</v>
      </c>
      <c r="I2121" t="s">
        <v>20686</v>
      </c>
      <c r="K2121" s="94" t="s">
        <v>2990</v>
      </c>
      <c r="L2121" s="94" t="s">
        <v>13794</v>
      </c>
    </row>
    <row r="2122" spans="8:12" ht="15" x14ac:dyDescent="0.25">
      <c r="H2122">
        <v>102343</v>
      </c>
      <c r="I2122" t="s">
        <v>20687</v>
      </c>
      <c r="K2122" s="94" t="s">
        <v>2991</v>
      </c>
      <c r="L2122" s="94" t="s">
        <v>13795</v>
      </c>
    </row>
    <row r="2123" spans="8:12" ht="15" x14ac:dyDescent="0.25">
      <c r="H2123">
        <v>102344</v>
      </c>
      <c r="I2123" t="s">
        <v>20688</v>
      </c>
      <c r="K2123" s="94" t="s">
        <v>2992</v>
      </c>
      <c r="L2123" s="94" t="s">
        <v>13796</v>
      </c>
    </row>
    <row r="2124" spans="8:12" ht="15" x14ac:dyDescent="0.25">
      <c r="H2124">
        <v>102345</v>
      </c>
      <c r="I2124" t="s">
        <v>20689</v>
      </c>
      <c r="K2124" s="94" t="s">
        <v>2993</v>
      </c>
      <c r="L2124" s="94" t="s">
        <v>13797</v>
      </c>
    </row>
    <row r="2125" spans="8:12" ht="15" x14ac:dyDescent="0.25">
      <c r="H2125">
        <v>102348</v>
      </c>
      <c r="I2125" t="s">
        <v>20690</v>
      </c>
      <c r="K2125" s="94" t="s">
        <v>2994</v>
      </c>
      <c r="L2125" s="94" t="s">
        <v>13798</v>
      </c>
    </row>
    <row r="2126" spans="8:12" ht="15" x14ac:dyDescent="0.25">
      <c r="H2126">
        <v>102350</v>
      </c>
      <c r="I2126" t="s">
        <v>20691</v>
      </c>
      <c r="K2126" s="94" t="s">
        <v>2995</v>
      </c>
      <c r="L2126" s="94" t="s">
        <v>13799</v>
      </c>
    </row>
    <row r="2127" spans="8:12" ht="15" x14ac:dyDescent="0.25">
      <c r="H2127">
        <v>102353</v>
      </c>
      <c r="I2127" t="s">
        <v>20692</v>
      </c>
      <c r="K2127" s="94" t="s">
        <v>2996</v>
      </c>
      <c r="L2127" s="94" t="s">
        <v>13801</v>
      </c>
    </row>
    <row r="2128" spans="8:12" ht="15" x14ac:dyDescent="0.25">
      <c r="H2128">
        <v>102355</v>
      </c>
      <c r="I2128" t="s">
        <v>20693</v>
      </c>
      <c r="K2128" s="94" t="s">
        <v>2997</v>
      </c>
      <c r="L2128" s="94" t="s">
        <v>13802</v>
      </c>
    </row>
    <row r="2129" spans="8:12" ht="15" x14ac:dyDescent="0.25">
      <c r="H2129">
        <v>102356</v>
      </c>
      <c r="I2129" t="s">
        <v>20694</v>
      </c>
      <c r="K2129" s="94" t="s">
        <v>2998</v>
      </c>
      <c r="L2129" s="94" t="s">
        <v>13804</v>
      </c>
    </row>
    <row r="2130" spans="8:12" ht="15" x14ac:dyDescent="0.25">
      <c r="H2130">
        <v>102357</v>
      </c>
      <c r="I2130" t="s">
        <v>20695</v>
      </c>
      <c r="K2130" s="94" t="s">
        <v>2999</v>
      </c>
      <c r="L2130" s="94" t="s">
        <v>13805</v>
      </c>
    </row>
    <row r="2131" spans="8:12" ht="15" x14ac:dyDescent="0.25">
      <c r="H2131">
        <v>102358</v>
      </c>
      <c r="I2131" t="s">
        <v>20696</v>
      </c>
      <c r="K2131" s="94" t="s">
        <v>3000</v>
      </c>
      <c r="L2131" s="94" t="s">
        <v>13806</v>
      </c>
    </row>
    <row r="2132" spans="8:12" ht="15" x14ac:dyDescent="0.25">
      <c r="H2132">
        <v>102359</v>
      </c>
      <c r="I2132" t="s">
        <v>20697</v>
      </c>
      <c r="K2132" s="94" t="s">
        <v>3001</v>
      </c>
      <c r="L2132" s="94" t="s">
        <v>13807</v>
      </c>
    </row>
    <row r="2133" spans="8:12" ht="15" x14ac:dyDescent="0.25">
      <c r="H2133">
        <v>102360</v>
      </c>
      <c r="I2133" t="s">
        <v>20698</v>
      </c>
      <c r="K2133" s="94" t="s">
        <v>3002</v>
      </c>
      <c r="L2133" s="94" t="s">
        <v>13808</v>
      </c>
    </row>
    <row r="2134" spans="8:12" ht="15" x14ac:dyDescent="0.25">
      <c r="H2134">
        <v>102361</v>
      </c>
      <c r="I2134" t="s">
        <v>20699</v>
      </c>
      <c r="K2134" s="94" t="s">
        <v>3003</v>
      </c>
      <c r="L2134" s="94" t="s">
        <v>13809</v>
      </c>
    </row>
    <row r="2135" spans="8:12" ht="15" x14ac:dyDescent="0.25">
      <c r="H2135">
        <v>102362</v>
      </c>
      <c r="I2135" t="s">
        <v>20700</v>
      </c>
      <c r="K2135" s="94" t="s">
        <v>3004</v>
      </c>
      <c r="L2135" s="94" t="s">
        <v>13811</v>
      </c>
    </row>
    <row r="2136" spans="8:12" ht="15" x14ac:dyDescent="0.25">
      <c r="H2136">
        <v>102363</v>
      </c>
      <c r="I2136" t="s">
        <v>20701</v>
      </c>
      <c r="K2136" s="94" t="s">
        <v>3005</v>
      </c>
      <c r="L2136" s="94" t="s">
        <v>13812</v>
      </c>
    </row>
    <row r="2137" spans="8:12" ht="15" x14ac:dyDescent="0.25">
      <c r="H2137">
        <v>102364</v>
      </c>
      <c r="I2137" t="s">
        <v>20702</v>
      </c>
      <c r="K2137" s="94" t="s">
        <v>3006</v>
      </c>
      <c r="L2137" s="94" t="s">
        <v>13813</v>
      </c>
    </row>
    <row r="2138" spans="8:12" ht="15" x14ac:dyDescent="0.25">
      <c r="H2138">
        <v>102365</v>
      </c>
      <c r="I2138" t="s">
        <v>20703</v>
      </c>
      <c r="K2138" s="94" t="s">
        <v>3007</v>
      </c>
      <c r="L2138" s="94" t="s">
        <v>13814</v>
      </c>
    </row>
    <row r="2139" spans="8:12" ht="15" x14ac:dyDescent="0.25">
      <c r="H2139">
        <v>102366</v>
      </c>
      <c r="I2139" t="s">
        <v>20704</v>
      </c>
      <c r="K2139" s="94" t="s">
        <v>3008</v>
      </c>
      <c r="L2139" s="94" t="s">
        <v>13815</v>
      </c>
    </row>
    <row r="2140" spans="8:12" ht="15" x14ac:dyDescent="0.25">
      <c r="H2140">
        <v>102367</v>
      </c>
      <c r="I2140" t="s">
        <v>20705</v>
      </c>
      <c r="K2140" s="94" t="s">
        <v>3009</v>
      </c>
      <c r="L2140" s="94" t="s">
        <v>13817</v>
      </c>
    </row>
    <row r="2141" spans="8:12" ht="15" x14ac:dyDescent="0.25">
      <c r="H2141">
        <v>102368</v>
      </c>
      <c r="I2141" t="s">
        <v>20706</v>
      </c>
      <c r="K2141" s="94" t="s">
        <v>3010</v>
      </c>
      <c r="L2141" s="94" t="s">
        <v>13819</v>
      </c>
    </row>
    <row r="2142" spans="8:12" ht="15" x14ac:dyDescent="0.25">
      <c r="H2142">
        <v>102369</v>
      </c>
      <c r="I2142" t="s">
        <v>20707</v>
      </c>
      <c r="K2142" s="94" t="s">
        <v>3011</v>
      </c>
      <c r="L2142" s="94" t="s">
        <v>13821</v>
      </c>
    </row>
    <row r="2143" spans="8:12" ht="15" x14ac:dyDescent="0.25">
      <c r="H2143">
        <v>102370</v>
      </c>
      <c r="I2143" t="s">
        <v>20708</v>
      </c>
      <c r="K2143" s="94" t="s">
        <v>3012</v>
      </c>
      <c r="L2143" s="94" t="s">
        <v>13823</v>
      </c>
    </row>
    <row r="2144" spans="8:12" ht="15" x14ac:dyDescent="0.25">
      <c r="H2144">
        <v>102371</v>
      </c>
      <c r="I2144" t="s">
        <v>20709</v>
      </c>
      <c r="K2144" s="94" t="s">
        <v>3013</v>
      </c>
      <c r="L2144" s="94" t="s">
        <v>13825</v>
      </c>
    </row>
    <row r="2145" spans="8:12" ht="15" x14ac:dyDescent="0.25">
      <c r="H2145">
        <v>102372</v>
      </c>
      <c r="I2145" t="s">
        <v>11599</v>
      </c>
      <c r="K2145" s="94" t="s">
        <v>3014</v>
      </c>
      <c r="L2145" s="94" t="s">
        <v>13826</v>
      </c>
    </row>
    <row r="2146" spans="8:12" ht="15" x14ac:dyDescent="0.25">
      <c r="H2146">
        <v>102373</v>
      </c>
      <c r="I2146" t="s">
        <v>20710</v>
      </c>
      <c r="K2146" s="94" t="s">
        <v>3015</v>
      </c>
      <c r="L2146" s="94" t="s">
        <v>13821</v>
      </c>
    </row>
    <row r="2147" spans="8:12" ht="15" x14ac:dyDescent="0.25">
      <c r="H2147">
        <v>102374</v>
      </c>
      <c r="I2147" t="s">
        <v>23834</v>
      </c>
      <c r="K2147" s="94" t="s">
        <v>3016</v>
      </c>
      <c r="L2147" s="94" t="s">
        <v>13827</v>
      </c>
    </row>
    <row r="2148" spans="8:12" ht="15" x14ac:dyDescent="0.25">
      <c r="H2148">
        <v>102375</v>
      </c>
      <c r="I2148" t="s">
        <v>20711</v>
      </c>
      <c r="K2148" s="94" t="s">
        <v>3017</v>
      </c>
      <c r="L2148" s="94" t="s">
        <v>13828</v>
      </c>
    </row>
    <row r="2149" spans="8:12" ht="15" x14ac:dyDescent="0.25">
      <c r="H2149">
        <v>102376</v>
      </c>
      <c r="I2149" t="s">
        <v>20712</v>
      </c>
      <c r="K2149" s="94" t="s">
        <v>3018</v>
      </c>
      <c r="L2149" s="94" t="s">
        <v>13829</v>
      </c>
    </row>
    <row r="2150" spans="8:12" ht="15" x14ac:dyDescent="0.25">
      <c r="H2150">
        <v>102377</v>
      </c>
      <c r="I2150" t="s">
        <v>20713</v>
      </c>
      <c r="K2150" s="94" t="s">
        <v>3019</v>
      </c>
      <c r="L2150" s="94" t="s">
        <v>13831</v>
      </c>
    </row>
    <row r="2151" spans="8:12" ht="15" x14ac:dyDescent="0.25">
      <c r="H2151">
        <v>102378</v>
      </c>
      <c r="I2151" t="s">
        <v>20714</v>
      </c>
      <c r="K2151" s="94" t="s">
        <v>3020</v>
      </c>
      <c r="L2151" s="94" t="s">
        <v>13832</v>
      </c>
    </row>
    <row r="2152" spans="8:12" ht="15" x14ac:dyDescent="0.25">
      <c r="H2152">
        <v>102379</v>
      </c>
      <c r="I2152" t="s">
        <v>20715</v>
      </c>
      <c r="K2152" s="94" t="s">
        <v>3021</v>
      </c>
      <c r="L2152" s="94" t="s">
        <v>13834</v>
      </c>
    </row>
    <row r="2153" spans="8:12" ht="15" x14ac:dyDescent="0.25">
      <c r="H2153">
        <v>102380</v>
      </c>
      <c r="I2153" t="s">
        <v>20716</v>
      </c>
      <c r="K2153" s="94" t="s">
        <v>3022</v>
      </c>
      <c r="L2153" s="94" t="s">
        <v>13835</v>
      </c>
    </row>
    <row r="2154" spans="8:12" ht="15" x14ac:dyDescent="0.25">
      <c r="H2154">
        <v>102381</v>
      </c>
      <c r="I2154" t="s">
        <v>20717</v>
      </c>
      <c r="K2154" s="94" t="s">
        <v>3023</v>
      </c>
      <c r="L2154" s="94" t="s">
        <v>13836</v>
      </c>
    </row>
    <row r="2155" spans="8:12" ht="15" x14ac:dyDescent="0.25">
      <c r="H2155">
        <v>102382</v>
      </c>
      <c r="I2155" t="s">
        <v>20718</v>
      </c>
      <c r="K2155" s="94" t="s">
        <v>3024</v>
      </c>
      <c r="L2155" s="94" t="s">
        <v>13838</v>
      </c>
    </row>
    <row r="2156" spans="8:12" ht="15" x14ac:dyDescent="0.25">
      <c r="H2156">
        <v>102383</v>
      </c>
      <c r="I2156" t="s">
        <v>20719</v>
      </c>
      <c r="K2156" s="94" t="s">
        <v>3025</v>
      </c>
      <c r="L2156" s="94" t="s">
        <v>13840</v>
      </c>
    </row>
    <row r="2157" spans="8:12" ht="15" x14ac:dyDescent="0.25">
      <c r="H2157">
        <v>102384</v>
      </c>
      <c r="I2157" t="s">
        <v>20720</v>
      </c>
      <c r="K2157" s="94" t="s">
        <v>3026</v>
      </c>
      <c r="L2157" s="94" t="s">
        <v>13841</v>
      </c>
    </row>
    <row r="2158" spans="8:12" ht="15" x14ac:dyDescent="0.25">
      <c r="H2158">
        <v>102385</v>
      </c>
      <c r="I2158" t="s">
        <v>20721</v>
      </c>
      <c r="K2158" s="94" t="s">
        <v>3027</v>
      </c>
      <c r="L2158" s="94" t="s">
        <v>13842</v>
      </c>
    </row>
    <row r="2159" spans="8:12" ht="15" x14ac:dyDescent="0.25">
      <c r="H2159">
        <v>102386</v>
      </c>
      <c r="I2159" t="s">
        <v>20722</v>
      </c>
      <c r="K2159" s="94" t="s">
        <v>3028</v>
      </c>
      <c r="L2159" s="94" t="s">
        <v>13843</v>
      </c>
    </row>
    <row r="2160" spans="8:12" ht="15" x14ac:dyDescent="0.25">
      <c r="H2160">
        <v>102387</v>
      </c>
      <c r="I2160" t="s">
        <v>20723</v>
      </c>
      <c r="K2160" s="94" t="s">
        <v>3029</v>
      </c>
      <c r="L2160" s="94" t="s">
        <v>13844</v>
      </c>
    </row>
    <row r="2161" spans="8:12" ht="15" x14ac:dyDescent="0.25">
      <c r="H2161">
        <v>102388</v>
      </c>
      <c r="I2161" t="s">
        <v>23835</v>
      </c>
      <c r="K2161" s="94" t="s">
        <v>3030</v>
      </c>
      <c r="L2161" s="94" t="s">
        <v>13845</v>
      </c>
    </row>
    <row r="2162" spans="8:12" ht="15" x14ac:dyDescent="0.25">
      <c r="H2162">
        <v>102389</v>
      </c>
      <c r="I2162" t="s">
        <v>20724</v>
      </c>
      <c r="K2162" s="94" t="s">
        <v>3031</v>
      </c>
      <c r="L2162" s="94" t="s">
        <v>13846</v>
      </c>
    </row>
    <row r="2163" spans="8:12" ht="15" x14ac:dyDescent="0.25">
      <c r="H2163">
        <v>102390</v>
      </c>
      <c r="I2163" t="s">
        <v>20725</v>
      </c>
      <c r="K2163" s="94" t="s">
        <v>3032</v>
      </c>
      <c r="L2163" s="94" t="s">
        <v>13848</v>
      </c>
    </row>
    <row r="2164" spans="8:12" ht="15" x14ac:dyDescent="0.25">
      <c r="H2164">
        <v>102391</v>
      </c>
      <c r="I2164" t="s">
        <v>20726</v>
      </c>
      <c r="K2164" s="94" t="s">
        <v>3033</v>
      </c>
      <c r="L2164" s="94" t="s">
        <v>13849</v>
      </c>
    </row>
    <row r="2165" spans="8:12" ht="15" x14ac:dyDescent="0.25">
      <c r="H2165">
        <v>102392</v>
      </c>
      <c r="I2165" t="s">
        <v>20727</v>
      </c>
      <c r="K2165" s="94" t="s">
        <v>3034</v>
      </c>
      <c r="L2165" s="94" t="s">
        <v>13850</v>
      </c>
    </row>
    <row r="2166" spans="8:12" ht="15" x14ac:dyDescent="0.25">
      <c r="H2166">
        <v>102393</v>
      </c>
      <c r="I2166" t="s">
        <v>20728</v>
      </c>
      <c r="K2166" s="94" t="s">
        <v>3035</v>
      </c>
      <c r="L2166" s="94" t="s">
        <v>13851</v>
      </c>
    </row>
    <row r="2167" spans="8:12" ht="15" x14ac:dyDescent="0.25">
      <c r="H2167">
        <v>102394</v>
      </c>
      <c r="I2167" t="s">
        <v>20729</v>
      </c>
      <c r="K2167" s="94" t="s">
        <v>3036</v>
      </c>
      <c r="L2167" s="94" t="s">
        <v>13852</v>
      </c>
    </row>
    <row r="2168" spans="8:12" ht="15" x14ac:dyDescent="0.25">
      <c r="H2168">
        <v>102395</v>
      </c>
      <c r="I2168" t="s">
        <v>20730</v>
      </c>
      <c r="K2168" s="94" t="s">
        <v>3037</v>
      </c>
      <c r="L2168" s="94" t="s">
        <v>13853</v>
      </c>
    </row>
    <row r="2169" spans="8:12" ht="15" x14ac:dyDescent="0.25">
      <c r="H2169">
        <v>102396</v>
      </c>
      <c r="I2169" t="s">
        <v>20731</v>
      </c>
      <c r="K2169" s="94" t="s">
        <v>3038</v>
      </c>
      <c r="L2169" s="94" t="s">
        <v>13854</v>
      </c>
    </row>
    <row r="2170" spans="8:12" ht="15" x14ac:dyDescent="0.25">
      <c r="H2170">
        <v>102397</v>
      </c>
      <c r="I2170" t="s">
        <v>20732</v>
      </c>
      <c r="K2170" s="94" t="s">
        <v>3039</v>
      </c>
      <c r="L2170" s="94" t="s">
        <v>13855</v>
      </c>
    </row>
    <row r="2171" spans="8:12" ht="15" x14ac:dyDescent="0.25">
      <c r="H2171">
        <v>102398</v>
      </c>
      <c r="I2171" t="s">
        <v>11600</v>
      </c>
      <c r="K2171" s="94" t="s">
        <v>3040</v>
      </c>
      <c r="L2171" s="94" t="s">
        <v>13856</v>
      </c>
    </row>
    <row r="2172" spans="8:12" ht="15" x14ac:dyDescent="0.25">
      <c r="H2172">
        <v>102399</v>
      </c>
      <c r="I2172" t="s">
        <v>11601</v>
      </c>
      <c r="K2172" s="94" t="s">
        <v>3041</v>
      </c>
      <c r="L2172" s="94" t="s">
        <v>13857</v>
      </c>
    </row>
    <row r="2173" spans="8:12" ht="15" x14ac:dyDescent="0.25">
      <c r="H2173">
        <v>102400</v>
      </c>
      <c r="I2173" t="s">
        <v>20733</v>
      </c>
      <c r="K2173" s="94" t="s">
        <v>3042</v>
      </c>
      <c r="L2173" s="94" t="s">
        <v>13859</v>
      </c>
    </row>
    <row r="2174" spans="8:12" ht="15" x14ac:dyDescent="0.25">
      <c r="H2174">
        <v>102401</v>
      </c>
      <c r="I2174" t="s">
        <v>20734</v>
      </c>
      <c r="K2174" s="94" t="s">
        <v>3043</v>
      </c>
      <c r="L2174" s="94" t="s">
        <v>13860</v>
      </c>
    </row>
    <row r="2175" spans="8:12" ht="15" x14ac:dyDescent="0.25">
      <c r="H2175">
        <v>102402</v>
      </c>
      <c r="I2175" t="s">
        <v>20735</v>
      </c>
      <c r="K2175" s="94" t="s">
        <v>3044</v>
      </c>
      <c r="L2175" s="94" t="s">
        <v>13861</v>
      </c>
    </row>
    <row r="2176" spans="8:12" ht="15" x14ac:dyDescent="0.25">
      <c r="H2176">
        <v>102403</v>
      </c>
      <c r="I2176" t="s">
        <v>20736</v>
      </c>
      <c r="K2176" s="94" t="s">
        <v>3045</v>
      </c>
      <c r="L2176" s="94" t="s">
        <v>13862</v>
      </c>
    </row>
    <row r="2177" spans="8:12" ht="15" x14ac:dyDescent="0.25">
      <c r="H2177">
        <v>102404</v>
      </c>
      <c r="I2177" t="s">
        <v>20737</v>
      </c>
      <c r="K2177" s="94" t="s">
        <v>3046</v>
      </c>
      <c r="L2177" s="94" t="s">
        <v>13863</v>
      </c>
    </row>
    <row r="2178" spans="8:12" ht="15" x14ac:dyDescent="0.25">
      <c r="H2178">
        <v>102405</v>
      </c>
      <c r="I2178" t="s">
        <v>20738</v>
      </c>
      <c r="K2178" s="94" t="s">
        <v>3047</v>
      </c>
      <c r="L2178" s="94" t="s">
        <v>3048</v>
      </c>
    </row>
    <row r="2179" spans="8:12" ht="15" x14ac:dyDescent="0.25">
      <c r="H2179">
        <v>102406</v>
      </c>
      <c r="I2179" t="s">
        <v>20739</v>
      </c>
      <c r="K2179" s="94" t="s">
        <v>3049</v>
      </c>
      <c r="L2179" s="94" t="s">
        <v>3050</v>
      </c>
    </row>
    <row r="2180" spans="8:12" ht="15" x14ac:dyDescent="0.25">
      <c r="H2180">
        <v>102407</v>
      </c>
      <c r="I2180" t="s">
        <v>20740</v>
      </c>
      <c r="K2180" s="94" t="s">
        <v>3051</v>
      </c>
      <c r="L2180" s="94" t="s">
        <v>762</v>
      </c>
    </row>
    <row r="2181" spans="8:12" ht="15" x14ac:dyDescent="0.25">
      <c r="H2181">
        <v>102408</v>
      </c>
      <c r="I2181" t="s">
        <v>20741</v>
      </c>
      <c r="K2181" s="94" t="s">
        <v>3052</v>
      </c>
      <c r="L2181" s="94" t="s">
        <v>3053</v>
      </c>
    </row>
    <row r="2182" spans="8:12" ht="15" x14ac:dyDescent="0.25">
      <c r="H2182">
        <v>102410</v>
      </c>
      <c r="I2182" t="s">
        <v>20742</v>
      </c>
      <c r="K2182" s="94" t="s">
        <v>3054</v>
      </c>
      <c r="L2182" s="94" t="s">
        <v>13864</v>
      </c>
    </row>
    <row r="2183" spans="8:12" ht="15" x14ac:dyDescent="0.25">
      <c r="H2183">
        <v>102411</v>
      </c>
      <c r="I2183" t="s">
        <v>20743</v>
      </c>
      <c r="K2183" s="94" t="s">
        <v>3055</v>
      </c>
      <c r="L2183" s="94" t="s">
        <v>13865</v>
      </c>
    </row>
    <row r="2184" spans="8:12" ht="15" x14ac:dyDescent="0.25">
      <c r="H2184">
        <v>102412</v>
      </c>
      <c r="I2184" t="s">
        <v>20744</v>
      </c>
      <c r="K2184" s="94" t="s">
        <v>3056</v>
      </c>
      <c r="L2184" s="94" t="s">
        <v>13866</v>
      </c>
    </row>
    <row r="2185" spans="8:12" ht="15" x14ac:dyDescent="0.25">
      <c r="H2185">
        <v>102413</v>
      </c>
      <c r="I2185" t="s">
        <v>20745</v>
      </c>
      <c r="K2185" s="94" t="s">
        <v>3057</v>
      </c>
      <c r="L2185" s="94" t="s">
        <v>13867</v>
      </c>
    </row>
    <row r="2186" spans="8:12" ht="15" x14ac:dyDescent="0.25">
      <c r="H2186">
        <v>102414</v>
      </c>
      <c r="I2186" t="s">
        <v>20746</v>
      </c>
      <c r="K2186" s="94" t="s">
        <v>3058</v>
      </c>
      <c r="L2186" s="94" t="s">
        <v>13868</v>
      </c>
    </row>
    <row r="2187" spans="8:12" ht="15" x14ac:dyDescent="0.25">
      <c r="H2187">
        <v>102415</v>
      </c>
      <c r="I2187" t="s">
        <v>20747</v>
      </c>
      <c r="K2187" s="94" t="s">
        <v>3059</v>
      </c>
      <c r="L2187" s="94" t="s">
        <v>13869</v>
      </c>
    </row>
    <row r="2188" spans="8:12" ht="15" x14ac:dyDescent="0.25">
      <c r="H2188">
        <v>102416</v>
      </c>
      <c r="I2188" t="s">
        <v>20748</v>
      </c>
      <c r="K2188" s="94" t="s">
        <v>3060</v>
      </c>
      <c r="L2188" s="94" t="s">
        <v>13870</v>
      </c>
    </row>
    <row r="2189" spans="8:12" ht="15" x14ac:dyDescent="0.25">
      <c r="H2189">
        <v>102417</v>
      </c>
      <c r="I2189" t="s">
        <v>20749</v>
      </c>
      <c r="K2189" s="94" t="s">
        <v>3061</v>
      </c>
      <c r="L2189" s="94" t="s">
        <v>13871</v>
      </c>
    </row>
    <row r="2190" spans="8:12" ht="15" x14ac:dyDescent="0.25">
      <c r="H2190">
        <v>102418</v>
      </c>
      <c r="I2190" t="s">
        <v>20750</v>
      </c>
      <c r="K2190" s="94" t="s">
        <v>3062</v>
      </c>
      <c r="L2190" s="94" t="s">
        <v>13872</v>
      </c>
    </row>
    <row r="2191" spans="8:12" ht="15" x14ac:dyDescent="0.25">
      <c r="H2191">
        <v>102419</v>
      </c>
      <c r="I2191" t="s">
        <v>20751</v>
      </c>
      <c r="K2191" s="94" t="s">
        <v>3063</v>
      </c>
      <c r="L2191" s="94" t="s">
        <v>13873</v>
      </c>
    </row>
    <row r="2192" spans="8:12" ht="15" x14ac:dyDescent="0.25">
      <c r="H2192">
        <v>102420</v>
      </c>
      <c r="I2192" t="s">
        <v>11602</v>
      </c>
      <c r="K2192" s="94" t="s">
        <v>3064</v>
      </c>
      <c r="L2192" s="94" t="s">
        <v>13310</v>
      </c>
    </row>
    <row r="2193" spans="8:12" ht="15" x14ac:dyDescent="0.25">
      <c r="H2193">
        <v>102421</v>
      </c>
      <c r="I2193" t="s">
        <v>20752</v>
      </c>
      <c r="K2193" s="94" t="s">
        <v>3065</v>
      </c>
      <c r="L2193" s="94" t="s">
        <v>13874</v>
      </c>
    </row>
    <row r="2194" spans="8:12" ht="15" x14ac:dyDescent="0.25">
      <c r="H2194">
        <v>102422</v>
      </c>
      <c r="I2194" t="s">
        <v>20753</v>
      </c>
      <c r="K2194" s="94" t="s">
        <v>3066</v>
      </c>
      <c r="L2194" s="94" t="s">
        <v>13875</v>
      </c>
    </row>
    <row r="2195" spans="8:12" ht="15" x14ac:dyDescent="0.25">
      <c r="H2195">
        <v>102423</v>
      </c>
      <c r="I2195" t="s">
        <v>20754</v>
      </c>
      <c r="K2195" s="94" t="s">
        <v>3067</v>
      </c>
      <c r="L2195" s="94" t="s">
        <v>13876</v>
      </c>
    </row>
    <row r="2196" spans="8:12" ht="15" x14ac:dyDescent="0.25">
      <c r="H2196">
        <v>102424</v>
      </c>
      <c r="I2196" t="s">
        <v>20755</v>
      </c>
      <c r="K2196" s="94" t="s">
        <v>3068</v>
      </c>
      <c r="L2196" s="94" t="s">
        <v>13877</v>
      </c>
    </row>
    <row r="2197" spans="8:12" ht="15" x14ac:dyDescent="0.25">
      <c r="H2197">
        <v>102425</v>
      </c>
      <c r="I2197" t="s">
        <v>20756</v>
      </c>
      <c r="K2197" s="94" t="s">
        <v>3069</v>
      </c>
      <c r="L2197" s="94" t="s">
        <v>13878</v>
      </c>
    </row>
    <row r="2198" spans="8:12" ht="15" x14ac:dyDescent="0.25">
      <c r="H2198">
        <v>102426</v>
      </c>
      <c r="I2198" t="s">
        <v>20727</v>
      </c>
      <c r="K2198" s="94" t="s">
        <v>3070</v>
      </c>
      <c r="L2198" s="94" t="s">
        <v>13879</v>
      </c>
    </row>
    <row r="2199" spans="8:12" ht="15" x14ac:dyDescent="0.25">
      <c r="H2199">
        <v>102427</v>
      </c>
      <c r="I2199" t="s">
        <v>20757</v>
      </c>
      <c r="K2199" s="94" t="s">
        <v>3071</v>
      </c>
      <c r="L2199" s="94" t="s">
        <v>13880</v>
      </c>
    </row>
    <row r="2200" spans="8:12" ht="15" x14ac:dyDescent="0.25">
      <c r="H2200">
        <v>102428</v>
      </c>
      <c r="I2200" t="s">
        <v>23836</v>
      </c>
      <c r="K2200" s="94" t="s">
        <v>3072</v>
      </c>
      <c r="L2200" s="94" t="s">
        <v>13881</v>
      </c>
    </row>
    <row r="2201" spans="8:12" ht="15" x14ac:dyDescent="0.25">
      <c r="H2201">
        <v>102429</v>
      </c>
      <c r="I2201" t="s">
        <v>23837</v>
      </c>
      <c r="K2201" s="94" t="s">
        <v>3073</v>
      </c>
      <c r="L2201" s="94" t="s">
        <v>13882</v>
      </c>
    </row>
    <row r="2202" spans="8:12" ht="15" x14ac:dyDescent="0.25">
      <c r="H2202">
        <v>102430</v>
      </c>
      <c r="I2202" t="s">
        <v>20758</v>
      </c>
      <c r="K2202" s="94" t="s">
        <v>3074</v>
      </c>
      <c r="L2202" s="94" t="s">
        <v>13883</v>
      </c>
    </row>
    <row r="2203" spans="8:12" ht="15" x14ac:dyDescent="0.25">
      <c r="H2203">
        <v>102431</v>
      </c>
      <c r="I2203" t="s">
        <v>20734</v>
      </c>
      <c r="K2203" s="94" t="s">
        <v>3075</v>
      </c>
      <c r="L2203" s="94" t="s">
        <v>13884</v>
      </c>
    </row>
    <row r="2204" spans="8:12" ht="15" x14ac:dyDescent="0.25">
      <c r="H2204">
        <v>102432</v>
      </c>
      <c r="I2204" t="s">
        <v>20759</v>
      </c>
      <c r="K2204" s="94" t="s">
        <v>3076</v>
      </c>
      <c r="L2204" s="94" t="s">
        <v>13885</v>
      </c>
    </row>
    <row r="2205" spans="8:12" ht="15" x14ac:dyDescent="0.25">
      <c r="H2205">
        <v>102434</v>
      </c>
      <c r="I2205" t="s">
        <v>20760</v>
      </c>
      <c r="K2205" s="94" t="s">
        <v>3077</v>
      </c>
      <c r="L2205" s="94" t="s">
        <v>13886</v>
      </c>
    </row>
    <row r="2206" spans="8:12" ht="15" x14ac:dyDescent="0.25">
      <c r="H2206">
        <v>102435</v>
      </c>
      <c r="I2206" t="s">
        <v>18862</v>
      </c>
      <c r="K2206" s="94" t="s">
        <v>3078</v>
      </c>
      <c r="L2206" s="94" t="s">
        <v>13887</v>
      </c>
    </row>
    <row r="2207" spans="8:12" ht="15" x14ac:dyDescent="0.25">
      <c r="H2207">
        <v>102436</v>
      </c>
      <c r="I2207" t="s">
        <v>20761</v>
      </c>
      <c r="K2207" s="94" t="s">
        <v>3079</v>
      </c>
      <c r="L2207" s="94" t="s">
        <v>3080</v>
      </c>
    </row>
    <row r="2208" spans="8:12" ht="15" x14ac:dyDescent="0.25">
      <c r="H2208">
        <v>102437</v>
      </c>
      <c r="I2208" t="s">
        <v>20722</v>
      </c>
      <c r="K2208" s="94" t="s">
        <v>3081</v>
      </c>
      <c r="L2208" s="94" t="s">
        <v>13888</v>
      </c>
    </row>
    <row r="2209" spans="8:12" ht="15" x14ac:dyDescent="0.25">
      <c r="H2209">
        <v>102438</v>
      </c>
      <c r="I2209" t="s">
        <v>20762</v>
      </c>
      <c r="K2209" s="94" t="s">
        <v>3082</v>
      </c>
      <c r="L2209" s="94" t="s">
        <v>13889</v>
      </c>
    </row>
    <row r="2210" spans="8:12" ht="15" x14ac:dyDescent="0.25">
      <c r="H2210">
        <v>102439</v>
      </c>
      <c r="I2210" t="s">
        <v>20763</v>
      </c>
      <c r="K2210" s="94" t="s">
        <v>3083</v>
      </c>
      <c r="L2210" s="94" t="s">
        <v>13890</v>
      </c>
    </row>
    <row r="2211" spans="8:12" ht="15" x14ac:dyDescent="0.25">
      <c r="H2211">
        <v>102440</v>
      </c>
      <c r="I2211" t="s">
        <v>20764</v>
      </c>
      <c r="K2211" s="94" t="s">
        <v>3084</v>
      </c>
      <c r="L2211" s="94" t="s">
        <v>13891</v>
      </c>
    </row>
    <row r="2212" spans="8:12" ht="15" x14ac:dyDescent="0.25">
      <c r="H2212">
        <v>102441</v>
      </c>
      <c r="I2212" t="s">
        <v>20765</v>
      </c>
      <c r="K2212" s="94" t="s">
        <v>3085</v>
      </c>
      <c r="L2212" s="94" t="s">
        <v>13892</v>
      </c>
    </row>
    <row r="2213" spans="8:12" ht="15" x14ac:dyDescent="0.25">
      <c r="H2213">
        <v>102442</v>
      </c>
      <c r="I2213" t="s">
        <v>20766</v>
      </c>
      <c r="K2213" s="94" t="s">
        <v>3086</v>
      </c>
      <c r="L2213" s="94" t="s">
        <v>13893</v>
      </c>
    </row>
    <row r="2214" spans="8:12" ht="15" x14ac:dyDescent="0.25">
      <c r="H2214">
        <v>102443</v>
      </c>
      <c r="I2214" t="s">
        <v>20767</v>
      </c>
      <c r="K2214" s="94" t="s">
        <v>3087</v>
      </c>
      <c r="L2214" s="94" t="s">
        <v>13894</v>
      </c>
    </row>
    <row r="2215" spans="8:12" ht="15" x14ac:dyDescent="0.25">
      <c r="H2215">
        <v>102444</v>
      </c>
      <c r="I2215" t="s">
        <v>84</v>
      </c>
      <c r="K2215" s="94" t="s">
        <v>3088</v>
      </c>
      <c r="L2215" s="94" t="s">
        <v>13895</v>
      </c>
    </row>
    <row r="2216" spans="8:12" ht="15" x14ac:dyDescent="0.25">
      <c r="H2216">
        <v>102445</v>
      </c>
      <c r="I2216" t="s">
        <v>20768</v>
      </c>
      <c r="K2216" s="94" t="s">
        <v>3089</v>
      </c>
      <c r="L2216" s="94" t="s">
        <v>13896</v>
      </c>
    </row>
    <row r="2217" spans="8:12" ht="15" x14ac:dyDescent="0.25">
      <c r="H2217">
        <v>102446</v>
      </c>
      <c r="I2217" t="s">
        <v>20769</v>
      </c>
      <c r="K2217" s="94" t="s">
        <v>3090</v>
      </c>
      <c r="L2217" s="94" t="s">
        <v>13897</v>
      </c>
    </row>
    <row r="2218" spans="8:12" ht="15" x14ac:dyDescent="0.25">
      <c r="H2218">
        <v>102447</v>
      </c>
      <c r="I2218" t="s">
        <v>20770</v>
      </c>
      <c r="K2218" s="94" t="s">
        <v>3091</v>
      </c>
      <c r="L2218" s="94" t="s">
        <v>13898</v>
      </c>
    </row>
    <row r="2219" spans="8:12" ht="15" x14ac:dyDescent="0.25">
      <c r="H2219">
        <v>102448</v>
      </c>
      <c r="I2219" t="s">
        <v>20771</v>
      </c>
      <c r="K2219" s="94" t="s">
        <v>3092</v>
      </c>
      <c r="L2219" s="94" t="s">
        <v>13899</v>
      </c>
    </row>
    <row r="2220" spans="8:12" ht="15" x14ac:dyDescent="0.25">
      <c r="H2220">
        <v>102449</v>
      </c>
      <c r="I2220" t="s">
        <v>20772</v>
      </c>
      <c r="K2220" s="94" t="s">
        <v>3093</v>
      </c>
      <c r="L2220" s="94" t="s">
        <v>13900</v>
      </c>
    </row>
    <row r="2221" spans="8:12" ht="15" x14ac:dyDescent="0.25">
      <c r="H2221">
        <v>102450</v>
      </c>
      <c r="I2221" t="s">
        <v>20773</v>
      </c>
      <c r="K2221" s="94" t="s">
        <v>3094</v>
      </c>
      <c r="L2221" s="94" t="s">
        <v>13901</v>
      </c>
    </row>
    <row r="2222" spans="8:12" ht="15" x14ac:dyDescent="0.25">
      <c r="H2222">
        <v>102451</v>
      </c>
      <c r="I2222" t="s">
        <v>20774</v>
      </c>
      <c r="K2222" s="94" t="s">
        <v>3095</v>
      </c>
      <c r="L2222" s="94" t="s">
        <v>13902</v>
      </c>
    </row>
    <row r="2223" spans="8:12" ht="15" x14ac:dyDescent="0.25">
      <c r="H2223">
        <v>102452</v>
      </c>
      <c r="I2223" t="s">
        <v>20775</v>
      </c>
      <c r="K2223" s="94" t="s">
        <v>3096</v>
      </c>
      <c r="L2223" s="94" t="s">
        <v>13903</v>
      </c>
    </row>
    <row r="2224" spans="8:12" ht="15" x14ac:dyDescent="0.25">
      <c r="H2224">
        <v>102453</v>
      </c>
      <c r="I2224" t="s">
        <v>23838</v>
      </c>
      <c r="K2224" s="94" t="s">
        <v>3097</v>
      </c>
      <c r="L2224" s="94" t="s">
        <v>13904</v>
      </c>
    </row>
    <row r="2225" spans="8:12" ht="15" x14ac:dyDescent="0.25">
      <c r="H2225">
        <v>102454</v>
      </c>
      <c r="I2225" t="s">
        <v>20776</v>
      </c>
      <c r="K2225" s="94" t="s">
        <v>3098</v>
      </c>
      <c r="L2225" s="94" t="s">
        <v>13905</v>
      </c>
    </row>
    <row r="2226" spans="8:12" ht="15" x14ac:dyDescent="0.25">
      <c r="H2226">
        <v>102455</v>
      </c>
      <c r="I2226" t="s">
        <v>20777</v>
      </c>
      <c r="K2226" s="94" t="s">
        <v>3099</v>
      </c>
      <c r="L2226" s="94" t="s">
        <v>13906</v>
      </c>
    </row>
    <row r="2227" spans="8:12" ht="15" x14ac:dyDescent="0.25">
      <c r="H2227">
        <v>102456</v>
      </c>
      <c r="I2227" t="s">
        <v>20778</v>
      </c>
      <c r="K2227" s="94" t="s">
        <v>3100</v>
      </c>
      <c r="L2227" s="94" t="s">
        <v>13907</v>
      </c>
    </row>
    <row r="2228" spans="8:12" ht="15" x14ac:dyDescent="0.25">
      <c r="H2228">
        <v>102457</v>
      </c>
      <c r="I2228" t="s">
        <v>23839</v>
      </c>
      <c r="K2228" s="94" t="s">
        <v>3101</v>
      </c>
      <c r="L2228" s="94" t="s">
        <v>13908</v>
      </c>
    </row>
    <row r="2229" spans="8:12" ht="15" x14ac:dyDescent="0.25">
      <c r="H2229">
        <v>102458</v>
      </c>
      <c r="I2229" t="s">
        <v>20758</v>
      </c>
      <c r="K2229" s="94" t="s">
        <v>3102</v>
      </c>
      <c r="L2229" s="94" t="s">
        <v>13909</v>
      </c>
    </row>
    <row r="2230" spans="8:12" ht="15" x14ac:dyDescent="0.25">
      <c r="H2230">
        <v>102459</v>
      </c>
      <c r="I2230" t="s">
        <v>20779</v>
      </c>
      <c r="K2230" s="94" t="s">
        <v>3103</v>
      </c>
      <c r="L2230" s="94" t="s">
        <v>13910</v>
      </c>
    </row>
    <row r="2231" spans="8:12" ht="15" x14ac:dyDescent="0.25">
      <c r="H2231">
        <v>102460</v>
      </c>
      <c r="I2231" t="s">
        <v>20780</v>
      </c>
      <c r="K2231" s="94" t="s">
        <v>3104</v>
      </c>
      <c r="L2231" s="94" t="s">
        <v>13911</v>
      </c>
    </row>
    <row r="2232" spans="8:12" ht="15" x14ac:dyDescent="0.25">
      <c r="H2232">
        <v>102461</v>
      </c>
      <c r="I2232" t="s">
        <v>20781</v>
      </c>
      <c r="K2232" s="94" t="s">
        <v>3105</v>
      </c>
      <c r="L2232" s="94" t="s">
        <v>13912</v>
      </c>
    </row>
    <row r="2233" spans="8:12" ht="15" x14ac:dyDescent="0.25">
      <c r="H2233">
        <v>102462</v>
      </c>
      <c r="I2233" t="s">
        <v>125</v>
      </c>
      <c r="K2233" s="94" t="s">
        <v>3106</v>
      </c>
      <c r="L2233" s="94" t="s">
        <v>13913</v>
      </c>
    </row>
    <row r="2234" spans="8:12" ht="15" x14ac:dyDescent="0.25">
      <c r="H2234">
        <v>102463</v>
      </c>
      <c r="I2234" t="s">
        <v>20782</v>
      </c>
      <c r="K2234" s="94" t="s">
        <v>3107</v>
      </c>
      <c r="L2234" s="94" t="s">
        <v>13914</v>
      </c>
    </row>
    <row r="2235" spans="8:12" ht="15" x14ac:dyDescent="0.25">
      <c r="H2235">
        <v>102464</v>
      </c>
      <c r="I2235" t="s">
        <v>20783</v>
      </c>
      <c r="K2235" s="94" t="s">
        <v>3108</v>
      </c>
      <c r="L2235" s="94" t="s">
        <v>13915</v>
      </c>
    </row>
    <row r="2236" spans="8:12" ht="15" x14ac:dyDescent="0.25">
      <c r="H2236">
        <v>102465</v>
      </c>
      <c r="I2236" t="s">
        <v>20784</v>
      </c>
      <c r="K2236" s="94" t="s">
        <v>3109</v>
      </c>
      <c r="L2236" s="94" t="s">
        <v>13916</v>
      </c>
    </row>
    <row r="2237" spans="8:12" ht="15" x14ac:dyDescent="0.25">
      <c r="H2237">
        <v>102466</v>
      </c>
      <c r="I2237" t="s">
        <v>20785</v>
      </c>
      <c r="K2237" s="94" t="s">
        <v>3110</v>
      </c>
      <c r="L2237" s="94" t="s">
        <v>13917</v>
      </c>
    </row>
    <row r="2238" spans="8:12" ht="15" x14ac:dyDescent="0.25">
      <c r="H2238">
        <v>102467</v>
      </c>
      <c r="I2238" t="s">
        <v>20786</v>
      </c>
      <c r="K2238" s="94" t="s">
        <v>3111</v>
      </c>
      <c r="L2238" s="94" t="s">
        <v>13918</v>
      </c>
    </row>
    <row r="2239" spans="8:12" ht="15" x14ac:dyDescent="0.25">
      <c r="H2239">
        <v>102468</v>
      </c>
      <c r="I2239" t="s">
        <v>20787</v>
      </c>
      <c r="K2239" s="94" t="s">
        <v>3112</v>
      </c>
      <c r="L2239" s="94" t="s">
        <v>13919</v>
      </c>
    </row>
    <row r="2240" spans="8:12" ht="15" x14ac:dyDescent="0.25">
      <c r="H2240">
        <v>102469</v>
      </c>
      <c r="I2240" t="s">
        <v>20788</v>
      </c>
      <c r="K2240" s="94" t="s">
        <v>3113</v>
      </c>
      <c r="L2240" s="94" t="s">
        <v>13920</v>
      </c>
    </row>
    <row r="2241" spans="8:12" ht="15" x14ac:dyDescent="0.25">
      <c r="H2241">
        <v>102470</v>
      </c>
      <c r="I2241" t="s">
        <v>20789</v>
      </c>
      <c r="K2241" s="94" t="s">
        <v>3114</v>
      </c>
      <c r="L2241" s="94" t="s">
        <v>13921</v>
      </c>
    </row>
    <row r="2242" spans="8:12" ht="15" x14ac:dyDescent="0.25">
      <c r="H2242">
        <v>102471</v>
      </c>
      <c r="I2242" t="s">
        <v>20790</v>
      </c>
      <c r="K2242" s="94" t="s">
        <v>3115</v>
      </c>
      <c r="L2242" s="94" t="s">
        <v>13922</v>
      </c>
    </row>
    <row r="2243" spans="8:12" ht="15" x14ac:dyDescent="0.25">
      <c r="H2243">
        <v>102472</v>
      </c>
      <c r="I2243" t="s">
        <v>20791</v>
      </c>
      <c r="K2243" s="94" t="s">
        <v>3116</v>
      </c>
      <c r="L2243" s="94" t="s">
        <v>13923</v>
      </c>
    </row>
    <row r="2244" spans="8:12" ht="15" x14ac:dyDescent="0.25">
      <c r="H2244">
        <v>102473</v>
      </c>
      <c r="I2244" t="s">
        <v>20792</v>
      </c>
      <c r="K2244" s="94" t="s">
        <v>3117</v>
      </c>
      <c r="L2244" s="94" t="s">
        <v>13924</v>
      </c>
    </row>
    <row r="2245" spans="8:12" ht="15" x14ac:dyDescent="0.25">
      <c r="H2245">
        <v>102474</v>
      </c>
      <c r="I2245" t="s">
        <v>20758</v>
      </c>
      <c r="K2245" s="94" t="s">
        <v>3118</v>
      </c>
      <c r="L2245" s="94" t="s">
        <v>13925</v>
      </c>
    </row>
    <row r="2246" spans="8:12" ht="15" x14ac:dyDescent="0.25">
      <c r="H2246">
        <v>102475</v>
      </c>
      <c r="I2246" t="s">
        <v>11603</v>
      </c>
      <c r="K2246" s="94" t="s">
        <v>3119</v>
      </c>
      <c r="L2246" s="94" t="s">
        <v>13926</v>
      </c>
    </row>
    <row r="2247" spans="8:12" ht="15" x14ac:dyDescent="0.25">
      <c r="H2247">
        <v>102476</v>
      </c>
      <c r="I2247" t="s">
        <v>20793</v>
      </c>
      <c r="K2247" s="94" t="s">
        <v>3120</v>
      </c>
      <c r="L2247" s="94" t="s">
        <v>13927</v>
      </c>
    </row>
    <row r="2248" spans="8:12" ht="15" x14ac:dyDescent="0.25">
      <c r="H2248">
        <v>102477</v>
      </c>
      <c r="I2248" t="s">
        <v>20794</v>
      </c>
      <c r="K2248" s="94" t="s">
        <v>3121</v>
      </c>
      <c r="L2248" s="94" t="s">
        <v>13928</v>
      </c>
    </row>
    <row r="2249" spans="8:12" ht="15" x14ac:dyDescent="0.25">
      <c r="H2249">
        <v>102478</v>
      </c>
      <c r="I2249" t="s">
        <v>20795</v>
      </c>
      <c r="K2249" s="94" t="s">
        <v>3122</v>
      </c>
      <c r="L2249" s="94" t="s">
        <v>13929</v>
      </c>
    </row>
    <row r="2250" spans="8:12" ht="15" x14ac:dyDescent="0.25">
      <c r="H2250">
        <v>102479</v>
      </c>
      <c r="I2250" t="s">
        <v>23840</v>
      </c>
      <c r="K2250" s="94" t="s">
        <v>3123</v>
      </c>
      <c r="L2250" s="94" t="s">
        <v>13930</v>
      </c>
    </row>
    <row r="2251" spans="8:12" ht="15" x14ac:dyDescent="0.25">
      <c r="H2251">
        <v>102480</v>
      </c>
      <c r="I2251" t="s">
        <v>23841</v>
      </c>
      <c r="K2251" s="94" t="s">
        <v>3124</v>
      </c>
      <c r="L2251" s="94" t="s">
        <v>13931</v>
      </c>
    </row>
    <row r="2252" spans="8:12" ht="15" x14ac:dyDescent="0.25">
      <c r="H2252">
        <v>102481</v>
      </c>
      <c r="I2252" t="s">
        <v>20796</v>
      </c>
      <c r="K2252" s="94" t="s">
        <v>3125</v>
      </c>
      <c r="L2252" s="94" t="s">
        <v>13932</v>
      </c>
    </row>
    <row r="2253" spans="8:12" ht="15" x14ac:dyDescent="0.25">
      <c r="H2253">
        <v>102482</v>
      </c>
      <c r="I2253" t="s">
        <v>20797</v>
      </c>
      <c r="K2253" s="94" t="s">
        <v>3126</v>
      </c>
      <c r="L2253" s="94" t="s">
        <v>13933</v>
      </c>
    </row>
    <row r="2254" spans="8:12" ht="15" x14ac:dyDescent="0.25">
      <c r="H2254">
        <v>102483</v>
      </c>
      <c r="I2254" t="s">
        <v>20798</v>
      </c>
      <c r="K2254" s="94" t="s">
        <v>3127</v>
      </c>
      <c r="L2254" s="94" t="s">
        <v>13934</v>
      </c>
    </row>
    <row r="2255" spans="8:12" ht="15" x14ac:dyDescent="0.25">
      <c r="H2255">
        <v>102484</v>
      </c>
      <c r="I2255" t="s">
        <v>23842</v>
      </c>
      <c r="K2255" s="94" t="s">
        <v>3128</v>
      </c>
      <c r="L2255" s="94" t="s">
        <v>13935</v>
      </c>
    </row>
    <row r="2256" spans="8:12" ht="15" x14ac:dyDescent="0.25">
      <c r="H2256">
        <v>102485</v>
      </c>
      <c r="I2256" t="s">
        <v>20799</v>
      </c>
      <c r="K2256" s="94" t="s">
        <v>3129</v>
      </c>
      <c r="L2256" s="94" t="s">
        <v>13936</v>
      </c>
    </row>
    <row r="2257" spans="8:12" ht="15" x14ac:dyDescent="0.25">
      <c r="H2257">
        <v>102486</v>
      </c>
      <c r="I2257" t="s">
        <v>20800</v>
      </c>
      <c r="K2257" s="94" t="s">
        <v>3130</v>
      </c>
      <c r="L2257" s="94" t="s">
        <v>13937</v>
      </c>
    </row>
    <row r="2258" spans="8:12" ht="15" x14ac:dyDescent="0.25">
      <c r="H2258">
        <v>102487</v>
      </c>
      <c r="I2258" t="s">
        <v>20801</v>
      </c>
      <c r="K2258" s="94" t="s">
        <v>3131</v>
      </c>
      <c r="L2258" s="94" t="s">
        <v>13938</v>
      </c>
    </row>
    <row r="2259" spans="8:12" ht="15" x14ac:dyDescent="0.25">
      <c r="H2259">
        <v>102488</v>
      </c>
      <c r="I2259" t="s">
        <v>20802</v>
      </c>
      <c r="K2259" s="94" t="s">
        <v>3132</v>
      </c>
      <c r="L2259" s="94" t="s">
        <v>13939</v>
      </c>
    </row>
    <row r="2260" spans="8:12" ht="15" x14ac:dyDescent="0.25">
      <c r="H2260">
        <v>102489</v>
      </c>
      <c r="I2260" t="s">
        <v>20803</v>
      </c>
      <c r="K2260" s="94" t="s">
        <v>3133</v>
      </c>
      <c r="L2260" s="94" t="s">
        <v>13940</v>
      </c>
    </row>
    <row r="2261" spans="8:12" ht="15" x14ac:dyDescent="0.25">
      <c r="H2261">
        <v>102490</v>
      </c>
      <c r="I2261" t="s">
        <v>20804</v>
      </c>
      <c r="K2261" s="94" t="s">
        <v>3134</v>
      </c>
      <c r="L2261" s="94" t="s">
        <v>13941</v>
      </c>
    </row>
    <row r="2262" spans="8:12" ht="15" x14ac:dyDescent="0.25">
      <c r="H2262">
        <v>102492</v>
      </c>
      <c r="I2262" t="s">
        <v>20805</v>
      </c>
      <c r="K2262" s="94" t="s">
        <v>3135</v>
      </c>
      <c r="L2262" s="94" t="s">
        <v>13942</v>
      </c>
    </row>
    <row r="2263" spans="8:12" ht="15" x14ac:dyDescent="0.25">
      <c r="H2263">
        <v>102493</v>
      </c>
      <c r="I2263" t="s">
        <v>20806</v>
      </c>
      <c r="K2263" s="94" t="s">
        <v>3136</v>
      </c>
      <c r="L2263" s="94" t="s">
        <v>13943</v>
      </c>
    </row>
    <row r="2264" spans="8:12" ht="15" x14ac:dyDescent="0.25">
      <c r="H2264">
        <v>102494</v>
      </c>
      <c r="I2264" t="s">
        <v>20807</v>
      </c>
      <c r="K2264" s="94" t="s">
        <v>3137</v>
      </c>
      <c r="L2264" s="94" t="s">
        <v>13944</v>
      </c>
    </row>
    <row r="2265" spans="8:12" ht="15" x14ac:dyDescent="0.25">
      <c r="H2265">
        <v>102495</v>
      </c>
      <c r="I2265" t="s">
        <v>20808</v>
      </c>
      <c r="K2265" s="94" t="s">
        <v>3138</v>
      </c>
      <c r="L2265" s="94" t="s">
        <v>13945</v>
      </c>
    </row>
    <row r="2266" spans="8:12" ht="15" x14ac:dyDescent="0.25">
      <c r="H2266">
        <v>102496</v>
      </c>
      <c r="I2266" t="s">
        <v>20809</v>
      </c>
      <c r="K2266" s="94" t="s">
        <v>3139</v>
      </c>
      <c r="L2266" s="94" t="s">
        <v>13946</v>
      </c>
    </row>
    <row r="2267" spans="8:12" ht="15" x14ac:dyDescent="0.25">
      <c r="H2267">
        <v>102497</v>
      </c>
      <c r="I2267" t="s">
        <v>20810</v>
      </c>
      <c r="K2267" s="94" t="s">
        <v>3140</v>
      </c>
      <c r="L2267" s="94" t="s">
        <v>13947</v>
      </c>
    </row>
    <row r="2268" spans="8:12" ht="15" x14ac:dyDescent="0.25">
      <c r="H2268">
        <v>102498</v>
      </c>
      <c r="I2268" t="s">
        <v>23843</v>
      </c>
      <c r="K2268" s="94" t="s">
        <v>3141</v>
      </c>
      <c r="L2268" s="94" t="s">
        <v>13948</v>
      </c>
    </row>
    <row r="2269" spans="8:12" ht="15" x14ac:dyDescent="0.25">
      <c r="H2269">
        <v>102499</v>
      </c>
      <c r="I2269" t="s">
        <v>20811</v>
      </c>
      <c r="K2269" s="94" t="s">
        <v>3142</v>
      </c>
      <c r="L2269" s="94" t="s">
        <v>13949</v>
      </c>
    </row>
    <row r="2270" spans="8:12" ht="15" x14ac:dyDescent="0.25">
      <c r="H2270">
        <v>102500</v>
      </c>
      <c r="I2270" t="s">
        <v>20812</v>
      </c>
      <c r="K2270" s="94" t="s">
        <v>3143</v>
      </c>
      <c r="L2270" s="94" t="s">
        <v>13950</v>
      </c>
    </row>
    <row r="2271" spans="8:12" ht="15" x14ac:dyDescent="0.25">
      <c r="H2271">
        <v>102501</v>
      </c>
      <c r="I2271" t="s">
        <v>20813</v>
      </c>
      <c r="K2271" s="94" t="s">
        <v>3144</v>
      </c>
      <c r="L2271" s="94" t="s">
        <v>13951</v>
      </c>
    </row>
    <row r="2272" spans="8:12" ht="15" x14ac:dyDescent="0.25">
      <c r="H2272">
        <v>102502</v>
      </c>
      <c r="I2272" t="s">
        <v>20814</v>
      </c>
      <c r="K2272" s="94" t="s">
        <v>3145</v>
      </c>
      <c r="L2272" s="94" t="s">
        <v>13952</v>
      </c>
    </row>
    <row r="2273" spans="8:12" ht="15" x14ac:dyDescent="0.25">
      <c r="H2273">
        <v>102503</v>
      </c>
      <c r="I2273" t="s">
        <v>20815</v>
      </c>
      <c r="K2273" s="94" t="s">
        <v>3146</v>
      </c>
      <c r="L2273" s="94" t="s">
        <v>13953</v>
      </c>
    </row>
    <row r="2274" spans="8:12" ht="15" x14ac:dyDescent="0.25">
      <c r="H2274">
        <v>102504</v>
      </c>
      <c r="I2274" t="s">
        <v>20816</v>
      </c>
      <c r="K2274" s="94" t="s">
        <v>3147</v>
      </c>
      <c r="L2274" s="94" t="s">
        <v>13954</v>
      </c>
    </row>
    <row r="2275" spans="8:12" ht="15" x14ac:dyDescent="0.25">
      <c r="H2275">
        <v>102505</v>
      </c>
      <c r="I2275" t="s">
        <v>20817</v>
      </c>
      <c r="K2275" s="94" t="s">
        <v>3148</v>
      </c>
      <c r="L2275" s="94" t="s">
        <v>13955</v>
      </c>
    </row>
    <row r="2276" spans="8:12" ht="15" x14ac:dyDescent="0.25">
      <c r="H2276">
        <v>102506</v>
      </c>
      <c r="I2276" t="s">
        <v>20818</v>
      </c>
      <c r="K2276" s="94" t="s">
        <v>3149</v>
      </c>
      <c r="L2276" s="94" t="s">
        <v>13956</v>
      </c>
    </row>
    <row r="2277" spans="8:12" ht="15" x14ac:dyDescent="0.25">
      <c r="H2277">
        <v>102507</v>
      </c>
      <c r="I2277" t="s">
        <v>20819</v>
      </c>
      <c r="K2277" s="94" t="s">
        <v>3150</v>
      </c>
      <c r="L2277" s="94" t="s">
        <v>13957</v>
      </c>
    </row>
    <row r="2278" spans="8:12" ht="15" x14ac:dyDescent="0.25">
      <c r="H2278">
        <v>102508</v>
      </c>
      <c r="I2278" t="s">
        <v>20820</v>
      </c>
      <c r="K2278" s="94" t="s">
        <v>3151</v>
      </c>
      <c r="L2278" s="94" t="s">
        <v>13958</v>
      </c>
    </row>
    <row r="2279" spans="8:12" ht="15" x14ac:dyDescent="0.25">
      <c r="H2279">
        <v>102510</v>
      </c>
      <c r="I2279" t="s">
        <v>20821</v>
      </c>
      <c r="K2279" s="94" t="s">
        <v>3152</v>
      </c>
      <c r="L2279" s="94" t="s">
        <v>13959</v>
      </c>
    </row>
    <row r="2280" spans="8:12" ht="15" x14ac:dyDescent="0.25">
      <c r="H2280">
        <v>102511</v>
      </c>
      <c r="I2280" t="s">
        <v>20822</v>
      </c>
      <c r="K2280" s="94" t="s">
        <v>3153</v>
      </c>
      <c r="L2280" s="94" t="s">
        <v>13960</v>
      </c>
    </row>
    <row r="2281" spans="8:12" ht="15" x14ac:dyDescent="0.25">
      <c r="H2281">
        <v>102512</v>
      </c>
      <c r="I2281" t="s">
        <v>20823</v>
      </c>
      <c r="K2281" s="94" t="s">
        <v>3154</v>
      </c>
      <c r="L2281" s="94" t="s">
        <v>13961</v>
      </c>
    </row>
    <row r="2282" spans="8:12" ht="15" x14ac:dyDescent="0.25">
      <c r="H2282">
        <v>102513</v>
      </c>
      <c r="I2282" t="s">
        <v>20824</v>
      </c>
      <c r="K2282" s="94" t="s">
        <v>3155</v>
      </c>
      <c r="L2282" s="94" t="s">
        <v>13962</v>
      </c>
    </row>
    <row r="2283" spans="8:12" ht="15" x14ac:dyDescent="0.25">
      <c r="H2283">
        <v>102514</v>
      </c>
      <c r="I2283" t="s">
        <v>105</v>
      </c>
      <c r="K2283" s="94" t="s">
        <v>3156</v>
      </c>
      <c r="L2283" s="94" t="s">
        <v>13963</v>
      </c>
    </row>
    <row r="2284" spans="8:12" ht="15" x14ac:dyDescent="0.25">
      <c r="H2284">
        <v>102515</v>
      </c>
      <c r="I2284" t="s">
        <v>20825</v>
      </c>
      <c r="K2284" s="94" t="s">
        <v>3157</v>
      </c>
      <c r="L2284" s="94" t="s">
        <v>13964</v>
      </c>
    </row>
    <row r="2285" spans="8:12" ht="15" x14ac:dyDescent="0.25">
      <c r="H2285">
        <v>102516</v>
      </c>
      <c r="I2285" t="s">
        <v>20826</v>
      </c>
      <c r="K2285" s="94" t="s">
        <v>3158</v>
      </c>
      <c r="L2285" s="94" t="s">
        <v>13965</v>
      </c>
    </row>
    <row r="2286" spans="8:12" ht="15" x14ac:dyDescent="0.25">
      <c r="H2286">
        <v>102518</v>
      </c>
      <c r="I2286" t="s">
        <v>20827</v>
      </c>
      <c r="K2286" s="94" t="s">
        <v>3159</v>
      </c>
      <c r="L2286" s="94" t="s">
        <v>13966</v>
      </c>
    </row>
    <row r="2287" spans="8:12" ht="15" x14ac:dyDescent="0.25">
      <c r="H2287">
        <v>102519</v>
      </c>
      <c r="I2287" t="s">
        <v>23844</v>
      </c>
      <c r="K2287" s="94" t="s">
        <v>3160</v>
      </c>
      <c r="L2287" s="94" t="s">
        <v>13967</v>
      </c>
    </row>
    <row r="2288" spans="8:12" ht="15" x14ac:dyDescent="0.25">
      <c r="H2288">
        <v>102520</v>
      </c>
      <c r="I2288" t="s">
        <v>11604</v>
      </c>
      <c r="K2288" s="94" t="s">
        <v>3161</v>
      </c>
      <c r="L2288" s="94" t="s">
        <v>13968</v>
      </c>
    </row>
    <row r="2289" spans="8:12" ht="15" x14ac:dyDescent="0.25">
      <c r="H2289">
        <v>102521</v>
      </c>
      <c r="I2289" t="s">
        <v>20828</v>
      </c>
      <c r="K2289" s="94" t="s">
        <v>3162</v>
      </c>
      <c r="L2289" s="94" t="s">
        <v>13969</v>
      </c>
    </row>
    <row r="2290" spans="8:12" ht="15" x14ac:dyDescent="0.25">
      <c r="H2290">
        <v>102522</v>
      </c>
      <c r="I2290" t="s">
        <v>20829</v>
      </c>
      <c r="K2290" s="94" t="s">
        <v>3163</v>
      </c>
      <c r="L2290" s="94" t="s">
        <v>13970</v>
      </c>
    </row>
    <row r="2291" spans="8:12" ht="15" x14ac:dyDescent="0.25">
      <c r="H2291">
        <v>102523</v>
      </c>
      <c r="I2291" t="s">
        <v>20830</v>
      </c>
      <c r="K2291" s="94" t="s">
        <v>3164</v>
      </c>
      <c r="L2291" s="94" t="s">
        <v>13971</v>
      </c>
    </row>
    <row r="2292" spans="8:12" ht="15" x14ac:dyDescent="0.25">
      <c r="H2292">
        <v>102524</v>
      </c>
      <c r="I2292" t="s">
        <v>20831</v>
      </c>
      <c r="K2292" s="94" t="s">
        <v>3165</v>
      </c>
      <c r="L2292" s="94" t="s">
        <v>13972</v>
      </c>
    </row>
    <row r="2293" spans="8:12" ht="15" x14ac:dyDescent="0.25">
      <c r="H2293">
        <v>102525</v>
      </c>
      <c r="I2293" t="s">
        <v>20832</v>
      </c>
      <c r="K2293" s="94" t="s">
        <v>3166</v>
      </c>
      <c r="L2293" s="94" t="s">
        <v>13973</v>
      </c>
    </row>
    <row r="2294" spans="8:12" ht="15" x14ac:dyDescent="0.25">
      <c r="H2294">
        <v>102526</v>
      </c>
      <c r="I2294" t="s">
        <v>20833</v>
      </c>
      <c r="K2294" s="94" t="s">
        <v>3167</v>
      </c>
      <c r="L2294" s="94" t="s">
        <v>13974</v>
      </c>
    </row>
    <row r="2295" spans="8:12" ht="15" x14ac:dyDescent="0.25">
      <c r="H2295">
        <v>102527</v>
      </c>
      <c r="I2295" t="s">
        <v>89</v>
      </c>
      <c r="K2295" s="94" t="s">
        <v>3168</v>
      </c>
      <c r="L2295" s="94" t="s">
        <v>13975</v>
      </c>
    </row>
    <row r="2296" spans="8:12" ht="15" x14ac:dyDescent="0.25">
      <c r="H2296">
        <v>102528</v>
      </c>
      <c r="I2296" t="s">
        <v>20834</v>
      </c>
      <c r="K2296" s="94" t="s">
        <v>3169</v>
      </c>
      <c r="L2296" s="94" t="s">
        <v>13976</v>
      </c>
    </row>
    <row r="2297" spans="8:12" ht="15" x14ac:dyDescent="0.25">
      <c r="H2297">
        <v>102530</v>
      </c>
      <c r="I2297" t="s">
        <v>20835</v>
      </c>
      <c r="K2297" s="94" t="s">
        <v>3170</v>
      </c>
      <c r="L2297" s="94" t="s">
        <v>12802</v>
      </c>
    </row>
    <row r="2298" spans="8:12" ht="15" x14ac:dyDescent="0.25">
      <c r="H2298">
        <v>102531</v>
      </c>
      <c r="I2298" t="s">
        <v>1452</v>
      </c>
      <c r="K2298" s="94" t="s">
        <v>3171</v>
      </c>
      <c r="L2298" s="94" t="s">
        <v>13977</v>
      </c>
    </row>
    <row r="2299" spans="8:12" ht="15" x14ac:dyDescent="0.25">
      <c r="H2299">
        <v>102532</v>
      </c>
      <c r="I2299" t="s">
        <v>20836</v>
      </c>
      <c r="K2299" s="94" t="s">
        <v>3172</v>
      </c>
      <c r="L2299" s="94" t="s">
        <v>13978</v>
      </c>
    </row>
    <row r="2300" spans="8:12" ht="15" x14ac:dyDescent="0.25">
      <c r="H2300">
        <v>102533</v>
      </c>
      <c r="I2300" t="s">
        <v>20837</v>
      </c>
      <c r="K2300" s="94" t="s">
        <v>3173</v>
      </c>
      <c r="L2300" s="94" t="s">
        <v>13979</v>
      </c>
    </row>
    <row r="2301" spans="8:12" ht="15" x14ac:dyDescent="0.25">
      <c r="H2301">
        <v>102534</v>
      </c>
      <c r="I2301" t="s">
        <v>20838</v>
      </c>
      <c r="K2301" s="94" t="s">
        <v>3174</v>
      </c>
      <c r="L2301" s="94" t="s">
        <v>13694</v>
      </c>
    </row>
    <row r="2302" spans="8:12" ht="15" x14ac:dyDescent="0.25">
      <c r="H2302">
        <v>102535</v>
      </c>
      <c r="I2302" t="s">
        <v>23845</v>
      </c>
      <c r="K2302" s="94" t="s">
        <v>3175</v>
      </c>
      <c r="L2302" s="94" t="s">
        <v>13980</v>
      </c>
    </row>
    <row r="2303" spans="8:12" ht="15" x14ac:dyDescent="0.25">
      <c r="H2303">
        <v>102536</v>
      </c>
      <c r="I2303" t="s">
        <v>20839</v>
      </c>
      <c r="K2303" s="94" t="s">
        <v>3176</v>
      </c>
      <c r="L2303" s="94" t="s">
        <v>13981</v>
      </c>
    </row>
    <row r="2304" spans="8:12" ht="15" x14ac:dyDescent="0.25">
      <c r="H2304">
        <v>102537</v>
      </c>
      <c r="I2304" t="s">
        <v>20840</v>
      </c>
      <c r="K2304" s="94" t="s">
        <v>3177</v>
      </c>
      <c r="L2304" s="94" t="s">
        <v>13982</v>
      </c>
    </row>
    <row r="2305" spans="8:12" ht="15" x14ac:dyDescent="0.25">
      <c r="H2305">
        <v>102538</v>
      </c>
      <c r="I2305" t="s">
        <v>20841</v>
      </c>
      <c r="K2305" s="94" t="s">
        <v>3178</v>
      </c>
      <c r="L2305" s="94" t="s">
        <v>13983</v>
      </c>
    </row>
    <row r="2306" spans="8:12" ht="15" x14ac:dyDescent="0.25">
      <c r="H2306">
        <v>102539</v>
      </c>
      <c r="I2306" t="s">
        <v>20842</v>
      </c>
      <c r="K2306" s="94" t="s">
        <v>3179</v>
      </c>
      <c r="L2306" s="94" t="s">
        <v>13984</v>
      </c>
    </row>
    <row r="2307" spans="8:12" ht="15" x14ac:dyDescent="0.25">
      <c r="H2307">
        <v>102540</v>
      </c>
      <c r="I2307" t="s">
        <v>20843</v>
      </c>
      <c r="K2307" s="94" t="s">
        <v>3180</v>
      </c>
      <c r="L2307" s="94" t="s">
        <v>13986</v>
      </c>
    </row>
    <row r="2308" spans="8:12" ht="15" x14ac:dyDescent="0.25">
      <c r="H2308">
        <v>102541</v>
      </c>
      <c r="I2308" t="s">
        <v>20844</v>
      </c>
      <c r="K2308" s="94" t="s">
        <v>3181</v>
      </c>
      <c r="L2308" s="94" t="s">
        <v>13987</v>
      </c>
    </row>
    <row r="2309" spans="8:12" ht="15" x14ac:dyDescent="0.25">
      <c r="H2309">
        <v>102542</v>
      </c>
      <c r="I2309" t="s">
        <v>20845</v>
      </c>
      <c r="K2309" s="94" t="s">
        <v>3182</v>
      </c>
      <c r="L2309" s="94" t="s">
        <v>13988</v>
      </c>
    </row>
    <row r="2310" spans="8:12" ht="15" x14ac:dyDescent="0.25">
      <c r="H2310">
        <v>102543</v>
      </c>
      <c r="I2310" t="s">
        <v>20846</v>
      </c>
      <c r="K2310" s="94" t="s">
        <v>3183</v>
      </c>
      <c r="L2310" s="94" t="s">
        <v>13989</v>
      </c>
    </row>
    <row r="2311" spans="8:12" ht="15" x14ac:dyDescent="0.25">
      <c r="H2311">
        <v>102544</v>
      </c>
      <c r="I2311" t="s">
        <v>20847</v>
      </c>
      <c r="K2311" s="94" t="s">
        <v>3184</v>
      </c>
      <c r="L2311" s="94" t="s">
        <v>13990</v>
      </c>
    </row>
    <row r="2312" spans="8:12" ht="15" x14ac:dyDescent="0.25">
      <c r="H2312">
        <v>102545</v>
      </c>
      <c r="I2312" t="s">
        <v>20848</v>
      </c>
      <c r="K2312" s="94" t="s">
        <v>3185</v>
      </c>
      <c r="L2312" s="94" t="s">
        <v>13991</v>
      </c>
    </row>
    <row r="2313" spans="8:12" ht="15" x14ac:dyDescent="0.25">
      <c r="H2313">
        <v>102546</v>
      </c>
      <c r="I2313" t="s">
        <v>20849</v>
      </c>
      <c r="K2313" s="94" t="s">
        <v>3186</v>
      </c>
      <c r="L2313" s="94" t="s">
        <v>13992</v>
      </c>
    </row>
    <row r="2314" spans="8:12" ht="15" x14ac:dyDescent="0.25">
      <c r="H2314">
        <v>102547</v>
      </c>
      <c r="I2314" t="s">
        <v>20850</v>
      </c>
      <c r="K2314" s="94" t="s">
        <v>3187</v>
      </c>
      <c r="L2314" s="94" t="s">
        <v>13993</v>
      </c>
    </row>
    <row r="2315" spans="8:12" ht="15" x14ac:dyDescent="0.25">
      <c r="H2315">
        <v>102548</v>
      </c>
      <c r="I2315" t="s">
        <v>20851</v>
      </c>
      <c r="K2315" s="94" t="s">
        <v>3188</v>
      </c>
      <c r="L2315" s="94" t="s">
        <v>13994</v>
      </c>
    </row>
    <row r="2316" spans="8:12" ht="15" x14ac:dyDescent="0.25">
      <c r="H2316">
        <v>102549</v>
      </c>
      <c r="I2316" t="s">
        <v>20852</v>
      </c>
      <c r="K2316" s="94" t="s">
        <v>3189</v>
      </c>
      <c r="L2316" s="94" t="s">
        <v>13995</v>
      </c>
    </row>
    <row r="2317" spans="8:12" ht="15" x14ac:dyDescent="0.25">
      <c r="H2317">
        <v>102550</v>
      </c>
      <c r="I2317" t="s">
        <v>20853</v>
      </c>
      <c r="K2317" s="94" t="s">
        <v>3190</v>
      </c>
      <c r="L2317" s="94" t="s">
        <v>13996</v>
      </c>
    </row>
    <row r="2318" spans="8:12" ht="15" x14ac:dyDescent="0.25">
      <c r="H2318">
        <v>102551</v>
      </c>
      <c r="I2318" t="s">
        <v>20854</v>
      </c>
      <c r="K2318" s="94" t="s">
        <v>3191</v>
      </c>
      <c r="L2318" s="94" t="s">
        <v>13997</v>
      </c>
    </row>
    <row r="2319" spans="8:12" ht="15" x14ac:dyDescent="0.25">
      <c r="H2319">
        <v>102552</v>
      </c>
      <c r="I2319" t="s">
        <v>20799</v>
      </c>
      <c r="K2319" s="94" t="s">
        <v>3192</v>
      </c>
      <c r="L2319" s="94" t="s">
        <v>13998</v>
      </c>
    </row>
    <row r="2320" spans="8:12" ht="15" x14ac:dyDescent="0.25">
      <c r="H2320">
        <v>102553</v>
      </c>
      <c r="I2320" t="s">
        <v>20855</v>
      </c>
      <c r="K2320" s="94" t="s">
        <v>3193</v>
      </c>
      <c r="L2320" s="94" t="s">
        <v>13999</v>
      </c>
    </row>
    <row r="2321" spans="8:12" ht="15" x14ac:dyDescent="0.25">
      <c r="H2321">
        <v>102554</v>
      </c>
      <c r="I2321" t="s">
        <v>20856</v>
      </c>
      <c r="K2321" s="94" t="s">
        <v>3194</v>
      </c>
      <c r="L2321" s="94" t="s">
        <v>14000</v>
      </c>
    </row>
    <row r="2322" spans="8:12" ht="15" x14ac:dyDescent="0.25">
      <c r="H2322">
        <v>102555</v>
      </c>
      <c r="I2322" t="s">
        <v>20857</v>
      </c>
      <c r="K2322" s="94" t="s">
        <v>3195</v>
      </c>
      <c r="L2322" s="94" t="s">
        <v>14001</v>
      </c>
    </row>
    <row r="2323" spans="8:12" ht="15" x14ac:dyDescent="0.25">
      <c r="H2323">
        <v>102556</v>
      </c>
      <c r="I2323" t="s">
        <v>20858</v>
      </c>
      <c r="K2323" s="94" t="s">
        <v>3196</v>
      </c>
      <c r="L2323" s="94" t="s">
        <v>14002</v>
      </c>
    </row>
    <row r="2324" spans="8:12" ht="15" x14ac:dyDescent="0.25">
      <c r="H2324">
        <v>102557</v>
      </c>
      <c r="I2324" t="s">
        <v>20859</v>
      </c>
      <c r="K2324" s="94" t="s">
        <v>3197</v>
      </c>
      <c r="L2324" s="94" t="s">
        <v>14003</v>
      </c>
    </row>
    <row r="2325" spans="8:12" ht="15" x14ac:dyDescent="0.25">
      <c r="H2325">
        <v>102558</v>
      </c>
      <c r="I2325" t="s">
        <v>20860</v>
      </c>
      <c r="K2325" s="94" t="s">
        <v>3198</v>
      </c>
      <c r="L2325" s="94" t="s">
        <v>14004</v>
      </c>
    </row>
    <row r="2326" spans="8:12" ht="15" x14ac:dyDescent="0.25">
      <c r="H2326">
        <v>102559</v>
      </c>
      <c r="I2326" t="s">
        <v>20861</v>
      </c>
      <c r="K2326" s="94" t="s">
        <v>3199</v>
      </c>
      <c r="L2326" s="94" t="s">
        <v>14005</v>
      </c>
    </row>
    <row r="2327" spans="8:12" ht="15" x14ac:dyDescent="0.25">
      <c r="H2327">
        <v>102560</v>
      </c>
      <c r="I2327" t="s">
        <v>20862</v>
      </c>
      <c r="K2327" s="94" t="s">
        <v>3200</v>
      </c>
      <c r="L2327" s="94" t="s">
        <v>14006</v>
      </c>
    </row>
    <row r="2328" spans="8:12" ht="15" x14ac:dyDescent="0.25">
      <c r="H2328">
        <v>102561</v>
      </c>
      <c r="I2328" t="s">
        <v>20863</v>
      </c>
      <c r="K2328" s="94" t="s">
        <v>3201</v>
      </c>
      <c r="L2328" s="94" t="s">
        <v>14007</v>
      </c>
    </row>
    <row r="2329" spans="8:12" ht="15" x14ac:dyDescent="0.25">
      <c r="H2329">
        <v>102562</v>
      </c>
      <c r="I2329" t="s">
        <v>20864</v>
      </c>
      <c r="K2329" s="94" t="s">
        <v>3202</v>
      </c>
      <c r="L2329" s="94" t="s">
        <v>14008</v>
      </c>
    </row>
    <row r="2330" spans="8:12" ht="15" x14ac:dyDescent="0.25">
      <c r="H2330">
        <v>102563</v>
      </c>
      <c r="I2330" t="s">
        <v>20865</v>
      </c>
      <c r="K2330" s="94" t="s">
        <v>3203</v>
      </c>
      <c r="L2330" s="94" t="s">
        <v>14009</v>
      </c>
    </row>
    <row r="2331" spans="8:12" ht="15" x14ac:dyDescent="0.25">
      <c r="H2331">
        <v>102564</v>
      </c>
      <c r="I2331" t="s">
        <v>20866</v>
      </c>
      <c r="K2331" s="94" t="s">
        <v>3204</v>
      </c>
      <c r="L2331" s="94" t="s">
        <v>14010</v>
      </c>
    </row>
    <row r="2332" spans="8:12" ht="15" x14ac:dyDescent="0.25">
      <c r="H2332">
        <v>102565</v>
      </c>
      <c r="I2332" t="s">
        <v>20867</v>
      </c>
      <c r="K2332" s="94" t="s">
        <v>3205</v>
      </c>
      <c r="L2332" s="94" t="s">
        <v>14011</v>
      </c>
    </row>
    <row r="2333" spans="8:12" ht="15" x14ac:dyDescent="0.25">
      <c r="H2333">
        <v>102566</v>
      </c>
      <c r="I2333" t="s">
        <v>23846</v>
      </c>
      <c r="K2333" s="94" t="s">
        <v>3206</v>
      </c>
      <c r="L2333" s="94" t="s">
        <v>14012</v>
      </c>
    </row>
    <row r="2334" spans="8:12" ht="15" x14ac:dyDescent="0.25">
      <c r="H2334">
        <v>102567</v>
      </c>
      <c r="I2334" t="s">
        <v>20868</v>
      </c>
      <c r="K2334" s="94" t="s">
        <v>3207</v>
      </c>
      <c r="L2334" s="94" t="s">
        <v>14013</v>
      </c>
    </row>
    <row r="2335" spans="8:12" ht="15" x14ac:dyDescent="0.25">
      <c r="H2335">
        <v>102568</v>
      </c>
      <c r="I2335" t="s">
        <v>20734</v>
      </c>
      <c r="K2335" s="94" t="s">
        <v>3208</v>
      </c>
      <c r="L2335" s="94" t="s">
        <v>14014</v>
      </c>
    </row>
    <row r="2336" spans="8:12" ht="15" x14ac:dyDescent="0.25">
      <c r="H2336">
        <v>102569</v>
      </c>
      <c r="I2336" t="s">
        <v>20869</v>
      </c>
      <c r="K2336" s="94" t="s">
        <v>3209</v>
      </c>
      <c r="L2336" s="94" t="s">
        <v>14015</v>
      </c>
    </row>
    <row r="2337" spans="8:12" ht="15" x14ac:dyDescent="0.25">
      <c r="H2337">
        <v>102570</v>
      </c>
      <c r="I2337" t="s">
        <v>23847</v>
      </c>
      <c r="K2337" s="94" t="s">
        <v>3210</v>
      </c>
      <c r="L2337" s="94" t="s">
        <v>14016</v>
      </c>
    </row>
    <row r="2338" spans="8:12" ht="15" x14ac:dyDescent="0.25">
      <c r="H2338">
        <v>102571</v>
      </c>
      <c r="I2338" t="s">
        <v>20870</v>
      </c>
      <c r="K2338" s="94" t="s">
        <v>3211</v>
      </c>
      <c r="L2338" s="94" t="s">
        <v>14017</v>
      </c>
    </row>
    <row r="2339" spans="8:12" ht="15" x14ac:dyDescent="0.25">
      <c r="H2339">
        <v>102572</v>
      </c>
      <c r="I2339" t="s">
        <v>20867</v>
      </c>
      <c r="K2339" s="94" t="s">
        <v>3212</v>
      </c>
      <c r="L2339" s="94" t="s">
        <v>14018</v>
      </c>
    </row>
    <row r="2340" spans="8:12" ht="15" x14ac:dyDescent="0.25">
      <c r="H2340">
        <v>102573</v>
      </c>
      <c r="I2340" t="s">
        <v>20871</v>
      </c>
      <c r="K2340" s="94" t="s">
        <v>3213</v>
      </c>
      <c r="L2340" s="94" t="s">
        <v>14019</v>
      </c>
    </row>
    <row r="2341" spans="8:12" ht="15" x14ac:dyDescent="0.25">
      <c r="H2341">
        <v>102574</v>
      </c>
      <c r="I2341" t="s">
        <v>23848</v>
      </c>
      <c r="K2341" s="94" t="s">
        <v>3214</v>
      </c>
      <c r="L2341" s="94" t="s">
        <v>14020</v>
      </c>
    </row>
    <row r="2342" spans="8:12" ht="15" x14ac:dyDescent="0.25">
      <c r="H2342">
        <v>102575</v>
      </c>
      <c r="I2342" t="s">
        <v>20872</v>
      </c>
      <c r="K2342" s="94" t="s">
        <v>3215</v>
      </c>
      <c r="L2342" s="94" t="s">
        <v>14021</v>
      </c>
    </row>
    <row r="2343" spans="8:12" ht="15" x14ac:dyDescent="0.25">
      <c r="H2343">
        <v>102576</v>
      </c>
      <c r="I2343" t="s">
        <v>20873</v>
      </c>
      <c r="K2343" s="94" t="s">
        <v>3216</v>
      </c>
      <c r="L2343" s="94" t="s">
        <v>14022</v>
      </c>
    </row>
    <row r="2344" spans="8:12" ht="15" x14ac:dyDescent="0.25">
      <c r="H2344">
        <v>102578</v>
      </c>
      <c r="I2344" t="s">
        <v>20874</v>
      </c>
      <c r="K2344" s="94" t="s">
        <v>3217</v>
      </c>
      <c r="L2344" s="94" t="s">
        <v>14023</v>
      </c>
    </row>
    <row r="2345" spans="8:12" ht="15" x14ac:dyDescent="0.25">
      <c r="H2345">
        <v>102580</v>
      </c>
      <c r="I2345" t="s">
        <v>20875</v>
      </c>
      <c r="K2345" s="94" t="s">
        <v>3218</v>
      </c>
      <c r="L2345" s="94" t="s">
        <v>14024</v>
      </c>
    </row>
    <row r="2346" spans="8:12" ht="15" x14ac:dyDescent="0.25">
      <c r="H2346">
        <v>102581</v>
      </c>
      <c r="I2346" t="s">
        <v>20876</v>
      </c>
      <c r="K2346" s="94" t="s">
        <v>3219</v>
      </c>
      <c r="L2346" s="94" t="s">
        <v>14025</v>
      </c>
    </row>
    <row r="2347" spans="8:12" ht="15" x14ac:dyDescent="0.25">
      <c r="H2347">
        <v>102582</v>
      </c>
      <c r="I2347" t="s">
        <v>23849</v>
      </c>
      <c r="K2347" s="94" t="s">
        <v>3220</v>
      </c>
      <c r="L2347" s="94" t="s">
        <v>14027</v>
      </c>
    </row>
    <row r="2348" spans="8:12" ht="15" x14ac:dyDescent="0.25">
      <c r="H2348">
        <v>102583</v>
      </c>
      <c r="I2348" t="s">
        <v>20877</v>
      </c>
      <c r="K2348" s="94" t="s">
        <v>3221</v>
      </c>
      <c r="L2348" s="94" t="s">
        <v>14028</v>
      </c>
    </row>
    <row r="2349" spans="8:12" ht="15" x14ac:dyDescent="0.25">
      <c r="H2349">
        <v>102584</v>
      </c>
      <c r="I2349" t="s">
        <v>23850</v>
      </c>
      <c r="K2349" s="94" t="s">
        <v>3222</v>
      </c>
      <c r="L2349" s="94" t="s">
        <v>14029</v>
      </c>
    </row>
    <row r="2350" spans="8:12" ht="15" x14ac:dyDescent="0.25">
      <c r="H2350">
        <v>102585</v>
      </c>
      <c r="I2350" t="s">
        <v>20878</v>
      </c>
      <c r="K2350" s="94" t="s">
        <v>3223</v>
      </c>
      <c r="L2350" s="94" t="s">
        <v>14030</v>
      </c>
    </row>
    <row r="2351" spans="8:12" ht="15" x14ac:dyDescent="0.25">
      <c r="H2351">
        <v>102586</v>
      </c>
      <c r="I2351" t="s">
        <v>20879</v>
      </c>
      <c r="K2351" s="94" t="s">
        <v>3224</v>
      </c>
      <c r="L2351" s="94" t="s">
        <v>14031</v>
      </c>
    </row>
    <row r="2352" spans="8:12" ht="15" x14ac:dyDescent="0.25">
      <c r="H2352">
        <v>102587</v>
      </c>
      <c r="I2352" t="s">
        <v>20880</v>
      </c>
      <c r="K2352" s="94" t="s">
        <v>3225</v>
      </c>
      <c r="L2352" s="94" t="s">
        <v>14032</v>
      </c>
    </row>
    <row r="2353" spans="8:12" ht="15" x14ac:dyDescent="0.25">
      <c r="H2353">
        <v>102588</v>
      </c>
      <c r="I2353" t="s">
        <v>20881</v>
      </c>
      <c r="K2353" s="94" t="s">
        <v>3226</v>
      </c>
      <c r="L2353" s="94" t="s">
        <v>14033</v>
      </c>
    </row>
    <row r="2354" spans="8:12" ht="15" x14ac:dyDescent="0.25">
      <c r="H2354">
        <v>102589</v>
      </c>
      <c r="I2354" t="s">
        <v>20867</v>
      </c>
      <c r="K2354" s="94" t="s">
        <v>3227</v>
      </c>
      <c r="L2354" s="94" t="s">
        <v>14034</v>
      </c>
    </row>
    <row r="2355" spans="8:12" ht="15" x14ac:dyDescent="0.25">
      <c r="H2355">
        <v>102590</v>
      </c>
      <c r="I2355" t="s">
        <v>20882</v>
      </c>
      <c r="K2355" s="94" t="s">
        <v>3228</v>
      </c>
      <c r="L2355" s="94" t="s">
        <v>14035</v>
      </c>
    </row>
    <row r="2356" spans="8:12" ht="15" x14ac:dyDescent="0.25">
      <c r="H2356">
        <v>102591</v>
      </c>
      <c r="I2356" t="s">
        <v>20883</v>
      </c>
      <c r="K2356" s="94" t="s">
        <v>3229</v>
      </c>
      <c r="L2356" s="94" t="s">
        <v>14036</v>
      </c>
    </row>
    <row r="2357" spans="8:12" ht="15" x14ac:dyDescent="0.25">
      <c r="H2357">
        <v>102592</v>
      </c>
      <c r="I2357" t="s">
        <v>20884</v>
      </c>
      <c r="K2357" s="94" t="s">
        <v>3230</v>
      </c>
      <c r="L2357" s="94" t="s">
        <v>14037</v>
      </c>
    </row>
    <row r="2358" spans="8:12" ht="15" x14ac:dyDescent="0.25">
      <c r="H2358">
        <v>102593</v>
      </c>
      <c r="I2358" t="s">
        <v>20885</v>
      </c>
      <c r="K2358" s="94" t="s">
        <v>3231</v>
      </c>
      <c r="L2358" s="94" t="s">
        <v>14038</v>
      </c>
    </row>
    <row r="2359" spans="8:12" ht="15" x14ac:dyDescent="0.25">
      <c r="H2359">
        <v>102594</v>
      </c>
      <c r="I2359" t="s">
        <v>20886</v>
      </c>
      <c r="K2359" s="94" t="s">
        <v>3232</v>
      </c>
      <c r="L2359" s="94" t="s">
        <v>14039</v>
      </c>
    </row>
    <row r="2360" spans="8:12" ht="15" x14ac:dyDescent="0.25">
      <c r="H2360">
        <v>102595</v>
      </c>
      <c r="I2360" t="s">
        <v>20887</v>
      </c>
      <c r="K2360" s="94" t="s">
        <v>3233</v>
      </c>
      <c r="L2360" s="94" t="s">
        <v>14040</v>
      </c>
    </row>
    <row r="2361" spans="8:12" ht="15" x14ac:dyDescent="0.25">
      <c r="H2361">
        <v>102596</v>
      </c>
      <c r="I2361" t="s">
        <v>20888</v>
      </c>
      <c r="K2361" s="94" t="s">
        <v>3234</v>
      </c>
      <c r="L2361" s="94" t="s">
        <v>14041</v>
      </c>
    </row>
    <row r="2362" spans="8:12" ht="15" x14ac:dyDescent="0.25">
      <c r="H2362">
        <v>102597</v>
      </c>
      <c r="I2362" t="s">
        <v>20889</v>
      </c>
      <c r="K2362" s="94" t="s">
        <v>3235</v>
      </c>
      <c r="L2362" s="94" t="s">
        <v>14042</v>
      </c>
    </row>
    <row r="2363" spans="8:12" ht="15" x14ac:dyDescent="0.25">
      <c r="H2363">
        <v>102598</v>
      </c>
      <c r="I2363" t="s">
        <v>23851</v>
      </c>
      <c r="K2363" s="94" t="s">
        <v>3236</v>
      </c>
      <c r="L2363" s="94" t="s">
        <v>14043</v>
      </c>
    </row>
    <row r="2364" spans="8:12" ht="15" x14ac:dyDescent="0.25">
      <c r="H2364">
        <v>102599</v>
      </c>
      <c r="I2364" t="s">
        <v>20890</v>
      </c>
      <c r="K2364" s="94" t="s">
        <v>3237</v>
      </c>
      <c r="L2364" s="94" t="s">
        <v>14044</v>
      </c>
    </row>
    <row r="2365" spans="8:12" ht="15" x14ac:dyDescent="0.25">
      <c r="H2365">
        <v>102600</v>
      </c>
      <c r="I2365" t="s">
        <v>20891</v>
      </c>
      <c r="K2365" s="94" t="s">
        <v>3238</v>
      </c>
      <c r="L2365" s="94" t="s">
        <v>14045</v>
      </c>
    </row>
    <row r="2366" spans="8:12" ht="15" x14ac:dyDescent="0.25">
      <c r="H2366">
        <v>102601</v>
      </c>
      <c r="I2366" t="s">
        <v>20847</v>
      </c>
      <c r="K2366" s="94" t="s">
        <v>3239</v>
      </c>
      <c r="L2366" s="94" t="s">
        <v>14046</v>
      </c>
    </row>
    <row r="2367" spans="8:12" ht="15" x14ac:dyDescent="0.25">
      <c r="H2367">
        <v>102602</v>
      </c>
      <c r="I2367" t="s">
        <v>20892</v>
      </c>
      <c r="K2367" s="94" t="s">
        <v>3240</v>
      </c>
      <c r="L2367" s="94" t="s">
        <v>14047</v>
      </c>
    </row>
    <row r="2368" spans="8:12" ht="15" x14ac:dyDescent="0.25">
      <c r="H2368">
        <v>102603</v>
      </c>
      <c r="I2368" t="s">
        <v>20893</v>
      </c>
      <c r="K2368" s="94" t="s">
        <v>3241</v>
      </c>
      <c r="L2368" s="94" t="s">
        <v>14048</v>
      </c>
    </row>
    <row r="2369" spans="8:12" ht="15" x14ac:dyDescent="0.25">
      <c r="H2369">
        <v>102605</v>
      </c>
      <c r="I2369" t="s">
        <v>20894</v>
      </c>
      <c r="K2369" s="94" t="s">
        <v>3242</v>
      </c>
      <c r="L2369" s="94" t="s">
        <v>14049</v>
      </c>
    </row>
    <row r="2370" spans="8:12" ht="15" x14ac:dyDescent="0.25">
      <c r="H2370">
        <v>102606</v>
      </c>
      <c r="I2370" t="s">
        <v>20895</v>
      </c>
      <c r="K2370" s="94" t="s">
        <v>3243</v>
      </c>
      <c r="L2370" s="94" t="s">
        <v>14050</v>
      </c>
    </row>
    <row r="2371" spans="8:12" ht="15" x14ac:dyDescent="0.25">
      <c r="H2371">
        <v>102607</v>
      </c>
      <c r="I2371" t="s">
        <v>20896</v>
      </c>
      <c r="K2371" s="94" t="s">
        <v>3244</v>
      </c>
      <c r="L2371" s="94" t="s">
        <v>14051</v>
      </c>
    </row>
    <row r="2372" spans="8:12" ht="15" x14ac:dyDescent="0.25">
      <c r="H2372">
        <v>102608</v>
      </c>
      <c r="I2372" t="s">
        <v>20897</v>
      </c>
      <c r="K2372" s="94" t="s">
        <v>3245</v>
      </c>
      <c r="L2372" s="94" t="s">
        <v>14052</v>
      </c>
    </row>
    <row r="2373" spans="8:12" ht="15" x14ac:dyDescent="0.25">
      <c r="H2373">
        <v>102609</v>
      </c>
      <c r="I2373" t="s">
        <v>20898</v>
      </c>
      <c r="K2373" s="94" t="s">
        <v>3246</v>
      </c>
      <c r="L2373" s="94" t="s">
        <v>14053</v>
      </c>
    </row>
    <row r="2374" spans="8:12" ht="15" x14ac:dyDescent="0.25">
      <c r="H2374">
        <v>102610</v>
      </c>
      <c r="I2374" t="s">
        <v>20867</v>
      </c>
      <c r="K2374" s="94" t="s">
        <v>3247</v>
      </c>
      <c r="L2374" s="94" t="s">
        <v>14054</v>
      </c>
    </row>
    <row r="2375" spans="8:12" ht="15" x14ac:dyDescent="0.25">
      <c r="H2375">
        <v>102611</v>
      </c>
      <c r="I2375" t="s">
        <v>20899</v>
      </c>
      <c r="K2375" s="94" t="s">
        <v>3248</v>
      </c>
      <c r="L2375" s="94" t="s">
        <v>14055</v>
      </c>
    </row>
    <row r="2376" spans="8:12" ht="15" x14ac:dyDescent="0.25">
      <c r="H2376">
        <v>102612</v>
      </c>
      <c r="I2376" t="s">
        <v>20753</v>
      </c>
      <c r="K2376" s="94" t="s">
        <v>3249</v>
      </c>
      <c r="L2376" s="94" t="s">
        <v>14056</v>
      </c>
    </row>
    <row r="2377" spans="8:12" ht="15" x14ac:dyDescent="0.25">
      <c r="H2377">
        <v>102613</v>
      </c>
      <c r="I2377" t="s">
        <v>20900</v>
      </c>
      <c r="K2377" s="94" t="s">
        <v>3250</v>
      </c>
      <c r="L2377" s="94" t="s">
        <v>14057</v>
      </c>
    </row>
    <row r="2378" spans="8:12" ht="15" x14ac:dyDescent="0.25">
      <c r="H2378">
        <v>102614</v>
      </c>
      <c r="I2378" t="s">
        <v>11605</v>
      </c>
      <c r="K2378" s="94" t="s">
        <v>3251</v>
      </c>
      <c r="L2378" s="94" t="s">
        <v>14058</v>
      </c>
    </row>
    <row r="2379" spans="8:12" ht="15" x14ac:dyDescent="0.25">
      <c r="H2379">
        <v>102615</v>
      </c>
      <c r="I2379" t="s">
        <v>20901</v>
      </c>
      <c r="K2379" s="94" t="s">
        <v>3252</v>
      </c>
      <c r="L2379" s="94" t="s">
        <v>14059</v>
      </c>
    </row>
    <row r="2380" spans="8:12" ht="15" x14ac:dyDescent="0.25">
      <c r="H2380">
        <v>102616</v>
      </c>
      <c r="I2380" t="s">
        <v>20902</v>
      </c>
      <c r="K2380" s="94" t="s">
        <v>3253</v>
      </c>
      <c r="L2380" s="94" t="s">
        <v>14060</v>
      </c>
    </row>
    <row r="2381" spans="8:12" ht="15" x14ac:dyDescent="0.25">
      <c r="H2381">
        <v>102617</v>
      </c>
      <c r="I2381" t="s">
        <v>20903</v>
      </c>
      <c r="K2381" s="94" t="s">
        <v>3254</v>
      </c>
      <c r="L2381" s="94" t="s">
        <v>14061</v>
      </c>
    </row>
    <row r="2382" spans="8:12" ht="15" x14ac:dyDescent="0.25">
      <c r="H2382">
        <v>102618</v>
      </c>
      <c r="I2382" t="s">
        <v>20904</v>
      </c>
      <c r="K2382" s="94" t="s">
        <v>3255</v>
      </c>
      <c r="L2382" s="94" t="s">
        <v>14063</v>
      </c>
    </row>
    <row r="2383" spans="8:12" ht="15" x14ac:dyDescent="0.25">
      <c r="H2383">
        <v>102619</v>
      </c>
      <c r="I2383" t="s">
        <v>20905</v>
      </c>
      <c r="K2383" s="94" t="s">
        <v>3256</v>
      </c>
      <c r="L2383" s="94" t="s">
        <v>14064</v>
      </c>
    </row>
    <row r="2384" spans="8:12" ht="15" x14ac:dyDescent="0.25">
      <c r="H2384">
        <v>102620</v>
      </c>
      <c r="I2384" t="s">
        <v>20906</v>
      </c>
      <c r="K2384" s="94" t="s">
        <v>3257</v>
      </c>
      <c r="L2384" s="94" t="s">
        <v>14065</v>
      </c>
    </row>
    <row r="2385" spans="8:12" ht="15" x14ac:dyDescent="0.25">
      <c r="H2385">
        <v>102621</v>
      </c>
      <c r="I2385" t="s">
        <v>20907</v>
      </c>
      <c r="K2385" s="94" t="s">
        <v>3258</v>
      </c>
      <c r="L2385" s="94" t="s">
        <v>14066</v>
      </c>
    </row>
    <row r="2386" spans="8:12" ht="15" x14ac:dyDescent="0.25">
      <c r="H2386">
        <v>102622</v>
      </c>
      <c r="I2386" t="s">
        <v>20908</v>
      </c>
      <c r="K2386" s="94" t="s">
        <v>3259</v>
      </c>
      <c r="L2386" s="94" t="s">
        <v>14067</v>
      </c>
    </row>
    <row r="2387" spans="8:12" ht="15" x14ac:dyDescent="0.25">
      <c r="H2387">
        <v>102623</v>
      </c>
      <c r="I2387" t="s">
        <v>20909</v>
      </c>
      <c r="K2387" s="94" t="s">
        <v>3260</v>
      </c>
      <c r="L2387" s="94" t="s">
        <v>14068</v>
      </c>
    </row>
    <row r="2388" spans="8:12" ht="15" x14ac:dyDescent="0.25">
      <c r="H2388">
        <v>102624</v>
      </c>
      <c r="I2388" t="s">
        <v>20910</v>
      </c>
      <c r="K2388" s="94" t="s">
        <v>3261</v>
      </c>
      <c r="L2388" s="94" t="s">
        <v>14069</v>
      </c>
    </row>
    <row r="2389" spans="8:12" ht="15" x14ac:dyDescent="0.25">
      <c r="H2389">
        <v>102625</v>
      </c>
      <c r="I2389" t="s">
        <v>20911</v>
      </c>
      <c r="K2389" s="94" t="s">
        <v>3262</v>
      </c>
      <c r="L2389" s="94" t="s">
        <v>14070</v>
      </c>
    </row>
    <row r="2390" spans="8:12" ht="15" x14ac:dyDescent="0.25">
      <c r="H2390">
        <v>102626</v>
      </c>
      <c r="I2390" t="s">
        <v>20912</v>
      </c>
      <c r="K2390" s="94" t="s">
        <v>3263</v>
      </c>
      <c r="L2390" s="94" t="s">
        <v>14071</v>
      </c>
    </row>
    <row r="2391" spans="8:12" ht="15" x14ac:dyDescent="0.25">
      <c r="H2391">
        <v>102627</v>
      </c>
      <c r="I2391" t="s">
        <v>20913</v>
      </c>
      <c r="K2391" s="94" t="s">
        <v>3264</v>
      </c>
      <c r="L2391" s="94" t="s">
        <v>14072</v>
      </c>
    </row>
    <row r="2392" spans="8:12" ht="15" x14ac:dyDescent="0.25">
      <c r="H2392">
        <v>102628</v>
      </c>
      <c r="I2392" t="s">
        <v>20914</v>
      </c>
      <c r="K2392" s="94" t="s">
        <v>3265</v>
      </c>
      <c r="L2392" s="94" t="s">
        <v>14073</v>
      </c>
    </row>
    <row r="2393" spans="8:12" ht="15" x14ac:dyDescent="0.25">
      <c r="H2393">
        <v>102629</v>
      </c>
      <c r="I2393" t="s">
        <v>20915</v>
      </c>
      <c r="K2393" s="94" t="s">
        <v>3266</v>
      </c>
      <c r="L2393" s="94" t="s">
        <v>14074</v>
      </c>
    </row>
    <row r="2394" spans="8:12" ht="15" x14ac:dyDescent="0.25">
      <c r="H2394">
        <v>102630</v>
      </c>
      <c r="I2394" t="s">
        <v>20916</v>
      </c>
      <c r="K2394" s="94" t="s">
        <v>3267</v>
      </c>
      <c r="L2394" s="94" t="s">
        <v>14076</v>
      </c>
    </row>
    <row r="2395" spans="8:12" ht="15" x14ac:dyDescent="0.25">
      <c r="H2395">
        <v>102631</v>
      </c>
      <c r="I2395" t="s">
        <v>20917</v>
      </c>
      <c r="K2395" s="94" t="s">
        <v>3268</v>
      </c>
      <c r="L2395" s="94" t="s">
        <v>14077</v>
      </c>
    </row>
    <row r="2396" spans="8:12" ht="15" x14ac:dyDescent="0.25">
      <c r="H2396">
        <v>102632</v>
      </c>
      <c r="I2396" t="s">
        <v>23852</v>
      </c>
      <c r="K2396" s="94" t="s">
        <v>3269</v>
      </c>
      <c r="L2396" s="94" t="s">
        <v>14078</v>
      </c>
    </row>
    <row r="2397" spans="8:12" ht="15" x14ac:dyDescent="0.25">
      <c r="H2397">
        <v>102633</v>
      </c>
      <c r="I2397" t="s">
        <v>20918</v>
      </c>
      <c r="K2397" s="94" t="s">
        <v>3270</v>
      </c>
      <c r="L2397" s="94" t="s">
        <v>14079</v>
      </c>
    </row>
    <row r="2398" spans="8:12" ht="15" x14ac:dyDescent="0.25">
      <c r="H2398">
        <v>102634</v>
      </c>
      <c r="I2398" t="s">
        <v>23853</v>
      </c>
      <c r="K2398" s="94" t="s">
        <v>3271</v>
      </c>
      <c r="L2398" s="94" t="s">
        <v>14080</v>
      </c>
    </row>
    <row r="2399" spans="8:12" ht="15" x14ac:dyDescent="0.25">
      <c r="H2399">
        <v>102635</v>
      </c>
      <c r="I2399" t="s">
        <v>23854</v>
      </c>
      <c r="K2399" s="94" t="s">
        <v>3272</v>
      </c>
      <c r="L2399" s="94" t="s">
        <v>14081</v>
      </c>
    </row>
    <row r="2400" spans="8:12" ht="15" x14ac:dyDescent="0.25">
      <c r="H2400">
        <v>102636</v>
      </c>
      <c r="I2400" t="s">
        <v>20758</v>
      </c>
      <c r="K2400" s="94" t="s">
        <v>3273</v>
      </c>
      <c r="L2400" s="94" t="s">
        <v>14082</v>
      </c>
    </row>
    <row r="2401" spans="8:12" ht="15" x14ac:dyDescent="0.25">
      <c r="H2401">
        <v>102637</v>
      </c>
      <c r="I2401" t="s">
        <v>20919</v>
      </c>
      <c r="K2401" s="94" t="s">
        <v>3274</v>
      </c>
      <c r="L2401" s="94" t="s">
        <v>14083</v>
      </c>
    </row>
    <row r="2402" spans="8:12" ht="15" x14ac:dyDescent="0.25">
      <c r="H2402">
        <v>102638</v>
      </c>
      <c r="I2402" t="s">
        <v>23855</v>
      </c>
      <c r="K2402" s="94" t="s">
        <v>3275</v>
      </c>
      <c r="L2402" s="94" t="s">
        <v>14084</v>
      </c>
    </row>
    <row r="2403" spans="8:12" ht="15" x14ac:dyDescent="0.25">
      <c r="H2403">
        <v>102639</v>
      </c>
      <c r="I2403" t="s">
        <v>20920</v>
      </c>
      <c r="K2403" s="94" t="s">
        <v>3276</v>
      </c>
      <c r="L2403" s="94" t="s">
        <v>14085</v>
      </c>
    </row>
    <row r="2404" spans="8:12" ht="15" x14ac:dyDescent="0.25">
      <c r="H2404">
        <v>102640</v>
      </c>
      <c r="I2404" t="s">
        <v>20921</v>
      </c>
      <c r="K2404" s="94" t="s">
        <v>3277</v>
      </c>
      <c r="L2404" s="94" t="s">
        <v>14086</v>
      </c>
    </row>
    <row r="2405" spans="8:12" ht="15" x14ac:dyDescent="0.25">
      <c r="H2405">
        <v>102641</v>
      </c>
      <c r="I2405" t="s">
        <v>20922</v>
      </c>
      <c r="K2405" s="94" t="s">
        <v>3278</v>
      </c>
      <c r="L2405" s="94" t="s">
        <v>14087</v>
      </c>
    </row>
    <row r="2406" spans="8:12" ht="15" x14ac:dyDescent="0.25">
      <c r="H2406">
        <v>102642</v>
      </c>
      <c r="I2406" t="s">
        <v>20923</v>
      </c>
      <c r="K2406" s="94" t="s">
        <v>3279</v>
      </c>
      <c r="L2406" s="94" t="s">
        <v>14088</v>
      </c>
    </row>
    <row r="2407" spans="8:12" ht="15" x14ac:dyDescent="0.25">
      <c r="H2407">
        <v>102643</v>
      </c>
      <c r="I2407" t="s">
        <v>20924</v>
      </c>
      <c r="K2407" s="94" t="s">
        <v>3280</v>
      </c>
      <c r="L2407" s="94" t="s">
        <v>14089</v>
      </c>
    </row>
    <row r="2408" spans="8:12" ht="15" x14ac:dyDescent="0.25">
      <c r="H2408">
        <v>102644</v>
      </c>
      <c r="I2408" t="s">
        <v>20925</v>
      </c>
      <c r="K2408" s="94" t="s">
        <v>3281</v>
      </c>
      <c r="L2408" s="94" t="s">
        <v>14090</v>
      </c>
    </row>
    <row r="2409" spans="8:12" ht="15" x14ac:dyDescent="0.25">
      <c r="H2409">
        <v>102645</v>
      </c>
      <c r="I2409" t="s">
        <v>20926</v>
      </c>
      <c r="K2409" s="94" t="s">
        <v>3282</v>
      </c>
      <c r="L2409" s="94" t="s">
        <v>14091</v>
      </c>
    </row>
    <row r="2410" spans="8:12" ht="15" x14ac:dyDescent="0.25">
      <c r="H2410">
        <v>102646</v>
      </c>
      <c r="I2410" t="s">
        <v>20927</v>
      </c>
      <c r="K2410" s="94" t="s">
        <v>3283</v>
      </c>
      <c r="L2410" s="94" t="s">
        <v>14092</v>
      </c>
    </row>
    <row r="2411" spans="8:12" ht="15" x14ac:dyDescent="0.25">
      <c r="H2411">
        <v>102647</v>
      </c>
      <c r="I2411" t="s">
        <v>23856</v>
      </c>
      <c r="K2411" s="94" t="s">
        <v>3284</v>
      </c>
      <c r="L2411" s="94" t="s">
        <v>14093</v>
      </c>
    </row>
    <row r="2412" spans="8:12" ht="15" x14ac:dyDescent="0.25">
      <c r="H2412">
        <v>102648</v>
      </c>
      <c r="I2412" t="s">
        <v>20928</v>
      </c>
      <c r="K2412" s="94" t="s">
        <v>3285</v>
      </c>
      <c r="L2412" s="94" t="s">
        <v>14094</v>
      </c>
    </row>
    <row r="2413" spans="8:12" ht="15" x14ac:dyDescent="0.25">
      <c r="H2413">
        <v>102649</v>
      </c>
      <c r="I2413" t="s">
        <v>20929</v>
      </c>
      <c r="K2413" s="94" t="s">
        <v>3286</v>
      </c>
      <c r="L2413" s="94" t="s">
        <v>14095</v>
      </c>
    </row>
    <row r="2414" spans="8:12" ht="15" x14ac:dyDescent="0.25">
      <c r="H2414">
        <v>102650</v>
      </c>
      <c r="I2414" t="s">
        <v>20930</v>
      </c>
      <c r="K2414" s="94" t="s">
        <v>3287</v>
      </c>
      <c r="L2414" s="94" t="s">
        <v>14096</v>
      </c>
    </row>
    <row r="2415" spans="8:12" ht="15" x14ac:dyDescent="0.25">
      <c r="H2415">
        <v>102651</v>
      </c>
      <c r="I2415" t="s">
        <v>20931</v>
      </c>
      <c r="K2415" s="94" t="s">
        <v>3288</v>
      </c>
      <c r="L2415" s="94" t="s">
        <v>14097</v>
      </c>
    </row>
    <row r="2416" spans="8:12" ht="15" x14ac:dyDescent="0.25">
      <c r="H2416">
        <v>102652</v>
      </c>
      <c r="I2416" t="s">
        <v>20932</v>
      </c>
      <c r="K2416" s="94" t="s">
        <v>3289</v>
      </c>
      <c r="L2416" s="94" t="s">
        <v>14098</v>
      </c>
    </row>
    <row r="2417" spans="8:12" ht="15" x14ac:dyDescent="0.25">
      <c r="H2417">
        <v>102653</v>
      </c>
      <c r="I2417" t="s">
        <v>20933</v>
      </c>
      <c r="K2417" s="94" t="s">
        <v>3290</v>
      </c>
      <c r="L2417" s="94" t="s">
        <v>14099</v>
      </c>
    </row>
    <row r="2418" spans="8:12" ht="15" x14ac:dyDescent="0.25">
      <c r="H2418">
        <v>102654</v>
      </c>
      <c r="I2418" t="s">
        <v>20934</v>
      </c>
      <c r="K2418" s="94" t="s">
        <v>3291</v>
      </c>
      <c r="L2418" s="94" t="s">
        <v>14100</v>
      </c>
    </row>
    <row r="2419" spans="8:12" ht="15" x14ac:dyDescent="0.25">
      <c r="H2419">
        <v>102655</v>
      </c>
      <c r="I2419" t="s">
        <v>20935</v>
      </c>
      <c r="K2419" s="94" t="s">
        <v>3292</v>
      </c>
      <c r="L2419" s="94" t="s">
        <v>14101</v>
      </c>
    </row>
    <row r="2420" spans="8:12" ht="15" x14ac:dyDescent="0.25">
      <c r="H2420">
        <v>102656</v>
      </c>
      <c r="I2420" t="s">
        <v>20936</v>
      </c>
      <c r="K2420" s="94" t="s">
        <v>3293</v>
      </c>
      <c r="L2420" s="94" t="s">
        <v>14102</v>
      </c>
    </row>
    <row r="2421" spans="8:12" ht="15" x14ac:dyDescent="0.25">
      <c r="H2421">
        <v>102657</v>
      </c>
      <c r="I2421" t="s">
        <v>20937</v>
      </c>
      <c r="K2421" s="94" t="s">
        <v>3294</v>
      </c>
      <c r="L2421" s="94" t="s">
        <v>14103</v>
      </c>
    </row>
    <row r="2422" spans="8:12" ht="15" x14ac:dyDescent="0.25">
      <c r="H2422">
        <v>102658</v>
      </c>
      <c r="I2422" t="s">
        <v>20938</v>
      </c>
      <c r="K2422" s="94" t="s">
        <v>3295</v>
      </c>
      <c r="L2422" s="94" t="s">
        <v>14104</v>
      </c>
    </row>
    <row r="2423" spans="8:12" ht="15" x14ac:dyDescent="0.25">
      <c r="H2423">
        <v>102659</v>
      </c>
      <c r="I2423" t="s">
        <v>23857</v>
      </c>
      <c r="K2423" s="94" t="s">
        <v>3296</v>
      </c>
      <c r="L2423" s="94" t="s">
        <v>14105</v>
      </c>
    </row>
    <row r="2424" spans="8:12" ht="15" x14ac:dyDescent="0.25">
      <c r="H2424">
        <v>102660</v>
      </c>
      <c r="I2424" t="s">
        <v>20939</v>
      </c>
      <c r="K2424" s="94" t="s">
        <v>3297</v>
      </c>
      <c r="L2424" s="94" t="s">
        <v>14106</v>
      </c>
    </row>
    <row r="2425" spans="8:12" ht="15" x14ac:dyDescent="0.25">
      <c r="H2425">
        <v>102661</v>
      </c>
      <c r="I2425" t="s">
        <v>20940</v>
      </c>
      <c r="K2425" s="94" t="s">
        <v>3298</v>
      </c>
      <c r="L2425" s="94" t="s">
        <v>14107</v>
      </c>
    </row>
    <row r="2426" spans="8:12" ht="15" x14ac:dyDescent="0.25">
      <c r="H2426">
        <v>102662</v>
      </c>
      <c r="I2426" t="s">
        <v>20941</v>
      </c>
      <c r="K2426" s="94" t="s">
        <v>3299</v>
      </c>
      <c r="L2426" s="94" t="s">
        <v>14108</v>
      </c>
    </row>
    <row r="2427" spans="8:12" ht="15" x14ac:dyDescent="0.25">
      <c r="H2427">
        <v>102663</v>
      </c>
      <c r="I2427" t="s">
        <v>20942</v>
      </c>
      <c r="K2427" s="94" t="s">
        <v>3300</v>
      </c>
      <c r="L2427" s="94" t="s">
        <v>14109</v>
      </c>
    </row>
    <row r="2428" spans="8:12" ht="15" x14ac:dyDescent="0.25">
      <c r="H2428">
        <v>102664</v>
      </c>
      <c r="I2428" t="s">
        <v>20943</v>
      </c>
      <c r="K2428" s="94" t="s">
        <v>3301</v>
      </c>
      <c r="L2428" s="94" t="s">
        <v>14110</v>
      </c>
    </row>
    <row r="2429" spans="8:12" ht="15" x14ac:dyDescent="0.25">
      <c r="H2429">
        <v>102665</v>
      </c>
      <c r="I2429" t="s">
        <v>20944</v>
      </c>
      <c r="K2429" s="94" t="s">
        <v>3302</v>
      </c>
      <c r="L2429" s="94" t="s">
        <v>14111</v>
      </c>
    </row>
    <row r="2430" spans="8:12" ht="15" x14ac:dyDescent="0.25">
      <c r="H2430">
        <v>102666</v>
      </c>
      <c r="I2430" t="s">
        <v>20945</v>
      </c>
      <c r="K2430" s="94" t="s">
        <v>3303</v>
      </c>
      <c r="L2430" s="94" t="s">
        <v>14112</v>
      </c>
    </row>
    <row r="2431" spans="8:12" ht="15" x14ac:dyDescent="0.25">
      <c r="H2431">
        <v>102667</v>
      </c>
      <c r="I2431" t="s">
        <v>20946</v>
      </c>
      <c r="K2431" s="94" t="s">
        <v>3304</v>
      </c>
      <c r="L2431" s="94" t="s">
        <v>14114</v>
      </c>
    </row>
    <row r="2432" spans="8:12" ht="15" x14ac:dyDescent="0.25">
      <c r="H2432">
        <v>102668</v>
      </c>
      <c r="I2432" t="s">
        <v>20947</v>
      </c>
      <c r="K2432" s="94" t="s">
        <v>3305</v>
      </c>
      <c r="L2432" s="94" t="s">
        <v>14115</v>
      </c>
    </row>
    <row r="2433" spans="8:12" ht="15" x14ac:dyDescent="0.25">
      <c r="H2433">
        <v>102669</v>
      </c>
      <c r="I2433" t="s">
        <v>20948</v>
      </c>
      <c r="K2433" s="94" t="s">
        <v>3306</v>
      </c>
      <c r="L2433" s="94" t="s">
        <v>14116</v>
      </c>
    </row>
    <row r="2434" spans="8:12" ht="15" x14ac:dyDescent="0.25">
      <c r="H2434">
        <v>102670</v>
      </c>
      <c r="I2434" t="s">
        <v>20949</v>
      </c>
      <c r="K2434" s="94" t="s">
        <v>3307</v>
      </c>
      <c r="L2434" s="94" t="s">
        <v>14117</v>
      </c>
    </row>
    <row r="2435" spans="8:12" ht="15" x14ac:dyDescent="0.25">
      <c r="H2435">
        <v>102671</v>
      </c>
      <c r="I2435" t="s">
        <v>20950</v>
      </c>
      <c r="K2435" s="94" t="s">
        <v>3308</v>
      </c>
      <c r="L2435" s="94" t="s">
        <v>14118</v>
      </c>
    </row>
    <row r="2436" spans="8:12" ht="15" x14ac:dyDescent="0.25">
      <c r="H2436">
        <v>102672</v>
      </c>
      <c r="I2436" t="s">
        <v>20951</v>
      </c>
      <c r="K2436" s="94" t="s">
        <v>3309</v>
      </c>
      <c r="L2436" s="94" t="s">
        <v>14120</v>
      </c>
    </row>
    <row r="2437" spans="8:12" ht="15" x14ac:dyDescent="0.25">
      <c r="H2437">
        <v>102673</v>
      </c>
      <c r="I2437" t="s">
        <v>20952</v>
      </c>
      <c r="K2437" s="94" t="s">
        <v>3310</v>
      </c>
      <c r="L2437" s="94" t="s">
        <v>14121</v>
      </c>
    </row>
    <row r="2438" spans="8:12" ht="15" x14ac:dyDescent="0.25">
      <c r="H2438">
        <v>102674</v>
      </c>
      <c r="I2438" t="s">
        <v>20953</v>
      </c>
      <c r="K2438" s="94" t="s">
        <v>3311</v>
      </c>
      <c r="L2438" s="94" t="s">
        <v>14122</v>
      </c>
    </row>
    <row r="2439" spans="8:12" ht="15" x14ac:dyDescent="0.25">
      <c r="H2439">
        <v>102675</v>
      </c>
      <c r="I2439" t="s">
        <v>20954</v>
      </c>
      <c r="K2439" s="94" t="s">
        <v>3312</v>
      </c>
      <c r="L2439" s="94" t="s">
        <v>14123</v>
      </c>
    </row>
    <row r="2440" spans="8:12" ht="15" x14ac:dyDescent="0.25">
      <c r="H2440">
        <v>102676</v>
      </c>
      <c r="I2440" t="s">
        <v>20955</v>
      </c>
      <c r="K2440" s="94" t="s">
        <v>3313</v>
      </c>
      <c r="L2440" s="94" t="s">
        <v>14124</v>
      </c>
    </row>
    <row r="2441" spans="8:12" ht="15" x14ac:dyDescent="0.25">
      <c r="H2441">
        <v>102677</v>
      </c>
      <c r="I2441" t="s">
        <v>20956</v>
      </c>
      <c r="K2441" s="94" t="s">
        <v>3314</v>
      </c>
      <c r="L2441" s="94" t="s">
        <v>14125</v>
      </c>
    </row>
    <row r="2442" spans="8:12" ht="15" x14ac:dyDescent="0.25">
      <c r="H2442">
        <v>102678</v>
      </c>
      <c r="I2442" t="s">
        <v>20957</v>
      </c>
      <c r="K2442" s="94" t="s">
        <v>3315</v>
      </c>
      <c r="L2442" s="94" t="s">
        <v>14126</v>
      </c>
    </row>
    <row r="2443" spans="8:12" ht="15" x14ac:dyDescent="0.25">
      <c r="H2443">
        <v>102679</v>
      </c>
      <c r="I2443" t="s">
        <v>20958</v>
      </c>
      <c r="K2443" s="94" t="s">
        <v>3316</v>
      </c>
      <c r="L2443" s="94" t="s">
        <v>14127</v>
      </c>
    </row>
    <row r="2444" spans="8:12" ht="15" x14ac:dyDescent="0.25">
      <c r="H2444">
        <v>102680</v>
      </c>
      <c r="I2444" t="s">
        <v>20959</v>
      </c>
      <c r="K2444" s="94" t="s">
        <v>3317</v>
      </c>
      <c r="L2444" s="94" t="s">
        <v>14128</v>
      </c>
    </row>
    <row r="2445" spans="8:12" ht="15" x14ac:dyDescent="0.25">
      <c r="H2445">
        <v>102681</v>
      </c>
      <c r="I2445" t="s">
        <v>23858</v>
      </c>
      <c r="K2445" s="94" t="s">
        <v>3318</v>
      </c>
      <c r="L2445" s="94" t="s">
        <v>14128</v>
      </c>
    </row>
    <row r="2446" spans="8:12" ht="15" x14ac:dyDescent="0.25">
      <c r="H2446">
        <v>102682</v>
      </c>
      <c r="I2446" t="s">
        <v>20960</v>
      </c>
      <c r="K2446" s="94" t="s">
        <v>3319</v>
      </c>
      <c r="L2446" s="94" t="s">
        <v>14129</v>
      </c>
    </row>
    <row r="2447" spans="8:12" ht="15" x14ac:dyDescent="0.25">
      <c r="H2447">
        <v>102684</v>
      </c>
      <c r="I2447" t="s">
        <v>20961</v>
      </c>
      <c r="K2447" s="94" t="s">
        <v>3320</v>
      </c>
      <c r="L2447" s="94" t="s">
        <v>14130</v>
      </c>
    </row>
    <row r="2448" spans="8:12" ht="15" x14ac:dyDescent="0.25">
      <c r="H2448">
        <v>102685</v>
      </c>
      <c r="I2448" t="s">
        <v>20962</v>
      </c>
      <c r="K2448" s="94" t="s">
        <v>3321</v>
      </c>
      <c r="L2448" s="94" t="s">
        <v>14131</v>
      </c>
    </row>
    <row r="2449" spans="8:12" ht="15" x14ac:dyDescent="0.25">
      <c r="H2449">
        <v>102686</v>
      </c>
      <c r="I2449" t="s">
        <v>20954</v>
      </c>
      <c r="K2449" s="94" t="s">
        <v>3322</v>
      </c>
      <c r="L2449" s="94" t="s">
        <v>14132</v>
      </c>
    </row>
    <row r="2450" spans="8:12" ht="15" x14ac:dyDescent="0.25">
      <c r="H2450">
        <v>102687</v>
      </c>
      <c r="I2450" t="s">
        <v>20963</v>
      </c>
      <c r="K2450" s="94" t="s">
        <v>3323</v>
      </c>
      <c r="L2450" s="94" t="s">
        <v>14133</v>
      </c>
    </row>
    <row r="2451" spans="8:12" ht="15" x14ac:dyDescent="0.25">
      <c r="H2451">
        <v>102688</v>
      </c>
      <c r="I2451" t="s">
        <v>20964</v>
      </c>
      <c r="K2451" s="94" t="s">
        <v>3324</v>
      </c>
      <c r="L2451" s="94" t="s">
        <v>14134</v>
      </c>
    </row>
    <row r="2452" spans="8:12" ht="15" x14ac:dyDescent="0.25">
      <c r="H2452">
        <v>102689</v>
      </c>
      <c r="I2452" t="s">
        <v>18947</v>
      </c>
      <c r="K2452" s="94" t="s">
        <v>3325</v>
      </c>
      <c r="L2452" s="94" t="s">
        <v>14135</v>
      </c>
    </row>
    <row r="2453" spans="8:12" ht="15" x14ac:dyDescent="0.25">
      <c r="H2453">
        <v>102690</v>
      </c>
      <c r="I2453" t="s">
        <v>20965</v>
      </c>
      <c r="K2453" s="94" t="s">
        <v>3326</v>
      </c>
      <c r="L2453" s="94" t="s">
        <v>14136</v>
      </c>
    </row>
    <row r="2454" spans="8:12" ht="15" x14ac:dyDescent="0.25">
      <c r="H2454">
        <v>102691</v>
      </c>
      <c r="I2454" t="s">
        <v>20966</v>
      </c>
      <c r="K2454" s="94" t="s">
        <v>3327</v>
      </c>
      <c r="L2454" s="94" t="s">
        <v>14137</v>
      </c>
    </row>
    <row r="2455" spans="8:12" ht="15" x14ac:dyDescent="0.25">
      <c r="H2455">
        <v>102692</v>
      </c>
      <c r="I2455" t="s">
        <v>20967</v>
      </c>
      <c r="K2455" s="94" t="s">
        <v>3328</v>
      </c>
      <c r="L2455" s="94" t="s">
        <v>14138</v>
      </c>
    </row>
    <row r="2456" spans="8:12" ht="15" x14ac:dyDescent="0.25">
      <c r="H2456">
        <v>102693</v>
      </c>
      <c r="I2456" t="s">
        <v>20968</v>
      </c>
      <c r="K2456" s="94" t="s">
        <v>3329</v>
      </c>
      <c r="L2456" s="94" t="s">
        <v>14139</v>
      </c>
    </row>
    <row r="2457" spans="8:12" ht="15" x14ac:dyDescent="0.25">
      <c r="H2457">
        <v>102695</v>
      </c>
      <c r="I2457" t="s">
        <v>11606</v>
      </c>
      <c r="K2457" s="94" t="s">
        <v>3330</v>
      </c>
      <c r="L2457" s="94" t="s">
        <v>14140</v>
      </c>
    </row>
    <row r="2458" spans="8:12" ht="15" x14ac:dyDescent="0.25">
      <c r="H2458">
        <v>102696</v>
      </c>
      <c r="I2458" t="s">
        <v>23859</v>
      </c>
      <c r="K2458" s="94" t="s">
        <v>3331</v>
      </c>
      <c r="L2458" s="94" t="s">
        <v>14140</v>
      </c>
    </row>
    <row r="2459" spans="8:12" ht="15" x14ac:dyDescent="0.25">
      <c r="H2459">
        <v>102697</v>
      </c>
      <c r="I2459" t="s">
        <v>20969</v>
      </c>
      <c r="K2459" s="94" t="s">
        <v>3332</v>
      </c>
      <c r="L2459" s="94" t="s">
        <v>14141</v>
      </c>
    </row>
    <row r="2460" spans="8:12" ht="15" x14ac:dyDescent="0.25">
      <c r="H2460">
        <v>102698</v>
      </c>
      <c r="I2460" t="s">
        <v>20970</v>
      </c>
      <c r="K2460" s="94" t="s">
        <v>3333</v>
      </c>
      <c r="L2460" s="94" t="s">
        <v>14142</v>
      </c>
    </row>
    <row r="2461" spans="8:12" ht="15" x14ac:dyDescent="0.25">
      <c r="H2461">
        <v>102699</v>
      </c>
      <c r="I2461" t="s">
        <v>20867</v>
      </c>
      <c r="K2461" s="94" t="s">
        <v>3334</v>
      </c>
      <c r="L2461" s="94" t="s">
        <v>14143</v>
      </c>
    </row>
    <row r="2462" spans="8:12" ht="15" x14ac:dyDescent="0.25">
      <c r="H2462">
        <v>102700</v>
      </c>
      <c r="I2462" t="s">
        <v>11607</v>
      </c>
      <c r="K2462" s="94" t="s">
        <v>3335</v>
      </c>
      <c r="L2462" s="94" t="s">
        <v>14144</v>
      </c>
    </row>
    <row r="2463" spans="8:12" ht="15" x14ac:dyDescent="0.25">
      <c r="H2463">
        <v>102701</v>
      </c>
      <c r="I2463" t="s">
        <v>20971</v>
      </c>
      <c r="K2463" s="94" t="s">
        <v>3336</v>
      </c>
      <c r="L2463" s="94" t="s">
        <v>14145</v>
      </c>
    </row>
    <row r="2464" spans="8:12" ht="15" x14ac:dyDescent="0.25">
      <c r="H2464">
        <v>102702</v>
      </c>
      <c r="I2464" t="s">
        <v>20972</v>
      </c>
      <c r="K2464" s="94" t="s">
        <v>3337</v>
      </c>
      <c r="L2464" s="94" t="s">
        <v>14146</v>
      </c>
    </row>
    <row r="2465" spans="8:12" ht="15" x14ac:dyDescent="0.25">
      <c r="H2465">
        <v>102703</v>
      </c>
      <c r="I2465" t="s">
        <v>20973</v>
      </c>
      <c r="K2465" s="94" t="s">
        <v>3338</v>
      </c>
      <c r="L2465" s="94" t="s">
        <v>14147</v>
      </c>
    </row>
    <row r="2466" spans="8:12" ht="15" x14ac:dyDescent="0.25">
      <c r="H2466">
        <v>102704</v>
      </c>
      <c r="I2466" t="s">
        <v>20954</v>
      </c>
      <c r="K2466" s="94" t="s">
        <v>3339</v>
      </c>
      <c r="L2466" s="94" t="s">
        <v>14148</v>
      </c>
    </row>
    <row r="2467" spans="8:12" ht="15" x14ac:dyDescent="0.25">
      <c r="H2467">
        <v>102705</v>
      </c>
      <c r="I2467" t="s">
        <v>23860</v>
      </c>
      <c r="K2467" s="94" t="s">
        <v>3340</v>
      </c>
      <c r="L2467" s="94" t="s">
        <v>14149</v>
      </c>
    </row>
    <row r="2468" spans="8:12" ht="15" x14ac:dyDescent="0.25">
      <c r="H2468">
        <v>102707</v>
      </c>
      <c r="I2468" t="s">
        <v>20974</v>
      </c>
      <c r="K2468" s="94" t="s">
        <v>3341</v>
      </c>
      <c r="L2468" s="94" t="s">
        <v>14150</v>
      </c>
    </row>
    <row r="2469" spans="8:12" ht="15" x14ac:dyDescent="0.25">
      <c r="H2469">
        <v>102708</v>
      </c>
      <c r="I2469" t="s">
        <v>23861</v>
      </c>
      <c r="K2469" s="94" t="s">
        <v>3342</v>
      </c>
      <c r="L2469" s="94" t="s">
        <v>14151</v>
      </c>
    </row>
    <row r="2470" spans="8:12" ht="15" x14ac:dyDescent="0.25">
      <c r="H2470">
        <v>102709</v>
      </c>
      <c r="I2470" t="s">
        <v>20975</v>
      </c>
      <c r="K2470" s="94" t="s">
        <v>3343</v>
      </c>
      <c r="L2470" s="94" t="s">
        <v>14152</v>
      </c>
    </row>
    <row r="2471" spans="8:12" ht="15" x14ac:dyDescent="0.25">
      <c r="H2471">
        <v>102710</v>
      </c>
      <c r="I2471" t="s">
        <v>20976</v>
      </c>
      <c r="K2471" s="94" t="s">
        <v>3344</v>
      </c>
      <c r="L2471" s="94" t="s">
        <v>14152</v>
      </c>
    </row>
    <row r="2472" spans="8:12" ht="15" x14ac:dyDescent="0.25">
      <c r="H2472">
        <v>102712</v>
      </c>
      <c r="I2472" t="s">
        <v>23862</v>
      </c>
      <c r="K2472" s="94" t="s">
        <v>3345</v>
      </c>
      <c r="L2472" s="94" t="s">
        <v>14153</v>
      </c>
    </row>
    <row r="2473" spans="8:12" ht="15" x14ac:dyDescent="0.25">
      <c r="H2473">
        <v>102713</v>
      </c>
      <c r="I2473" t="s">
        <v>20229</v>
      </c>
      <c r="K2473" s="94" t="s">
        <v>3346</v>
      </c>
      <c r="L2473" s="94" t="s">
        <v>14154</v>
      </c>
    </row>
    <row r="2474" spans="8:12" ht="15" x14ac:dyDescent="0.25">
      <c r="H2474">
        <v>102714</v>
      </c>
      <c r="I2474" t="s">
        <v>20815</v>
      </c>
      <c r="K2474" s="94" t="s">
        <v>3347</v>
      </c>
      <c r="L2474" s="94" t="s">
        <v>14155</v>
      </c>
    </row>
    <row r="2475" spans="8:12" ht="15" x14ac:dyDescent="0.25">
      <c r="H2475">
        <v>102715</v>
      </c>
      <c r="I2475" t="s">
        <v>20758</v>
      </c>
      <c r="K2475" s="94" t="s">
        <v>3348</v>
      </c>
      <c r="L2475" s="94" t="s">
        <v>14156</v>
      </c>
    </row>
    <row r="2476" spans="8:12" ht="15" x14ac:dyDescent="0.25">
      <c r="H2476">
        <v>102716</v>
      </c>
      <c r="I2476" t="s">
        <v>20977</v>
      </c>
      <c r="K2476" s="94" t="s">
        <v>3349</v>
      </c>
      <c r="L2476" s="94" t="s">
        <v>14157</v>
      </c>
    </row>
    <row r="2477" spans="8:12" ht="15" x14ac:dyDescent="0.25">
      <c r="H2477">
        <v>102717</v>
      </c>
      <c r="I2477" t="s">
        <v>23863</v>
      </c>
      <c r="K2477" s="94" t="s">
        <v>3350</v>
      </c>
      <c r="L2477" s="94" t="s">
        <v>14158</v>
      </c>
    </row>
    <row r="2478" spans="8:12" ht="15" x14ac:dyDescent="0.25">
      <c r="H2478">
        <v>102718</v>
      </c>
      <c r="I2478" t="s">
        <v>20978</v>
      </c>
      <c r="K2478" s="94" t="s">
        <v>3351</v>
      </c>
      <c r="L2478" s="94" t="s">
        <v>14159</v>
      </c>
    </row>
    <row r="2479" spans="8:12" ht="15" x14ac:dyDescent="0.25">
      <c r="H2479">
        <v>102719</v>
      </c>
      <c r="I2479" t="s">
        <v>23864</v>
      </c>
      <c r="K2479" s="94" t="s">
        <v>3352</v>
      </c>
      <c r="L2479" s="94" t="s">
        <v>14160</v>
      </c>
    </row>
    <row r="2480" spans="8:12" ht="15" x14ac:dyDescent="0.25">
      <c r="H2480">
        <v>102720</v>
      </c>
      <c r="I2480" t="s">
        <v>20979</v>
      </c>
      <c r="K2480" s="94" t="s">
        <v>3353</v>
      </c>
      <c r="L2480" s="94" t="s">
        <v>14161</v>
      </c>
    </row>
    <row r="2481" spans="8:12" ht="15" x14ac:dyDescent="0.25">
      <c r="H2481">
        <v>102720</v>
      </c>
      <c r="I2481" t="s">
        <v>20979</v>
      </c>
      <c r="K2481" s="94" t="s">
        <v>3354</v>
      </c>
      <c r="L2481" s="94" t="s">
        <v>14162</v>
      </c>
    </row>
    <row r="2482" spans="8:12" ht="15" x14ac:dyDescent="0.25">
      <c r="H2482">
        <v>102721</v>
      </c>
      <c r="I2482" t="s">
        <v>20980</v>
      </c>
      <c r="K2482" s="94" t="s">
        <v>3355</v>
      </c>
      <c r="L2482" s="94" t="s">
        <v>14163</v>
      </c>
    </row>
    <row r="2483" spans="8:12" ht="15" x14ac:dyDescent="0.25">
      <c r="H2483">
        <v>102722</v>
      </c>
      <c r="I2483" t="s">
        <v>20981</v>
      </c>
      <c r="K2483" s="94" t="s">
        <v>3356</v>
      </c>
      <c r="L2483" s="94" t="s">
        <v>14164</v>
      </c>
    </row>
    <row r="2484" spans="8:12" ht="15" x14ac:dyDescent="0.25">
      <c r="H2484">
        <v>102723</v>
      </c>
      <c r="I2484" t="s">
        <v>20982</v>
      </c>
      <c r="K2484" s="94" t="s">
        <v>3357</v>
      </c>
      <c r="L2484" s="94" t="s">
        <v>14165</v>
      </c>
    </row>
    <row r="2485" spans="8:12" ht="15" x14ac:dyDescent="0.25">
      <c r="H2485">
        <v>102724</v>
      </c>
      <c r="I2485" t="s">
        <v>20983</v>
      </c>
      <c r="K2485" s="94" t="s">
        <v>3358</v>
      </c>
      <c r="L2485" s="94" t="s">
        <v>14166</v>
      </c>
    </row>
    <row r="2486" spans="8:12" ht="15" x14ac:dyDescent="0.25">
      <c r="H2486">
        <v>102725</v>
      </c>
      <c r="I2486" t="s">
        <v>20867</v>
      </c>
      <c r="K2486" s="94" t="s">
        <v>3359</v>
      </c>
      <c r="L2486" s="94" t="s">
        <v>14167</v>
      </c>
    </row>
    <row r="2487" spans="8:12" ht="15" x14ac:dyDescent="0.25">
      <c r="H2487">
        <v>102726</v>
      </c>
      <c r="I2487" t="s">
        <v>23865</v>
      </c>
      <c r="K2487" s="94" t="s">
        <v>3360</v>
      </c>
      <c r="L2487" s="94" t="s">
        <v>14168</v>
      </c>
    </row>
    <row r="2488" spans="8:12" ht="15" x14ac:dyDescent="0.25">
      <c r="H2488">
        <v>102727</v>
      </c>
      <c r="I2488" t="s">
        <v>20984</v>
      </c>
      <c r="K2488" s="94" t="s">
        <v>3361</v>
      </c>
      <c r="L2488" s="94" t="s">
        <v>14169</v>
      </c>
    </row>
    <row r="2489" spans="8:12" ht="15" x14ac:dyDescent="0.25">
      <c r="H2489">
        <v>102728</v>
      </c>
      <c r="I2489" t="s">
        <v>20734</v>
      </c>
      <c r="K2489" s="94" t="s">
        <v>3362</v>
      </c>
      <c r="L2489" s="94" t="s">
        <v>14170</v>
      </c>
    </row>
    <row r="2490" spans="8:12" ht="15" x14ac:dyDescent="0.25">
      <c r="H2490">
        <v>102729</v>
      </c>
      <c r="I2490" t="s">
        <v>20985</v>
      </c>
      <c r="K2490" s="94" t="s">
        <v>3363</v>
      </c>
      <c r="L2490" s="94" t="s">
        <v>14171</v>
      </c>
    </row>
    <row r="2491" spans="8:12" ht="15" x14ac:dyDescent="0.25">
      <c r="H2491">
        <v>102730</v>
      </c>
      <c r="I2491" t="s">
        <v>20986</v>
      </c>
      <c r="K2491" s="94" t="s">
        <v>3364</v>
      </c>
      <c r="L2491" s="94" t="s">
        <v>14173</v>
      </c>
    </row>
    <row r="2492" spans="8:12" ht="15" x14ac:dyDescent="0.25">
      <c r="H2492">
        <v>102732</v>
      </c>
      <c r="I2492" t="s">
        <v>23866</v>
      </c>
      <c r="K2492" s="94" t="s">
        <v>3365</v>
      </c>
      <c r="L2492" s="94" t="s">
        <v>14174</v>
      </c>
    </row>
    <row r="2493" spans="8:12" ht="15" x14ac:dyDescent="0.25">
      <c r="H2493">
        <v>102733</v>
      </c>
      <c r="I2493" t="s">
        <v>20722</v>
      </c>
      <c r="K2493" s="94" t="s">
        <v>3366</v>
      </c>
      <c r="L2493" s="94" t="s">
        <v>14175</v>
      </c>
    </row>
    <row r="2494" spans="8:12" ht="15" x14ac:dyDescent="0.25">
      <c r="H2494">
        <v>102734</v>
      </c>
      <c r="I2494" t="s">
        <v>20987</v>
      </c>
      <c r="K2494" s="94" t="s">
        <v>3367</v>
      </c>
      <c r="L2494" s="94" t="s">
        <v>14176</v>
      </c>
    </row>
    <row r="2495" spans="8:12" ht="15" x14ac:dyDescent="0.25">
      <c r="H2495">
        <v>102735</v>
      </c>
      <c r="I2495" t="s">
        <v>20988</v>
      </c>
      <c r="K2495" s="94" t="s">
        <v>3368</v>
      </c>
      <c r="L2495" s="94" t="s">
        <v>14177</v>
      </c>
    </row>
    <row r="2496" spans="8:12" ht="15" x14ac:dyDescent="0.25">
      <c r="H2496">
        <v>102736</v>
      </c>
      <c r="I2496" t="s">
        <v>20989</v>
      </c>
      <c r="K2496" s="94" t="s">
        <v>3369</v>
      </c>
      <c r="L2496" s="94" t="s">
        <v>14178</v>
      </c>
    </row>
    <row r="2497" spans="8:12" ht="15" x14ac:dyDescent="0.25">
      <c r="H2497">
        <v>102737</v>
      </c>
      <c r="I2497" t="s">
        <v>23867</v>
      </c>
      <c r="K2497" s="94" t="s">
        <v>3370</v>
      </c>
      <c r="L2497" s="94" t="s">
        <v>14179</v>
      </c>
    </row>
    <row r="2498" spans="8:12" ht="15" x14ac:dyDescent="0.25">
      <c r="H2498">
        <v>102739</v>
      </c>
      <c r="I2498" t="s">
        <v>20954</v>
      </c>
      <c r="K2498" s="94" t="s">
        <v>3371</v>
      </c>
      <c r="L2498" s="94" t="s">
        <v>14180</v>
      </c>
    </row>
    <row r="2499" spans="8:12" ht="15" x14ac:dyDescent="0.25">
      <c r="H2499">
        <v>102740</v>
      </c>
      <c r="I2499" t="s">
        <v>20990</v>
      </c>
      <c r="K2499" s="94" t="s">
        <v>3372</v>
      </c>
      <c r="L2499" s="94" t="s">
        <v>14181</v>
      </c>
    </row>
    <row r="2500" spans="8:12" ht="15" x14ac:dyDescent="0.25">
      <c r="H2500">
        <v>102741</v>
      </c>
      <c r="I2500" t="s">
        <v>20991</v>
      </c>
      <c r="K2500" s="94" t="s">
        <v>3373</v>
      </c>
      <c r="L2500" s="94" t="s">
        <v>14183</v>
      </c>
    </row>
    <row r="2501" spans="8:12" ht="15" x14ac:dyDescent="0.25">
      <c r="H2501">
        <v>102742</v>
      </c>
      <c r="I2501" t="s">
        <v>23868</v>
      </c>
      <c r="K2501" s="94" t="s">
        <v>3374</v>
      </c>
      <c r="L2501" s="94" t="s">
        <v>14184</v>
      </c>
    </row>
    <row r="2502" spans="8:12" ht="15" x14ac:dyDescent="0.25">
      <c r="H2502">
        <v>102743</v>
      </c>
      <c r="I2502" t="s">
        <v>20992</v>
      </c>
      <c r="K2502" s="94" t="s">
        <v>3375</v>
      </c>
      <c r="L2502" s="94" t="s">
        <v>14185</v>
      </c>
    </row>
    <row r="2503" spans="8:12" ht="15" x14ac:dyDescent="0.25">
      <c r="H2503">
        <v>102744</v>
      </c>
      <c r="I2503" t="s">
        <v>20993</v>
      </c>
      <c r="K2503" s="94" t="s">
        <v>3376</v>
      </c>
      <c r="L2503" s="94" t="s">
        <v>14186</v>
      </c>
    </row>
    <row r="2504" spans="8:12" ht="15" x14ac:dyDescent="0.25">
      <c r="H2504">
        <v>102745</v>
      </c>
      <c r="I2504" t="s">
        <v>20994</v>
      </c>
      <c r="K2504" s="94" t="s">
        <v>3377</v>
      </c>
      <c r="L2504" s="94" t="s">
        <v>14187</v>
      </c>
    </row>
    <row r="2505" spans="8:12" ht="15" x14ac:dyDescent="0.25">
      <c r="H2505">
        <v>102746</v>
      </c>
      <c r="I2505" t="s">
        <v>20995</v>
      </c>
      <c r="K2505" s="94" t="s">
        <v>3378</v>
      </c>
      <c r="L2505" s="94" t="s">
        <v>14188</v>
      </c>
    </row>
    <row r="2506" spans="8:12" ht="15" x14ac:dyDescent="0.25">
      <c r="H2506">
        <v>102747</v>
      </c>
      <c r="I2506" t="s">
        <v>20996</v>
      </c>
      <c r="K2506" s="94" t="s">
        <v>3379</v>
      </c>
      <c r="L2506" s="94" t="s">
        <v>14189</v>
      </c>
    </row>
    <row r="2507" spans="8:12" ht="15" x14ac:dyDescent="0.25">
      <c r="H2507">
        <v>102748</v>
      </c>
      <c r="I2507" t="s">
        <v>20997</v>
      </c>
      <c r="K2507" s="94" t="s">
        <v>3380</v>
      </c>
      <c r="L2507" s="94" t="s">
        <v>14190</v>
      </c>
    </row>
    <row r="2508" spans="8:12" ht="15" x14ac:dyDescent="0.25">
      <c r="H2508">
        <v>102749</v>
      </c>
      <c r="I2508" t="s">
        <v>20998</v>
      </c>
      <c r="K2508" s="94" t="s">
        <v>3381</v>
      </c>
      <c r="L2508" s="94" t="s">
        <v>14191</v>
      </c>
    </row>
    <row r="2509" spans="8:12" ht="15" x14ac:dyDescent="0.25">
      <c r="H2509">
        <v>102750</v>
      </c>
      <c r="I2509" t="s">
        <v>20999</v>
      </c>
      <c r="K2509" s="94" t="s">
        <v>3382</v>
      </c>
      <c r="L2509" s="94" t="s">
        <v>14192</v>
      </c>
    </row>
    <row r="2510" spans="8:12" ht="15" x14ac:dyDescent="0.25">
      <c r="H2510">
        <v>102751</v>
      </c>
      <c r="I2510" t="s">
        <v>21000</v>
      </c>
      <c r="K2510" s="94" t="s">
        <v>3383</v>
      </c>
      <c r="L2510" s="94" t="s">
        <v>14193</v>
      </c>
    </row>
    <row r="2511" spans="8:12" ht="15" x14ac:dyDescent="0.25">
      <c r="H2511">
        <v>102753</v>
      </c>
      <c r="I2511" t="s">
        <v>23869</v>
      </c>
      <c r="K2511" s="94" t="s">
        <v>3384</v>
      </c>
      <c r="L2511" s="94" t="s">
        <v>14194</v>
      </c>
    </row>
    <row r="2512" spans="8:12" ht="15" x14ac:dyDescent="0.25">
      <c r="H2512">
        <v>102754</v>
      </c>
      <c r="I2512" t="s">
        <v>21001</v>
      </c>
      <c r="K2512" s="94" t="s">
        <v>3385</v>
      </c>
      <c r="L2512" s="94" t="s">
        <v>14195</v>
      </c>
    </row>
    <row r="2513" spans="8:12" ht="15" x14ac:dyDescent="0.25">
      <c r="H2513">
        <v>102755</v>
      </c>
      <c r="I2513" t="s">
        <v>20954</v>
      </c>
      <c r="K2513" s="94" t="s">
        <v>3386</v>
      </c>
      <c r="L2513" s="94" t="s">
        <v>14196</v>
      </c>
    </row>
    <row r="2514" spans="8:12" ht="15" x14ac:dyDescent="0.25">
      <c r="H2514">
        <v>102756</v>
      </c>
      <c r="I2514" t="s">
        <v>21002</v>
      </c>
      <c r="K2514" s="94" t="s">
        <v>3387</v>
      </c>
      <c r="L2514" s="94" t="s">
        <v>14197</v>
      </c>
    </row>
    <row r="2515" spans="8:12" ht="15" x14ac:dyDescent="0.25">
      <c r="H2515">
        <v>102757</v>
      </c>
      <c r="I2515" t="s">
        <v>21003</v>
      </c>
      <c r="K2515" s="94" t="s">
        <v>3388</v>
      </c>
      <c r="L2515" s="94" t="s">
        <v>14195</v>
      </c>
    </row>
    <row r="2516" spans="8:12" ht="15" x14ac:dyDescent="0.25">
      <c r="H2516">
        <v>102758</v>
      </c>
      <c r="I2516" t="s">
        <v>21004</v>
      </c>
      <c r="K2516" s="94" t="s">
        <v>3389</v>
      </c>
      <c r="L2516" s="94" t="s">
        <v>14198</v>
      </c>
    </row>
    <row r="2517" spans="8:12" ht="15" x14ac:dyDescent="0.25">
      <c r="H2517">
        <v>102759</v>
      </c>
      <c r="I2517" t="s">
        <v>21005</v>
      </c>
      <c r="K2517" s="94" t="s">
        <v>3390</v>
      </c>
      <c r="L2517" s="94" t="s">
        <v>14199</v>
      </c>
    </row>
    <row r="2518" spans="8:12" ht="15" x14ac:dyDescent="0.25">
      <c r="H2518">
        <v>102760</v>
      </c>
      <c r="I2518" t="s">
        <v>21006</v>
      </c>
      <c r="K2518" s="94" t="s">
        <v>3391</v>
      </c>
      <c r="L2518" s="94" t="s">
        <v>14200</v>
      </c>
    </row>
    <row r="2519" spans="8:12" ht="15" x14ac:dyDescent="0.25">
      <c r="H2519">
        <v>102761</v>
      </c>
      <c r="I2519" t="s">
        <v>21007</v>
      </c>
      <c r="K2519" s="94" t="s">
        <v>3392</v>
      </c>
      <c r="L2519" s="94" t="s">
        <v>14201</v>
      </c>
    </row>
    <row r="2520" spans="8:12" ht="15" x14ac:dyDescent="0.25">
      <c r="H2520">
        <v>102762</v>
      </c>
      <c r="I2520" t="s">
        <v>21008</v>
      </c>
      <c r="K2520" s="94" t="s">
        <v>3393</v>
      </c>
      <c r="L2520" s="94" t="s">
        <v>14202</v>
      </c>
    </row>
    <row r="2521" spans="8:12" ht="15" x14ac:dyDescent="0.25">
      <c r="H2521">
        <v>102763</v>
      </c>
      <c r="I2521" t="s">
        <v>21009</v>
      </c>
      <c r="K2521" s="94" t="s">
        <v>3394</v>
      </c>
      <c r="L2521" s="94" t="s">
        <v>14203</v>
      </c>
    </row>
    <row r="2522" spans="8:12" ht="15" x14ac:dyDescent="0.25">
      <c r="H2522">
        <v>102764</v>
      </c>
      <c r="I2522" t="s">
        <v>21010</v>
      </c>
      <c r="K2522" s="94" t="s">
        <v>3395</v>
      </c>
      <c r="L2522" s="94" t="s">
        <v>14204</v>
      </c>
    </row>
    <row r="2523" spans="8:12" ht="15" x14ac:dyDescent="0.25">
      <c r="H2523">
        <v>102765</v>
      </c>
      <c r="I2523" t="s">
        <v>23870</v>
      </c>
      <c r="K2523" s="94" t="s">
        <v>3396</v>
      </c>
      <c r="L2523" s="94" t="s">
        <v>14205</v>
      </c>
    </row>
    <row r="2524" spans="8:12" ht="15" x14ac:dyDescent="0.25">
      <c r="H2524">
        <v>102766</v>
      </c>
      <c r="I2524" t="s">
        <v>21011</v>
      </c>
      <c r="K2524" s="94" t="s">
        <v>3397</v>
      </c>
      <c r="L2524" s="94" t="s">
        <v>14206</v>
      </c>
    </row>
    <row r="2525" spans="8:12" ht="15" x14ac:dyDescent="0.25">
      <c r="H2525">
        <v>102767</v>
      </c>
      <c r="I2525" t="s">
        <v>21012</v>
      </c>
      <c r="K2525" s="94" t="s">
        <v>3398</v>
      </c>
      <c r="L2525" s="94" t="s">
        <v>14207</v>
      </c>
    </row>
    <row r="2526" spans="8:12" ht="15" x14ac:dyDescent="0.25">
      <c r="H2526">
        <v>102768</v>
      </c>
      <c r="I2526" t="s">
        <v>21013</v>
      </c>
      <c r="K2526" s="94" t="s">
        <v>3399</v>
      </c>
      <c r="L2526" s="94" t="s">
        <v>14208</v>
      </c>
    </row>
    <row r="2527" spans="8:12" ht="15" x14ac:dyDescent="0.25">
      <c r="H2527">
        <v>102769</v>
      </c>
      <c r="I2527" t="s">
        <v>11608</v>
      </c>
      <c r="K2527" s="94" t="s">
        <v>3400</v>
      </c>
      <c r="L2527" s="94" t="s">
        <v>14209</v>
      </c>
    </row>
    <row r="2528" spans="8:12" ht="15" x14ac:dyDescent="0.25">
      <c r="H2528">
        <v>102770</v>
      </c>
      <c r="I2528" t="s">
        <v>1493</v>
      </c>
      <c r="K2528" s="94" t="s">
        <v>3401</v>
      </c>
      <c r="L2528" s="94" t="s">
        <v>14210</v>
      </c>
    </row>
    <row r="2529" spans="8:12" ht="15" x14ac:dyDescent="0.25">
      <c r="H2529">
        <v>102771</v>
      </c>
      <c r="I2529" t="s">
        <v>21014</v>
      </c>
      <c r="K2529" s="94" t="s">
        <v>3402</v>
      </c>
      <c r="L2529" s="94" t="s">
        <v>14211</v>
      </c>
    </row>
    <row r="2530" spans="8:12" ht="15" x14ac:dyDescent="0.25">
      <c r="H2530">
        <v>102772</v>
      </c>
      <c r="I2530" t="s">
        <v>21015</v>
      </c>
      <c r="K2530" s="94" t="s">
        <v>3403</v>
      </c>
      <c r="L2530" s="94" t="s">
        <v>14212</v>
      </c>
    </row>
    <row r="2531" spans="8:12" ht="15" x14ac:dyDescent="0.25">
      <c r="H2531">
        <v>102773</v>
      </c>
      <c r="I2531" t="s">
        <v>21016</v>
      </c>
      <c r="K2531" s="94" t="s">
        <v>3404</v>
      </c>
      <c r="L2531" s="94" t="s">
        <v>14213</v>
      </c>
    </row>
    <row r="2532" spans="8:12" ht="15" x14ac:dyDescent="0.25">
      <c r="H2532">
        <v>102774</v>
      </c>
      <c r="I2532" t="s">
        <v>21017</v>
      </c>
      <c r="K2532" s="94" t="s">
        <v>3405</v>
      </c>
      <c r="L2532" s="94" t="s">
        <v>14214</v>
      </c>
    </row>
    <row r="2533" spans="8:12" ht="15" x14ac:dyDescent="0.25">
      <c r="H2533">
        <v>102775</v>
      </c>
      <c r="I2533" t="s">
        <v>21018</v>
      </c>
      <c r="K2533" s="94" t="s">
        <v>3406</v>
      </c>
      <c r="L2533" s="94" t="s">
        <v>14215</v>
      </c>
    </row>
    <row r="2534" spans="8:12" ht="15" x14ac:dyDescent="0.25">
      <c r="H2534">
        <v>102776</v>
      </c>
      <c r="I2534" t="s">
        <v>11609</v>
      </c>
      <c r="K2534" s="94" t="s">
        <v>3407</v>
      </c>
      <c r="L2534" s="94" t="s">
        <v>14216</v>
      </c>
    </row>
    <row r="2535" spans="8:12" ht="15" x14ac:dyDescent="0.25">
      <c r="H2535">
        <v>102777</v>
      </c>
      <c r="I2535" t="s">
        <v>11610</v>
      </c>
      <c r="K2535" s="94" t="s">
        <v>3408</v>
      </c>
      <c r="L2535" s="94" t="s">
        <v>14217</v>
      </c>
    </row>
    <row r="2536" spans="8:12" ht="15" x14ac:dyDescent="0.25">
      <c r="H2536">
        <v>102778</v>
      </c>
      <c r="I2536" t="s">
        <v>21019</v>
      </c>
      <c r="K2536" s="94" t="s">
        <v>3409</v>
      </c>
      <c r="L2536" s="94" t="s">
        <v>14218</v>
      </c>
    </row>
    <row r="2537" spans="8:12" ht="15" x14ac:dyDescent="0.25">
      <c r="H2537">
        <v>102779</v>
      </c>
      <c r="I2537" t="s">
        <v>21020</v>
      </c>
      <c r="K2537" s="94" t="s">
        <v>3410</v>
      </c>
      <c r="L2537" s="94" t="s">
        <v>14219</v>
      </c>
    </row>
    <row r="2538" spans="8:12" ht="15" x14ac:dyDescent="0.25">
      <c r="H2538">
        <v>102780</v>
      </c>
      <c r="I2538" t="s">
        <v>21021</v>
      </c>
      <c r="K2538" s="94" t="s">
        <v>3411</v>
      </c>
      <c r="L2538" s="94" t="s">
        <v>14220</v>
      </c>
    </row>
    <row r="2539" spans="8:12" ht="15" x14ac:dyDescent="0.25">
      <c r="H2539">
        <v>102781</v>
      </c>
      <c r="I2539" t="s">
        <v>21022</v>
      </c>
      <c r="K2539" s="94" t="s">
        <v>3412</v>
      </c>
      <c r="L2539" s="94" t="s">
        <v>14221</v>
      </c>
    </row>
    <row r="2540" spans="8:12" ht="15" x14ac:dyDescent="0.25">
      <c r="H2540">
        <v>102782</v>
      </c>
      <c r="I2540" t="s">
        <v>21023</v>
      </c>
      <c r="K2540" s="94" t="s">
        <v>3413</v>
      </c>
      <c r="L2540" s="94" t="s">
        <v>14222</v>
      </c>
    </row>
    <row r="2541" spans="8:12" ht="15" x14ac:dyDescent="0.25">
      <c r="H2541">
        <v>102783</v>
      </c>
      <c r="I2541" t="s">
        <v>21024</v>
      </c>
      <c r="K2541" s="94" t="s">
        <v>3414</v>
      </c>
      <c r="L2541" s="94" t="s">
        <v>14223</v>
      </c>
    </row>
    <row r="2542" spans="8:12" ht="15" x14ac:dyDescent="0.25">
      <c r="H2542">
        <v>102784</v>
      </c>
      <c r="I2542" t="s">
        <v>21025</v>
      </c>
      <c r="K2542" s="94" t="s">
        <v>3415</v>
      </c>
      <c r="L2542" s="94" t="s">
        <v>14224</v>
      </c>
    </row>
    <row r="2543" spans="8:12" ht="15" x14ac:dyDescent="0.25">
      <c r="H2543">
        <v>102785</v>
      </c>
      <c r="I2543" t="s">
        <v>21026</v>
      </c>
      <c r="K2543" s="94" t="s">
        <v>3416</v>
      </c>
      <c r="L2543" s="94" t="s">
        <v>14225</v>
      </c>
    </row>
    <row r="2544" spans="8:12" ht="15" x14ac:dyDescent="0.25">
      <c r="H2544">
        <v>102786</v>
      </c>
      <c r="I2544" t="s">
        <v>21027</v>
      </c>
      <c r="K2544" s="94" t="s">
        <v>3417</v>
      </c>
      <c r="L2544" s="94" t="s">
        <v>14226</v>
      </c>
    </row>
    <row r="2545" spans="8:12" ht="15" x14ac:dyDescent="0.25">
      <c r="H2545">
        <v>102787</v>
      </c>
      <c r="I2545" t="s">
        <v>1506</v>
      </c>
      <c r="K2545" s="94" t="s">
        <v>3418</v>
      </c>
      <c r="L2545" s="94" t="s">
        <v>14227</v>
      </c>
    </row>
    <row r="2546" spans="8:12" ht="15" x14ac:dyDescent="0.25">
      <c r="H2546">
        <v>102788</v>
      </c>
      <c r="I2546" t="s">
        <v>23871</v>
      </c>
      <c r="K2546" s="94" t="s">
        <v>3419</v>
      </c>
      <c r="L2546" s="94" t="s">
        <v>14228</v>
      </c>
    </row>
    <row r="2547" spans="8:12" ht="15" x14ac:dyDescent="0.25">
      <c r="H2547">
        <v>102789</v>
      </c>
      <c r="I2547" t="s">
        <v>21028</v>
      </c>
      <c r="K2547" s="94" t="s">
        <v>3420</v>
      </c>
      <c r="L2547" s="94" t="s">
        <v>14229</v>
      </c>
    </row>
    <row r="2548" spans="8:12" ht="15" x14ac:dyDescent="0.25">
      <c r="H2548">
        <v>102790</v>
      </c>
      <c r="I2548" t="s">
        <v>21029</v>
      </c>
      <c r="K2548" s="94" t="s">
        <v>3421</v>
      </c>
      <c r="L2548" s="94" t="s">
        <v>14230</v>
      </c>
    </row>
    <row r="2549" spans="8:12" ht="15" x14ac:dyDescent="0.25">
      <c r="H2549">
        <v>102791</v>
      </c>
      <c r="I2549" t="s">
        <v>21030</v>
      </c>
      <c r="K2549" s="94" t="s">
        <v>3422</v>
      </c>
      <c r="L2549" s="94" t="s">
        <v>14231</v>
      </c>
    </row>
    <row r="2550" spans="8:12" ht="15" x14ac:dyDescent="0.25">
      <c r="H2550">
        <v>102792</v>
      </c>
      <c r="I2550" t="s">
        <v>21031</v>
      </c>
      <c r="K2550" s="94" t="s">
        <v>3423</v>
      </c>
      <c r="L2550" s="94" t="s">
        <v>14232</v>
      </c>
    </row>
    <row r="2551" spans="8:12" ht="15" x14ac:dyDescent="0.25">
      <c r="H2551">
        <v>102793</v>
      </c>
      <c r="I2551" t="s">
        <v>1511</v>
      </c>
      <c r="K2551" s="94" t="s">
        <v>3424</v>
      </c>
      <c r="L2551" s="94" t="s">
        <v>14233</v>
      </c>
    </row>
    <row r="2552" spans="8:12" ht="15" x14ac:dyDescent="0.25">
      <c r="H2552">
        <v>102794</v>
      </c>
      <c r="I2552" t="s">
        <v>21032</v>
      </c>
      <c r="K2552" s="94" t="s">
        <v>3425</v>
      </c>
      <c r="L2552" s="94" t="s">
        <v>14234</v>
      </c>
    </row>
    <row r="2553" spans="8:12" ht="15" x14ac:dyDescent="0.25">
      <c r="H2553">
        <v>102795</v>
      </c>
      <c r="I2553" t="s">
        <v>21033</v>
      </c>
      <c r="K2553" s="94" t="s">
        <v>3426</v>
      </c>
      <c r="L2553" s="94" t="s">
        <v>14235</v>
      </c>
    </row>
    <row r="2554" spans="8:12" ht="15" x14ac:dyDescent="0.25">
      <c r="H2554">
        <v>102796</v>
      </c>
      <c r="I2554" t="s">
        <v>21034</v>
      </c>
      <c r="K2554" s="94" t="s">
        <v>3427</v>
      </c>
      <c r="L2554" s="94" t="s">
        <v>14236</v>
      </c>
    </row>
    <row r="2555" spans="8:12" ht="15" x14ac:dyDescent="0.25">
      <c r="H2555">
        <v>102797</v>
      </c>
      <c r="I2555" t="s">
        <v>21035</v>
      </c>
      <c r="K2555" s="94" t="s">
        <v>3428</v>
      </c>
      <c r="L2555" s="94" t="s">
        <v>14237</v>
      </c>
    </row>
    <row r="2556" spans="8:12" ht="15" x14ac:dyDescent="0.25">
      <c r="H2556">
        <v>102798</v>
      </c>
      <c r="I2556" t="s">
        <v>21036</v>
      </c>
      <c r="K2556" s="94" t="s">
        <v>3429</v>
      </c>
      <c r="L2556" s="94" t="s">
        <v>14238</v>
      </c>
    </row>
    <row r="2557" spans="8:12" ht="15" x14ac:dyDescent="0.25">
      <c r="H2557">
        <v>102799</v>
      </c>
      <c r="I2557" t="s">
        <v>21037</v>
      </c>
      <c r="K2557" s="94" t="s">
        <v>3430</v>
      </c>
      <c r="L2557" s="94" t="s">
        <v>14239</v>
      </c>
    </row>
    <row r="2558" spans="8:12" ht="15" x14ac:dyDescent="0.25">
      <c r="H2558">
        <v>102800</v>
      </c>
      <c r="I2558" t="s">
        <v>11611</v>
      </c>
      <c r="K2558" s="94" t="s">
        <v>3431</v>
      </c>
      <c r="L2558" s="94" t="s">
        <v>14240</v>
      </c>
    </row>
    <row r="2559" spans="8:12" ht="15" x14ac:dyDescent="0.25">
      <c r="H2559">
        <v>102801</v>
      </c>
      <c r="I2559" t="s">
        <v>21038</v>
      </c>
      <c r="K2559" s="94" t="s">
        <v>3432</v>
      </c>
      <c r="L2559" s="94" t="s">
        <v>14241</v>
      </c>
    </row>
    <row r="2560" spans="8:12" ht="15" x14ac:dyDescent="0.25">
      <c r="H2560">
        <v>102802</v>
      </c>
      <c r="I2560" t="s">
        <v>21039</v>
      </c>
      <c r="K2560" s="94" t="s">
        <v>3433</v>
      </c>
      <c r="L2560" s="94" t="s">
        <v>14242</v>
      </c>
    </row>
    <row r="2561" spans="8:12" ht="15" x14ac:dyDescent="0.25">
      <c r="H2561">
        <v>102803</v>
      </c>
      <c r="I2561" t="s">
        <v>21040</v>
      </c>
      <c r="K2561" s="94" t="s">
        <v>3434</v>
      </c>
      <c r="L2561" s="94" t="s">
        <v>14243</v>
      </c>
    </row>
    <row r="2562" spans="8:12" ht="15" x14ac:dyDescent="0.25">
      <c r="H2562">
        <v>102804</v>
      </c>
      <c r="I2562" t="s">
        <v>21041</v>
      </c>
      <c r="K2562" s="94" t="s">
        <v>3435</v>
      </c>
      <c r="L2562" s="94" t="s">
        <v>14244</v>
      </c>
    </row>
    <row r="2563" spans="8:12" ht="15" x14ac:dyDescent="0.25">
      <c r="H2563">
        <v>102805</v>
      </c>
      <c r="I2563" t="s">
        <v>21042</v>
      </c>
      <c r="K2563" s="94" t="s">
        <v>3436</v>
      </c>
      <c r="L2563" s="94" t="s">
        <v>14245</v>
      </c>
    </row>
    <row r="2564" spans="8:12" ht="15" x14ac:dyDescent="0.25">
      <c r="H2564">
        <v>102806</v>
      </c>
      <c r="I2564" t="s">
        <v>21043</v>
      </c>
      <c r="K2564" s="94" t="s">
        <v>3437</v>
      </c>
      <c r="L2564" s="94" t="s">
        <v>14246</v>
      </c>
    </row>
    <row r="2565" spans="8:12" ht="15" x14ac:dyDescent="0.25">
      <c r="H2565">
        <v>102807</v>
      </c>
      <c r="I2565" t="s">
        <v>21044</v>
      </c>
      <c r="K2565" s="94" t="s">
        <v>3438</v>
      </c>
      <c r="L2565" s="94" t="s">
        <v>14247</v>
      </c>
    </row>
    <row r="2566" spans="8:12" ht="15" x14ac:dyDescent="0.25">
      <c r="H2566">
        <v>102808</v>
      </c>
      <c r="I2566" t="s">
        <v>21045</v>
      </c>
      <c r="K2566" s="94" t="s">
        <v>3439</v>
      </c>
      <c r="L2566" s="94" t="s">
        <v>14248</v>
      </c>
    </row>
    <row r="2567" spans="8:12" ht="15" x14ac:dyDescent="0.25">
      <c r="H2567">
        <v>102809</v>
      </c>
      <c r="I2567" t="s">
        <v>21046</v>
      </c>
      <c r="K2567" s="94" t="s">
        <v>3440</v>
      </c>
      <c r="L2567" s="94" t="s">
        <v>13828</v>
      </c>
    </row>
    <row r="2568" spans="8:12" ht="15" x14ac:dyDescent="0.25">
      <c r="H2568">
        <v>102810</v>
      </c>
      <c r="I2568" t="s">
        <v>21047</v>
      </c>
      <c r="K2568" s="94" t="s">
        <v>3441</v>
      </c>
      <c r="L2568" s="94" t="s">
        <v>13829</v>
      </c>
    </row>
    <row r="2569" spans="8:12" ht="15" x14ac:dyDescent="0.25">
      <c r="H2569">
        <v>102811</v>
      </c>
      <c r="I2569" t="s">
        <v>21048</v>
      </c>
      <c r="K2569" s="94" t="s">
        <v>3442</v>
      </c>
      <c r="L2569" s="94" t="s">
        <v>3443</v>
      </c>
    </row>
    <row r="2570" spans="8:12" ht="15" x14ac:dyDescent="0.25">
      <c r="H2570">
        <v>102812</v>
      </c>
      <c r="I2570" t="s">
        <v>21049</v>
      </c>
      <c r="K2570" s="94" t="s">
        <v>3444</v>
      </c>
      <c r="L2570" s="94" t="s">
        <v>14249</v>
      </c>
    </row>
    <row r="2571" spans="8:12" ht="15" x14ac:dyDescent="0.25">
      <c r="H2571">
        <v>102813</v>
      </c>
      <c r="I2571" t="s">
        <v>21050</v>
      </c>
      <c r="K2571" s="94" t="s">
        <v>3445</v>
      </c>
      <c r="L2571" s="94" t="s">
        <v>14250</v>
      </c>
    </row>
    <row r="2572" spans="8:12" ht="15" x14ac:dyDescent="0.25">
      <c r="H2572">
        <v>102814</v>
      </c>
      <c r="I2572" t="s">
        <v>21051</v>
      </c>
      <c r="K2572" s="94" t="s">
        <v>3446</v>
      </c>
      <c r="L2572" s="94" t="s">
        <v>14251</v>
      </c>
    </row>
    <row r="2573" spans="8:12" ht="15" x14ac:dyDescent="0.25">
      <c r="H2573">
        <v>102815</v>
      </c>
      <c r="I2573" t="s">
        <v>21052</v>
      </c>
      <c r="K2573" s="94" t="s">
        <v>3447</v>
      </c>
      <c r="L2573" s="94" t="s">
        <v>14252</v>
      </c>
    </row>
    <row r="2574" spans="8:12" ht="15" x14ac:dyDescent="0.25">
      <c r="H2574">
        <v>102816</v>
      </c>
      <c r="I2574" t="s">
        <v>21053</v>
      </c>
      <c r="K2574" s="94" t="s">
        <v>3448</v>
      </c>
      <c r="L2574" s="94" t="s">
        <v>14253</v>
      </c>
    </row>
    <row r="2575" spans="8:12" ht="15" x14ac:dyDescent="0.25">
      <c r="H2575">
        <v>102817</v>
      </c>
      <c r="I2575" t="s">
        <v>21054</v>
      </c>
      <c r="K2575" s="94" t="s">
        <v>3449</v>
      </c>
      <c r="L2575" s="94" t="s">
        <v>14254</v>
      </c>
    </row>
    <row r="2576" spans="8:12" ht="15" x14ac:dyDescent="0.25">
      <c r="H2576">
        <v>102818</v>
      </c>
      <c r="I2576" t="s">
        <v>21055</v>
      </c>
      <c r="K2576" s="94" t="s">
        <v>3450</v>
      </c>
      <c r="L2576" s="94" t="s">
        <v>14255</v>
      </c>
    </row>
    <row r="2577" spans="8:12" ht="15" x14ac:dyDescent="0.25">
      <c r="H2577">
        <v>102819</v>
      </c>
      <c r="I2577" t="s">
        <v>21056</v>
      </c>
      <c r="K2577" s="94" t="s">
        <v>3451</v>
      </c>
      <c r="L2577" s="94" t="s">
        <v>14256</v>
      </c>
    </row>
    <row r="2578" spans="8:12" ht="15" x14ac:dyDescent="0.25">
      <c r="H2578">
        <v>102820</v>
      </c>
      <c r="I2578" t="s">
        <v>21057</v>
      </c>
      <c r="K2578" s="94" t="s">
        <v>3452</v>
      </c>
      <c r="L2578" s="94" t="s">
        <v>14257</v>
      </c>
    </row>
    <row r="2579" spans="8:12" ht="15" x14ac:dyDescent="0.25">
      <c r="H2579">
        <v>102821</v>
      </c>
      <c r="I2579" t="s">
        <v>21058</v>
      </c>
      <c r="K2579" s="94" t="s">
        <v>3453</v>
      </c>
      <c r="L2579" s="94" t="s">
        <v>14258</v>
      </c>
    </row>
    <row r="2580" spans="8:12" ht="15" x14ac:dyDescent="0.25">
      <c r="H2580">
        <v>102822</v>
      </c>
      <c r="I2580" t="s">
        <v>21059</v>
      </c>
      <c r="K2580" s="94" t="s">
        <v>3454</v>
      </c>
      <c r="L2580" s="94" t="s">
        <v>14259</v>
      </c>
    </row>
    <row r="2581" spans="8:12" ht="15" x14ac:dyDescent="0.25">
      <c r="H2581">
        <v>102823</v>
      </c>
      <c r="I2581" t="s">
        <v>21060</v>
      </c>
      <c r="K2581" s="94" t="s">
        <v>3455</v>
      </c>
      <c r="L2581" s="94" t="s">
        <v>14261</v>
      </c>
    </row>
    <row r="2582" spans="8:12" ht="15" x14ac:dyDescent="0.25">
      <c r="H2582">
        <v>102824</v>
      </c>
      <c r="I2582" t="s">
        <v>21061</v>
      </c>
      <c r="K2582" s="94" t="s">
        <v>3456</v>
      </c>
      <c r="L2582" s="94" t="s">
        <v>14262</v>
      </c>
    </row>
    <row r="2583" spans="8:12" ht="15" x14ac:dyDescent="0.25">
      <c r="H2583">
        <v>102825</v>
      </c>
      <c r="I2583" t="s">
        <v>21062</v>
      </c>
      <c r="K2583" s="94" t="s">
        <v>3457</v>
      </c>
      <c r="L2583" s="94" t="s">
        <v>14263</v>
      </c>
    </row>
    <row r="2584" spans="8:12" ht="15" x14ac:dyDescent="0.25">
      <c r="H2584">
        <v>102826</v>
      </c>
      <c r="I2584" t="s">
        <v>21063</v>
      </c>
      <c r="K2584" s="94" t="s">
        <v>3458</v>
      </c>
      <c r="L2584" s="94" t="s">
        <v>14264</v>
      </c>
    </row>
    <row r="2585" spans="8:12" ht="15" x14ac:dyDescent="0.25">
      <c r="H2585">
        <v>102827</v>
      </c>
      <c r="I2585" t="s">
        <v>21064</v>
      </c>
      <c r="K2585" s="94" t="s">
        <v>3459</v>
      </c>
      <c r="L2585" s="94" t="s">
        <v>14265</v>
      </c>
    </row>
    <row r="2586" spans="8:12" ht="15" x14ac:dyDescent="0.25">
      <c r="H2586">
        <v>102828</v>
      </c>
      <c r="I2586" t="s">
        <v>21065</v>
      </c>
      <c r="K2586" s="94" t="s">
        <v>3460</v>
      </c>
      <c r="L2586" s="94" t="s">
        <v>14266</v>
      </c>
    </row>
    <row r="2587" spans="8:12" ht="15" x14ac:dyDescent="0.25">
      <c r="H2587">
        <v>102829</v>
      </c>
      <c r="I2587" t="s">
        <v>21066</v>
      </c>
      <c r="K2587" s="94" t="s">
        <v>3461</v>
      </c>
      <c r="L2587" s="94" t="s">
        <v>14267</v>
      </c>
    </row>
    <row r="2588" spans="8:12" ht="15" x14ac:dyDescent="0.25">
      <c r="H2588">
        <v>102830</v>
      </c>
      <c r="I2588" t="s">
        <v>21067</v>
      </c>
      <c r="K2588" s="94" t="s">
        <v>3462</v>
      </c>
      <c r="L2588" s="94" t="s">
        <v>14268</v>
      </c>
    </row>
    <row r="2589" spans="8:12" ht="15" x14ac:dyDescent="0.25">
      <c r="H2589">
        <v>102831</v>
      </c>
      <c r="I2589" t="s">
        <v>21068</v>
      </c>
      <c r="K2589" s="94" t="s">
        <v>3463</v>
      </c>
      <c r="L2589" s="94" t="s">
        <v>14269</v>
      </c>
    </row>
    <row r="2590" spans="8:12" ht="15" x14ac:dyDescent="0.25">
      <c r="H2590">
        <v>102832</v>
      </c>
      <c r="I2590" t="s">
        <v>21069</v>
      </c>
      <c r="K2590" s="94" t="s">
        <v>3464</v>
      </c>
      <c r="L2590" s="94" t="s">
        <v>14270</v>
      </c>
    </row>
    <row r="2591" spans="8:12" ht="15" x14ac:dyDescent="0.25">
      <c r="H2591">
        <v>102833</v>
      </c>
      <c r="I2591" t="s">
        <v>79</v>
      </c>
      <c r="K2591" s="94" t="s">
        <v>3465</v>
      </c>
      <c r="L2591" s="94" t="s">
        <v>14271</v>
      </c>
    </row>
    <row r="2592" spans="8:12" ht="15" x14ac:dyDescent="0.25">
      <c r="H2592">
        <v>102834</v>
      </c>
      <c r="I2592" t="s">
        <v>21070</v>
      </c>
      <c r="K2592" s="94" t="s">
        <v>3466</v>
      </c>
      <c r="L2592" s="94" t="s">
        <v>14272</v>
      </c>
    </row>
    <row r="2593" spans="8:12" ht="15" x14ac:dyDescent="0.25">
      <c r="H2593">
        <v>102835</v>
      </c>
      <c r="I2593" t="s">
        <v>21071</v>
      </c>
      <c r="K2593" s="94" t="s">
        <v>3467</v>
      </c>
      <c r="L2593" s="94" t="s">
        <v>14273</v>
      </c>
    </row>
    <row r="2594" spans="8:12" ht="15" x14ac:dyDescent="0.25">
      <c r="H2594">
        <v>102836</v>
      </c>
      <c r="I2594" t="s">
        <v>21072</v>
      </c>
      <c r="K2594" s="94" t="s">
        <v>3468</v>
      </c>
      <c r="L2594" s="94" t="s">
        <v>14274</v>
      </c>
    </row>
    <row r="2595" spans="8:12" ht="15" x14ac:dyDescent="0.25">
      <c r="H2595">
        <v>102837</v>
      </c>
      <c r="I2595" t="s">
        <v>21073</v>
      </c>
      <c r="K2595" s="94" t="s">
        <v>3469</v>
      </c>
      <c r="L2595" s="94" t="s">
        <v>14275</v>
      </c>
    </row>
    <row r="2596" spans="8:12" ht="15" x14ac:dyDescent="0.25">
      <c r="H2596">
        <v>102838</v>
      </c>
      <c r="I2596" t="s">
        <v>21074</v>
      </c>
      <c r="K2596" s="94" t="s">
        <v>3470</v>
      </c>
      <c r="L2596" s="94" t="s">
        <v>14276</v>
      </c>
    </row>
    <row r="2597" spans="8:12" ht="15" x14ac:dyDescent="0.25">
      <c r="H2597">
        <v>102839</v>
      </c>
      <c r="I2597" t="s">
        <v>21075</v>
      </c>
      <c r="K2597" s="94" t="s">
        <v>3471</v>
      </c>
      <c r="L2597" s="94" t="s">
        <v>3472</v>
      </c>
    </row>
    <row r="2598" spans="8:12" ht="15" x14ac:dyDescent="0.25">
      <c r="H2598">
        <v>102840</v>
      </c>
      <c r="I2598" t="s">
        <v>21076</v>
      </c>
      <c r="K2598" s="94" t="s">
        <v>3473</v>
      </c>
      <c r="L2598" s="94" t="s">
        <v>3474</v>
      </c>
    </row>
    <row r="2599" spans="8:12" ht="15" x14ac:dyDescent="0.25">
      <c r="H2599">
        <v>102841</v>
      </c>
      <c r="I2599" t="s">
        <v>21077</v>
      </c>
      <c r="K2599" s="94" t="s">
        <v>3475</v>
      </c>
      <c r="L2599" s="94" t="s">
        <v>3476</v>
      </c>
    </row>
    <row r="2600" spans="8:12" ht="15" x14ac:dyDescent="0.25">
      <c r="H2600">
        <v>102842</v>
      </c>
      <c r="I2600" t="s">
        <v>11612</v>
      </c>
      <c r="K2600" s="94" t="s">
        <v>3477</v>
      </c>
      <c r="L2600" s="94" t="s">
        <v>14277</v>
      </c>
    </row>
    <row r="2601" spans="8:12" ht="15" x14ac:dyDescent="0.25">
      <c r="H2601">
        <v>102843</v>
      </c>
      <c r="I2601" t="s">
        <v>21078</v>
      </c>
      <c r="K2601" s="94" t="s">
        <v>3478</v>
      </c>
      <c r="L2601" s="94" t="s">
        <v>14278</v>
      </c>
    </row>
    <row r="2602" spans="8:12" ht="15" x14ac:dyDescent="0.25">
      <c r="H2602">
        <v>102844</v>
      </c>
      <c r="I2602" t="s">
        <v>21079</v>
      </c>
      <c r="K2602" s="94" t="s">
        <v>3479</v>
      </c>
      <c r="L2602" s="94" t="s">
        <v>14279</v>
      </c>
    </row>
    <row r="2603" spans="8:12" ht="15" x14ac:dyDescent="0.25">
      <c r="H2603">
        <v>102845</v>
      </c>
      <c r="I2603" t="s">
        <v>21080</v>
      </c>
      <c r="K2603" s="94" t="s">
        <v>3480</v>
      </c>
      <c r="L2603" s="94" t="s">
        <v>14281</v>
      </c>
    </row>
    <row r="2604" spans="8:12" ht="15" x14ac:dyDescent="0.25">
      <c r="H2604">
        <v>102846</v>
      </c>
      <c r="I2604" t="s">
        <v>21081</v>
      </c>
      <c r="K2604" s="94" t="s">
        <v>3481</v>
      </c>
      <c r="L2604" s="94" t="s">
        <v>14282</v>
      </c>
    </row>
    <row r="2605" spans="8:12" ht="15" x14ac:dyDescent="0.25">
      <c r="H2605">
        <v>102847</v>
      </c>
      <c r="I2605" t="s">
        <v>14280</v>
      </c>
      <c r="K2605" s="94" t="s">
        <v>3482</v>
      </c>
      <c r="L2605" s="94" t="s">
        <v>14283</v>
      </c>
    </row>
    <row r="2606" spans="8:12" ht="15" x14ac:dyDescent="0.25">
      <c r="H2606">
        <v>102848</v>
      </c>
      <c r="I2606" t="s">
        <v>11613</v>
      </c>
      <c r="K2606" s="94" t="s">
        <v>3483</v>
      </c>
      <c r="L2606" s="94" t="s">
        <v>14284</v>
      </c>
    </row>
    <row r="2607" spans="8:12" ht="15" x14ac:dyDescent="0.25">
      <c r="H2607">
        <v>102849</v>
      </c>
      <c r="I2607" t="s">
        <v>11614</v>
      </c>
      <c r="K2607" s="94" t="s">
        <v>3484</v>
      </c>
      <c r="L2607" s="94" t="s">
        <v>14285</v>
      </c>
    </row>
    <row r="2608" spans="8:12" ht="15" x14ac:dyDescent="0.25">
      <c r="H2608">
        <v>102850</v>
      </c>
      <c r="I2608" t="s">
        <v>21082</v>
      </c>
      <c r="K2608" s="94" t="s">
        <v>3485</v>
      </c>
      <c r="L2608" s="94" t="s">
        <v>14286</v>
      </c>
    </row>
    <row r="2609" spans="8:12" ht="15" x14ac:dyDescent="0.25">
      <c r="H2609">
        <v>102851</v>
      </c>
      <c r="I2609" t="s">
        <v>21083</v>
      </c>
      <c r="K2609" s="94" t="s">
        <v>3486</v>
      </c>
      <c r="L2609" s="94" t="s">
        <v>14287</v>
      </c>
    </row>
    <row r="2610" spans="8:12" ht="15" x14ac:dyDescent="0.25">
      <c r="H2610">
        <v>102852</v>
      </c>
      <c r="I2610" t="s">
        <v>21084</v>
      </c>
      <c r="K2610" s="94" t="s">
        <v>3487</v>
      </c>
      <c r="L2610" s="94" t="s">
        <v>14288</v>
      </c>
    </row>
    <row r="2611" spans="8:12" ht="15" x14ac:dyDescent="0.25">
      <c r="H2611">
        <v>102853</v>
      </c>
      <c r="I2611" t="s">
        <v>21085</v>
      </c>
      <c r="K2611" s="94" t="s">
        <v>3488</v>
      </c>
      <c r="L2611" s="94" t="s">
        <v>14289</v>
      </c>
    </row>
    <row r="2612" spans="8:12" ht="15" x14ac:dyDescent="0.25">
      <c r="H2612">
        <v>102854</v>
      </c>
      <c r="I2612" t="s">
        <v>21086</v>
      </c>
      <c r="K2612" s="94" t="s">
        <v>3489</v>
      </c>
      <c r="L2612" s="94" t="s">
        <v>14290</v>
      </c>
    </row>
    <row r="2613" spans="8:12" ht="15" x14ac:dyDescent="0.25">
      <c r="H2613">
        <v>102855</v>
      </c>
      <c r="I2613" t="s">
        <v>21087</v>
      </c>
      <c r="K2613" s="94" t="s">
        <v>3490</v>
      </c>
      <c r="L2613" s="94" t="s">
        <v>14291</v>
      </c>
    </row>
    <row r="2614" spans="8:12" ht="15" x14ac:dyDescent="0.25">
      <c r="H2614">
        <v>102856</v>
      </c>
      <c r="I2614" t="s">
        <v>21088</v>
      </c>
      <c r="K2614" s="94" t="s">
        <v>3491</v>
      </c>
      <c r="L2614" s="94" t="s">
        <v>14292</v>
      </c>
    </row>
    <row r="2615" spans="8:12" ht="15" x14ac:dyDescent="0.25">
      <c r="H2615">
        <v>102857</v>
      </c>
      <c r="I2615" t="s">
        <v>21089</v>
      </c>
      <c r="K2615" s="94" t="s">
        <v>3492</v>
      </c>
      <c r="L2615" s="94" t="s">
        <v>14293</v>
      </c>
    </row>
    <row r="2616" spans="8:12" ht="15" x14ac:dyDescent="0.25">
      <c r="H2616">
        <v>102858</v>
      </c>
      <c r="I2616" t="s">
        <v>21090</v>
      </c>
      <c r="K2616" s="94" t="s">
        <v>3493</v>
      </c>
      <c r="L2616" s="94" t="s">
        <v>14294</v>
      </c>
    </row>
    <row r="2617" spans="8:12" ht="15" x14ac:dyDescent="0.25">
      <c r="H2617">
        <v>102859</v>
      </c>
      <c r="I2617" t="s">
        <v>21091</v>
      </c>
      <c r="K2617" s="94" t="s">
        <v>3494</v>
      </c>
      <c r="L2617" s="94" t="s">
        <v>14295</v>
      </c>
    </row>
    <row r="2618" spans="8:12" ht="15" x14ac:dyDescent="0.25">
      <c r="H2618">
        <v>102860</v>
      </c>
      <c r="I2618" t="s">
        <v>21092</v>
      </c>
      <c r="K2618" s="94" t="s">
        <v>3495</v>
      </c>
      <c r="L2618" s="94" t="s">
        <v>14296</v>
      </c>
    </row>
    <row r="2619" spans="8:12" ht="15" x14ac:dyDescent="0.25">
      <c r="H2619">
        <v>102861</v>
      </c>
      <c r="I2619" t="s">
        <v>23872</v>
      </c>
      <c r="K2619" s="94" t="s">
        <v>3496</v>
      </c>
      <c r="L2619" s="94" t="s">
        <v>14297</v>
      </c>
    </row>
    <row r="2620" spans="8:12" ht="15" x14ac:dyDescent="0.25">
      <c r="H2620">
        <v>102862</v>
      </c>
      <c r="I2620" t="s">
        <v>1563</v>
      </c>
      <c r="K2620" s="94" t="s">
        <v>3497</v>
      </c>
      <c r="L2620" s="94" t="s">
        <v>14298</v>
      </c>
    </row>
    <row r="2621" spans="8:12" ht="15" x14ac:dyDescent="0.25">
      <c r="H2621">
        <v>102863</v>
      </c>
      <c r="I2621" t="s">
        <v>21093</v>
      </c>
      <c r="K2621" s="94" t="s">
        <v>3498</v>
      </c>
      <c r="L2621" s="94" t="s">
        <v>14299</v>
      </c>
    </row>
    <row r="2622" spans="8:12" ht="15" x14ac:dyDescent="0.25">
      <c r="H2622">
        <v>102864</v>
      </c>
      <c r="I2622" t="s">
        <v>21094</v>
      </c>
      <c r="K2622" s="94" t="s">
        <v>3499</v>
      </c>
      <c r="L2622" s="94" t="s">
        <v>14300</v>
      </c>
    </row>
    <row r="2623" spans="8:12" ht="15" x14ac:dyDescent="0.25">
      <c r="H2623">
        <v>102865</v>
      </c>
      <c r="I2623" t="s">
        <v>21095</v>
      </c>
      <c r="K2623" s="94" t="s">
        <v>3500</v>
      </c>
      <c r="L2623" s="94" t="s">
        <v>14301</v>
      </c>
    </row>
    <row r="2624" spans="8:12" ht="15" x14ac:dyDescent="0.25">
      <c r="H2624">
        <v>102866</v>
      </c>
      <c r="I2624" t="s">
        <v>21096</v>
      </c>
      <c r="K2624" s="94" t="s">
        <v>3501</v>
      </c>
      <c r="L2624" s="94" t="s">
        <v>14302</v>
      </c>
    </row>
    <row r="2625" spans="8:12" ht="15" x14ac:dyDescent="0.25">
      <c r="H2625">
        <v>102867</v>
      </c>
      <c r="I2625" t="s">
        <v>21097</v>
      </c>
      <c r="K2625" s="94" t="s">
        <v>3502</v>
      </c>
      <c r="L2625" s="94" t="s">
        <v>14303</v>
      </c>
    </row>
    <row r="2626" spans="8:12" ht="15" x14ac:dyDescent="0.25">
      <c r="H2626">
        <v>102868</v>
      </c>
      <c r="I2626" t="s">
        <v>21098</v>
      </c>
      <c r="K2626" s="94" t="s">
        <v>3503</v>
      </c>
      <c r="L2626" s="94" t="s">
        <v>14304</v>
      </c>
    </row>
    <row r="2627" spans="8:12" ht="15" x14ac:dyDescent="0.25">
      <c r="H2627">
        <v>102869</v>
      </c>
      <c r="I2627" t="s">
        <v>21099</v>
      </c>
      <c r="K2627" s="94" t="s">
        <v>3504</v>
      </c>
      <c r="L2627" s="94" t="s">
        <v>14305</v>
      </c>
    </row>
    <row r="2628" spans="8:12" ht="15" x14ac:dyDescent="0.25">
      <c r="H2628">
        <v>102870</v>
      </c>
      <c r="I2628" t="s">
        <v>21100</v>
      </c>
      <c r="K2628" s="94" t="s">
        <v>3505</v>
      </c>
      <c r="L2628" s="94" t="s">
        <v>14306</v>
      </c>
    </row>
    <row r="2629" spans="8:12" ht="15" x14ac:dyDescent="0.25">
      <c r="H2629">
        <v>102871</v>
      </c>
      <c r="I2629" t="s">
        <v>21101</v>
      </c>
      <c r="K2629" s="94" t="s">
        <v>3506</v>
      </c>
      <c r="L2629" s="94" t="s">
        <v>14307</v>
      </c>
    </row>
    <row r="2630" spans="8:12" ht="15" x14ac:dyDescent="0.25">
      <c r="H2630">
        <v>102872</v>
      </c>
      <c r="I2630" t="s">
        <v>21102</v>
      </c>
      <c r="K2630" s="94" t="s">
        <v>3507</v>
      </c>
      <c r="L2630" s="94" t="s">
        <v>14308</v>
      </c>
    </row>
    <row r="2631" spans="8:12" ht="15" x14ac:dyDescent="0.25">
      <c r="H2631">
        <v>102873</v>
      </c>
      <c r="I2631" t="s">
        <v>21103</v>
      </c>
      <c r="K2631" s="94" t="s">
        <v>3508</v>
      </c>
      <c r="L2631" s="94" t="s">
        <v>14309</v>
      </c>
    </row>
    <row r="2632" spans="8:12" ht="15" x14ac:dyDescent="0.25">
      <c r="H2632">
        <v>102874</v>
      </c>
      <c r="I2632" t="s">
        <v>21104</v>
      </c>
      <c r="K2632" s="94" t="s">
        <v>3509</v>
      </c>
      <c r="L2632" s="94" t="s">
        <v>14310</v>
      </c>
    </row>
    <row r="2633" spans="8:12" ht="15" x14ac:dyDescent="0.25">
      <c r="H2633">
        <v>102875</v>
      </c>
      <c r="I2633" t="s">
        <v>21105</v>
      </c>
      <c r="K2633" s="94" t="s">
        <v>3510</v>
      </c>
      <c r="L2633" s="94" t="s">
        <v>14311</v>
      </c>
    </row>
    <row r="2634" spans="8:12" ht="15" x14ac:dyDescent="0.25">
      <c r="H2634">
        <v>102876</v>
      </c>
      <c r="I2634" t="s">
        <v>21106</v>
      </c>
      <c r="K2634" s="94" t="s">
        <v>3511</v>
      </c>
      <c r="L2634" s="94" t="s">
        <v>14312</v>
      </c>
    </row>
    <row r="2635" spans="8:12" ht="15" x14ac:dyDescent="0.25">
      <c r="H2635">
        <v>102877</v>
      </c>
      <c r="I2635" t="s">
        <v>21107</v>
      </c>
      <c r="K2635" s="94" t="s">
        <v>3512</v>
      </c>
      <c r="L2635" s="94" t="s">
        <v>14313</v>
      </c>
    </row>
    <row r="2636" spans="8:12" ht="15" x14ac:dyDescent="0.25">
      <c r="H2636">
        <v>102878</v>
      </c>
      <c r="I2636" t="s">
        <v>21108</v>
      </c>
      <c r="K2636" s="94" t="s">
        <v>3513</v>
      </c>
      <c r="L2636" s="94" t="s">
        <v>14314</v>
      </c>
    </row>
    <row r="2637" spans="8:12" ht="15" x14ac:dyDescent="0.25">
      <c r="H2637">
        <v>102879</v>
      </c>
      <c r="I2637" t="s">
        <v>21109</v>
      </c>
      <c r="K2637" s="94" t="s">
        <v>3514</v>
      </c>
      <c r="L2637" s="94" t="s">
        <v>14315</v>
      </c>
    </row>
    <row r="2638" spans="8:12" ht="15" x14ac:dyDescent="0.25">
      <c r="H2638">
        <v>102880</v>
      </c>
      <c r="I2638" t="s">
        <v>21110</v>
      </c>
      <c r="K2638" s="94" t="s">
        <v>3515</v>
      </c>
      <c r="L2638" s="94" t="s">
        <v>14316</v>
      </c>
    </row>
    <row r="2639" spans="8:12" ht="15" x14ac:dyDescent="0.25">
      <c r="H2639">
        <v>102881</v>
      </c>
      <c r="I2639" t="s">
        <v>21111</v>
      </c>
      <c r="K2639" s="94" t="s">
        <v>3516</v>
      </c>
      <c r="L2639" s="94" t="s">
        <v>14317</v>
      </c>
    </row>
    <row r="2640" spans="8:12" ht="15" x14ac:dyDescent="0.25">
      <c r="H2640">
        <v>102882</v>
      </c>
      <c r="I2640" t="s">
        <v>21112</v>
      </c>
      <c r="K2640" s="94" t="s">
        <v>3517</v>
      </c>
      <c r="L2640" s="94" t="s">
        <v>14318</v>
      </c>
    </row>
    <row r="2641" spans="8:12" ht="15" x14ac:dyDescent="0.25">
      <c r="H2641">
        <v>102883</v>
      </c>
      <c r="I2641" t="s">
        <v>21113</v>
      </c>
      <c r="K2641" s="94" t="s">
        <v>3518</v>
      </c>
      <c r="L2641" s="94" t="s">
        <v>14319</v>
      </c>
    </row>
    <row r="2642" spans="8:12" ht="15" x14ac:dyDescent="0.25">
      <c r="H2642">
        <v>102884</v>
      </c>
      <c r="I2642" t="s">
        <v>21114</v>
      </c>
      <c r="K2642" s="94" t="s">
        <v>3519</v>
      </c>
      <c r="L2642" s="94" t="s">
        <v>14320</v>
      </c>
    </row>
    <row r="2643" spans="8:12" ht="15" x14ac:dyDescent="0.25">
      <c r="H2643">
        <v>102885</v>
      </c>
      <c r="I2643" t="s">
        <v>21115</v>
      </c>
      <c r="K2643" s="94" t="s">
        <v>3520</v>
      </c>
      <c r="L2643" s="94" t="s">
        <v>14321</v>
      </c>
    </row>
    <row r="2644" spans="8:12" ht="15" x14ac:dyDescent="0.25">
      <c r="H2644">
        <v>102886</v>
      </c>
      <c r="I2644" t="s">
        <v>21116</v>
      </c>
      <c r="K2644" s="94" t="s">
        <v>3521</v>
      </c>
      <c r="L2644" s="94" t="s">
        <v>14322</v>
      </c>
    </row>
    <row r="2645" spans="8:12" ht="15" x14ac:dyDescent="0.25">
      <c r="H2645">
        <v>102887</v>
      </c>
      <c r="I2645" t="s">
        <v>21117</v>
      </c>
      <c r="K2645" s="94" t="s">
        <v>3522</v>
      </c>
      <c r="L2645" s="94" t="s">
        <v>14323</v>
      </c>
    </row>
    <row r="2646" spans="8:12" ht="15" x14ac:dyDescent="0.25">
      <c r="H2646">
        <v>102888</v>
      </c>
      <c r="I2646" t="s">
        <v>21118</v>
      </c>
      <c r="K2646" s="94" t="s">
        <v>3523</v>
      </c>
      <c r="L2646" s="94" t="s">
        <v>14324</v>
      </c>
    </row>
    <row r="2647" spans="8:12" ht="15" x14ac:dyDescent="0.25">
      <c r="H2647">
        <v>102889</v>
      </c>
      <c r="I2647" t="s">
        <v>21119</v>
      </c>
      <c r="K2647" s="94" t="s">
        <v>3524</v>
      </c>
      <c r="L2647" s="94" t="s">
        <v>14325</v>
      </c>
    </row>
    <row r="2648" spans="8:12" ht="15" x14ac:dyDescent="0.25">
      <c r="H2648">
        <v>102890</v>
      </c>
      <c r="I2648" t="s">
        <v>21120</v>
      </c>
      <c r="K2648" s="94" t="s">
        <v>3525</v>
      </c>
      <c r="L2648" s="94" t="s">
        <v>14326</v>
      </c>
    </row>
    <row r="2649" spans="8:12" ht="15" x14ac:dyDescent="0.25">
      <c r="H2649">
        <v>102891</v>
      </c>
      <c r="I2649" t="s">
        <v>21121</v>
      </c>
      <c r="K2649" s="94" t="s">
        <v>3526</v>
      </c>
      <c r="L2649" s="94" t="s">
        <v>14327</v>
      </c>
    </row>
    <row r="2650" spans="8:12" ht="15" x14ac:dyDescent="0.25">
      <c r="H2650">
        <v>102892</v>
      </c>
      <c r="I2650" t="s">
        <v>21122</v>
      </c>
      <c r="K2650" s="94" t="s">
        <v>3527</v>
      </c>
      <c r="L2650" s="94" t="s">
        <v>14328</v>
      </c>
    </row>
    <row r="2651" spans="8:12" ht="15" x14ac:dyDescent="0.25">
      <c r="H2651">
        <v>102893</v>
      </c>
      <c r="I2651" t="s">
        <v>21123</v>
      </c>
      <c r="K2651" s="94" t="s">
        <v>3528</v>
      </c>
      <c r="L2651" s="94" t="s">
        <v>14329</v>
      </c>
    </row>
    <row r="2652" spans="8:12" ht="15" x14ac:dyDescent="0.25">
      <c r="H2652">
        <v>102894</v>
      </c>
      <c r="I2652" t="s">
        <v>21124</v>
      </c>
      <c r="K2652" s="94" t="s">
        <v>3529</v>
      </c>
      <c r="L2652" s="94" t="s">
        <v>14330</v>
      </c>
    </row>
    <row r="2653" spans="8:12" ht="15" x14ac:dyDescent="0.25">
      <c r="H2653">
        <v>102895</v>
      </c>
      <c r="I2653" t="s">
        <v>23873</v>
      </c>
      <c r="K2653" s="94" t="s">
        <v>3530</v>
      </c>
      <c r="L2653" s="94" t="s">
        <v>14331</v>
      </c>
    </row>
    <row r="2654" spans="8:12" ht="15" x14ac:dyDescent="0.25">
      <c r="H2654">
        <v>102896</v>
      </c>
      <c r="I2654" t="s">
        <v>21125</v>
      </c>
      <c r="K2654" s="94" t="s">
        <v>3531</v>
      </c>
      <c r="L2654" s="94" t="s">
        <v>14332</v>
      </c>
    </row>
    <row r="2655" spans="8:12" ht="15" x14ac:dyDescent="0.25">
      <c r="H2655">
        <v>102897</v>
      </c>
      <c r="I2655" t="s">
        <v>21079</v>
      </c>
      <c r="K2655" s="94" t="s">
        <v>3532</v>
      </c>
      <c r="L2655" s="94" t="s">
        <v>14333</v>
      </c>
    </row>
    <row r="2656" spans="8:12" ht="15" x14ac:dyDescent="0.25">
      <c r="H2656">
        <v>102898</v>
      </c>
      <c r="I2656" t="s">
        <v>21126</v>
      </c>
      <c r="K2656" s="94" t="s">
        <v>3533</v>
      </c>
      <c r="L2656" s="94" t="s">
        <v>14334</v>
      </c>
    </row>
    <row r="2657" spans="8:12" ht="15" x14ac:dyDescent="0.25">
      <c r="H2657">
        <v>102899</v>
      </c>
      <c r="I2657" t="s">
        <v>11615</v>
      </c>
      <c r="K2657" s="94" t="s">
        <v>3534</v>
      </c>
      <c r="L2657" s="94" t="s">
        <v>14335</v>
      </c>
    </row>
    <row r="2658" spans="8:12" ht="15" x14ac:dyDescent="0.25">
      <c r="H2658">
        <v>102900</v>
      </c>
      <c r="I2658" t="s">
        <v>21127</v>
      </c>
      <c r="K2658" s="94" t="s">
        <v>3535</v>
      </c>
      <c r="L2658" s="94" t="s">
        <v>14336</v>
      </c>
    </row>
    <row r="2659" spans="8:12" ht="15" x14ac:dyDescent="0.25">
      <c r="H2659">
        <v>102901</v>
      </c>
      <c r="I2659" t="s">
        <v>21128</v>
      </c>
      <c r="K2659" s="94" t="s">
        <v>3536</v>
      </c>
      <c r="L2659" s="94" t="s">
        <v>14337</v>
      </c>
    </row>
    <row r="2660" spans="8:12" ht="15" x14ac:dyDescent="0.25">
      <c r="H2660">
        <v>102902</v>
      </c>
      <c r="I2660" t="s">
        <v>21129</v>
      </c>
      <c r="K2660" s="94" t="s">
        <v>3537</v>
      </c>
      <c r="L2660" s="94" t="s">
        <v>14338</v>
      </c>
    </row>
    <row r="2661" spans="8:12" ht="15" x14ac:dyDescent="0.25">
      <c r="H2661">
        <v>102903</v>
      </c>
      <c r="I2661" t="s">
        <v>21130</v>
      </c>
      <c r="K2661" s="94" t="s">
        <v>3538</v>
      </c>
      <c r="L2661" s="94" t="s">
        <v>14339</v>
      </c>
    </row>
    <row r="2662" spans="8:12" ht="15" x14ac:dyDescent="0.25">
      <c r="H2662">
        <v>102904</v>
      </c>
      <c r="I2662" t="s">
        <v>21131</v>
      </c>
      <c r="K2662" s="94" t="s">
        <v>3539</v>
      </c>
      <c r="L2662" s="94" t="s">
        <v>14340</v>
      </c>
    </row>
    <row r="2663" spans="8:12" ht="15" x14ac:dyDescent="0.25">
      <c r="H2663">
        <v>102905</v>
      </c>
      <c r="I2663" t="s">
        <v>21132</v>
      </c>
      <c r="K2663" s="94" t="s">
        <v>3540</v>
      </c>
      <c r="L2663" s="94" t="s">
        <v>14341</v>
      </c>
    </row>
    <row r="2664" spans="8:12" ht="15" x14ac:dyDescent="0.25">
      <c r="H2664">
        <v>102906</v>
      </c>
      <c r="I2664" t="s">
        <v>21133</v>
      </c>
      <c r="K2664" s="94" t="s">
        <v>3541</v>
      </c>
      <c r="L2664" s="94" t="s">
        <v>14342</v>
      </c>
    </row>
    <row r="2665" spans="8:12" ht="15" x14ac:dyDescent="0.25">
      <c r="H2665">
        <v>102907</v>
      </c>
      <c r="I2665" t="s">
        <v>21134</v>
      </c>
      <c r="K2665" s="94" t="s">
        <v>3542</v>
      </c>
      <c r="L2665" s="94" t="s">
        <v>14344</v>
      </c>
    </row>
    <row r="2666" spans="8:12" ht="15" x14ac:dyDescent="0.25">
      <c r="H2666">
        <v>102908</v>
      </c>
      <c r="I2666" t="s">
        <v>21135</v>
      </c>
      <c r="K2666" s="94" t="s">
        <v>3543</v>
      </c>
      <c r="L2666" s="94" t="s">
        <v>14345</v>
      </c>
    </row>
    <row r="2667" spans="8:12" ht="15" x14ac:dyDescent="0.25">
      <c r="H2667">
        <v>102909</v>
      </c>
      <c r="I2667" t="s">
        <v>21136</v>
      </c>
      <c r="K2667" s="94" t="s">
        <v>3544</v>
      </c>
      <c r="L2667" s="94" t="s">
        <v>14346</v>
      </c>
    </row>
    <row r="2668" spans="8:12" ht="15" x14ac:dyDescent="0.25">
      <c r="H2668">
        <v>102910</v>
      </c>
      <c r="I2668" t="s">
        <v>21137</v>
      </c>
      <c r="K2668" s="94" t="s">
        <v>3545</v>
      </c>
      <c r="L2668" s="94" t="s">
        <v>14347</v>
      </c>
    </row>
    <row r="2669" spans="8:12" ht="15" x14ac:dyDescent="0.25">
      <c r="H2669">
        <v>102911</v>
      </c>
      <c r="I2669" t="s">
        <v>21138</v>
      </c>
      <c r="K2669" s="94" t="s">
        <v>3546</v>
      </c>
      <c r="L2669" s="94" t="s">
        <v>14348</v>
      </c>
    </row>
    <row r="2670" spans="8:12" ht="15" x14ac:dyDescent="0.25">
      <c r="H2670">
        <v>102912</v>
      </c>
      <c r="I2670" t="s">
        <v>21139</v>
      </c>
      <c r="K2670" s="94" t="s">
        <v>3547</v>
      </c>
      <c r="L2670" s="94" t="s">
        <v>14349</v>
      </c>
    </row>
    <row r="2671" spans="8:12" ht="15" x14ac:dyDescent="0.25">
      <c r="H2671">
        <v>102913</v>
      </c>
      <c r="I2671" t="s">
        <v>21140</v>
      </c>
      <c r="K2671" s="94" t="s">
        <v>3548</v>
      </c>
      <c r="L2671" s="94" t="s">
        <v>14350</v>
      </c>
    </row>
    <row r="2672" spans="8:12" ht="15" x14ac:dyDescent="0.25">
      <c r="H2672">
        <v>102914</v>
      </c>
      <c r="I2672" t="s">
        <v>21141</v>
      </c>
      <c r="K2672" s="94" t="s">
        <v>3549</v>
      </c>
      <c r="L2672" s="94" t="s">
        <v>14351</v>
      </c>
    </row>
    <row r="2673" spans="8:12" ht="15" x14ac:dyDescent="0.25">
      <c r="H2673">
        <v>102915</v>
      </c>
      <c r="I2673" t="s">
        <v>21142</v>
      </c>
      <c r="K2673" s="94" t="s">
        <v>3550</v>
      </c>
      <c r="L2673" s="94" t="s">
        <v>14352</v>
      </c>
    </row>
    <row r="2674" spans="8:12" ht="15" x14ac:dyDescent="0.25">
      <c r="H2674">
        <v>102916</v>
      </c>
      <c r="I2674" t="s">
        <v>21143</v>
      </c>
      <c r="K2674" s="94" t="s">
        <v>3551</v>
      </c>
      <c r="L2674" s="94" t="s">
        <v>14353</v>
      </c>
    </row>
    <row r="2675" spans="8:12" ht="15" x14ac:dyDescent="0.25">
      <c r="H2675">
        <v>102917</v>
      </c>
      <c r="I2675" t="s">
        <v>21144</v>
      </c>
      <c r="K2675" s="94" t="s">
        <v>3552</v>
      </c>
      <c r="L2675" s="94" t="s">
        <v>14354</v>
      </c>
    </row>
    <row r="2676" spans="8:12" ht="15" x14ac:dyDescent="0.25">
      <c r="H2676">
        <v>102918</v>
      </c>
      <c r="I2676" t="s">
        <v>21145</v>
      </c>
      <c r="K2676" s="94" t="s">
        <v>3553</v>
      </c>
      <c r="L2676" s="94" t="s">
        <v>14355</v>
      </c>
    </row>
    <row r="2677" spans="8:12" ht="15" x14ac:dyDescent="0.25">
      <c r="H2677">
        <v>102919</v>
      </c>
      <c r="I2677" t="s">
        <v>21146</v>
      </c>
      <c r="K2677" s="94" t="s">
        <v>3554</v>
      </c>
      <c r="L2677" s="94" t="s">
        <v>14356</v>
      </c>
    </row>
    <row r="2678" spans="8:12" ht="15" x14ac:dyDescent="0.25">
      <c r="H2678">
        <v>102920</v>
      </c>
      <c r="I2678" t="s">
        <v>21147</v>
      </c>
      <c r="K2678" s="94" t="s">
        <v>3555</v>
      </c>
      <c r="L2678" s="94" t="s">
        <v>14357</v>
      </c>
    </row>
    <row r="2679" spans="8:12" ht="15" x14ac:dyDescent="0.25">
      <c r="H2679">
        <v>102921</v>
      </c>
      <c r="I2679" t="s">
        <v>23874</v>
      </c>
      <c r="K2679" s="94" t="s">
        <v>3556</v>
      </c>
      <c r="L2679" s="94" t="s">
        <v>14358</v>
      </c>
    </row>
    <row r="2680" spans="8:12" ht="15" x14ac:dyDescent="0.25">
      <c r="H2680">
        <v>102922</v>
      </c>
      <c r="I2680" t="s">
        <v>21148</v>
      </c>
      <c r="K2680" s="94" t="s">
        <v>3557</v>
      </c>
      <c r="L2680" s="94" t="s">
        <v>14359</v>
      </c>
    </row>
    <row r="2681" spans="8:12" ht="15" x14ac:dyDescent="0.25">
      <c r="H2681">
        <v>102923</v>
      </c>
      <c r="I2681" t="s">
        <v>21149</v>
      </c>
      <c r="K2681" s="94" t="s">
        <v>3558</v>
      </c>
      <c r="L2681" s="94" t="s">
        <v>14360</v>
      </c>
    </row>
    <row r="2682" spans="8:12" ht="15" x14ac:dyDescent="0.25">
      <c r="H2682">
        <v>102924</v>
      </c>
      <c r="I2682" t="s">
        <v>21150</v>
      </c>
      <c r="K2682" s="94" t="s">
        <v>3559</v>
      </c>
      <c r="L2682" s="94" t="s">
        <v>14361</v>
      </c>
    </row>
    <row r="2683" spans="8:12" ht="15" x14ac:dyDescent="0.25">
      <c r="H2683">
        <v>102925</v>
      </c>
      <c r="I2683" t="s">
        <v>21151</v>
      </c>
      <c r="K2683" s="94" t="s">
        <v>3560</v>
      </c>
      <c r="L2683" s="94" t="s">
        <v>14362</v>
      </c>
    </row>
    <row r="2684" spans="8:12" ht="15" x14ac:dyDescent="0.25">
      <c r="H2684">
        <v>102926</v>
      </c>
      <c r="I2684" t="s">
        <v>21152</v>
      </c>
      <c r="K2684" s="94" t="s">
        <v>3561</v>
      </c>
      <c r="L2684" s="94" t="s">
        <v>14363</v>
      </c>
    </row>
    <row r="2685" spans="8:12" ht="15" x14ac:dyDescent="0.25">
      <c r="H2685">
        <v>102927</v>
      </c>
      <c r="I2685" t="s">
        <v>21153</v>
      </c>
      <c r="K2685" s="94" t="s">
        <v>3562</v>
      </c>
      <c r="L2685" s="94" t="s">
        <v>14364</v>
      </c>
    </row>
    <row r="2686" spans="8:12" ht="15" x14ac:dyDescent="0.25">
      <c r="H2686">
        <v>102928</v>
      </c>
      <c r="I2686" t="s">
        <v>21154</v>
      </c>
      <c r="K2686" s="94" t="s">
        <v>3563</v>
      </c>
      <c r="L2686" s="94" t="s">
        <v>14365</v>
      </c>
    </row>
    <row r="2687" spans="8:12" ht="15" x14ac:dyDescent="0.25">
      <c r="H2687">
        <v>102929</v>
      </c>
      <c r="I2687" t="s">
        <v>21155</v>
      </c>
      <c r="K2687" s="94" t="s">
        <v>3564</v>
      </c>
      <c r="L2687" s="94" t="s">
        <v>14366</v>
      </c>
    </row>
    <row r="2688" spans="8:12" ht="15" x14ac:dyDescent="0.25">
      <c r="H2688">
        <v>102930</v>
      </c>
      <c r="I2688" t="s">
        <v>21156</v>
      </c>
      <c r="K2688" s="94" t="s">
        <v>3565</v>
      </c>
      <c r="L2688" s="94" t="s">
        <v>14367</v>
      </c>
    </row>
    <row r="2689" spans="8:12" ht="15" x14ac:dyDescent="0.25">
      <c r="H2689">
        <v>102931</v>
      </c>
      <c r="I2689" t="s">
        <v>21157</v>
      </c>
      <c r="K2689" s="94" t="s">
        <v>3566</v>
      </c>
      <c r="L2689" s="94" t="s">
        <v>14368</v>
      </c>
    </row>
    <row r="2690" spans="8:12" ht="15" x14ac:dyDescent="0.25">
      <c r="H2690">
        <v>102932</v>
      </c>
      <c r="I2690" t="s">
        <v>21158</v>
      </c>
      <c r="K2690" s="94" t="s">
        <v>3567</v>
      </c>
      <c r="L2690" s="94" t="s">
        <v>14369</v>
      </c>
    </row>
    <row r="2691" spans="8:12" ht="15" x14ac:dyDescent="0.25">
      <c r="H2691">
        <v>102933</v>
      </c>
      <c r="I2691" t="s">
        <v>21159</v>
      </c>
      <c r="K2691" s="94" t="s">
        <v>3568</v>
      </c>
      <c r="L2691" s="94" t="s">
        <v>14370</v>
      </c>
    </row>
    <row r="2692" spans="8:12" ht="15" x14ac:dyDescent="0.25">
      <c r="H2692">
        <v>102934</v>
      </c>
      <c r="I2692" t="s">
        <v>21160</v>
      </c>
      <c r="K2692" s="94" t="s">
        <v>3569</v>
      </c>
      <c r="L2692" s="94" t="s">
        <v>14371</v>
      </c>
    </row>
    <row r="2693" spans="8:12" ht="15" x14ac:dyDescent="0.25">
      <c r="H2693">
        <v>102935</v>
      </c>
      <c r="I2693" t="s">
        <v>21161</v>
      </c>
      <c r="K2693" s="94" t="s">
        <v>3570</v>
      </c>
      <c r="L2693" s="94" t="s">
        <v>14372</v>
      </c>
    </row>
    <row r="2694" spans="8:12" ht="15" x14ac:dyDescent="0.25">
      <c r="H2694">
        <v>102936</v>
      </c>
      <c r="I2694" t="s">
        <v>21162</v>
      </c>
      <c r="K2694" s="94" t="s">
        <v>3571</v>
      </c>
      <c r="L2694" s="94" t="s">
        <v>14373</v>
      </c>
    </row>
    <row r="2695" spans="8:12" ht="15" x14ac:dyDescent="0.25">
      <c r="H2695">
        <v>102937</v>
      </c>
      <c r="I2695" t="s">
        <v>21163</v>
      </c>
      <c r="K2695" s="94" t="s">
        <v>3572</v>
      </c>
      <c r="L2695" s="94" t="s">
        <v>14374</v>
      </c>
    </row>
    <row r="2696" spans="8:12" ht="15" x14ac:dyDescent="0.25">
      <c r="H2696">
        <v>102938</v>
      </c>
      <c r="I2696" t="s">
        <v>21164</v>
      </c>
      <c r="K2696" s="94" t="s">
        <v>3573</v>
      </c>
      <c r="L2696" s="94" t="s">
        <v>14375</v>
      </c>
    </row>
    <row r="2697" spans="8:12" ht="15" x14ac:dyDescent="0.25">
      <c r="H2697">
        <v>102939</v>
      </c>
      <c r="I2697" t="s">
        <v>21165</v>
      </c>
      <c r="K2697" s="94" t="s">
        <v>3574</v>
      </c>
      <c r="L2697" s="94" t="s">
        <v>14376</v>
      </c>
    </row>
    <row r="2698" spans="8:12" ht="15" x14ac:dyDescent="0.25">
      <c r="H2698">
        <v>102940</v>
      </c>
      <c r="I2698" t="s">
        <v>21166</v>
      </c>
      <c r="K2698" s="94" t="s">
        <v>3575</v>
      </c>
      <c r="L2698" s="94" t="s">
        <v>14377</v>
      </c>
    </row>
    <row r="2699" spans="8:12" ht="15" x14ac:dyDescent="0.25">
      <c r="H2699">
        <v>102941</v>
      </c>
      <c r="I2699" t="s">
        <v>21166</v>
      </c>
      <c r="K2699" s="94" t="s">
        <v>3576</v>
      </c>
      <c r="L2699" s="94" t="s">
        <v>14378</v>
      </c>
    </row>
    <row r="2700" spans="8:12" ht="15" x14ac:dyDescent="0.25">
      <c r="H2700">
        <v>102942</v>
      </c>
      <c r="I2700" t="s">
        <v>21166</v>
      </c>
      <c r="K2700" s="94" t="s">
        <v>3577</v>
      </c>
      <c r="L2700" s="94" t="s">
        <v>14379</v>
      </c>
    </row>
    <row r="2701" spans="8:12" ht="15" x14ac:dyDescent="0.25">
      <c r="H2701">
        <v>102943</v>
      </c>
      <c r="I2701" t="s">
        <v>21166</v>
      </c>
      <c r="K2701" s="94" t="s">
        <v>3578</v>
      </c>
      <c r="L2701" s="94" t="s">
        <v>14380</v>
      </c>
    </row>
    <row r="2702" spans="8:12" ht="15" x14ac:dyDescent="0.25">
      <c r="H2702">
        <v>102944</v>
      </c>
      <c r="I2702" t="s">
        <v>21166</v>
      </c>
      <c r="K2702" s="94" t="s">
        <v>3579</v>
      </c>
      <c r="L2702" s="94" t="s">
        <v>14381</v>
      </c>
    </row>
    <row r="2703" spans="8:12" ht="15" x14ac:dyDescent="0.25">
      <c r="H2703">
        <v>102945</v>
      </c>
      <c r="I2703" t="s">
        <v>21167</v>
      </c>
      <c r="K2703" s="94" t="s">
        <v>3580</v>
      </c>
      <c r="L2703" s="94" t="s">
        <v>14382</v>
      </c>
    </row>
    <row r="2704" spans="8:12" ht="15" x14ac:dyDescent="0.25">
      <c r="H2704">
        <v>102946</v>
      </c>
      <c r="I2704" t="s">
        <v>20758</v>
      </c>
      <c r="K2704" s="94" t="s">
        <v>3581</v>
      </c>
      <c r="L2704" s="94" t="s">
        <v>14383</v>
      </c>
    </row>
    <row r="2705" spans="8:12" ht="15" x14ac:dyDescent="0.25">
      <c r="H2705">
        <v>102947</v>
      </c>
      <c r="I2705" t="s">
        <v>21168</v>
      </c>
      <c r="K2705" s="94" t="s">
        <v>3582</v>
      </c>
      <c r="L2705" s="94" t="s">
        <v>14384</v>
      </c>
    </row>
    <row r="2706" spans="8:12" ht="15" x14ac:dyDescent="0.25">
      <c r="H2706">
        <v>102948</v>
      </c>
      <c r="I2706" t="s">
        <v>21169</v>
      </c>
      <c r="K2706" s="94" t="s">
        <v>3583</v>
      </c>
      <c r="L2706" s="94" t="s">
        <v>14385</v>
      </c>
    </row>
    <row r="2707" spans="8:12" ht="15" x14ac:dyDescent="0.25">
      <c r="H2707">
        <v>102949</v>
      </c>
      <c r="I2707" t="s">
        <v>21170</v>
      </c>
      <c r="K2707" s="94" t="s">
        <v>3584</v>
      </c>
      <c r="L2707" s="94" t="s">
        <v>14386</v>
      </c>
    </row>
    <row r="2708" spans="8:12" ht="15" x14ac:dyDescent="0.25">
      <c r="H2708">
        <v>102950</v>
      </c>
      <c r="I2708" t="s">
        <v>21171</v>
      </c>
      <c r="K2708" s="94" t="s">
        <v>3585</v>
      </c>
      <c r="L2708" s="94" t="s">
        <v>14387</v>
      </c>
    </row>
    <row r="2709" spans="8:12" ht="15" x14ac:dyDescent="0.25">
      <c r="H2709">
        <v>102951</v>
      </c>
      <c r="I2709" t="s">
        <v>21172</v>
      </c>
      <c r="K2709" s="94" t="s">
        <v>3586</v>
      </c>
      <c r="L2709" s="94" t="s">
        <v>14388</v>
      </c>
    </row>
    <row r="2710" spans="8:12" ht="15" x14ac:dyDescent="0.25">
      <c r="H2710">
        <v>102952</v>
      </c>
      <c r="I2710" t="s">
        <v>21173</v>
      </c>
      <c r="K2710" s="94" t="s">
        <v>3587</v>
      </c>
      <c r="L2710" s="94" t="s">
        <v>14389</v>
      </c>
    </row>
    <row r="2711" spans="8:12" ht="15" x14ac:dyDescent="0.25">
      <c r="H2711">
        <v>102953</v>
      </c>
      <c r="I2711" t="s">
        <v>21174</v>
      </c>
      <c r="K2711" s="94" t="s">
        <v>3588</v>
      </c>
      <c r="L2711" s="94" t="s">
        <v>14390</v>
      </c>
    </row>
    <row r="2712" spans="8:12" ht="15" x14ac:dyDescent="0.25">
      <c r="H2712">
        <v>102954</v>
      </c>
      <c r="I2712" t="s">
        <v>21175</v>
      </c>
      <c r="K2712" s="94" t="s">
        <v>3589</v>
      </c>
      <c r="L2712" s="94" t="s">
        <v>14391</v>
      </c>
    </row>
    <row r="2713" spans="8:12" ht="15" x14ac:dyDescent="0.25">
      <c r="H2713">
        <v>102955</v>
      </c>
      <c r="I2713" t="s">
        <v>20154</v>
      </c>
      <c r="K2713" s="94" t="s">
        <v>3590</v>
      </c>
      <c r="L2713" s="94" t="s">
        <v>14392</v>
      </c>
    </row>
    <row r="2714" spans="8:12" ht="15" x14ac:dyDescent="0.25">
      <c r="H2714">
        <v>102956</v>
      </c>
      <c r="I2714" t="s">
        <v>21176</v>
      </c>
      <c r="K2714" s="94" t="s">
        <v>3591</v>
      </c>
      <c r="L2714" s="94" t="s">
        <v>14393</v>
      </c>
    </row>
    <row r="2715" spans="8:12" ht="15" x14ac:dyDescent="0.25">
      <c r="H2715">
        <v>102957</v>
      </c>
      <c r="I2715" t="s">
        <v>21177</v>
      </c>
      <c r="K2715" s="94" t="s">
        <v>3592</v>
      </c>
      <c r="L2715" s="94" t="s">
        <v>14394</v>
      </c>
    </row>
    <row r="2716" spans="8:12" ht="15" x14ac:dyDescent="0.25">
      <c r="H2716">
        <v>102958</v>
      </c>
      <c r="I2716" t="s">
        <v>21178</v>
      </c>
      <c r="K2716" s="94" t="s">
        <v>3593</v>
      </c>
      <c r="L2716" s="94" t="s">
        <v>14395</v>
      </c>
    </row>
    <row r="2717" spans="8:12" ht="15" x14ac:dyDescent="0.25">
      <c r="H2717">
        <v>102959</v>
      </c>
      <c r="I2717" t="s">
        <v>21179</v>
      </c>
      <c r="K2717" s="94" t="s">
        <v>3594</v>
      </c>
      <c r="L2717" s="94" t="s">
        <v>14396</v>
      </c>
    </row>
    <row r="2718" spans="8:12" ht="15" x14ac:dyDescent="0.25">
      <c r="H2718">
        <v>102960</v>
      </c>
      <c r="I2718" t="s">
        <v>21180</v>
      </c>
      <c r="K2718" s="94" t="s">
        <v>3595</v>
      </c>
      <c r="L2718" s="94" t="s">
        <v>14398</v>
      </c>
    </row>
    <row r="2719" spans="8:12" ht="15" x14ac:dyDescent="0.25">
      <c r="H2719">
        <v>102961</v>
      </c>
      <c r="I2719" t="s">
        <v>21181</v>
      </c>
      <c r="K2719" s="94" t="s">
        <v>3596</v>
      </c>
      <c r="L2719" s="94" t="s">
        <v>14399</v>
      </c>
    </row>
    <row r="2720" spans="8:12" ht="15" x14ac:dyDescent="0.25">
      <c r="H2720">
        <v>102962</v>
      </c>
      <c r="I2720" t="s">
        <v>21182</v>
      </c>
      <c r="K2720" s="94" t="s">
        <v>3597</v>
      </c>
      <c r="L2720" s="94" t="s">
        <v>14400</v>
      </c>
    </row>
    <row r="2721" spans="8:12" ht="15" x14ac:dyDescent="0.25">
      <c r="H2721">
        <v>102963</v>
      </c>
      <c r="I2721" t="s">
        <v>21183</v>
      </c>
      <c r="K2721" s="94" t="s">
        <v>3598</v>
      </c>
      <c r="L2721" s="94" t="s">
        <v>14401</v>
      </c>
    </row>
    <row r="2722" spans="8:12" ht="15" x14ac:dyDescent="0.25">
      <c r="H2722">
        <v>102964</v>
      </c>
      <c r="I2722" t="s">
        <v>21184</v>
      </c>
      <c r="K2722" s="94" t="s">
        <v>3599</v>
      </c>
      <c r="L2722" s="94" t="s">
        <v>14402</v>
      </c>
    </row>
    <row r="2723" spans="8:12" ht="15" x14ac:dyDescent="0.25">
      <c r="H2723">
        <v>102965</v>
      </c>
      <c r="I2723" t="s">
        <v>21185</v>
      </c>
      <c r="K2723" s="94" t="s">
        <v>3600</v>
      </c>
      <c r="L2723" s="94" t="s">
        <v>14403</v>
      </c>
    </row>
    <row r="2724" spans="8:12" ht="15" x14ac:dyDescent="0.25">
      <c r="H2724">
        <v>102966</v>
      </c>
      <c r="I2724" t="s">
        <v>21186</v>
      </c>
      <c r="K2724" s="94" t="s">
        <v>3601</v>
      </c>
      <c r="L2724" s="94" t="s">
        <v>14404</v>
      </c>
    </row>
    <row r="2725" spans="8:12" ht="15" x14ac:dyDescent="0.25">
      <c r="H2725">
        <v>102967</v>
      </c>
      <c r="I2725" t="s">
        <v>21187</v>
      </c>
      <c r="K2725" s="94" t="s">
        <v>3602</v>
      </c>
      <c r="L2725" s="94" t="s">
        <v>14405</v>
      </c>
    </row>
    <row r="2726" spans="8:12" ht="15" x14ac:dyDescent="0.25">
      <c r="H2726">
        <v>102968</v>
      </c>
      <c r="I2726" t="s">
        <v>21188</v>
      </c>
      <c r="K2726" s="94" t="s">
        <v>3603</v>
      </c>
      <c r="L2726" s="94" t="s">
        <v>14406</v>
      </c>
    </row>
    <row r="2727" spans="8:12" ht="15" x14ac:dyDescent="0.25">
      <c r="H2727">
        <v>102969</v>
      </c>
      <c r="I2727" t="s">
        <v>21189</v>
      </c>
      <c r="K2727" s="94" t="s">
        <v>3604</v>
      </c>
      <c r="L2727" s="94" t="s">
        <v>14407</v>
      </c>
    </row>
    <row r="2728" spans="8:12" ht="15" x14ac:dyDescent="0.25">
      <c r="H2728">
        <v>102970</v>
      </c>
      <c r="I2728" t="s">
        <v>21190</v>
      </c>
      <c r="K2728" s="94" t="s">
        <v>3605</v>
      </c>
      <c r="L2728" s="94" t="s">
        <v>14408</v>
      </c>
    </row>
    <row r="2729" spans="8:12" ht="15" x14ac:dyDescent="0.25">
      <c r="H2729">
        <v>102971</v>
      </c>
      <c r="I2729" t="s">
        <v>21191</v>
      </c>
      <c r="K2729" s="94" t="s">
        <v>3606</v>
      </c>
      <c r="L2729" s="94" t="s">
        <v>14409</v>
      </c>
    </row>
    <row r="2730" spans="8:12" ht="15" x14ac:dyDescent="0.25">
      <c r="H2730">
        <v>102972</v>
      </c>
      <c r="I2730" t="s">
        <v>21192</v>
      </c>
      <c r="K2730" s="94" t="s">
        <v>3607</v>
      </c>
      <c r="L2730" s="94" t="s">
        <v>14410</v>
      </c>
    </row>
    <row r="2731" spans="8:12" ht="15" x14ac:dyDescent="0.25">
      <c r="H2731">
        <v>102973</v>
      </c>
      <c r="I2731" t="s">
        <v>21193</v>
      </c>
      <c r="K2731" s="94" t="s">
        <v>3608</v>
      </c>
      <c r="L2731" s="94" t="s">
        <v>14411</v>
      </c>
    </row>
    <row r="2732" spans="8:12" ht="15" x14ac:dyDescent="0.25">
      <c r="H2732">
        <v>102974</v>
      </c>
      <c r="I2732" t="s">
        <v>21194</v>
      </c>
      <c r="K2732" s="94" t="s">
        <v>3609</v>
      </c>
      <c r="L2732" s="94" t="s">
        <v>14412</v>
      </c>
    </row>
    <row r="2733" spans="8:12" ht="15" x14ac:dyDescent="0.25">
      <c r="H2733">
        <v>102975</v>
      </c>
      <c r="I2733" t="s">
        <v>21195</v>
      </c>
      <c r="K2733" s="94" t="s">
        <v>3610</v>
      </c>
      <c r="L2733" s="94" t="s">
        <v>14413</v>
      </c>
    </row>
    <row r="2734" spans="8:12" ht="15" x14ac:dyDescent="0.25">
      <c r="H2734">
        <v>102976</v>
      </c>
      <c r="I2734" t="s">
        <v>21196</v>
      </c>
      <c r="K2734" s="94" t="s">
        <v>3611</v>
      </c>
      <c r="L2734" s="94" t="s">
        <v>14408</v>
      </c>
    </row>
    <row r="2735" spans="8:12" ht="15" x14ac:dyDescent="0.25">
      <c r="H2735">
        <v>102977</v>
      </c>
      <c r="I2735" t="s">
        <v>21197</v>
      </c>
      <c r="K2735" s="94" t="s">
        <v>3612</v>
      </c>
      <c r="L2735" s="94" t="s">
        <v>14414</v>
      </c>
    </row>
    <row r="2736" spans="8:12" ht="15" x14ac:dyDescent="0.25">
      <c r="H2736">
        <v>102978</v>
      </c>
      <c r="I2736" t="s">
        <v>21198</v>
      </c>
      <c r="K2736" s="94" t="s">
        <v>3613</v>
      </c>
      <c r="L2736" s="94" t="s">
        <v>14415</v>
      </c>
    </row>
    <row r="2737" spans="8:12" ht="15" x14ac:dyDescent="0.25">
      <c r="H2737">
        <v>102979</v>
      </c>
      <c r="I2737" t="s">
        <v>21199</v>
      </c>
      <c r="K2737" s="94" t="s">
        <v>3614</v>
      </c>
      <c r="L2737" s="94" t="s">
        <v>14416</v>
      </c>
    </row>
    <row r="2738" spans="8:12" ht="15" x14ac:dyDescent="0.25">
      <c r="H2738">
        <v>102980</v>
      </c>
      <c r="I2738" t="s">
        <v>21200</v>
      </c>
      <c r="K2738" s="94" t="s">
        <v>3615</v>
      </c>
      <c r="L2738" s="94" t="s">
        <v>14417</v>
      </c>
    </row>
    <row r="2739" spans="8:12" ht="15" x14ac:dyDescent="0.25">
      <c r="H2739">
        <v>102981</v>
      </c>
      <c r="I2739" t="s">
        <v>21201</v>
      </c>
      <c r="K2739" s="94" t="s">
        <v>3616</v>
      </c>
      <c r="L2739" s="94" t="s">
        <v>14418</v>
      </c>
    </row>
    <row r="2740" spans="8:12" ht="15" x14ac:dyDescent="0.25">
      <c r="H2740">
        <v>102982</v>
      </c>
      <c r="I2740" t="s">
        <v>21202</v>
      </c>
      <c r="K2740" s="94" t="s">
        <v>3617</v>
      </c>
      <c r="L2740" s="94" t="s">
        <v>14419</v>
      </c>
    </row>
    <row r="2741" spans="8:12" ht="15" x14ac:dyDescent="0.25">
      <c r="H2741">
        <v>102983</v>
      </c>
      <c r="I2741" t="s">
        <v>21203</v>
      </c>
      <c r="K2741" s="94" t="s">
        <v>3618</v>
      </c>
      <c r="L2741" s="94" t="s">
        <v>14420</v>
      </c>
    </row>
    <row r="2742" spans="8:12" ht="15" x14ac:dyDescent="0.25">
      <c r="H2742">
        <v>102984</v>
      </c>
      <c r="I2742" t="s">
        <v>21204</v>
      </c>
      <c r="K2742" s="94" t="s">
        <v>3619</v>
      </c>
      <c r="L2742" s="94" t="s">
        <v>14421</v>
      </c>
    </row>
    <row r="2743" spans="8:12" ht="15" x14ac:dyDescent="0.25">
      <c r="H2743">
        <v>102985</v>
      </c>
      <c r="I2743" t="s">
        <v>21205</v>
      </c>
      <c r="K2743" s="94" t="s">
        <v>3620</v>
      </c>
      <c r="L2743" s="94" t="s">
        <v>14422</v>
      </c>
    </row>
    <row r="2744" spans="8:12" ht="15" x14ac:dyDescent="0.25">
      <c r="H2744">
        <v>102986</v>
      </c>
      <c r="I2744" t="s">
        <v>21206</v>
      </c>
      <c r="K2744" s="94" t="s">
        <v>3621</v>
      </c>
      <c r="L2744" s="94" t="s">
        <v>14423</v>
      </c>
    </row>
    <row r="2745" spans="8:12" ht="15" x14ac:dyDescent="0.25">
      <c r="H2745">
        <v>102987</v>
      </c>
      <c r="I2745" t="s">
        <v>21207</v>
      </c>
      <c r="K2745" s="94" t="s">
        <v>3622</v>
      </c>
      <c r="L2745" s="94" t="s">
        <v>14424</v>
      </c>
    </row>
    <row r="2746" spans="8:12" ht="15" x14ac:dyDescent="0.25">
      <c r="H2746">
        <v>102988</v>
      </c>
      <c r="I2746" t="s">
        <v>21208</v>
      </c>
      <c r="K2746" s="94" t="s">
        <v>3623</v>
      </c>
      <c r="L2746" s="94" t="s">
        <v>14425</v>
      </c>
    </row>
    <row r="2747" spans="8:12" ht="15" x14ac:dyDescent="0.25">
      <c r="H2747">
        <v>102989</v>
      </c>
      <c r="I2747" t="s">
        <v>21209</v>
      </c>
      <c r="K2747" s="94" t="s">
        <v>3624</v>
      </c>
      <c r="L2747" s="94" t="s">
        <v>14426</v>
      </c>
    </row>
    <row r="2748" spans="8:12" ht="15" x14ac:dyDescent="0.25">
      <c r="H2748">
        <v>102990</v>
      </c>
      <c r="I2748" t="s">
        <v>21210</v>
      </c>
      <c r="K2748" s="94" t="s">
        <v>3625</v>
      </c>
      <c r="L2748" s="94" t="s">
        <v>14427</v>
      </c>
    </row>
    <row r="2749" spans="8:12" ht="15" x14ac:dyDescent="0.25">
      <c r="H2749">
        <v>102991</v>
      </c>
      <c r="I2749" t="s">
        <v>21211</v>
      </c>
      <c r="K2749" s="94" t="s">
        <v>3626</v>
      </c>
      <c r="L2749" s="94" t="s">
        <v>14428</v>
      </c>
    </row>
    <row r="2750" spans="8:12" ht="15" x14ac:dyDescent="0.25">
      <c r="H2750">
        <v>102992</v>
      </c>
      <c r="I2750" t="s">
        <v>21212</v>
      </c>
      <c r="K2750" s="94" t="s">
        <v>3627</v>
      </c>
      <c r="L2750" s="94" t="s">
        <v>14429</v>
      </c>
    </row>
    <row r="2751" spans="8:12" ht="15" x14ac:dyDescent="0.25">
      <c r="H2751">
        <v>102993</v>
      </c>
      <c r="I2751" t="s">
        <v>21213</v>
      </c>
      <c r="K2751" s="94" t="s">
        <v>3628</v>
      </c>
      <c r="L2751" s="94" t="s">
        <v>14430</v>
      </c>
    </row>
    <row r="2752" spans="8:12" ht="15" x14ac:dyDescent="0.25">
      <c r="H2752">
        <v>102996</v>
      </c>
      <c r="I2752" t="s">
        <v>21214</v>
      </c>
      <c r="K2752" s="94" t="s">
        <v>3629</v>
      </c>
      <c r="L2752" s="94" t="s">
        <v>14431</v>
      </c>
    </row>
    <row r="2753" spans="8:12" ht="15" x14ac:dyDescent="0.25">
      <c r="H2753">
        <v>102998</v>
      </c>
      <c r="I2753" t="s">
        <v>21215</v>
      </c>
      <c r="K2753" s="94" t="s">
        <v>3630</v>
      </c>
      <c r="L2753" s="94" t="s">
        <v>14432</v>
      </c>
    </row>
    <row r="2754" spans="8:12" ht="15" x14ac:dyDescent="0.25">
      <c r="H2754">
        <v>103000</v>
      </c>
      <c r="I2754" t="s">
        <v>21216</v>
      </c>
      <c r="K2754" s="94" t="s">
        <v>3631</v>
      </c>
      <c r="L2754" s="94" t="s">
        <v>14433</v>
      </c>
    </row>
    <row r="2755" spans="8:12" ht="15" x14ac:dyDescent="0.25">
      <c r="H2755">
        <v>103001</v>
      </c>
      <c r="I2755" t="s">
        <v>21217</v>
      </c>
      <c r="K2755" s="94" t="s">
        <v>3632</v>
      </c>
      <c r="L2755" s="94" t="s">
        <v>14434</v>
      </c>
    </row>
    <row r="2756" spans="8:12" ht="15" x14ac:dyDescent="0.25">
      <c r="H2756">
        <v>103002</v>
      </c>
      <c r="I2756" t="s">
        <v>21218</v>
      </c>
      <c r="K2756" s="94" t="s">
        <v>3633</v>
      </c>
      <c r="L2756" s="94" t="s">
        <v>14435</v>
      </c>
    </row>
    <row r="2757" spans="8:12" ht="15" x14ac:dyDescent="0.25">
      <c r="H2757">
        <v>103003</v>
      </c>
      <c r="I2757" t="s">
        <v>21219</v>
      </c>
      <c r="K2757" s="94" t="s">
        <v>3634</v>
      </c>
      <c r="L2757" s="94" t="s">
        <v>14436</v>
      </c>
    </row>
    <row r="2758" spans="8:12" ht="15" x14ac:dyDescent="0.25">
      <c r="H2758">
        <v>103006</v>
      </c>
      <c r="I2758" t="s">
        <v>21166</v>
      </c>
      <c r="K2758" s="94" t="s">
        <v>3635</v>
      </c>
      <c r="L2758" s="94" t="s">
        <v>14437</v>
      </c>
    </row>
    <row r="2759" spans="8:12" ht="15" x14ac:dyDescent="0.25">
      <c r="H2759">
        <v>103007</v>
      </c>
      <c r="I2759" t="s">
        <v>21220</v>
      </c>
      <c r="K2759" s="94" t="s">
        <v>3636</v>
      </c>
      <c r="L2759" s="94" t="s">
        <v>14438</v>
      </c>
    </row>
    <row r="2760" spans="8:12" ht="15" x14ac:dyDescent="0.25">
      <c r="H2760">
        <v>103008</v>
      </c>
      <c r="I2760" t="s">
        <v>21166</v>
      </c>
      <c r="K2760" s="94" t="s">
        <v>3637</v>
      </c>
      <c r="L2760" s="94" t="s">
        <v>14439</v>
      </c>
    </row>
    <row r="2761" spans="8:12" ht="15" x14ac:dyDescent="0.25">
      <c r="H2761">
        <v>103010</v>
      </c>
      <c r="I2761" t="s">
        <v>21166</v>
      </c>
      <c r="K2761" s="94" t="s">
        <v>3638</v>
      </c>
      <c r="L2761" s="94" t="s">
        <v>14440</v>
      </c>
    </row>
    <row r="2762" spans="8:12" ht="15" x14ac:dyDescent="0.25">
      <c r="H2762">
        <v>103011</v>
      </c>
      <c r="I2762" t="s">
        <v>20780</v>
      </c>
      <c r="K2762" s="94" t="s">
        <v>3639</v>
      </c>
      <c r="L2762" s="94" t="s">
        <v>14441</v>
      </c>
    </row>
    <row r="2763" spans="8:12" ht="15" x14ac:dyDescent="0.25">
      <c r="H2763">
        <v>103012</v>
      </c>
      <c r="I2763" t="s">
        <v>21221</v>
      </c>
      <c r="K2763" s="94" t="s">
        <v>3640</v>
      </c>
      <c r="L2763" s="94" t="s">
        <v>14442</v>
      </c>
    </row>
    <row r="2764" spans="8:12" ht="15" x14ac:dyDescent="0.25">
      <c r="H2764">
        <v>103013</v>
      </c>
      <c r="I2764" t="s">
        <v>21222</v>
      </c>
      <c r="K2764" s="94" t="s">
        <v>3641</v>
      </c>
      <c r="L2764" s="94" t="s">
        <v>14443</v>
      </c>
    </row>
    <row r="2765" spans="8:12" ht="15" x14ac:dyDescent="0.25">
      <c r="H2765">
        <v>103014</v>
      </c>
      <c r="I2765" t="s">
        <v>21223</v>
      </c>
      <c r="K2765" s="94" t="s">
        <v>3642</v>
      </c>
      <c r="L2765" s="94" t="s">
        <v>14444</v>
      </c>
    </row>
    <row r="2766" spans="8:12" ht="15" x14ac:dyDescent="0.25">
      <c r="H2766">
        <v>103015</v>
      </c>
      <c r="I2766" t="s">
        <v>21224</v>
      </c>
      <c r="K2766" s="94" t="s">
        <v>3643</v>
      </c>
      <c r="L2766" s="94" t="s">
        <v>14445</v>
      </c>
    </row>
    <row r="2767" spans="8:12" ht="15" x14ac:dyDescent="0.25">
      <c r="H2767">
        <v>103016</v>
      </c>
      <c r="I2767" t="s">
        <v>21225</v>
      </c>
      <c r="K2767" s="94" t="s">
        <v>3644</v>
      </c>
      <c r="L2767" s="94" t="s">
        <v>14446</v>
      </c>
    </row>
    <row r="2768" spans="8:12" ht="15" x14ac:dyDescent="0.25">
      <c r="H2768">
        <v>103017</v>
      </c>
      <c r="I2768" t="s">
        <v>21226</v>
      </c>
      <c r="K2768" s="94" t="s">
        <v>3645</v>
      </c>
      <c r="L2768" s="94" t="s">
        <v>14447</v>
      </c>
    </row>
    <row r="2769" spans="8:12" ht="15" x14ac:dyDescent="0.25">
      <c r="H2769">
        <v>103018</v>
      </c>
      <c r="I2769" t="s">
        <v>21227</v>
      </c>
      <c r="K2769" s="94" t="s">
        <v>3646</v>
      </c>
      <c r="L2769" s="94" t="s">
        <v>14448</v>
      </c>
    </row>
    <row r="2770" spans="8:12" ht="15" x14ac:dyDescent="0.25">
      <c r="H2770">
        <v>103021</v>
      </c>
      <c r="I2770" t="s">
        <v>21228</v>
      </c>
      <c r="K2770" s="94" t="s">
        <v>3647</v>
      </c>
      <c r="L2770" s="94" t="s">
        <v>14449</v>
      </c>
    </row>
    <row r="2771" spans="8:12" ht="15" x14ac:dyDescent="0.25">
      <c r="H2771">
        <v>103022</v>
      </c>
      <c r="I2771" t="s">
        <v>21229</v>
      </c>
      <c r="K2771" s="94" t="s">
        <v>3648</v>
      </c>
      <c r="L2771" s="94" t="s">
        <v>14450</v>
      </c>
    </row>
    <row r="2772" spans="8:12" ht="15" x14ac:dyDescent="0.25">
      <c r="H2772">
        <v>103023</v>
      </c>
      <c r="I2772" t="s">
        <v>21230</v>
      </c>
      <c r="K2772" s="94" t="s">
        <v>3649</v>
      </c>
      <c r="L2772" s="94" t="s">
        <v>14451</v>
      </c>
    </row>
    <row r="2773" spans="8:12" ht="15" x14ac:dyDescent="0.25">
      <c r="H2773">
        <v>103024</v>
      </c>
      <c r="I2773" t="s">
        <v>21231</v>
      </c>
      <c r="K2773" s="94" t="s">
        <v>3650</v>
      </c>
      <c r="L2773" s="94" t="s">
        <v>14452</v>
      </c>
    </row>
    <row r="2774" spans="8:12" ht="15" x14ac:dyDescent="0.25">
      <c r="H2774">
        <v>103025</v>
      </c>
      <c r="I2774" t="s">
        <v>21232</v>
      </c>
      <c r="K2774" s="94" t="s">
        <v>3651</v>
      </c>
      <c r="L2774" s="94" t="s">
        <v>14453</v>
      </c>
    </row>
    <row r="2775" spans="8:12" ht="15" x14ac:dyDescent="0.25">
      <c r="H2775">
        <v>103027</v>
      </c>
      <c r="I2775" t="s">
        <v>21166</v>
      </c>
      <c r="K2775" s="94" t="s">
        <v>3652</v>
      </c>
      <c r="L2775" s="94" t="s">
        <v>14454</v>
      </c>
    </row>
    <row r="2776" spans="8:12" ht="15" x14ac:dyDescent="0.25">
      <c r="H2776">
        <v>103028</v>
      </c>
      <c r="I2776" t="s">
        <v>19719</v>
      </c>
      <c r="K2776" s="94" t="s">
        <v>3653</v>
      </c>
      <c r="L2776" s="94" t="s">
        <v>14455</v>
      </c>
    </row>
    <row r="2777" spans="8:12" ht="15" x14ac:dyDescent="0.25">
      <c r="H2777">
        <v>103029</v>
      </c>
      <c r="I2777" t="s">
        <v>21233</v>
      </c>
      <c r="K2777" s="94" t="s">
        <v>3654</v>
      </c>
      <c r="L2777" s="94" t="s">
        <v>14456</v>
      </c>
    </row>
    <row r="2778" spans="8:12" ht="15" x14ac:dyDescent="0.25">
      <c r="H2778">
        <v>103030</v>
      </c>
      <c r="I2778" t="s">
        <v>21234</v>
      </c>
      <c r="K2778" s="94" t="s">
        <v>3655</v>
      </c>
      <c r="L2778" s="94" t="s">
        <v>14457</v>
      </c>
    </row>
    <row r="2779" spans="8:12" ht="15" x14ac:dyDescent="0.25">
      <c r="H2779">
        <v>103031</v>
      </c>
      <c r="I2779" t="s">
        <v>21235</v>
      </c>
      <c r="K2779" s="94" t="s">
        <v>3656</v>
      </c>
      <c r="L2779" s="94" t="s">
        <v>14458</v>
      </c>
    </row>
    <row r="2780" spans="8:12" ht="15" x14ac:dyDescent="0.25">
      <c r="H2780">
        <v>103032</v>
      </c>
      <c r="I2780" t="s">
        <v>21236</v>
      </c>
      <c r="K2780" s="94" t="s">
        <v>3657</v>
      </c>
      <c r="L2780" s="94" t="s">
        <v>14459</v>
      </c>
    </row>
    <row r="2781" spans="8:12" ht="15" x14ac:dyDescent="0.25">
      <c r="H2781">
        <v>103033</v>
      </c>
      <c r="I2781" t="s">
        <v>21237</v>
      </c>
      <c r="K2781" s="94" t="s">
        <v>3658</v>
      </c>
      <c r="L2781" s="94" t="s">
        <v>14460</v>
      </c>
    </row>
    <row r="2782" spans="8:12" ht="15" x14ac:dyDescent="0.25">
      <c r="H2782">
        <v>103034</v>
      </c>
      <c r="I2782" t="s">
        <v>21238</v>
      </c>
      <c r="K2782" s="94" t="s">
        <v>3659</v>
      </c>
      <c r="L2782" s="94" t="s">
        <v>14461</v>
      </c>
    </row>
    <row r="2783" spans="8:12" ht="15" x14ac:dyDescent="0.25">
      <c r="H2783">
        <v>103036</v>
      </c>
      <c r="I2783" t="s">
        <v>21239</v>
      </c>
      <c r="K2783" s="94" t="s">
        <v>3660</v>
      </c>
      <c r="L2783" s="94" t="s">
        <v>14462</v>
      </c>
    </row>
    <row r="2784" spans="8:12" ht="15" x14ac:dyDescent="0.25">
      <c r="H2784">
        <v>103037</v>
      </c>
      <c r="I2784" t="s">
        <v>21240</v>
      </c>
      <c r="K2784" s="94" t="s">
        <v>3661</v>
      </c>
      <c r="L2784" s="94" t="s">
        <v>14463</v>
      </c>
    </row>
    <row r="2785" spans="8:12" ht="15" x14ac:dyDescent="0.25">
      <c r="H2785">
        <v>103038</v>
      </c>
      <c r="I2785" t="s">
        <v>21166</v>
      </c>
      <c r="K2785" s="94" t="s">
        <v>3662</v>
      </c>
      <c r="L2785" s="94" t="s">
        <v>3663</v>
      </c>
    </row>
    <row r="2786" spans="8:12" ht="15" x14ac:dyDescent="0.25">
      <c r="H2786">
        <v>103039</v>
      </c>
      <c r="I2786" t="s">
        <v>21241</v>
      </c>
      <c r="K2786" s="94" t="s">
        <v>3664</v>
      </c>
      <c r="L2786" s="94" t="s">
        <v>14464</v>
      </c>
    </row>
    <row r="2787" spans="8:12" ht="15" x14ac:dyDescent="0.25">
      <c r="H2787">
        <v>103040</v>
      </c>
      <c r="I2787" t="s">
        <v>21242</v>
      </c>
      <c r="K2787" s="94" t="s">
        <v>3665</v>
      </c>
      <c r="L2787" s="94" t="s">
        <v>14465</v>
      </c>
    </row>
    <row r="2788" spans="8:12" ht="15" x14ac:dyDescent="0.25">
      <c r="H2788">
        <v>103041</v>
      </c>
      <c r="I2788" t="s">
        <v>21243</v>
      </c>
      <c r="K2788" s="94" t="s">
        <v>3666</v>
      </c>
      <c r="L2788" s="94" t="s">
        <v>14466</v>
      </c>
    </row>
    <row r="2789" spans="8:12" ht="15" x14ac:dyDescent="0.25">
      <c r="H2789">
        <v>103044</v>
      </c>
      <c r="I2789" t="s">
        <v>21244</v>
      </c>
      <c r="K2789" s="94" t="s">
        <v>3667</v>
      </c>
      <c r="L2789" s="94" t="s">
        <v>14467</v>
      </c>
    </row>
    <row r="2790" spans="8:12" ht="15" x14ac:dyDescent="0.25">
      <c r="H2790">
        <v>103045</v>
      </c>
      <c r="I2790" t="s">
        <v>21166</v>
      </c>
      <c r="K2790" s="94" t="s">
        <v>3668</v>
      </c>
      <c r="L2790" s="94" t="s">
        <v>14468</v>
      </c>
    </row>
    <row r="2791" spans="8:12" ht="15" x14ac:dyDescent="0.25">
      <c r="H2791">
        <v>103046</v>
      </c>
      <c r="I2791" t="s">
        <v>21245</v>
      </c>
      <c r="K2791" s="94" t="s">
        <v>3669</v>
      </c>
      <c r="L2791" s="94" t="s">
        <v>14469</v>
      </c>
    </row>
    <row r="2792" spans="8:12" ht="15" x14ac:dyDescent="0.25">
      <c r="H2792">
        <v>103047</v>
      </c>
      <c r="I2792" t="s">
        <v>21246</v>
      </c>
      <c r="K2792" s="94" t="s">
        <v>3670</v>
      </c>
      <c r="L2792" s="94" t="s">
        <v>14470</v>
      </c>
    </row>
    <row r="2793" spans="8:12" ht="15" x14ac:dyDescent="0.25">
      <c r="H2793">
        <v>103048</v>
      </c>
      <c r="I2793" t="s">
        <v>21247</v>
      </c>
      <c r="K2793" s="94" t="s">
        <v>3671</v>
      </c>
      <c r="L2793" s="94" t="s">
        <v>14471</v>
      </c>
    </row>
    <row r="2794" spans="8:12" ht="15" x14ac:dyDescent="0.25">
      <c r="H2794">
        <v>103049</v>
      </c>
      <c r="I2794" t="s">
        <v>21248</v>
      </c>
      <c r="K2794" s="94" t="s">
        <v>3672</v>
      </c>
      <c r="L2794" s="94" t="s">
        <v>14472</v>
      </c>
    </row>
    <row r="2795" spans="8:12" ht="15" x14ac:dyDescent="0.25">
      <c r="H2795">
        <v>103050</v>
      </c>
      <c r="I2795" t="s">
        <v>21249</v>
      </c>
      <c r="K2795" s="94" t="s">
        <v>3673</v>
      </c>
      <c r="L2795" s="94" t="s">
        <v>14473</v>
      </c>
    </row>
    <row r="2796" spans="8:12" ht="15" x14ac:dyDescent="0.25">
      <c r="H2796">
        <v>103052</v>
      </c>
      <c r="I2796" t="s">
        <v>21250</v>
      </c>
      <c r="K2796" s="94" t="s">
        <v>3674</v>
      </c>
      <c r="L2796" s="94" t="s">
        <v>14474</v>
      </c>
    </row>
    <row r="2797" spans="8:12" ht="15" x14ac:dyDescent="0.25">
      <c r="H2797">
        <v>103053</v>
      </c>
      <c r="I2797" t="s">
        <v>21251</v>
      </c>
      <c r="K2797" s="94" t="s">
        <v>127</v>
      </c>
      <c r="L2797" s="94" t="s">
        <v>3675</v>
      </c>
    </row>
    <row r="2798" spans="8:12" ht="15" x14ac:dyDescent="0.25">
      <c r="H2798">
        <v>103054</v>
      </c>
      <c r="I2798" t="s">
        <v>21252</v>
      </c>
      <c r="K2798" s="94" t="s">
        <v>3676</v>
      </c>
      <c r="L2798" s="94" t="s">
        <v>14475</v>
      </c>
    </row>
    <row r="2799" spans="8:12" ht="15" x14ac:dyDescent="0.25">
      <c r="H2799">
        <v>103055</v>
      </c>
      <c r="I2799" t="s">
        <v>21253</v>
      </c>
      <c r="K2799" s="94" t="s">
        <v>3677</v>
      </c>
      <c r="L2799" s="94" t="s">
        <v>14476</v>
      </c>
    </row>
    <row r="2800" spans="8:12" ht="15" x14ac:dyDescent="0.25">
      <c r="H2800">
        <v>103056</v>
      </c>
      <c r="I2800" t="s">
        <v>21254</v>
      </c>
      <c r="K2800" s="94" t="s">
        <v>3678</v>
      </c>
      <c r="L2800" s="94" t="s">
        <v>14477</v>
      </c>
    </row>
    <row r="2801" spans="8:12" ht="15" x14ac:dyDescent="0.25">
      <c r="H2801">
        <v>103057</v>
      </c>
      <c r="I2801" t="s">
        <v>21255</v>
      </c>
      <c r="K2801" s="94" t="s">
        <v>3679</v>
      </c>
      <c r="L2801" s="94" t="s">
        <v>14478</v>
      </c>
    </row>
    <row r="2802" spans="8:12" ht="15" x14ac:dyDescent="0.25">
      <c r="H2802">
        <v>103058</v>
      </c>
      <c r="I2802" t="s">
        <v>21256</v>
      </c>
      <c r="K2802" s="94" t="s">
        <v>3680</v>
      </c>
      <c r="L2802" s="94" t="s">
        <v>14479</v>
      </c>
    </row>
    <row r="2803" spans="8:12" ht="15" x14ac:dyDescent="0.25">
      <c r="H2803">
        <v>103059</v>
      </c>
      <c r="I2803" t="s">
        <v>21257</v>
      </c>
      <c r="K2803" s="94" t="s">
        <v>3681</v>
      </c>
      <c r="L2803" s="94" t="s">
        <v>14480</v>
      </c>
    </row>
    <row r="2804" spans="8:12" ht="15" x14ac:dyDescent="0.25">
      <c r="H2804">
        <v>103060</v>
      </c>
      <c r="I2804" t="s">
        <v>21258</v>
      </c>
      <c r="K2804" s="94" t="s">
        <v>3682</v>
      </c>
      <c r="L2804" s="94" t="s">
        <v>14481</v>
      </c>
    </row>
    <row r="2805" spans="8:12" ht="15" x14ac:dyDescent="0.25">
      <c r="H2805">
        <v>103061</v>
      </c>
      <c r="I2805" t="s">
        <v>21259</v>
      </c>
      <c r="K2805" s="94" t="s">
        <v>3683</v>
      </c>
      <c r="L2805" s="94" t="s">
        <v>14482</v>
      </c>
    </row>
    <row r="2806" spans="8:12" ht="15" x14ac:dyDescent="0.25">
      <c r="H2806">
        <v>103063</v>
      </c>
      <c r="I2806" t="s">
        <v>21260</v>
      </c>
      <c r="K2806" s="94" t="s">
        <v>3684</v>
      </c>
      <c r="L2806" s="94" t="s">
        <v>14483</v>
      </c>
    </row>
    <row r="2807" spans="8:12" ht="15" x14ac:dyDescent="0.25">
      <c r="H2807">
        <v>103064</v>
      </c>
      <c r="I2807" t="s">
        <v>21261</v>
      </c>
      <c r="K2807" s="94" t="s">
        <v>3685</v>
      </c>
      <c r="L2807" s="94" t="s">
        <v>14482</v>
      </c>
    </row>
    <row r="2808" spans="8:12" ht="15" x14ac:dyDescent="0.25">
      <c r="H2808">
        <v>103065</v>
      </c>
      <c r="I2808" t="s">
        <v>21262</v>
      </c>
      <c r="K2808" s="94" t="s">
        <v>3686</v>
      </c>
      <c r="L2808" s="94" t="s">
        <v>14481</v>
      </c>
    </row>
    <row r="2809" spans="8:12" ht="15" x14ac:dyDescent="0.25">
      <c r="H2809">
        <v>103066</v>
      </c>
      <c r="I2809" t="s">
        <v>21263</v>
      </c>
      <c r="K2809" s="94" t="s">
        <v>3687</v>
      </c>
      <c r="L2809" s="94" t="s">
        <v>14482</v>
      </c>
    </row>
    <row r="2810" spans="8:12" ht="15" x14ac:dyDescent="0.25">
      <c r="H2810">
        <v>103069</v>
      </c>
      <c r="I2810" t="s">
        <v>21264</v>
      </c>
      <c r="K2810" s="94" t="s">
        <v>3688</v>
      </c>
      <c r="L2810" s="94" t="s">
        <v>14483</v>
      </c>
    </row>
    <row r="2811" spans="8:12" ht="15" x14ac:dyDescent="0.25">
      <c r="H2811">
        <v>103070</v>
      </c>
      <c r="I2811" t="s">
        <v>21265</v>
      </c>
      <c r="K2811" s="94" t="s">
        <v>3689</v>
      </c>
      <c r="L2811" s="94" t="s">
        <v>14482</v>
      </c>
    </row>
    <row r="2812" spans="8:12" ht="15" x14ac:dyDescent="0.25">
      <c r="H2812">
        <v>103074</v>
      </c>
      <c r="I2812" t="s">
        <v>21166</v>
      </c>
      <c r="K2812" s="94" t="s">
        <v>3690</v>
      </c>
      <c r="L2812" s="94" t="s">
        <v>14483</v>
      </c>
    </row>
    <row r="2813" spans="8:12" ht="15" x14ac:dyDescent="0.25">
      <c r="H2813">
        <v>103075</v>
      </c>
      <c r="I2813" t="s">
        <v>21266</v>
      </c>
      <c r="K2813" s="94" t="s">
        <v>3691</v>
      </c>
      <c r="L2813" s="94" t="s">
        <v>14482</v>
      </c>
    </row>
    <row r="2814" spans="8:12" ht="15" x14ac:dyDescent="0.25">
      <c r="H2814">
        <v>103078</v>
      </c>
      <c r="I2814" t="s">
        <v>21166</v>
      </c>
      <c r="K2814" s="94" t="s">
        <v>3692</v>
      </c>
      <c r="L2814" s="94" t="s">
        <v>14483</v>
      </c>
    </row>
    <row r="2815" spans="8:12" ht="15" x14ac:dyDescent="0.25">
      <c r="H2815">
        <v>103079</v>
      </c>
      <c r="I2815" t="s">
        <v>21267</v>
      </c>
      <c r="K2815" s="94" t="s">
        <v>3693</v>
      </c>
      <c r="L2815" s="94" t="s">
        <v>14482</v>
      </c>
    </row>
    <row r="2816" spans="8:12" ht="15" x14ac:dyDescent="0.25">
      <c r="H2816">
        <v>103080</v>
      </c>
      <c r="I2816" t="s">
        <v>21268</v>
      </c>
      <c r="K2816" s="94" t="s">
        <v>3694</v>
      </c>
      <c r="L2816" s="94" t="s">
        <v>14483</v>
      </c>
    </row>
    <row r="2817" spans="8:12" ht="15" x14ac:dyDescent="0.25">
      <c r="H2817">
        <v>103081</v>
      </c>
      <c r="I2817" t="s">
        <v>11616</v>
      </c>
      <c r="K2817" s="94" t="s">
        <v>3695</v>
      </c>
      <c r="L2817" s="94" t="s">
        <v>14482</v>
      </c>
    </row>
    <row r="2818" spans="8:12" ht="15" x14ac:dyDescent="0.25">
      <c r="H2818">
        <v>103082</v>
      </c>
      <c r="I2818" t="s">
        <v>11398</v>
      </c>
      <c r="K2818" s="94" t="s">
        <v>3696</v>
      </c>
      <c r="L2818" s="94" t="s">
        <v>14484</v>
      </c>
    </row>
    <row r="2819" spans="8:12" ht="15" x14ac:dyDescent="0.25">
      <c r="H2819">
        <v>103083</v>
      </c>
      <c r="I2819" t="s">
        <v>11398</v>
      </c>
      <c r="K2819" s="94" t="s">
        <v>3697</v>
      </c>
      <c r="L2819" s="94" t="s">
        <v>14485</v>
      </c>
    </row>
    <row r="2820" spans="8:12" ht="15" x14ac:dyDescent="0.25">
      <c r="H2820">
        <v>103084</v>
      </c>
      <c r="I2820" t="s">
        <v>1659</v>
      </c>
      <c r="K2820" s="94" t="s">
        <v>3698</v>
      </c>
      <c r="L2820" s="94" t="s">
        <v>14486</v>
      </c>
    </row>
    <row r="2821" spans="8:12" ht="15" x14ac:dyDescent="0.25">
      <c r="H2821">
        <v>103085</v>
      </c>
      <c r="I2821" t="s">
        <v>11617</v>
      </c>
      <c r="K2821" s="94" t="s">
        <v>3699</v>
      </c>
      <c r="L2821" s="94" t="s">
        <v>14487</v>
      </c>
    </row>
    <row r="2822" spans="8:12" ht="15" x14ac:dyDescent="0.25">
      <c r="H2822">
        <v>103086</v>
      </c>
      <c r="I2822" t="s">
        <v>21269</v>
      </c>
      <c r="K2822" s="94" t="s">
        <v>3700</v>
      </c>
      <c r="L2822" s="94" t="s">
        <v>14488</v>
      </c>
    </row>
    <row r="2823" spans="8:12" ht="15" x14ac:dyDescent="0.25">
      <c r="H2823">
        <v>103087</v>
      </c>
      <c r="I2823" t="s">
        <v>21270</v>
      </c>
      <c r="K2823" s="94" t="s">
        <v>3701</v>
      </c>
      <c r="L2823" s="94" t="s">
        <v>14489</v>
      </c>
    </row>
    <row r="2824" spans="8:12" ht="15" x14ac:dyDescent="0.25">
      <c r="H2824">
        <v>103088</v>
      </c>
      <c r="I2824" t="s">
        <v>21271</v>
      </c>
      <c r="K2824" s="94" t="s">
        <v>3702</v>
      </c>
      <c r="L2824" s="94" t="s">
        <v>14490</v>
      </c>
    </row>
    <row r="2825" spans="8:12" ht="15" x14ac:dyDescent="0.25">
      <c r="H2825">
        <v>103089</v>
      </c>
      <c r="I2825" t="s">
        <v>21272</v>
      </c>
      <c r="K2825" s="94" t="s">
        <v>3703</v>
      </c>
      <c r="L2825" s="94" t="s">
        <v>14491</v>
      </c>
    </row>
    <row r="2826" spans="8:12" ht="15" x14ac:dyDescent="0.25">
      <c r="H2826">
        <v>103090</v>
      </c>
      <c r="I2826" t="s">
        <v>21273</v>
      </c>
      <c r="K2826" s="94" t="s">
        <v>3704</v>
      </c>
      <c r="L2826" s="94" t="s">
        <v>14492</v>
      </c>
    </row>
    <row r="2827" spans="8:12" ht="15" x14ac:dyDescent="0.25">
      <c r="H2827">
        <v>103091</v>
      </c>
      <c r="I2827" t="s">
        <v>21274</v>
      </c>
      <c r="K2827" s="94" t="s">
        <v>3705</v>
      </c>
      <c r="L2827" s="94" t="s">
        <v>14493</v>
      </c>
    </row>
    <row r="2828" spans="8:12" ht="15" x14ac:dyDescent="0.25">
      <c r="H2828">
        <v>103092</v>
      </c>
      <c r="I2828" t="s">
        <v>23875</v>
      </c>
      <c r="K2828" s="94" t="s">
        <v>3706</v>
      </c>
      <c r="L2828" s="94" t="s">
        <v>14494</v>
      </c>
    </row>
    <row r="2829" spans="8:12" ht="15" x14ac:dyDescent="0.25">
      <c r="H2829">
        <v>103093</v>
      </c>
      <c r="I2829" t="s">
        <v>21275</v>
      </c>
      <c r="K2829" s="94" t="s">
        <v>3707</v>
      </c>
      <c r="L2829" s="94" t="s">
        <v>14495</v>
      </c>
    </row>
    <row r="2830" spans="8:12" ht="15" x14ac:dyDescent="0.25">
      <c r="H2830">
        <v>103094</v>
      </c>
      <c r="I2830" t="s">
        <v>21276</v>
      </c>
      <c r="K2830" s="94" t="s">
        <v>3708</v>
      </c>
      <c r="L2830" s="94" t="s">
        <v>14496</v>
      </c>
    </row>
    <row r="2831" spans="8:12" ht="15" x14ac:dyDescent="0.25">
      <c r="H2831">
        <v>103095</v>
      </c>
      <c r="I2831" t="s">
        <v>21277</v>
      </c>
      <c r="K2831" s="94" t="s">
        <v>3709</v>
      </c>
      <c r="L2831" s="94" t="s">
        <v>14497</v>
      </c>
    </row>
    <row r="2832" spans="8:12" ht="15" x14ac:dyDescent="0.25">
      <c r="H2832">
        <v>103096</v>
      </c>
      <c r="I2832" t="s">
        <v>21278</v>
      </c>
      <c r="K2832" s="94" t="s">
        <v>3710</v>
      </c>
      <c r="L2832" s="94" t="s">
        <v>14498</v>
      </c>
    </row>
    <row r="2833" spans="8:12" ht="15" x14ac:dyDescent="0.25">
      <c r="H2833">
        <v>103097</v>
      </c>
      <c r="I2833" t="s">
        <v>21279</v>
      </c>
      <c r="K2833" s="94" t="s">
        <v>3711</v>
      </c>
      <c r="L2833" s="94" t="s">
        <v>14499</v>
      </c>
    </row>
    <row r="2834" spans="8:12" ht="15" x14ac:dyDescent="0.25">
      <c r="H2834">
        <v>103098</v>
      </c>
      <c r="I2834" t="s">
        <v>21280</v>
      </c>
      <c r="K2834" s="94" t="s">
        <v>3712</v>
      </c>
      <c r="L2834" s="94" t="s">
        <v>14500</v>
      </c>
    </row>
    <row r="2835" spans="8:12" ht="15" x14ac:dyDescent="0.25">
      <c r="H2835">
        <v>103099</v>
      </c>
      <c r="I2835" t="s">
        <v>21281</v>
      </c>
      <c r="K2835" s="94" t="s">
        <v>3713</v>
      </c>
      <c r="L2835" s="94" t="s">
        <v>14501</v>
      </c>
    </row>
    <row r="2836" spans="8:12" ht="15" x14ac:dyDescent="0.25">
      <c r="H2836">
        <v>103100</v>
      </c>
      <c r="I2836" t="s">
        <v>19583</v>
      </c>
      <c r="K2836" s="94" t="s">
        <v>3714</v>
      </c>
      <c r="L2836" s="94" t="s">
        <v>14502</v>
      </c>
    </row>
    <row r="2837" spans="8:12" ht="15" x14ac:dyDescent="0.25">
      <c r="H2837">
        <v>103101</v>
      </c>
      <c r="I2837" t="s">
        <v>21282</v>
      </c>
      <c r="K2837" s="94" t="s">
        <v>3715</v>
      </c>
      <c r="L2837" s="94" t="s">
        <v>14503</v>
      </c>
    </row>
    <row r="2838" spans="8:12" ht="15" x14ac:dyDescent="0.25">
      <c r="H2838">
        <v>103102</v>
      </c>
      <c r="I2838" t="s">
        <v>21283</v>
      </c>
      <c r="K2838" s="94" t="s">
        <v>3716</v>
      </c>
      <c r="L2838" s="94" t="s">
        <v>14504</v>
      </c>
    </row>
    <row r="2839" spans="8:12" ht="15" x14ac:dyDescent="0.25">
      <c r="H2839">
        <v>103103</v>
      </c>
      <c r="I2839" t="s">
        <v>21284</v>
      </c>
      <c r="K2839" s="94" t="s">
        <v>3717</v>
      </c>
      <c r="L2839" s="94" t="s">
        <v>14505</v>
      </c>
    </row>
    <row r="2840" spans="8:12" ht="15" x14ac:dyDescent="0.25">
      <c r="H2840">
        <v>103104</v>
      </c>
      <c r="I2840" t="s">
        <v>21285</v>
      </c>
      <c r="K2840" s="94" t="s">
        <v>3718</v>
      </c>
      <c r="L2840" s="94" t="s">
        <v>14506</v>
      </c>
    </row>
    <row r="2841" spans="8:12" ht="15" x14ac:dyDescent="0.25">
      <c r="H2841">
        <v>103105</v>
      </c>
      <c r="I2841" t="s">
        <v>21286</v>
      </c>
      <c r="K2841" s="94" t="s">
        <v>3719</v>
      </c>
      <c r="L2841" s="94" t="s">
        <v>14507</v>
      </c>
    </row>
    <row r="2842" spans="8:12" ht="15" x14ac:dyDescent="0.25">
      <c r="H2842">
        <v>103106</v>
      </c>
      <c r="I2842" t="s">
        <v>21287</v>
      </c>
      <c r="K2842" s="94" t="s">
        <v>3720</v>
      </c>
      <c r="L2842" s="94" t="s">
        <v>14508</v>
      </c>
    </row>
    <row r="2843" spans="8:12" ht="15" x14ac:dyDescent="0.25">
      <c r="H2843">
        <v>103107</v>
      </c>
      <c r="I2843" t="s">
        <v>21288</v>
      </c>
      <c r="K2843" s="94" t="s">
        <v>3721</v>
      </c>
      <c r="L2843" s="94" t="s">
        <v>14509</v>
      </c>
    </row>
    <row r="2844" spans="8:12" ht="15" x14ac:dyDescent="0.25">
      <c r="H2844">
        <v>103108</v>
      </c>
      <c r="I2844" t="s">
        <v>116</v>
      </c>
      <c r="K2844" s="94" t="s">
        <v>3722</v>
      </c>
      <c r="L2844" s="94" t="s">
        <v>14510</v>
      </c>
    </row>
    <row r="2845" spans="8:12" ht="15" x14ac:dyDescent="0.25">
      <c r="H2845">
        <v>103109</v>
      </c>
      <c r="I2845" t="s">
        <v>21289</v>
      </c>
      <c r="K2845" s="94" t="s">
        <v>3723</v>
      </c>
      <c r="L2845" s="94" t="s">
        <v>14511</v>
      </c>
    </row>
    <row r="2846" spans="8:12" ht="15" x14ac:dyDescent="0.25">
      <c r="H2846">
        <v>103110</v>
      </c>
      <c r="I2846" t="s">
        <v>21290</v>
      </c>
      <c r="K2846" s="94" t="s">
        <v>3724</v>
      </c>
      <c r="L2846" s="94" t="s">
        <v>14512</v>
      </c>
    </row>
    <row r="2847" spans="8:12" ht="15" x14ac:dyDescent="0.25">
      <c r="H2847">
        <v>103111</v>
      </c>
      <c r="I2847" t="s">
        <v>21291</v>
      </c>
      <c r="K2847" s="94" t="s">
        <v>3725</v>
      </c>
      <c r="L2847" s="94" t="s">
        <v>14513</v>
      </c>
    </row>
    <row r="2848" spans="8:12" ht="15" x14ac:dyDescent="0.25">
      <c r="H2848">
        <v>103112</v>
      </c>
      <c r="I2848" t="s">
        <v>21292</v>
      </c>
      <c r="K2848" s="94" t="s">
        <v>3726</v>
      </c>
      <c r="L2848" s="94" t="s">
        <v>14514</v>
      </c>
    </row>
    <row r="2849" spans="8:12" ht="15" x14ac:dyDescent="0.25">
      <c r="H2849">
        <v>103113</v>
      </c>
      <c r="I2849" t="s">
        <v>21293</v>
      </c>
      <c r="K2849" s="94" t="s">
        <v>3727</v>
      </c>
      <c r="L2849" s="94" t="s">
        <v>14515</v>
      </c>
    </row>
    <row r="2850" spans="8:12" ht="15" x14ac:dyDescent="0.25">
      <c r="H2850">
        <v>103114</v>
      </c>
      <c r="I2850" t="s">
        <v>21294</v>
      </c>
      <c r="K2850" s="94" t="s">
        <v>3728</v>
      </c>
      <c r="L2850" s="94" t="s">
        <v>14516</v>
      </c>
    </row>
    <row r="2851" spans="8:12" ht="15" x14ac:dyDescent="0.25">
      <c r="H2851">
        <v>103115</v>
      </c>
      <c r="I2851" t="s">
        <v>21295</v>
      </c>
      <c r="K2851" s="94" t="s">
        <v>3729</v>
      </c>
      <c r="L2851" s="94" t="s">
        <v>14517</v>
      </c>
    </row>
    <row r="2852" spans="8:12" ht="15" x14ac:dyDescent="0.25">
      <c r="H2852">
        <v>103116</v>
      </c>
      <c r="I2852" t="s">
        <v>21296</v>
      </c>
      <c r="K2852" s="94" t="s">
        <v>3730</v>
      </c>
      <c r="L2852" s="94" t="s">
        <v>3731</v>
      </c>
    </row>
    <row r="2853" spans="8:12" ht="15" x14ac:dyDescent="0.25">
      <c r="H2853">
        <v>103117</v>
      </c>
      <c r="I2853" t="s">
        <v>21297</v>
      </c>
      <c r="K2853" s="94" t="s">
        <v>3732</v>
      </c>
      <c r="L2853" s="94" t="s">
        <v>3733</v>
      </c>
    </row>
    <row r="2854" spans="8:12" ht="15" x14ac:dyDescent="0.25">
      <c r="H2854">
        <v>103118</v>
      </c>
      <c r="I2854" t="s">
        <v>21298</v>
      </c>
      <c r="K2854" s="94" t="s">
        <v>3734</v>
      </c>
      <c r="L2854" s="94" t="s">
        <v>3735</v>
      </c>
    </row>
    <row r="2855" spans="8:12" ht="15" x14ac:dyDescent="0.25">
      <c r="H2855">
        <v>103119</v>
      </c>
      <c r="I2855" t="s">
        <v>21299</v>
      </c>
      <c r="K2855" s="94" t="s">
        <v>3736</v>
      </c>
      <c r="L2855" s="94" t="s">
        <v>3737</v>
      </c>
    </row>
    <row r="2856" spans="8:12" ht="15" x14ac:dyDescent="0.25">
      <c r="H2856">
        <v>103120</v>
      </c>
      <c r="I2856" t="s">
        <v>21300</v>
      </c>
      <c r="K2856" s="94" t="s">
        <v>3738</v>
      </c>
      <c r="L2856" s="94" t="s">
        <v>14518</v>
      </c>
    </row>
    <row r="2857" spans="8:12" ht="15" x14ac:dyDescent="0.25">
      <c r="H2857">
        <v>103121</v>
      </c>
      <c r="I2857" t="s">
        <v>21301</v>
      </c>
      <c r="K2857" s="94" t="s">
        <v>3739</v>
      </c>
      <c r="L2857" s="94" t="s">
        <v>14519</v>
      </c>
    </row>
    <row r="2858" spans="8:12" ht="15" x14ac:dyDescent="0.25">
      <c r="H2858">
        <v>103122</v>
      </c>
      <c r="I2858" t="s">
        <v>21302</v>
      </c>
      <c r="K2858" s="94" t="s">
        <v>3740</v>
      </c>
      <c r="L2858" s="94" t="s">
        <v>14520</v>
      </c>
    </row>
    <row r="2859" spans="8:12" ht="15" x14ac:dyDescent="0.25">
      <c r="H2859">
        <v>103123</v>
      </c>
      <c r="I2859" t="s">
        <v>21303</v>
      </c>
      <c r="K2859" s="94" t="s">
        <v>3741</v>
      </c>
      <c r="L2859" s="94" t="s">
        <v>14521</v>
      </c>
    </row>
    <row r="2860" spans="8:12" ht="15" x14ac:dyDescent="0.25">
      <c r="H2860">
        <v>103124</v>
      </c>
      <c r="I2860" t="s">
        <v>21304</v>
      </c>
      <c r="K2860" s="94" t="s">
        <v>3742</v>
      </c>
      <c r="L2860" s="94" t="s">
        <v>14522</v>
      </c>
    </row>
    <row r="2861" spans="8:12" ht="15" x14ac:dyDescent="0.25">
      <c r="H2861">
        <v>103125</v>
      </c>
      <c r="I2861" t="s">
        <v>21305</v>
      </c>
      <c r="K2861" s="94" t="s">
        <v>3743</v>
      </c>
      <c r="L2861" s="94" t="s">
        <v>14523</v>
      </c>
    </row>
    <row r="2862" spans="8:12" ht="15" x14ac:dyDescent="0.25">
      <c r="H2862">
        <v>103126</v>
      </c>
      <c r="I2862" t="s">
        <v>21306</v>
      </c>
      <c r="K2862" s="94" t="s">
        <v>3744</v>
      </c>
      <c r="L2862" s="94" t="s">
        <v>14523</v>
      </c>
    </row>
    <row r="2863" spans="8:12" ht="15" x14ac:dyDescent="0.25">
      <c r="H2863">
        <v>103127</v>
      </c>
      <c r="I2863" t="s">
        <v>21307</v>
      </c>
      <c r="K2863" s="94" t="s">
        <v>3745</v>
      </c>
      <c r="L2863" s="94" t="s">
        <v>14524</v>
      </c>
    </row>
    <row r="2864" spans="8:12" ht="15" x14ac:dyDescent="0.25">
      <c r="H2864">
        <v>103128</v>
      </c>
      <c r="I2864" t="s">
        <v>21308</v>
      </c>
      <c r="K2864" s="94" t="s">
        <v>3746</v>
      </c>
      <c r="L2864" s="94" t="s">
        <v>14525</v>
      </c>
    </row>
    <row r="2865" spans="8:12" ht="15" x14ac:dyDescent="0.25">
      <c r="H2865">
        <v>103129</v>
      </c>
      <c r="I2865" t="s">
        <v>21003</v>
      </c>
      <c r="K2865" s="94" t="s">
        <v>3747</v>
      </c>
      <c r="L2865" s="94" t="s">
        <v>14526</v>
      </c>
    </row>
    <row r="2866" spans="8:12" ht="15" x14ac:dyDescent="0.25">
      <c r="H2866">
        <v>103130</v>
      </c>
      <c r="I2866" t="s">
        <v>21309</v>
      </c>
      <c r="K2866" s="94" t="s">
        <v>3748</v>
      </c>
      <c r="L2866" s="94" t="s">
        <v>14527</v>
      </c>
    </row>
    <row r="2867" spans="8:12" ht="15" x14ac:dyDescent="0.25">
      <c r="H2867">
        <v>103131</v>
      </c>
      <c r="I2867" t="s">
        <v>66</v>
      </c>
      <c r="K2867" s="94" t="s">
        <v>3749</v>
      </c>
      <c r="L2867" s="94" t="s">
        <v>14528</v>
      </c>
    </row>
    <row r="2868" spans="8:12" ht="15" x14ac:dyDescent="0.25">
      <c r="H2868">
        <v>103132</v>
      </c>
      <c r="I2868" t="s">
        <v>21310</v>
      </c>
      <c r="K2868" s="94" t="s">
        <v>3750</v>
      </c>
      <c r="L2868" s="94" t="s">
        <v>14529</v>
      </c>
    </row>
    <row r="2869" spans="8:12" ht="15" x14ac:dyDescent="0.25">
      <c r="H2869">
        <v>103133</v>
      </c>
      <c r="I2869" t="s">
        <v>21311</v>
      </c>
      <c r="K2869" s="94" t="s">
        <v>3751</v>
      </c>
      <c r="L2869" s="94" t="s">
        <v>14530</v>
      </c>
    </row>
    <row r="2870" spans="8:12" ht="15" x14ac:dyDescent="0.25">
      <c r="H2870">
        <v>103134</v>
      </c>
      <c r="I2870" t="s">
        <v>21312</v>
      </c>
      <c r="K2870" s="94" t="s">
        <v>3752</v>
      </c>
      <c r="L2870" s="94" t="s">
        <v>14531</v>
      </c>
    </row>
    <row r="2871" spans="8:12" ht="15" x14ac:dyDescent="0.25">
      <c r="H2871">
        <v>103135</v>
      </c>
      <c r="I2871" t="s">
        <v>21313</v>
      </c>
      <c r="K2871" s="94" t="s">
        <v>3753</v>
      </c>
      <c r="L2871" s="94" t="s">
        <v>14532</v>
      </c>
    </row>
    <row r="2872" spans="8:12" ht="15" x14ac:dyDescent="0.25">
      <c r="H2872">
        <v>103136</v>
      </c>
      <c r="I2872" t="s">
        <v>21314</v>
      </c>
      <c r="K2872" s="94" t="s">
        <v>3754</v>
      </c>
      <c r="L2872" s="94" t="s">
        <v>14533</v>
      </c>
    </row>
    <row r="2873" spans="8:12" ht="15" x14ac:dyDescent="0.25">
      <c r="H2873">
        <v>103137</v>
      </c>
      <c r="I2873" t="s">
        <v>21315</v>
      </c>
      <c r="K2873" s="94" t="s">
        <v>3755</v>
      </c>
      <c r="L2873" s="94" t="s">
        <v>14534</v>
      </c>
    </row>
    <row r="2874" spans="8:12" ht="15" x14ac:dyDescent="0.25">
      <c r="H2874">
        <v>103138</v>
      </c>
      <c r="I2874" t="s">
        <v>21316</v>
      </c>
      <c r="K2874" s="94" t="s">
        <v>3756</v>
      </c>
      <c r="L2874" s="94" t="s">
        <v>14535</v>
      </c>
    </row>
    <row r="2875" spans="8:12" ht="15" x14ac:dyDescent="0.25">
      <c r="H2875">
        <v>103139</v>
      </c>
      <c r="I2875" t="s">
        <v>21317</v>
      </c>
      <c r="K2875" s="94" t="s">
        <v>3757</v>
      </c>
      <c r="L2875" s="94" t="s">
        <v>14536</v>
      </c>
    </row>
    <row r="2876" spans="8:12" ht="15" x14ac:dyDescent="0.25">
      <c r="H2876">
        <v>103140</v>
      </c>
      <c r="I2876" t="s">
        <v>21318</v>
      </c>
      <c r="K2876" s="94" t="s">
        <v>3758</v>
      </c>
      <c r="L2876" s="94" t="s">
        <v>14537</v>
      </c>
    </row>
    <row r="2877" spans="8:12" ht="15" x14ac:dyDescent="0.25">
      <c r="H2877">
        <v>103141</v>
      </c>
      <c r="I2877" t="s">
        <v>21319</v>
      </c>
      <c r="K2877" s="94" t="s">
        <v>3759</v>
      </c>
      <c r="L2877" s="94" t="s">
        <v>14538</v>
      </c>
    </row>
    <row r="2878" spans="8:12" ht="15" x14ac:dyDescent="0.25">
      <c r="H2878">
        <v>103142</v>
      </c>
      <c r="I2878" t="s">
        <v>21320</v>
      </c>
      <c r="K2878" s="94" t="s">
        <v>3760</v>
      </c>
      <c r="L2878" s="94" t="s">
        <v>14539</v>
      </c>
    </row>
    <row r="2879" spans="8:12" ht="15" x14ac:dyDescent="0.25">
      <c r="H2879">
        <v>103143</v>
      </c>
      <c r="I2879" t="s">
        <v>21321</v>
      </c>
      <c r="K2879" s="94" t="s">
        <v>3761</v>
      </c>
      <c r="L2879" s="94" t="s">
        <v>14540</v>
      </c>
    </row>
    <row r="2880" spans="8:12" ht="15" x14ac:dyDescent="0.25">
      <c r="H2880">
        <v>103144</v>
      </c>
      <c r="I2880" t="s">
        <v>21322</v>
      </c>
      <c r="K2880" s="94" t="s">
        <v>3762</v>
      </c>
      <c r="L2880" s="94" t="s">
        <v>14541</v>
      </c>
    </row>
    <row r="2881" spans="8:12" ht="15" x14ac:dyDescent="0.25">
      <c r="H2881">
        <v>103145</v>
      </c>
      <c r="I2881" t="s">
        <v>23876</v>
      </c>
      <c r="K2881" s="94" t="s">
        <v>3763</v>
      </c>
      <c r="L2881" s="94" t="s">
        <v>14542</v>
      </c>
    </row>
    <row r="2882" spans="8:12" ht="15" x14ac:dyDescent="0.25">
      <c r="H2882">
        <v>103146</v>
      </c>
      <c r="I2882" t="s">
        <v>23877</v>
      </c>
      <c r="K2882" s="94" t="s">
        <v>3764</v>
      </c>
      <c r="L2882" s="94" t="s">
        <v>14543</v>
      </c>
    </row>
    <row r="2883" spans="8:12" ht="15" x14ac:dyDescent="0.25">
      <c r="H2883">
        <v>103147</v>
      </c>
      <c r="I2883" t="s">
        <v>23878</v>
      </c>
      <c r="K2883" s="94" t="s">
        <v>3765</v>
      </c>
      <c r="L2883" s="94" t="s">
        <v>14544</v>
      </c>
    </row>
    <row r="2884" spans="8:12" ht="15" x14ac:dyDescent="0.25">
      <c r="H2884">
        <v>103148</v>
      </c>
      <c r="I2884" t="s">
        <v>23879</v>
      </c>
      <c r="K2884" s="94" t="s">
        <v>3766</v>
      </c>
      <c r="L2884" s="94" t="s">
        <v>14545</v>
      </c>
    </row>
    <row r="2885" spans="8:12" ht="15" x14ac:dyDescent="0.25">
      <c r="H2885">
        <v>103149</v>
      </c>
      <c r="I2885" t="s">
        <v>21323</v>
      </c>
      <c r="K2885" s="94" t="s">
        <v>3767</v>
      </c>
      <c r="L2885" s="94" t="s">
        <v>14546</v>
      </c>
    </row>
    <row r="2886" spans="8:12" ht="15" x14ac:dyDescent="0.25">
      <c r="H2886">
        <v>103150</v>
      </c>
      <c r="I2886" t="s">
        <v>23880</v>
      </c>
      <c r="K2886" s="94" t="s">
        <v>3768</v>
      </c>
      <c r="L2886" s="94" t="s">
        <v>14547</v>
      </c>
    </row>
    <row r="2887" spans="8:12" ht="15" x14ac:dyDescent="0.25">
      <c r="H2887">
        <v>103151</v>
      </c>
      <c r="I2887" t="s">
        <v>23881</v>
      </c>
      <c r="K2887" s="94" t="s">
        <v>3769</v>
      </c>
      <c r="L2887" s="94" t="s">
        <v>14549</v>
      </c>
    </row>
    <row r="2888" spans="8:12" ht="15" x14ac:dyDescent="0.25">
      <c r="H2888">
        <v>103152</v>
      </c>
      <c r="I2888" t="s">
        <v>21324</v>
      </c>
      <c r="K2888" s="94" t="s">
        <v>3770</v>
      </c>
      <c r="L2888" s="94" t="s">
        <v>14550</v>
      </c>
    </row>
    <row r="2889" spans="8:12" ht="15" x14ac:dyDescent="0.25">
      <c r="H2889">
        <v>103153</v>
      </c>
      <c r="I2889" t="s">
        <v>21325</v>
      </c>
      <c r="K2889" s="94" t="s">
        <v>3771</v>
      </c>
      <c r="L2889" s="94" t="s">
        <v>14551</v>
      </c>
    </row>
    <row r="2890" spans="8:12" ht="15" x14ac:dyDescent="0.25">
      <c r="H2890">
        <v>103154</v>
      </c>
      <c r="I2890" t="s">
        <v>21326</v>
      </c>
      <c r="K2890" s="94" t="s">
        <v>3772</v>
      </c>
      <c r="L2890" s="94" t="s">
        <v>14553</v>
      </c>
    </row>
    <row r="2891" spans="8:12" ht="15" x14ac:dyDescent="0.25">
      <c r="H2891">
        <v>103155</v>
      </c>
      <c r="I2891" t="s">
        <v>21327</v>
      </c>
      <c r="K2891" s="94" t="s">
        <v>3773</v>
      </c>
      <c r="L2891" s="94" t="s">
        <v>14554</v>
      </c>
    </row>
    <row r="2892" spans="8:12" ht="15" x14ac:dyDescent="0.25">
      <c r="H2892">
        <v>103156</v>
      </c>
      <c r="I2892" t="s">
        <v>21328</v>
      </c>
      <c r="K2892" s="94" t="s">
        <v>3774</v>
      </c>
      <c r="L2892" s="94" t="s">
        <v>14555</v>
      </c>
    </row>
    <row r="2893" spans="8:12" ht="15" x14ac:dyDescent="0.25">
      <c r="H2893">
        <v>103157</v>
      </c>
      <c r="I2893" t="s">
        <v>21329</v>
      </c>
      <c r="K2893" s="94" t="s">
        <v>3775</v>
      </c>
      <c r="L2893" s="94" t="s">
        <v>14556</v>
      </c>
    </row>
    <row r="2894" spans="8:12" ht="15" x14ac:dyDescent="0.25">
      <c r="H2894">
        <v>103158</v>
      </c>
      <c r="I2894" t="s">
        <v>21330</v>
      </c>
      <c r="K2894" s="94" t="s">
        <v>3776</v>
      </c>
      <c r="L2894" s="94" t="s">
        <v>14557</v>
      </c>
    </row>
    <row r="2895" spans="8:12" ht="15" x14ac:dyDescent="0.25">
      <c r="H2895">
        <v>103159</v>
      </c>
      <c r="I2895" t="s">
        <v>21331</v>
      </c>
      <c r="K2895" s="94" t="s">
        <v>3777</v>
      </c>
      <c r="L2895" s="94" t="s">
        <v>14558</v>
      </c>
    </row>
    <row r="2896" spans="8:12" ht="15" x14ac:dyDescent="0.25">
      <c r="H2896">
        <v>103160</v>
      </c>
      <c r="I2896" t="s">
        <v>21332</v>
      </c>
      <c r="K2896" s="94" t="s">
        <v>3778</v>
      </c>
      <c r="L2896" s="94" t="s">
        <v>14559</v>
      </c>
    </row>
    <row r="2897" spans="8:12" ht="15" x14ac:dyDescent="0.25">
      <c r="H2897">
        <v>103161</v>
      </c>
      <c r="I2897" t="s">
        <v>21333</v>
      </c>
      <c r="K2897" s="94" t="s">
        <v>3779</v>
      </c>
      <c r="L2897" s="94" t="s">
        <v>14560</v>
      </c>
    </row>
    <row r="2898" spans="8:12" ht="15" x14ac:dyDescent="0.25">
      <c r="H2898">
        <v>103162</v>
      </c>
      <c r="I2898" t="s">
        <v>21334</v>
      </c>
      <c r="K2898" s="94" t="s">
        <v>3780</v>
      </c>
      <c r="L2898" s="94" t="s">
        <v>14561</v>
      </c>
    </row>
    <row r="2899" spans="8:12" ht="15" x14ac:dyDescent="0.25">
      <c r="H2899">
        <v>103163</v>
      </c>
      <c r="I2899" t="s">
        <v>21335</v>
      </c>
      <c r="K2899" s="94" t="s">
        <v>3781</v>
      </c>
      <c r="L2899" s="94" t="s">
        <v>14562</v>
      </c>
    </row>
    <row r="2900" spans="8:12" ht="15" x14ac:dyDescent="0.25">
      <c r="H2900">
        <v>103164</v>
      </c>
      <c r="I2900" t="s">
        <v>23882</v>
      </c>
      <c r="K2900" s="94" t="s">
        <v>3782</v>
      </c>
      <c r="L2900" s="94" t="s">
        <v>14563</v>
      </c>
    </row>
    <row r="2901" spans="8:12" ht="15" x14ac:dyDescent="0.25">
      <c r="H2901">
        <v>103165</v>
      </c>
      <c r="I2901" t="s">
        <v>21336</v>
      </c>
      <c r="K2901" s="94" t="s">
        <v>3783</v>
      </c>
      <c r="L2901" s="94" t="s">
        <v>14564</v>
      </c>
    </row>
    <row r="2902" spans="8:12" ht="15" x14ac:dyDescent="0.25">
      <c r="H2902">
        <v>103166</v>
      </c>
      <c r="I2902" t="s">
        <v>21337</v>
      </c>
      <c r="K2902" s="94" t="s">
        <v>3784</v>
      </c>
      <c r="L2902" s="94" t="s">
        <v>14565</v>
      </c>
    </row>
    <row r="2903" spans="8:12" ht="15" x14ac:dyDescent="0.25">
      <c r="H2903">
        <v>103167</v>
      </c>
      <c r="I2903" t="s">
        <v>21338</v>
      </c>
      <c r="K2903" s="94" t="s">
        <v>3785</v>
      </c>
      <c r="L2903" s="94" t="s">
        <v>14566</v>
      </c>
    </row>
    <row r="2904" spans="8:12" ht="15" x14ac:dyDescent="0.25">
      <c r="H2904">
        <v>103168</v>
      </c>
      <c r="I2904" t="s">
        <v>21339</v>
      </c>
      <c r="K2904" s="94" t="s">
        <v>3786</v>
      </c>
      <c r="L2904" s="94" t="s">
        <v>14567</v>
      </c>
    </row>
    <row r="2905" spans="8:12" ht="15" x14ac:dyDescent="0.25">
      <c r="H2905">
        <v>103169</v>
      </c>
      <c r="I2905" t="s">
        <v>21340</v>
      </c>
      <c r="K2905" s="94" t="s">
        <v>3787</v>
      </c>
      <c r="L2905" s="94" t="s">
        <v>14568</v>
      </c>
    </row>
    <row r="2906" spans="8:12" ht="15" x14ac:dyDescent="0.25">
      <c r="H2906">
        <v>103170</v>
      </c>
      <c r="I2906" t="s">
        <v>21341</v>
      </c>
      <c r="K2906" s="94" t="s">
        <v>3788</v>
      </c>
      <c r="L2906" s="94" t="s">
        <v>14569</v>
      </c>
    </row>
    <row r="2907" spans="8:12" ht="15" x14ac:dyDescent="0.25">
      <c r="H2907">
        <v>103171</v>
      </c>
      <c r="I2907" t="s">
        <v>21342</v>
      </c>
      <c r="K2907" s="94" t="s">
        <v>3789</v>
      </c>
      <c r="L2907" s="94" t="s">
        <v>14570</v>
      </c>
    </row>
    <row r="2908" spans="8:12" ht="15" x14ac:dyDescent="0.25">
      <c r="H2908">
        <v>103172</v>
      </c>
      <c r="I2908" t="s">
        <v>21343</v>
      </c>
      <c r="K2908" s="94" t="s">
        <v>3790</v>
      </c>
      <c r="L2908" s="94" t="s">
        <v>14571</v>
      </c>
    </row>
    <row r="2909" spans="8:12" ht="15" x14ac:dyDescent="0.25">
      <c r="H2909">
        <v>103173</v>
      </c>
      <c r="I2909" t="s">
        <v>21344</v>
      </c>
      <c r="K2909" s="94" t="s">
        <v>3791</v>
      </c>
      <c r="L2909" s="94" t="s">
        <v>14572</v>
      </c>
    </row>
    <row r="2910" spans="8:12" ht="15" x14ac:dyDescent="0.25">
      <c r="H2910">
        <v>103174</v>
      </c>
      <c r="I2910" t="s">
        <v>21345</v>
      </c>
      <c r="K2910" s="94" t="s">
        <v>3792</v>
      </c>
      <c r="L2910" s="94" t="s">
        <v>14573</v>
      </c>
    </row>
    <row r="2911" spans="8:12" ht="15" x14ac:dyDescent="0.25">
      <c r="H2911">
        <v>103175</v>
      </c>
      <c r="I2911" t="s">
        <v>21346</v>
      </c>
      <c r="K2911" s="94" t="s">
        <v>3793</v>
      </c>
      <c r="L2911" s="94" t="s">
        <v>14574</v>
      </c>
    </row>
    <row r="2912" spans="8:12" ht="15" x14ac:dyDescent="0.25">
      <c r="H2912">
        <v>103176</v>
      </c>
      <c r="I2912" t="s">
        <v>21347</v>
      </c>
      <c r="K2912" s="94" t="s">
        <v>3794</v>
      </c>
      <c r="L2912" s="94" t="s">
        <v>3795</v>
      </c>
    </row>
    <row r="2913" spans="8:12" ht="15" x14ac:dyDescent="0.25">
      <c r="H2913">
        <v>103177</v>
      </c>
      <c r="I2913" t="s">
        <v>21348</v>
      </c>
      <c r="K2913" s="94" t="s">
        <v>3796</v>
      </c>
      <c r="L2913" s="94" t="s">
        <v>14575</v>
      </c>
    </row>
    <row r="2914" spans="8:12" ht="15" x14ac:dyDescent="0.25">
      <c r="H2914">
        <v>103178</v>
      </c>
      <c r="I2914" t="s">
        <v>21349</v>
      </c>
      <c r="K2914" s="94" t="s">
        <v>3797</v>
      </c>
      <c r="L2914" s="94" t="s">
        <v>14576</v>
      </c>
    </row>
    <row r="2915" spans="8:12" ht="15" x14ac:dyDescent="0.25">
      <c r="H2915">
        <v>103179</v>
      </c>
      <c r="I2915" t="s">
        <v>21350</v>
      </c>
      <c r="K2915" s="94" t="s">
        <v>3798</v>
      </c>
      <c r="L2915" s="94" t="s">
        <v>14577</v>
      </c>
    </row>
    <row r="2916" spans="8:12" ht="15" x14ac:dyDescent="0.25">
      <c r="H2916">
        <v>103180</v>
      </c>
      <c r="I2916" t="s">
        <v>21351</v>
      </c>
      <c r="K2916" s="94" t="s">
        <v>3799</v>
      </c>
      <c r="L2916" s="94" t="s">
        <v>14578</v>
      </c>
    </row>
    <row r="2917" spans="8:12" ht="15" x14ac:dyDescent="0.25">
      <c r="H2917">
        <v>103181</v>
      </c>
      <c r="I2917" t="s">
        <v>21352</v>
      </c>
      <c r="K2917" s="94" t="s">
        <v>3800</v>
      </c>
      <c r="L2917" s="94" t="s">
        <v>14579</v>
      </c>
    </row>
    <row r="2918" spans="8:12" ht="15" x14ac:dyDescent="0.25">
      <c r="H2918">
        <v>103182</v>
      </c>
      <c r="I2918" t="s">
        <v>21353</v>
      </c>
      <c r="K2918" s="94" t="s">
        <v>3801</v>
      </c>
      <c r="L2918" s="94" t="s">
        <v>14580</v>
      </c>
    </row>
    <row r="2919" spans="8:12" ht="15" x14ac:dyDescent="0.25">
      <c r="H2919">
        <v>103183</v>
      </c>
      <c r="I2919" t="s">
        <v>21354</v>
      </c>
      <c r="K2919" s="94" t="s">
        <v>3802</v>
      </c>
      <c r="L2919" s="94" t="s">
        <v>14581</v>
      </c>
    </row>
    <row r="2920" spans="8:12" ht="15" x14ac:dyDescent="0.25">
      <c r="H2920">
        <v>103184</v>
      </c>
      <c r="I2920" t="s">
        <v>21355</v>
      </c>
      <c r="K2920" s="94" t="s">
        <v>3803</v>
      </c>
      <c r="L2920" s="94" t="s">
        <v>14582</v>
      </c>
    </row>
    <row r="2921" spans="8:12" ht="15" x14ac:dyDescent="0.25">
      <c r="H2921">
        <v>103185</v>
      </c>
      <c r="I2921" t="s">
        <v>21356</v>
      </c>
      <c r="K2921" s="94" t="s">
        <v>3804</v>
      </c>
      <c r="L2921" s="94" t="s">
        <v>14583</v>
      </c>
    </row>
    <row r="2922" spans="8:12" ht="15" x14ac:dyDescent="0.25">
      <c r="H2922">
        <v>103186</v>
      </c>
      <c r="I2922" t="s">
        <v>21357</v>
      </c>
      <c r="K2922" s="94" t="s">
        <v>3805</v>
      </c>
      <c r="L2922" s="94" t="s">
        <v>14584</v>
      </c>
    </row>
    <row r="2923" spans="8:12" ht="15" x14ac:dyDescent="0.25">
      <c r="H2923">
        <v>103187</v>
      </c>
      <c r="I2923" t="s">
        <v>21358</v>
      </c>
      <c r="K2923" s="94" t="s">
        <v>3806</v>
      </c>
      <c r="L2923" s="94" t="s">
        <v>14585</v>
      </c>
    </row>
    <row r="2924" spans="8:12" ht="15" x14ac:dyDescent="0.25">
      <c r="H2924">
        <v>103188</v>
      </c>
      <c r="I2924" t="s">
        <v>20042</v>
      </c>
      <c r="K2924" s="94" t="s">
        <v>3807</v>
      </c>
      <c r="L2924" s="94" t="s">
        <v>13628</v>
      </c>
    </row>
    <row r="2925" spans="8:12" ht="15" x14ac:dyDescent="0.25">
      <c r="H2925">
        <v>103189</v>
      </c>
      <c r="I2925" t="s">
        <v>21359</v>
      </c>
      <c r="K2925" s="94" t="s">
        <v>3808</v>
      </c>
      <c r="L2925" s="94" t="s">
        <v>14586</v>
      </c>
    </row>
    <row r="2926" spans="8:12" ht="15" x14ac:dyDescent="0.25">
      <c r="H2926">
        <v>103190</v>
      </c>
      <c r="I2926" t="s">
        <v>21360</v>
      </c>
      <c r="K2926" s="94" t="s">
        <v>3809</v>
      </c>
      <c r="L2926" s="94" t="s">
        <v>14587</v>
      </c>
    </row>
    <row r="2927" spans="8:12" ht="15" x14ac:dyDescent="0.25">
      <c r="H2927">
        <v>103191</v>
      </c>
      <c r="I2927" t="s">
        <v>21361</v>
      </c>
      <c r="K2927" s="94" t="s">
        <v>3810</v>
      </c>
      <c r="L2927" s="94" t="s">
        <v>14588</v>
      </c>
    </row>
    <row r="2928" spans="8:12" ht="15" x14ac:dyDescent="0.25">
      <c r="H2928">
        <v>103192</v>
      </c>
      <c r="I2928" t="s">
        <v>21362</v>
      </c>
      <c r="K2928" s="94" t="s">
        <v>3811</v>
      </c>
      <c r="L2928" s="94" t="s">
        <v>14589</v>
      </c>
    </row>
    <row r="2929" spans="8:12" ht="15" x14ac:dyDescent="0.25">
      <c r="H2929">
        <v>103193</v>
      </c>
      <c r="I2929" t="s">
        <v>21363</v>
      </c>
      <c r="K2929" s="94" t="s">
        <v>3812</v>
      </c>
      <c r="L2929" s="94" t="s">
        <v>14590</v>
      </c>
    </row>
    <row r="2930" spans="8:12" ht="15" x14ac:dyDescent="0.25">
      <c r="H2930">
        <v>103194</v>
      </c>
      <c r="I2930" t="s">
        <v>21364</v>
      </c>
      <c r="K2930" s="94" t="s">
        <v>3813</v>
      </c>
      <c r="L2930" s="94" t="s">
        <v>14591</v>
      </c>
    </row>
    <row r="2931" spans="8:12" ht="15" x14ac:dyDescent="0.25">
      <c r="H2931">
        <v>103195</v>
      </c>
      <c r="I2931" t="s">
        <v>21365</v>
      </c>
      <c r="K2931" s="94" t="s">
        <v>3814</v>
      </c>
      <c r="L2931" s="94" t="s">
        <v>14592</v>
      </c>
    </row>
    <row r="2932" spans="8:12" ht="15" x14ac:dyDescent="0.25">
      <c r="H2932">
        <v>103196</v>
      </c>
      <c r="I2932" t="s">
        <v>21366</v>
      </c>
      <c r="K2932" s="94" t="s">
        <v>3815</v>
      </c>
      <c r="L2932" s="94" t="s">
        <v>14593</v>
      </c>
    </row>
    <row r="2933" spans="8:12" ht="15" x14ac:dyDescent="0.25">
      <c r="H2933">
        <v>103197</v>
      </c>
      <c r="I2933" t="s">
        <v>21367</v>
      </c>
      <c r="K2933" s="94" t="s">
        <v>3816</v>
      </c>
      <c r="L2933" s="94" t="s">
        <v>14594</v>
      </c>
    </row>
    <row r="2934" spans="8:12" ht="15" x14ac:dyDescent="0.25">
      <c r="H2934">
        <v>103198</v>
      </c>
      <c r="I2934" t="s">
        <v>21368</v>
      </c>
      <c r="K2934" s="94" t="s">
        <v>3817</v>
      </c>
      <c r="L2934" s="94" t="s">
        <v>14595</v>
      </c>
    </row>
    <row r="2935" spans="8:12" ht="15" x14ac:dyDescent="0.25">
      <c r="H2935">
        <v>103199</v>
      </c>
      <c r="I2935" t="s">
        <v>21369</v>
      </c>
      <c r="K2935" s="94" t="s">
        <v>3818</v>
      </c>
      <c r="L2935" s="94" t="s">
        <v>14596</v>
      </c>
    </row>
    <row r="2936" spans="8:12" ht="15" x14ac:dyDescent="0.25">
      <c r="H2936">
        <v>103200</v>
      </c>
      <c r="I2936" t="s">
        <v>21370</v>
      </c>
      <c r="K2936" s="94" t="s">
        <v>3819</v>
      </c>
      <c r="L2936" s="94" t="s">
        <v>14597</v>
      </c>
    </row>
    <row r="2937" spans="8:12" ht="15" x14ac:dyDescent="0.25">
      <c r="H2937">
        <v>103201</v>
      </c>
      <c r="I2937" t="s">
        <v>21371</v>
      </c>
      <c r="K2937" s="94" t="s">
        <v>3820</v>
      </c>
      <c r="L2937" s="94" t="s">
        <v>14598</v>
      </c>
    </row>
    <row r="2938" spans="8:12" ht="15" x14ac:dyDescent="0.25">
      <c r="H2938">
        <v>103202</v>
      </c>
      <c r="I2938" t="s">
        <v>11619</v>
      </c>
      <c r="K2938" s="94" t="s">
        <v>3821</v>
      </c>
      <c r="L2938" s="94" t="s">
        <v>14599</v>
      </c>
    </row>
    <row r="2939" spans="8:12" ht="15" x14ac:dyDescent="0.25">
      <c r="H2939">
        <v>103203</v>
      </c>
      <c r="I2939" t="s">
        <v>21372</v>
      </c>
      <c r="K2939" s="94" t="s">
        <v>3822</v>
      </c>
      <c r="L2939" s="94" t="s">
        <v>14600</v>
      </c>
    </row>
    <row r="2940" spans="8:12" ht="15" x14ac:dyDescent="0.25">
      <c r="H2940">
        <v>103204</v>
      </c>
      <c r="I2940" t="s">
        <v>21373</v>
      </c>
      <c r="K2940" s="94" t="s">
        <v>3823</v>
      </c>
      <c r="L2940" s="94" t="s">
        <v>14601</v>
      </c>
    </row>
    <row r="2941" spans="8:12" ht="15" x14ac:dyDescent="0.25">
      <c r="H2941">
        <v>103205</v>
      </c>
      <c r="I2941" t="s">
        <v>18947</v>
      </c>
      <c r="K2941" s="94" t="s">
        <v>3824</v>
      </c>
      <c r="L2941" s="94" t="s">
        <v>14602</v>
      </c>
    </row>
    <row r="2942" spans="8:12" ht="15" x14ac:dyDescent="0.25">
      <c r="H2942">
        <v>103206</v>
      </c>
      <c r="I2942" t="s">
        <v>18947</v>
      </c>
      <c r="K2942" s="94" t="s">
        <v>3825</v>
      </c>
      <c r="L2942" s="94" t="s">
        <v>14603</v>
      </c>
    </row>
    <row r="2943" spans="8:12" ht="15" x14ac:dyDescent="0.25">
      <c r="H2943">
        <v>103207</v>
      </c>
      <c r="I2943" t="s">
        <v>21374</v>
      </c>
      <c r="K2943" s="94" t="s">
        <v>3826</v>
      </c>
      <c r="L2943" s="94" t="s">
        <v>14604</v>
      </c>
    </row>
    <row r="2944" spans="8:12" ht="15" x14ac:dyDescent="0.25">
      <c r="H2944">
        <v>103208</v>
      </c>
      <c r="I2944" t="s">
        <v>18947</v>
      </c>
      <c r="K2944" s="94" t="s">
        <v>3827</v>
      </c>
      <c r="L2944" s="94" t="s">
        <v>14605</v>
      </c>
    </row>
    <row r="2945" spans="8:12" ht="15" x14ac:dyDescent="0.25">
      <c r="H2945">
        <v>103209</v>
      </c>
      <c r="I2945" t="s">
        <v>23883</v>
      </c>
      <c r="K2945" s="94" t="s">
        <v>3828</v>
      </c>
      <c r="L2945" s="94" t="s">
        <v>14606</v>
      </c>
    </row>
    <row r="2946" spans="8:12" ht="15" x14ac:dyDescent="0.25">
      <c r="H2946">
        <v>103210</v>
      </c>
      <c r="I2946" t="s">
        <v>23884</v>
      </c>
      <c r="K2946" s="94" t="s">
        <v>3829</v>
      </c>
      <c r="L2946" s="94" t="s">
        <v>14607</v>
      </c>
    </row>
    <row r="2947" spans="8:12" ht="15" x14ac:dyDescent="0.25">
      <c r="H2947">
        <v>103211</v>
      </c>
      <c r="I2947" t="s">
        <v>23885</v>
      </c>
      <c r="K2947" s="94" t="s">
        <v>3830</v>
      </c>
      <c r="L2947" s="94" t="s">
        <v>12641</v>
      </c>
    </row>
    <row r="2948" spans="8:12" ht="15" x14ac:dyDescent="0.25">
      <c r="H2948">
        <v>103212</v>
      </c>
      <c r="I2948" t="s">
        <v>23886</v>
      </c>
      <c r="K2948" s="94" t="s">
        <v>3831</v>
      </c>
      <c r="L2948" s="94" t="s">
        <v>14608</v>
      </c>
    </row>
    <row r="2949" spans="8:12" ht="15" x14ac:dyDescent="0.25">
      <c r="H2949">
        <v>103213</v>
      </c>
      <c r="I2949" t="s">
        <v>23887</v>
      </c>
      <c r="K2949" s="94" t="s">
        <v>3832</v>
      </c>
      <c r="L2949" s="94" t="s">
        <v>14609</v>
      </c>
    </row>
    <row r="2950" spans="8:12" ht="15" x14ac:dyDescent="0.25">
      <c r="H2950">
        <v>103214</v>
      </c>
      <c r="I2950" t="s">
        <v>21375</v>
      </c>
      <c r="K2950" s="94" t="s">
        <v>3833</v>
      </c>
      <c r="L2950" s="94" t="s">
        <v>14610</v>
      </c>
    </row>
    <row r="2951" spans="8:12" ht="15" x14ac:dyDescent="0.25">
      <c r="H2951">
        <v>103215</v>
      </c>
      <c r="I2951" t="s">
        <v>21376</v>
      </c>
      <c r="K2951" s="94" t="s">
        <v>3834</v>
      </c>
      <c r="L2951" s="94" t="s">
        <v>14611</v>
      </c>
    </row>
    <row r="2952" spans="8:12" ht="15" x14ac:dyDescent="0.25">
      <c r="H2952">
        <v>103216</v>
      </c>
      <c r="I2952" t="s">
        <v>21377</v>
      </c>
      <c r="K2952" s="94" t="s">
        <v>3835</v>
      </c>
      <c r="L2952" s="94" t="s">
        <v>14612</v>
      </c>
    </row>
    <row r="2953" spans="8:12" ht="15" x14ac:dyDescent="0.25">
      <c r="H2953">
        <v>103217</v>
      </c>
      <c r="I2953" t="s">
        <v>21378</v>
      </c>
      <c r="K2953" s="94" t="s">
        <v>3836</v>
      </c>
      <c r="L2953" s="94" t="s">
        <v>14613</v>
      </c>
    </row>
    <row r="2954" spans="8:12" ht="15" x14ac:dyDescent="0.25">
      <c r="H2954">
        <v>103218</v>
      </c>
      <c r="I2954" t="s">
        <v>21379</v>
      </c>
      <c r="K2954" s="94" t="s">
        <v>3837</v>
      </c>
      <c r="L2954" s="94" t="s">
        <v>14614</v>
      </c>
    </row>
    <row r="2955" spans="8:12" ht="15" x14ac:dyDescent="0.25">
      <c r="H2955">
        <v>103219</v>
      </c>
      <c r="I2955" t="s">
        <v>21380</v>
      </c>
      <c r="K2955" s="94" t="s">
        <v>3838</v>
      </c>
      <c r="L2955" s="94" t="s">
        <v>14615</v>
      </c>
    </row>
    <row r="2956" spans="8:12" ht="15" x14ac:dyDescent="0.25">
      <c r="H2956">
        <v>103220</v>
      </c>
      <c r="I2956" t="s">
        <v>21381</v>
      </c>
      <c r="K2956" s="94" t="s">
        <v>3839</v>
      </c>
      <c r="L2956" s="94" t="s">
        <v>14616</v>
      </c>
    </row>
    <row r="2957" spans="8:12" ht="15" x14ac:dyDescent="0.25">
      <c r="H2957">
        <v>103221</v>
      </c>
      <c r="I2957" t="s">
        <v>21382</v>
      </c>
      <c r="K2957" s="94" t="s">
        <v>3840</v>
      </c>
      <c r="L2957" s="94" t="s">
        <v>13778</v>
      </c>
    </row>
    <row r="2958" spans="8:12" ht="15" x14ac:dyDescent="0.25">
      <c r="H2958">
        <v>103222</v>
      </c>
      <c r="I2958" t="s">
        <v>21383</v>
      </c>
      <c r="K2958" s="94" t="s">
        <v>3841</v>
      </c>
      <c r="L2958" s="94" t="s">
        <v>14617</v>
      </c>
    </row>
    <row r="2959" spans="8:12" ht="15" x14ac:dyDescent="0.25">
      <c r="H2959">
        <v>103223</v>
      </c>
      <c r="I2959" t="s">
        <v>21384</v>
      </c>
      <c r="K2959" s="94" t="s">
        <v>3842</v>
      </c>
      <c r="L2959" s="94" t="s">
        <v>14618</v>
      </c>
    </row>
    <row r="2960" spans="8:12" ht="15" x14ac:dyDescent="0.25">
      <c r="H2960">
        <v>103224</v>
      </c>
      <c r="I2960" t="s">
        <v>21385</v>
      </c>
      <c r="K2960" s="94" t="s">
        <v>3843</v>
      </c>
      <c r="L2960" s="94" t="s">
        <v>14619</v>
      </c>
    </row>
    <row r="2961" spans="8:12" ht="15" x14ac:dyDescent="0.25">
      <c r="H2961">
        <v>103225</v>
      </c>
      <c r="I2961" t="s">
        <v>21386</v>
      </c>
      <c r="K2961" s="94" t="s">
        <v>3844</v>
      </c>
      <c r="L2961" s="94" t="s">
        <v>14620</v>
      </c>
    </row>
    <row r="2962" spans="8:12" ht="15" x14ac:dyDescent="0.25">
      <c r="H2962">
        <v>103226</v>
      </c>
      <c r="I2962" t="s">
        <v>21387</v>
      </c>
      <c r="K2962" s="94" t="s">
        <v>3845</v>
      </c>
      <c r="L2962" s="94" t="s">
        <v>3846</v>
      </c>
    </row>
    <row r="2963" spans="8:12" ht="15" x14ac:dyDescent="0.25">
      <c r="H2963">
        <v>103227</v>
      </c>
      <c r="I2963" t="s">
        <v>21388</v>
      </c>
      <c r="K2963" s="94" t="s">
        <v>3847</v>
      </c>
      <c r="L2963" s="94" t="s">
        <v>14621</v>
      </c>
    </row>
    <row r="2964" spans="8:12" ht="15" x14ac:dyDescent="0.25">
      <c r="H2964">
        <v>103228</v>
      </c>
      <c r="I2964" t="s">
        <v>21389</v>
      </c>
      <c r="K2964" s="94" t="s">
        <v>3848</v>
      </c>
      <c r="L2964" s="94" t="s">
        <v>14622</v>
      </c>
    </row>
    <row r="2965" spans="8:12" ht="15" x14ac:dyDescent="0.25">
      <c r="H2965">
        <v>103229</v>
      </c>
      <c r="I2965" t="s">
        <v>23888</v>
      </c>
      <c r="K2965" s="94" t="s">
        <v>3849</v>
      </c>
      <c r="L2965" s="94" t="s">
        <v>14623</v>
      </c>
    </row>
    <row r="2966" spans="8:12" ht="15" x14ac:dyDescent="0.25">
      <c r="H2966">
        <v>103230</v>
      </c>
      <c r="I2966" t="s">
        <v>20992</v>
      </c>
      <c r="K2966" s="94" t="s">
        <v>3850</v>
      </c>
      <c r="L2966" s="94" t="s">
        <v>14624</v>
      </c>
    </row>
    <row r="2967" spans="8:12" ht="15" x14ac:dyDescent="0.25">
      <c r="H2967">
        <v>103231</v>
      </c>
      <c r="I2967" t="s">
        <v>21390</v>
      </c>
      <c r="K2967" s="94" t="s">
        <v>3851</v>
      </c>
      <c r="L2967" s="94" t="s">
        <v>3852</v>
      </c>
    </row>
    <row r="2968" spans="8:12" ht="15" x14ac:dyDescent="0.25">
      <c r="H2968">
        <v>103232</v>
      </c>
      <c r="I2968" t="s">
        <v>21391</v>
      </c>
      <c r="K2968" s="94" t="s">
        <v>3853</v>
      </c>
      <c r="L2968" s="94" t="s">
        <v>14625</v>
      </c>
    </row>
    <row r="2969" spans="8:12" ht="15" x14ac:dyDescent="0.25">
      <c r="H2969">
        <v>103233</v>
      </c>
      <c r="I2969" t="s">
        <v>21392</v>
      </c>
      <c r="K2969" s="94" t="s">
        <v>3854</v>
      </c>
      <c r="L2969" s="94" t="s">
        <v>14626</v>
      </c>
    </row>
    <row r="2970" spans="8:12" ht="15" x14ac:dyDescent="0.25">
      <c r="H2970">
        <v>103234</v>
      </c>
      <c r="I2970" t="s">
        <v>21393</v>
      </c>
      <c r="K2970" s="94" t="s">
        <v>3855</v>
      </c>
      <c r="L2970" s="94" t="s">
        <v>14627</v>
      </c>
    </row>
    <row r="2971" spans="8:12" ht="15" x14ac:dyDescent="0.25">
      <c r="H2971">
        <v>103235</v>
      </c>
      <c r="I2971" t="s">
        <v>1698</v>
      </c>
      <c r="K2971" s="94" t="s">
        <v>3856</v>
      </c>
      <c r="L2971" s="94" t="s">
        <v>14628</v>
      </c>
    </row>
    <row r="2972" spans="8:12" ht="15" x14ac:dyDescent="0.25">
      <c r="H2972">
        <v>103236</v>
      </c>
      <c r="I2972" t="s">
        <v>11620</v>
      </c>
      <c r="K2972" s="94" t="s">
        <v>3857</v>
      </c>
      <c r="L2972" s="94" t="s">
        <v>14629</v>
      </c>
    </row>
    <row r="2973" spans="8:12" ht="15" x14ac:dyDescent="0.25">
      <c r="H2973">
        <v>103237</v>
      </c>
      <c r="I2973" t="s">
        <v>11621</v>
      </c>
      <c r="K2973" s="94" t="s">
        <v>3858</v>
      </c>
      <c r="L2973" s="94" t="s">
        <v>14630</v>
      </c>
    </row>
    <row r="2974" spans="8:12" ht="15" x14ac:dyDescent="0.25">
      <c r="H2974">
        <v>103238</v>
      </c>
      <c r="I2974" t="s">
        <v>11622</v>
      </c>
      <c r="K2974" s="94" t="s">
        <v>3859</v>
      </c>
      <c r="L2974" s="94" t="s">
        <v>14631</v>
      </c>
    </row>
    <row r="2975" spans="8:12" ht="15" x14ac:dyDescent="0.25">
      <c r="H2975">
        <v>103239</v>
      </c>
      <c r="I2975" t="s">
        <v>21394</v>
      </c>
      <c r="K2975" s="94" t="s">
        <v>3860</v>
      </c>
      <c r="L2975" s="94" t="s">
        <v>14632</v>
      </c>
    </row>
    <row r="2976" spans="8:12" ht="15" x14ac:dyDescent="0.25">
      <c r="H2976">
        <v>103240</v>
      </c>
      <c r="I2976" t="s">
        <v>21395</v>
      </c>
      <c r="K2976" s="94" t="s">
        <v>3861</v>
      </c>
      <c r="L2976" s="94" t="s">
        <v>14633</v>
      </c>
    </row>
    <row r="2977" spans="8:12" ht="15" x14ac:dyDescent="0.25">
      <c r="H2977">
        <v>103241</v>
      </c>
      <c r="I2977" t="s">
        <v>21396</v>
      </c>
      <c r="K2977" s="94" t="s">
        <v>3862</v>
      </c>
      <c r="L2977" s="94" t="s">
        <v>14634</v>
      </c>
    </row>
    <row r="2978" spans="8:12" ht="15" x14ac:dyDescent="0.25">
      <c r="H2978">
        <v>103242</v>
      </c>
      <c r="I2978" t="s">
        <v>21397</v>
      </c>
      <c r="K2978" s="94" t="s">
        <v>3863</v>
      </c>
      <c r="L2978" s="94" t="s">
        <v>14635</v>
      </c>
    </row>
    <row r="2979" spans="8:12" ht="15" x14ac:dyDescent="0.25">
      <c r="H2979">
        <v>103243</v>
      </c>
      <c r="I2979" t="s">
        <v>21398</v>
      </c>
      <c r="K2979" s="94" t="s">
        <v>3864</v>
      </c>
      <c r="L2979" s="94" t="s">
        <v>14636</v>
      </c>
    </row>
    <row r="2980" spans="8:12" ht="15" x14ac:dyDescent="0.25">
      <c r="H2980">
        <v>103244</v>
      </c>
      <c r="I2980" t="s">
        <v>23889</v>
      </c>
      <c r="K2980" s="94" t="s">
        <v>3865</v>
      </c>
      <c r="L2980" s="94" t="s">
        <v>14637</v>
      </c>
    </row>
    <row r="2981" spans="8:12" ht="15" x14ac:dyDescent="0.25">
      <c r="H2981">
        <v>103245</v>
      </c>
      <c r="I2981" t="s">
        <v>21399</v>
      </c>
      <c r="K2981" s="94" t="s">
        <v>3866</v>
      </c>
      <c r="L2981" s="94" t="s">
        <v>12480</v>
      </c>
    </row>
    <row r="2982" spans="8:12" ht="15" x14ac:dyDescent="0.25">
      <c r="H2982">
        <v>103246</v>
      </c>
      <c r="I2982" t="s">
        <v>21400</v>
      </c>
      <c r="K2982" s="94" t="s">
        <v>3867</v>
      </c>
      <c r="L2982" s="94" t="s">
        <v>12515</v>
      </c>
    </row>
    <row r="2983" spans="8:12" ht="15" x14ac:dyDescent="0.25">
      <c r="H2983">
        <v>103247</v>
      </c>
      <c r="I2983" t="s">
        <v>21401</v>
      </c>
      <c r="K2983" s="94" t="s">
        <v>3868</v>
      </c>
      <c r="L2983" s="94" t="s">
        <v>12847</v>
      </c>
    </row>
    <row r="2984" spans="8:12" ht="15" x14ac:dyDescent="0.25">
      <c r="H2984">
        <v>103248</v>
      </c>
      <c r="I2984" t="s">
        <v>21402</v>
      </c>
      <c r="K2984" s="94" t="s">
        <v>3869</v>
      </c>
      <c r="L2984" s="94" t="s">
        <v>14638</v>
      </c>
    </row>
    <row r="2985" spans="8:12" ht="15" x14ac:dyDescent="0.25">
      <c r="H2985">
        <v>103249</v>
      </c>
      <c r="I2985" t="s">
        <v>21403</v>
      </c>
      <c r="K2985" s="94" t="s">
        <v>3870</v>
      </c>
      <c r="L2985" s="94" t="s">
        <v>12869</v>
      </c>
    </row>
    <row r="2986" spans="8:12" ht="15" x14ac:dyDescent="0.25">
      <c r="H2986">
        <v>103250</v>
      </c>
      <c r="I2986" t="s">
        <v>21404</v>
      </c>
      <c r="K2986" s="94" t="s">
        <v>3871</v>
      </c>
      <c r="L2986" s="94" t="s">
        <v>13333</v>
      </c>
    </row>
    <row r="2987" spans="8:12" ht="15" x14ac:dyDescent="0.25">
      <c r="H2987">
        <v>103251</v>
      </c>
      <c r="I2987" t="s">
        <v>21405</v>
      </c>
      <c r="K2987" s="94" t="s">
        <v>3872</v>
      </c>
      <c r="L2987" s="94" t="s">
        <v>13339</v>
      </c>
    </row>
    <row r="2988" spans="8:12" ht="15" x14ac:dyDescent="0.25">
      <c r="H2988">
        <v>103252</v>
      </c>
      <c r="I2988" t="s">
        <v>21406</v>
      </c>
      <c r="K2988" s="94" t="s">
        <v>3873</v>
      </c>
      <c r="L2988" s="94" t="s">
        <v>13374</v>
      </c>
    </row>
    <row r="2989" spans="8:12" ht="15" x14ac:dyDescent="0.25">
      <c r="H2989">
        <v>103253</v>
      </c>
      <c r="I2989" t="s">
        <v>21407</v>
      </c>
      <c r="K2989" s="94" t="s">
        <v>3874</v>
      </c>
      <c r="L2989" s="94" t="s">
        <v>13405</v>
      </c>
    </row>
    <row r="2990" spans="8:12" ht="15" x14ac:dyDescent="0.25">
      <c r="H2990">
        <v>103254</v>
      </c>
      <c r="I2990" t="s">
        <v>18883</v>
      </c>
      <c r="K2990" s="94" t="s">
        <v>3875</v>
      </c>
      <c r="L2990" s="94" t="s">
        <v>13477</v>
      </c>
    </row>
    <row r="2991" spans="8:12" ht="15" x14ac:dyDescent="0.25">
      <c r="H2991">
        <v>103255</v>
      </c>
      <c r="I2991" t="s">
        <v>23890</v>
      </c>
      <c r="K2991" s="94" t="s">
        <v>3876</v>
      </c>
      <c r="L2991" s="94" t="s">
        <v>13502</v>
      </c>
    </row>
    <row r="2992" spans="8:12" ht="15" x14ac:dyDescent="0.25">
      <c r="H2992">
        <v>103256</v>
      </c>
      <c r="I2992" t="s">
        <v>23891</v>
      </c>
      <c r="K2992" s="94" t="s">
        <v>3877</v>
      </c>
      <c r="L2992" s="94" t="s">
        <v>13505</v>
      </c>
    </row>
    <row r="2993" spans="8:12" ht="15" x14ac:dyDescent="0.25">
      <c r="H2993">
        <v>103257</v>
      </c>
      <c r="I2993" t="s">
        <v>21408</v>
      </c>
      <c r="K2993" s="94" t="s">
        <v>3878</v>
      </c>
      <c r="L2993" s="94" t="s">
        <v>13688</v>
      </c>
    </row>
    <row r="2994" spans="8:12" ht="15" x14ac:dyDescent="0.25">
      <c r="H2994">
        <v>103258</v>
      </c>
      <c r="I2994" t="s">
        <v>21409</v>
      </c>
      <c r="K2994" s="94" t="s">
        <v>3879</v>
      </c>
      <c r="L2994" s="94" t="s">
        <v>14639</v>
      </c>
    </row>
    <row r="2995" spans="8:12" ht="15" x14ac:dyDescent="0.25">
      <c r="H2995">
        <v>103259</v>
      </c>
      <c r="I2995" t="s">
        <v>21410</v>
      </c>
      <c r="K2995" s="94" t="s">
        <v>3880</v>
      </c>
      <c r="L2995" s="94" t="s">
        <v>13315</v>
      </c>
    </row>
    <row r="2996" spans="8:12" ht="15" x14ac:dyDescent="0.25">
      <c r="H2996">
        <v>103260</v>
      </c>
      <c r="I2996" t="s">
        <v>21411</v>
      </c>
      <c r="K2996" s="94" t="s">
        <v>3881</v>
      </c>
      <c r="L2996" s="94" t="s">
        <v>14640</v>
      </c>
    </row>
    <row r="2997" spans="8:12" ht="15" x14ac:dyDescent="0.25">
      <c r="H2997">
        <v>103261</v>
      </c>
      <c r="I2997" t="s">
        <v>21412</v>
      </c>
      <c r="K2997" s="94" t="s">
        <v>3882</v>
      </c>
      <c r="L2997" s="94" t="s">
        <v>13985</v>
      </c>
    </row>
    <row r="2998" spans="8:12" ht="15" x14ac:dyDescent="0.25">
      <c r="H2998">
        <v>103262</v>
      </c>
      <c r="I2998" t="s">
        <v>21413</v>
      </c>
      <c r="K2998" s="94" t="s">
        <v>3883</v>
      </c>
      <c r="L2998" s="94" t="s">
        <v>14182</v>
      </c>
    </row>
    <row r="2999" spans="8:12" ht="15" x14ac:dyDescent="0.25">
      <c r="H2999">
        <v>103263</v>
      </c>
      <c r="I2999" t="s">
        <v>21414</v>
      </c>
      <c r="K2999" s="94" t="s">
        <v>3884</v>
      </c>
      <c r="L2999" s="94" t="s">
        <v>14641</v>
      </c>
    </row>
    <row r="3000" spans="8:12" ht="15" x14ac:dyDescent="0.25">
      <c r="H3000">
        <v>103264</v>
      </c>
      <c r="I3000" t="s">
        <v>21415</v>
      </c>
      <c r="K3000" s="94" t="s">
        <v>3885</v>
      </c>
      <c r="L3000" s="94" t="s">
        <v>12700</v>
      </c>
    </row>
    <row r="3001" spans="8:12" ht="15" x14ac:dyDescent="0.25">
      <c r="H3001">
        <v>103265</v>
      </c>
      <c r="I3001" t="s">
        <v>21416</v>
      </c>
      <c r="K3001" s="94" t="s">
        <v>3886</v>
      </c>
      <c r="L3001" s="94" t="s">
        <v>14642</v>
      </c>
    </row>
    <row r="3002" spans="8:12" ht="15" x14ac:dyDescent="0.25">
      <c r="H3002">
        <v>103266</v>
      </c>
      <c r="I3002" t="s">
        <v>21417</v>
      </c>
      <c r="K3002" s="94" t="s">
        <v>3887</v>
      </c>
      <c r="L3002" s="94" t="s">
        <v>14643</v>
      </c>
    </row>
    <row r="3003" spans="8:12" ht="15" x14ac:dyDescent="0.25">
      <c r="H3003">
        <v>103267</v>
      </c>
      <c r="I3003" t="s">
        <v>21418</v>
      </c>
      <c r="K3003" s="94" t="s">
        <v>3888</v>
      </c>
      <c r="L3003" s="94" t="s">
        <v>14644</v>
      </c>
    </row>
    <row r="3004" spans="8:12" ht="15" x14ac:dyDescent="0.25">
      <c r="H3004">
        <v>103268</v>
      </c>
      <c r="I3004" t="s">
        <v>21418</v>
      </c>
      <c r="K3004" s="94" t="s">
        <v>3889</v>
      </c>
      <c r="L3004" s="94" t="s">
        <v>14645</v>
      </c>
    </row>
    <row r="3005" spans="8:12" ht="15" x14ac:dyDescent="0.25">
      <c r="H3005">
        <v>103269</v>
      </c>
      <c r="I3005" t="s">
        <v>21419</v>
      </c>
      <c r="K3005" s="94" t="s">
        <v>3890</v>
      </c>
      <c r="L3005" s="94" t="s">
        <v>14646</v>
      </c>
    </row>
    <row r="3006" spans="8:12" ht="15" x14ac:dyDescent="0.25">
      <c r="H3006">
        <v>103270</v>
      </c>
      <c r="I3006" t="s">
        <v>21418</v>
      </c>
      <c r="K3006" s="94" t="s">
        <v>3891</v>
      </c>
      <c r="L3006" s="94" t="s">
        <v>14647</v>
      </c>
    </row>
    <row r="3007" spans="8:12" ht="15" x14ac:dyDescent="0.25">
      <c r="H3007">
        <v>103271</v>
      </c>
      <c r="I3007" t="s">
        <v>21420</v>
      </c>
      <c r="K3007" s="94" t="s">
        <v>3892</v>
      </c>
      <c r="L3007" s="94" t="s">
        <v>14648</v>
      </c>
    </row>
    <row r="3008" spans="8:12" ht="15" x14ac:dyDescent="0.25">
      <c r="H3008">
        <v>103272</v>
      </c>
      <c r="I3008" t="s">
        <v>21418</v>
      </c>
      <c r="K3008" s="94" t="s">
        <v>3893</v>
      </c>
      <c r="L3008" s="94" t="s">
        <v>14649</v>
      </c>
    </row>
    <row r="3009" spans="8:12" ht="15" x14ac:dyDescent="0.25">
      <c r="H3009">
        <v>103273</v>
      </c>
      <c r="I3009" t="s">
        <v>18905</v>
      </c>
      <c r="K3009" s="94" t="s">
        <v>3894</v>
      </c>
      <c r="L3009" s="94" t="s">
        <v>14650</v>
      </c>
    </row>
    <row r="3010" spans="8:12" ht="15" x14ac:dyDescent="0.25">
      <c r="H3010">
        <v>103274</v>
      </c>
      <c r="I3010" t="s">
        <v>23892</v>
      </c>
      <c r="K3010" s="94" t="s">
        <v>3895</v>
      </c>
      <c r="L3010" s="94" t="s">
        <v>14651</v>
      </c>
    </row>
    <row r="3011" spans="8:12" ht="15" x14ac:dyDescent="0.25">
      <c r="H3011">
        <v>103275</v>
      </c>
      <c r="I3011" t="s">
        <v>23893</v>
      </c>
      <c r="K3011" s="94" t="s">
        <v>3896</v>
      </c>
      <c r="L3011" s="94" t="s">
        <v>14652</v>
      </c>
    </row>
    <row r="3012" spans="8:12" ht="15" x14ac:dyDescent="0.25">
      <c r="H3012">
        <v>103276</v>
      </c>
      <c r="I3012" t="s">
        <v>21421</v>
      </c>
      <c r="K3012" s="94" t="s">
        <v>3897</v>
      </c>
      <c r="L3012" s="94" t="s">
        <v>14397</v>
      </c>
    </row>
    <row r="3013" spans="8:12" ht="15" x14ac:dyDescent="0.25">
      <c r="H3013">
        <v>103277</v>
      </c>
      <c r="I3013" t="s">
        <v>21422</v>
      </c>
      <c r="K3013" s="94" t="s">
        <v>3898</v>
      </c>
      <c r="L3013" s="94" t="s">
        <v>13413</v>
      </c>
    </row>
    <row r="3014" spans="8:12" ht="15" x14ac:dyDescent="0.25">
      <c r="H3014">
        <v>103278</v>
      </c>
      <c r="I3014" t="s">
        <v>23894</v>
      </c>
      <c r="K3014" s="94" t="s">
        <v>3899</v>
      </c>
      <c r="L3014" s="94" t="s">
        <v>12559</v>
      </c>
    </row>
    <row r="3015" spans="8:12" ht="15" x14ac:dyDescent="0.25">
      <c r="H3015">
        <v>103279</v>
      </c>
      <c r="I3015" t="s">
        <v>21423</v>
      </c>
      <c r="K3015" s="94" t="s">
        <v>3900</v>
      </c>
      <c r="L3015" s="94" t="s">
        <v>14653</v>
      </c>
    </row>
    <row r="3016" spans="8:12" ht="15" x14ac:dyDescent="0.25">
      <c r="H3016">
        <v>103280</v>
      </c>
      <c r="I3016" t="s">
        <v>21424</v>
      </c>
      <c r="K3016" s="94" t="s">
        <v>3901</v>
      </c>
      <c r="L3016" s="94" t="s">
        <v>14654</v>
      </c>
    </row>
    <row r="3017" spans="8:12" ht="15" x14ac:dyDescent="0.25">
      <c r="H3017">
        <v>103281</v>
      </c>
      <c r="I3017" t="s">
        <v>21425</v>
      </c>
      <c r="K3017" s="94" t="s">
        <v>3902</v>
      </c>
      <c r="L3017" s="94" t="s">
        <v>14655</v>
      </c>
    </row>
    <row r="3018" spans="8:12" ht="15" x14ac:dyDescent="0.25">
      <c r="H3018">
        <v>103282</v>
      </c>
      <c r="I3018" t="s">
        <v>11623</v>
      </c>
      <c r="K3018" s="94" t="s">
        <v>3903</v>
      </c>
      <c r="L3018" s="94" t="s">
        <v>14656</v>
      </c>
    </row>
    <row r="3019" spans="8:12" ht="15" x14ac:dyDescent="0.25">
      <c r="H3019">
        <v>103283</v>
      </c>
      <c r="I3019" t="s">
        <v>20823</v>
      </c>
      <c r="K3019" s="94" t="s">
        <v>3904</v>
      </c>
      <c r="L3019" s="94" t="s">
        <v>3905</v>
      </c>
    </row>
    <row r="3020" spans="8:12" ht="15" x14ac:dyDescent="0.25">
      <c r="H3020">
        <v>103284</v>
      </c>
      <c r="I3020" t="s">
        <v>21426</v>
      </c>
      <c r="K3020" s="94" t="s">
        <v>3906</v>
      </c>
      <c r="L3020" s="94" t="s">
        <v>3907</v>
      </c>
    </row>
    <row r="3021" spans="8:12" ht="15" x14ac:dyDescent="0.25">
      <c r="H3021">
        <v>103285</v>
      </c>
      <c r="I3021" t="s">
        <v>21427</v>
      </c>
      <c r="K3021" s="94" t="s">
        <v>3908</v>
      </c>
      <c r="L3021" s="94" t="s">
        <v>13916</v>
      </c>
    </row>
    <row r="3022" spans="8:12" ht="15" x14ac:dyDescent="0.25">
      <c r="H3022">
        <v>103286</v>
      </c>
      <c r="I3022" t="s">
        <v>21428</v>
      </c>
      <c r="K3022" s="94" t="s">
        <v>3909</v>
      </c>
      <c r="L3022" s="94" t="s">
        <v>13922</v>
      </c>
    </row>
    <row r="3023" spans="8:12" ht="15" x14ac:dyDescent="0.25">
      <c r="H3023">
        <v>103287</v>
      </c>
      <c r="I3023" t="s">
        <v>21429</v>
      </c>
      <c r="K3023" s="94" t="s">
        <v>3910</v>
      </c>
      <c r="L3023" s="94" t="s">
        <v>13935</v>
      </c>
    </row>
    <row r="3024" spans="8:12" ht="15" x14ac:dyDescent="0.25">
      <c r="H3024">
        <v>103288</v>
      </c>
      <c r="I3024" t="s">
        <v>21430</v>
      </c>
      <c r="K3024" s="94" t="s">
        <v>3911</v>
      </c>
      <c r="L3024" s="94" t="s">
        <v>14585</v>
      </c>
    </row>
    <row r="3025" spans="8:12" ht="15" x14ac:dyDescent="0.25">
      <c r="H3025">
        <v>103289</v>
      </c>
      <c r="I3025" t="s">
        <v>21431</v>
      </c>
      <c r="K3025" s="94" t="s">
        <v>3912</v>
      </c>
      <c r="L3025" s="94" t="s">
        <v>22956</v>
      </c>
    </row>
    <row r="3026" spans="8:12" ht="15" x14ac:dyDescent="0.25">
      <c r="H3026">
        <v>103290</v>
      </c>
      <c r="I3026" t="s">
        <v>21432</v>
      </c>
      <c r="K3026" s="94" t="s">
        <v>3913</v>
      </c>
      <c r="L3026" s="94" t="s">
        <v>14657</v>
      </c>
    </row>
    <row r="3027" spans="8:12" ht="15" x14ac:dyDescent="0.25">
      <c r="H3027">
        <v>103291</v>
      </c>
      <c r="I3027" t="s">
        <v>21433</v>
      </c>
      <c r="K3027" s="94" t="s">
        <v>3914</v>
      </c>
      <c r="L3027" s="94" t="s">
        <v>14658</v>
      </c>
    </row>
    <row r="3028" spans="8:12" ht="15" x14ac:dyDescent="0.25">
      <c r="H3028">
        <v>103292</v>
      </c>
      <c r="I3028" t="s">
        <v>21434</v>
      </c>
      <c r="K3028" s="94" t="s">
        <v>3915</v>
      </c>
      <c r="L3028" s="94" t="s">
        <v>14659</v>
      </c>
    </row>
    <row r="3029" spans="8:12" ht="15" x14ac:dyDescent="0.25">
      <c r="H3029">
        <v>103293</v>
      </c>
      <c r="I3029" t="s">
        <v>11624</v>
      </c>
      <c r="K3029" s="94" t="s">
        <v>3916</v>
      </c>
      <c r="L3029" s="94" t="s">
        <v>14660</v>
      </c>
    </row>
    <row r="3030" spans="8:12" ht="15" x14ac:dyDescent="0.25">
      <c r="H3030">
        <v>103294</v>
      </c>
      <c r="I3030" t="s">
        <v>21435</v>
      </c>
      <c r="K3030" s="94" t="s">
        <v>3917</v>
      </c>
      <c r="L3030" s="94" t="s">
        <v>14661</v>
      </c>
    </row>
    <row r="3031" spans="8:12" ht="15" x14ac:dyDescent="0.25">
      <c r="H3031">
        <v>103295</v>
      </c>
      <c r="I3031" t="s">
        <v>21436</v>
      </c>
      <c r="K3031" s="94" t="s">
        <v>3918</v>
      </c>
      <c r="L3031" s="94" t="s">
        <v>14662</v>
      </c>
    </row>
    <row r="3032" spans="8:12" ht="15" x14ac:dyDescent="0.25">
      <c r="H3032">
        <v>103296</v>
      </c>
      <c r="I3032" t="s">
        <v>21437</v>
      </c>
      <c r="K3032" s="94" t="s">
        <v>3919</v>
      </c>
      <c r="L3032" s="94" t="s">
        <v>14663</v>
      </c>
    </row>
    <row r="3033" spans="8:12" ht="15" x14ac:dyDescent="0.25">
      <c r="H3033">
        <v>103297</v>
      </c>
      <c r="I3033" t="s">
        <v>6651</v>
      </c>
      <c r="K3033" s="94" t="s">
        <v>3920</v>
      </c>
      <c r="L3033" s="94" t="s">
        <v>14664</v>
      </c>
    </row>
    <row r="3034" spans="8:12" ht="15" x14ac:dyDescent="0.25">
      <c r="H3034">
        <v>103298</v>
      </c>
      <c r="I3034" t="s">
        <v>11625</v>
      </c>
      <c r="K3034" s="94" t="s">
        <v>3921</v>
      </c>
      <c r="L3034" s="94" t="s">
        <v>14665</v>
      </c>
    </row>
    <row r="3035" spans="8:12" ht="15" x14ac:dyDescent="0.25">
      <c r="H3035">
        <v>103299</v>
      </c>
      <c r="I3035" t="s">
        <v>11626</v>
      </c>
      <c r="K3035" s="94" t="s">
        <v>3922</v>
      </c>
      <c r="L3035" s="94" t="s">
        <v>14666</v>
      </c>
    </row>
    <row r="3036" spans="8:12" ht="15" x14ac:dyDescent="0.25">
      <c r="H3036">
        <v>103300</v>
      </c>
      <c r="I3036" t="s">
        <v>21438</v>
      </c>
      <c r="K3036" s="94" t="s">
        <v>3923</v>
      </c>
      <c r="L3036" s="94" t="s">
        <v>14667</v>
      </c>
    </row>
    <row r="3037" spans="8:12" ht="15" x14ac:dyDescent="0.25">
      <c r="H3037">
        <v>103301</v>
      </c>
      <c r="I3037" t="s">
        <v>21439</v>
      </c>
      <c r="K3037" s="94" t="s">
        <v>3924</v>
      </c>
      <c r="L3037" s="94" t="s">
        <v>14668</v>
      </c>
    </row>
    <row r="3038" spans="8:12" ht="15" x14ac:dyDescent="0.25">
      <c r="H3038">
        <v>103302</v>
      </c>
      <c r="I3038" t="s">
        <v>21440</v>
      </c>
      <c r="K3038" s="94" t="s">
        <v>3925</v>
      </c>
      <c r="L3038" s="94" t="s">
        <v>14669</v>
      </c>
    </row>
    <row r="3039" spans="8:12" ht="15" x14ac:dyDescent="0.25">
      <c r="H3039">
        <v>103303</v>
      </c>
      <c r="I3039" t="s">
        <v>21441</v>
      </c>
      <c r="K3039" s="94" t="s">
        <v>3926</v>
      </c>
      <c r="L3039" s="94" t="s">
        <v>14670</v>
      </c>
    </row>
    <row r="3040" spans="8:12" ht="15" x14ac:dyDescent="0.25">
      <c r="H3040">
        <v>103304</v>
      </c>
      <c r="I3040" t="s">
        <v>21442</v>
      </c>
      <c r="K3040" s="94" t="s">
        <v>3927</v>
      </c>
      <c r="L3040" s="94" t="s">
        <v>14671</v>
      </c>
    </row>
    <row r="3041" spans="8:12" ht="15" x14ac:dyDescent="0.25">
      <c r="H3041">
        <v>103305</v>
      </c>
      <c r="I3041" t="s">
        <v>21443</v>
      </c>
      <c r="K3041" s="94" t="s">
        <v>3928</v>
      </c>
      <c r="L3041" s="94" t="s">
        <v>14672</v>
      </c>
    </row>
    <row r="3042" spans="8:12" ht="15" x14ac:dyDescent="0.25">
      <c r="H3042">
        <v>103306</v>
      </c>
      <c r="I3042" t="s">
        <v>21444</v>
      </c>
      <c r="K3042" s="94" t="s">
        <v>3929</v>
      </c>
      <c r="L3042" s="94" t="s">
        <v>13692</v>
      </c>
    </row>
    <row r="3043" spans="8:12" ht="15" x14ac:dyDescent="0.25">
      <c r="H3043">
        <v>103307</v>
      </c>
      <c r="I3043" t="s">
        <v>21445</v>
      </c>
      <c r="K3043" s="94" t="s">
        <v>3930</v>
      </c>
      <c r="L3043" s="94" t="s">
        <v>14673</v>
      </c>
    </row>
    <row r="3044" spans="8:12" ht="15" x14ac:dyDescent="0.25">
      <c r="H3044">
        <v>103308</v>
      </c>
      <c r="I3044" t="s">
        <v>21446</v>
      </c>
      <c r="K3044" s="94" t="s">
        <v>3931</v>
      </c>
      <c r="L3044" s="94" t="s">
        <v>3932</v>
      </c>
    </row>
    <row r="3045" spans="8:12" ht="15" x14ac:dyDescent="0.25">
      <c r="H3045">
        <v>103309</v>
      </c>
      <c r="I3045" t="s">
        <v>21447</v>
      </c>
      <c r="K3045" s="94" t="s">
        <v>3933</v>
      </c>
      <c r="L3045" s="94" t="s">
        <v>14674</v>
      </c>
    </row>
    <row r="3046" spans="8:12" ht="15" x14ac:dyDescent="0.25">
      <c r="H3046">
        <v>103310</v>
      </c>
      <c r="I3046" t="s">
        <v>21448</v>
      </c>
      <c r="K3046" s="94" t="s">
        <v>3934</v>
      </c>
      <c r="L3046" s="94" t="s">
        <v>14675</v>
      </c>
    </row>
    <row r="3047" spans="8:12" ht="15" x14ac:dyDescent="0.25">
      <c r="H3047">
        <v>103311</v>
      </c>
      <c r="I3047" t="s">
        <v>21449</v>
      </c>
      <c r="K3047" s="94" t="s">
        <v>3935</v>
      </c>
      <c r="L3047" s="94" t="s">
        <v>14676</v>
      </c>
    </row>
    <row r="3048" spans="8:12" ht="15" x14ac:dyDescent="0.25">
      <c r="H3048">
        <v>103312</v>
      </c>
      <c r="I3048" t="s">
        <v>23895</v>
      </c>
      <c r="K3048" s="94" t="s">
        <v>3936</v>
      </c>
      <c r="L3048" s="94" t="s">
        <v>14677</v>
      </c>
    </row>
    <row r="3049" spans="8:12" ht="15" x14ac:dyDescent="0.25">
      <c r="H3049">
        <v>103313</v>
      </c>
      <c r="I3049" t="s">
        <v>21450</v>
      </c>
      <c r="K3049" s="94" t="s">
        <v>3937</v>
      </c>
      <c r="L3049" s="94" t="s">
        <v>14678</v>
      </c>
    </row>
    <row r="3050" spans="8:12" ht="15" x14ac:dyDescent="0.25">
      <c r="H3050">
        <v>103314</v>
      </c>
      <c r="I3050" t="s">
        <v>56</v>
      </c>
      <c r="K3050" s="94" t="s">
        <v>3938</v>
      </c>
      <c r="L3050" s="94" t="s">
        <v>14679</v>
      </c>
    </row>
    <row r="3051" spans="8:12" ht="15" x14ac:dyDescent="0.25">
      <c r="H3051">
        <v>103316</v>
      </c>
      <c r="I3051" t="s">
        <v>21451</v>
      </c>
      <c r="K3051" s="94" t="s">
        <v>3939</v>
      </c>
      <c r="L3051" s="94" t="s">
        <v>14680</v>
      </c>
    </row>
    <row r="3052" spans="8:12" ht="15" x14ac:dyDescent="0.25">
      <c r="H3052">
        <v>103317</v>
      </c>
      <c r="I3052" t="s">
        <v>20847</v>
      </c>
      <c r="K3052" s="94" t="s">
        <v>3940</v>
      </c>
      <c r="L3052" s="94" t="s">
        <v>14681</v>
      </c>
    </row>
    <row r="3053" spans="8:12" ht="15" x14ac:dyDescent="0.25">
      <c r="H3053">
        <v>103318</v>
      </c>
      <c r="I3053" t="s">
        <v>21452</v>
      </c>
      <c r="K3053" s="94" t="s">
        <v>3941</v>
      </c>
      <c r="L3053" s="94" t="s">
        <v>14682</v>
      </c>
    </row>
    <row r="3054" spans="8:12" ht="15" x14ac:dyDescent="0.25">
      <c r="H3054">
        <v>103319</v>
      </c>
      <c r="I3054" t="s">
        <v>21453</v>
      </c>
      <c r="K3054" s="94" t="s">
        <v>3942</v>
      </c>
      <c r="L3054" s="94" t="s">
        <v>22957</v>
      </c>
    </row>
    <row r="3055" spans="8:12" ht="15" x14ac:dyDescent="0.25">
      <c r="H3055">
        <v>103320</v>
      </c>
      <c r="I3055" t="s">
        <v>21454</v>
      </c>
      <c r="K3055" s="94" t="s">
        <v>3943</v>
      </c>
      <c r="L3055" s="94" t="s">
        <v>14683</v>
      </c>
    </row>
    <row r="3056" spans="8:12" ht="15" x14ac:dyDescent="0.25">
      <c r="H3056">
        <v>103321</v>
      </c>
      <c r="I3056" t="s">
        <v>21455</v>
      </c>
      <c r="K3056" s="94" t="s">
        <v>3944</v>
      </c>
      <c r="L3056" s="94" t="s">
        <v>14684</v>
      </c>
    </row>
    <row r="3057" spans="8:12" ht="15" x14ac:dyDescent="0.25">
      <c r="H3057">
        <v>103321</v>
      </c>
      <c r="I3057" t="s">
        <v>21455</v>
      </c>
      <c r="K3057" s="94" t="s">
        <v>3945</v>
      </c>
      <c r="L3057" s="94" t="s">
        <v>14685</v>
      </c>
    </row>
    <row r="3058" spans="8:12" ht="15" x14ac:dyDescent="0.25">
      <c r="H3058">
        <v>103322</v>
      </c>
      <c r="I3058" t="s">
        <v>21456</v>
      </c>
      <c r="K3058" s="94" t="s">
        <v>3946</v>
      </c>
      <c r="L3058" s="94" t="s">
        <v>14686</v>
      </c>
    </row>
    <row r="3059" spans="8:12" ht="15" x14ac:dyDescent="0.25">
      <c r="H3059">
        <v>103323</v>
      </c>
      <c r="I3059" t="s">
        <v>21457</v>
      </c>
      <c r="K3059" s="94" t="s">
        <v>3947</v>
      </c>
      <c r="L3059" s="94" t="s">
        <v>14687</v>
      </c>
    </row>
    <row r="3060" spans="8:12" ht="15" x14ac:dyDescent="0.25">
      <c r="H3060">
        <v>103324</v>
      </c>
      <c r="I3060" t="s">
        <v>21458</v>
      </c>
      <c r="K3060" s="94" t="s">
        <v>3948</v>
      </c>
      <c r="L3060" s="94" t="s">
        <v>14688</v>
      </c>
    </row>
    <row r="3061" spans="8:12" ht="15" x14ac:dyDescent="0.25">
      <c r="H3061">
        <v>103325</v>
      </c>
      <c r="I3061" t="s">
        <v>21459</v>
      </c>
      <c r="K3061" s="94" t="s">
        <v>3949</v>
      </c>
      <c r="L3061" s="94" t="s">
        <v>14689</v>
      </c>
    </row>
    <row r="3062" spans="8:12" ht="15" x14ac:dyDescent="0.25">
      <c r="H3062">
        <v>103326</v>
      </c>
      <c r="I3062" t="s">
        <v>21460</v>
      </c>
      <c r="K3062" s="94" t="s">
        <v>3950</v>
      </c>
      <c r="L3062" s="94" t="s">
        <v>14690</v>
      </c>
    </row>
    <row r="3063" spans="8:12" ht="15" x14ac:dyDescent="0.25">
      <c r="H3063">
        <v>103327</v>
      </c>
      <c r="I3063" t="s">
        <v>11627</v>
      </c>
      <c r="K3063" s="94" t="s">
        <v>3951</v>
      </c>
      <c r="L3063" s="94" t="s">
        <v>14691</v>
      </c>
    </row>
    <row r="3064" spans="8:12" ht="15" x14ac:dyDescent="0.25">
      <c r="H3064">
        <v>103328</v>
      </c>
      <c r="I3064" t="s">
        <v>21461</v>
      </c>
      <c r="K3064" s="94" t="s">
        <v>3952</v>
      </c>
      <c r="L3064" s="94" t="s">
        <v>14692</v>
      </c>
    </row>
    <row r="3065" spans="8:12" ht="15" x14ac:dyDescent="0.25">
      <c r="H3065">
        <v>103329</v>
      </c>
      <c r="I3065" t="s">
        <v>11628</v>
      </c>
      <c r="K3065" s="94" t="s">
        <v>3953</v>
      </c>
      <c r="L3065" s="94" t="s">
        <v>14693</v>
      </c>
    </row>
    <row r="3066" spans="8:12" ht="15" x14ac:dyDescent="0.25">
      <c r="H3066">
        <v>103330</v>
      </c>
      <c r="I3066" t="s">
        <v>11629</v>
      </c>
      <c r="K3066" s="94" t="s">
        <v>3954</v>
      </c>
      <c r="L3066" s="94" t="s">
        <v>14694</v>
      </c>
    </row>
    <row r="3067" spans="8:12" ht="15" x14ac:dyDescent="0.25">
      <c r="H3067">
        <v>103331</v>
      </c>
      <c r="I3067" t="s">
        <v>11630</v>
      </c>
      <c r="K3067" s="94" t="s">
        <v>3955</v>
      </c>
      <c r="L3067" s="94" t="s">
        <v>14695</v>
      </c>
    </row>
    <row r="3068" spans="8:12" ht="15" x14ac:dyDescent="0.25">
      <c r="H3068">
        <v>103332</v>
      </c>
      <c r="I3068" t="s">
        <v>11631</v>
      </c>
      <c r="K3068" s="94" t="s">
        <v>3956</v>
      </c>
      <c r="L3068" s="94" t="s">
        <v>14696</v>
      </c>
    </row>
    <row r="3069" spans="8:12" ht="15" x14ac:dyDescent="0.25">
      <c r="H3069">
        <v>103333</v>
      </c>
      <c r="I3069" t="s">
        <v>21462</v>
      </c>
      <c r="K3069" s="94" t="s">
        <v>3957</v>
      </c>
      <c r="L3069" s="94" t="s">
        <v>14697</v>
      </c>
    </row>
    <row r="3070" spans="8:12" ht="15" x14ac:dyDescent="0.25">
      <c r="H3070">
        <v>103334</v>
      </c>
      <c r="I3070" t="s">
        <v>11632</v>
      </c>
      <c r="K3070" s="94" t="s">
        <v>3958</v>
      </c>
      <c r="L3070" s="94" t="s">
        <v>14698</v>
      </c>
    </row>
    <row r="3071" spans="8:12" ht="15" x14ac:dyDescent="0.25">
      <c r="H3071">
        <v>103335</v>
      </c>
      <c r="I3071" t="s">
        <v>21463</v>
      </c>
      <c r="K3071" s="94" t="s">
        <v>3959</v>
      </c>
      <c r="L3071" s="94" t="s">
        <v>14699</v>
      </c>
    </row>
    <row r="3072" spans="8:12" ht="15" x14ac:dyDescent="0.25">
      <c r="H3072">
        <v>103336</v>
      </c>
      <c r="I3072" t="s">
        <v>21464</v>
      </c>
      <c r="K3072" s="94" t="s">
        <v>3960</v>
      </c>
      <c r="L3072" s="94" t="s">
        <v>14700</v>
      </c>
    </row>
    <row r="3073" spans="8:12" ht="15" x14ac:dyDescent="0.25">
      <c r="H3073">
        <v>103337</v>
      </c>
      <c r="I3073" t="s">
        <v>11633</v>
      </c>
      <c r="K3073" s="94" t="s">
        <v>3961</v>
      </c>
      <c r="L3073" s="94" t="s">
        <v>14701</v>
      </c>
    </row>
    <row r="3074" spans="8:12" ht="15" x14ac:dyDescent="0.25">
      <c r="H3074">
        <v>103338</v>
      </c>
      <c r="I3074" t="s">
        <v>21465</v>
      </c>
      <c r="K3074" s="94" t="s">
        <v>3962</v>
      </c>
      <c r="L3074" s="94" t="s">
        <v>14702</v>
      </c>
    </row>
    <row r="3075" spans="8:12" ht="15" x14ac:dyDescent="0.25">
      <c r="H3075">
        <v>103339</v>
      </c>
      <c r="I3075" t="s">
        <v>21466</v>
      </c>
      <c r="K3075" s="94" t="s">
        <v>3963</v>
      </c>
      <c r="L3075" s="94" t="s">
        <v>14703</v>
      </c>
    </row>
    <row r="3076" spans="8:12" ht="15" x14ac:dyDescent="0.25">
      <c r="H3076">
        <v>103340</v>
      </c>
      <c r="I3076" t="s">
        <v>21467</v>
      </c>
      <c r="K3076" s="94" t="s">
        <v>3964</v>
      </c>
      <c r="L3076" s="94" t="s">
        <v>14704</v>
      </c>
    </row>
    <row r="3077" spans="8:12" ht="15" x14ac:dyDescent="0.25">
      <c r="H3077">
        <v>103341</v>
      </c>
      <c r="I3077" t="s">
        <v>21468</v>
      </c>
      <c r="K3077" s="94" t="s">
        <v>3965</v>
      </c>
      <c r="L3077" s="94" t="s">
        <v>14705</v>
      </c>
    </row>
    <row r="3078" spans="8:12" ht="15" x14ac:dyDescent="0.25">
      <c r="H3078">
        <v>103342</v>
      </c>
      <c r="I3078" t="s">
        <v>21469</v>
      </c>
      <c r="K3078" s="94" t="s">
        <v>3966</v>
      </c>
      <c r="L3078" s="94" t="s">
        <v>14706</v>
      </c>
    </row>
    <row r="3079" spans="8:12" ht="15" x14ac:dyDescent="0.25">
      <c r="H3079">
        <v>103343</v>
      </c>
      <c r="I3079" t="s">
        <v>21470</v>
      </c>
      <c r="K3079" s="94" t="s">
        <v>3967</v>
      </c>
      <c r="L3079" s="94" t="s">
        <v>14707</v>
      </c>
    </row>
    <row r="3080" spans="8:12" ht="15" x14ac:dyDescent="0.25">
      <c r="H3080">
        <v>103344</v>
      </c>
      <c r="I3080" t="s">
        <v>21471</v>
      </c>
      <c r="K3080" s="94" t="s">
        <v>3968</v>
      </c>
      <c r="L3080" s="94" t="s">
        <v>14708</v>
      </c>
    </row>
    <row r="3081" spans="8:12" ht="15" x14ac:dyDescent="0.25">
      <c r="H3081">
        <v>103345</v>
      </c>
      <c r="I3081" t="s">
        <v>21472</v>
      </c>
      <c r="K3081" s="94" t="s">
        <v>3969</v>
      </c>
      <c r="L3081" s="94" t="s">
        <v>14709</v>
      </c>
    </row>
    <row r="3082" spans="8:12" ht="15" x14ac:dyDescent="0.25">
      <c r="H3082">
        <v>103346</v>
      </c>
      <c r="I3082" t="s">
        <v>11634</v>
      </c>
      <c r="K3082" s="94" t="s">
        <v>3970</v>
      </c>
      <c r="L3082" s="94" t="s">
        <v>14710</v>
      </c>
    </row>
    <row r="3083" spans="8:12" ht="15" x14ac:dyDescent="0.25">
      <c r="H3083">
        <v>103347</v>
      </c>
      <c r="I3083" t="s">
        <v>1723</v>
      </c>
      <c r="K3083" s="94" t="s">
        <v>3971</v>
      </c>
      <c r="L3083" s="94" t="s">
        <v>14711</v>
      </c>
    </row>
    <row r="3084" spans="8:12" ht="15" x14ac:dyDescent="0.25">
      <c r="H3084">
        <v>103348</v>
      </c>
      <c r="I3084" t="s">
        <v>21473</v>
      </c>
      <c r="K3084" s="94" t="s">
        <v>3972</v>
      </c>
      <c r="L3084" s="94" t="s">
        <v>14712</v>
      </c>
    </row>
    <row r="3085" spans="8:12" ht="15" x14ac:dyDescent="0.25">
      <c r="H3085">
        <v>103349</v>
      </c>
      <c r="I3085" t="s">
        <v>23896</v>
      </c>
      <c r="K3085" s="94" t="s">
        <v>3973</v>
      </c>
      <c r="L3085" s="94" t="s">
        <v>14713</v>
      </c>
    </row>
    <row r="3086" spans="8:12" ht="15" x14ac:dyDescent="0.25">
      <c r="H3086">
        <v>103350</v>
      </c>
      <c r="I3086" t="s">
        <v>21474</v>
      </c>
      <c r="K3086" s="94" t="s">
        <v>3974</v>
      </c>
      <c r="L3086" s="94" t="s">
        <v>14714</v>
      </c>
    </row>
    <row r="3087" spans="8:12" ht="15" x14ac:dyDescent="0.25">
      <c r="H3087">
        <v>103351</v>
      </c>
      <c r="I3087" t="s">
        <v>21475</v>
      </c>
      <c r="K3087" s="94" t="s">
        <v>3975</v>
      </c>
      <c r="L3087" s="94" t="s">
        <v>14715</v>
      </c>
    </row>
    <row r="3088" spans="8:12" ht="15" x14ac:dyDescent="0.25">
      <c r="H3088">
        <v>103352</v>
      </c>
      <c r="I3088" t="s">
        <v>21476</v>
      </c>
      <c r="K3088" s="94" t="s">
        <v>3976</v>
      </c>
      <c r="L3088" s="94" t="s">
        <v>14716</v>
      </c>
    </row>
    <row r="3089" spans="8:12" ht="15" x14ac:dyDescent="0.25">
      <c r="H3089">
        <v>103353</v>
      </c>
      <c r="I3089" t="s">
        <v>21477</v>
      </c>
      <c r="K3089" s="94" t="s">
        <v>3977</v>
      </c>
      <c r="L3089" s="94" t="s">
        <v>14717</v>
      </c>
    </row>
    <row r="3090" spans="8:12" ht="15" x14ac:dyDescent="0.25">
      <c r="H3090">
        <v>103354</v>
      </c>
      <c r="I3090" t="s">
        <v>21478</v>
      </c>
      <c r="K3090" s="94" t="s">
        <v>3978</v>
      </c>
      <c r="L3090" s="94" t="s">
        <v>14718</v>
      </c>
    </row>
    <row r="3091" spans="8:12" ht="15" x14ac:dyDescent="0.25">
      <c r="H3091">
        <v>103355</v>
      </c>
      <c r="I3091" t="s">
        <v>23897</v>
      </c>
      <c r="K3091" s="94" t="s">
        <v>3979</v>
      </c>
      <c r="L3091" s="94" t="s">
        <v>14719</v>
      </c>
    </row>
    <row r="3092" spans="8:12" ht="15" x14ac:dyDescent="0.25">
      <c r="H3092">
        <v>103356</v>
      </c>
      <c r="I3092" t="s">
        <v>23898</v>
      </c>
      <c r="K3092" s="94" t="s">
        <v>3980</v>
      </c>
      <c r="L3092" s="94" t="s">
        <v>14720</v>
      </c>
    </row>
    <row r="3093" spans="8:12" ht="15" x14ac:dyDescent="0.25">
      <c r="H3093">
        <v>103357</v>
      </c>
      <c r="I3093" t="s">
        <v>21479</v>
      </c>
      <c r="K3093" s="94" t="s">
        <v>3981</v>
      </c>
      <c r="L3093" s="94" t="s">
        <v>14721</v>
      </c>
    </row>
    <row r="3094" spans="8:12" ht="15" x14ac:dyDescent="0.25">
      <c r="H3094">
        <v>103358</v>
      </c>
      <c r="I3094" t="s">
        <v>21480</v>
      </c>
      <c r="K3094" s="94" t="s">
        <v>3982</v>
      </c>
      <c r="L3094" s="94" t="s">
        <v>3983</v>
      </c>
    </row>
    <row r="3095" spans="8:12" ht="15" x14ac:dyDescent="0.25">
      <c r="H3095">
        <v>103359</v>
      </c>
      <c r="I3095" t="s">
        <v>21481</v>
      </c>
      <c r="K3095" s="94" t="s">
        <v>3984</v>
      </c>
      <c r="L3095" s="94" t="s">
        <v>3985</v>
      </c>
    </row>
    <row r="3096" spans="8:12" ht="15" x14ac:dyDescent="0.25">
      <c r="H3096">
        <v>103360</v>
      </c>
      <c r="I3096" t="s">
        <v>21153</v>
      </c>
      <c r="K3096" s="94" t="s">
        <v>3986</v>
      </c>
      <c r="L3096" s="94" t="s">
        <v>3987</v>
      </c>
    </row>
    <row r="3097" spans="8:12" ht="15" x14ac:dyDescent="0.25">
      <c r="H3097">
        <v>103361</v>
      </c>
      <c r="I3097" t="s">
        <v>21482</v>
      </c>
      <c r="K3097" s="94" t="s">
        <v>3988</v>
      </c>
      <c r="L3097" s="94" t="s">
        <v>3989</v>
      </c>
    </row>
    <row r="3098" spans="8:12" ht="15" x14ac:dyDescent="0.25">
      <c r="H3098">
        <v>103362</v>
      </c>
      <c r="I3098" t="s">
        <v>21483</v>
      </c>
      <c r="K3098" s="94" t="s">
        <v>3990</v>
      </c>
      <c r="L3098" s="94" t="s">
        <v>3991</v>
      </c>
    </row>
    <row r="3099" spans="8:12" ht="15" x14ac:dyDescent="0.25">
      <c r="H3099">
        <v>103363</v>
      </c>
      <c r="I3099" t="s">
        <v>21484</v>
      </c>
      <c r="K3099" s="94" t="s">
        <v>3992</v>
      </c>
      <c r="L3099" s="94" t="s">
        <v>3993</v>
      </c>
    </row>
    <row r="3100" spans="8:12" ht="15" x14ac:dyDescent="0.25">
      <c r="H3100">
        <v>103364</v>
      </c>
      <c r="I3100" t="s">
        <v>21485</v>
      </c>
      <c r="K3100" s="94" t="s">
        <v>3994</v>
      </c>
      <c r="L3100" s="94" t="s">
        <v>3995</v>
      </c>
    </row>
    <row r="3101" spans="8:12" ht="15" x14ac:dyDescent="0.25">
      <c r="H3101">
        <v>103365</v>
      </c>
      <c r="I3101" t="s">
        <v>21486</v>
      </c>
      <c r="K3101" s="94" t="s">
        <v>3996</v>
      </c>
      <c r="L3101" s="94" t="s">
        <v>3997</v>
      </c>
    </row>
    <row r="3102" spans="8:12" ht="15" x14ac:dyDescent="0.25">
      <c r="H3102">
        <v>103366</v>
      </c>
      <c r="I3102" t="s">
        <v>21487</v>
      </c>
      <c r="K3102" s="94" t="s">
        <v>3998</v>
      </c>
      <c r="L3102" s="94" t="s">
        <v>3999</v>
      </c>
    </row>
    <row r="3103" spans="8:12" ht="15" x14ac:dyDescent="0.25">
      <c r="H3103">
        <v>103367</v>
      </c>
      <c r="I3103" t="s">
        <v>21488</v>
      </c>
      <c r="K3103" s="94" t="s">
        <v>4000</v>
      </c>
      <c r="L3103" s="94" t="s">
        <v>4001</v>
      </c>
    </row>
    <row r="3104" spans="8:12" ht="15" x14ac:dyDescent="0.25">
      <c r="H3104">
        <v>103368</v>
      </c>
      <c r="I3104" t="s">
        <v>21489</v>
      </c>
      <c r="K3104" s="94" t="s">
        <v>4002</v>
      </c>
      <c r="L3104" s="94" t="s">
        <v>4003</v>
      </c>
    </row>
    <row r="3105" spans="8:12" ht="15" x14ac:dyDescent="0.25">
      <c r="H3105">
        <v>103369</v>
      </c>
      <c r="I3105" t="s">
        <v>21490</v>
      </c>
      <c r="K3105" s="94" t="s">
        <v>4004</v>
      </c>
      <c r="L3105" s="94" t="s">
        <v>4005</v>
      </c>
    </row>
    <row r="3106" spans="8:12" ht="15" x14ac:dyDescent="0.25">
      <c r="H3106">
        <v>103370</v>
      </c>
      <c r="I3106" t="s">
        <v>21491</v>
      </c>
      <c r="K3106" s="94" t="s">
        <v>4006</v>
      </c>
      <c r="L3106" s="94" t="s">
        <v>14722</v>
      </c>
    </row>
    <row r="3107" spans="8:12" ht="15" x14ac:dyDescent="0.25">
      <c r="H3107">
        <v>103371</v>
      </c>
      <c r="I3107" t="s">
        <v>21492</v>
      </c>
      <c r="K3107" s="94" t="s">
        <v>4007</v>
      </c>
      <c r="L3107" s="94" t="s">
        <v>14723</v>
      </c>
    </row>
    <row r="3108" spans="8:12" ht="15" x14ac:dyDescent="0.25">
      <c r="H3108">
        <v>103372</v>
      </c>
      <c r="I3108" t="s">
        <v>23899</v>
      </c>
      <c r="K3108" s="94" t="s">
        <v>4008</v>
      </c>
      <c r="L3108" s="94" t="s">
        <v>14724</v>
      </c>
    </row>
    <row r="3109" spans="8:12" ht="15" x14ac:dyDescent="0.25">
      <c r="H3109">
        <v>103373</v>
      </c>
      <c r="I3109" t="s">
        <v>23900</v>
      </c>
      <c r="K3109" s="94" t="s">
        <v>4009</v>
      </c>
      <c r="L3109" s="94" t="s">
        <v>14725</v>
      </c>
    </row>
    <row r="3110" spans="8:12" ht="15" x14ac:dyDescent="0.25">
      <c r="H3110">
        <v>103374</v>
      </c>
      <c r="I3110" t="s">
        <v>21493</v>
      </c>
      <c r="K3110" s="94" t="s">
        <v>4010</v>
      </c>
      <c r="L3110" s="94" t="s">
        <v>14726</v>
      </c>
    </row>
    <row r="3111" spans="8:12" ht="15" x14ac:dyDescent="0.25">
      <c r="H3111">
        <v>103375</v>
      </c>
      <c r="I3111" t="s">
        <v>21494</v>
      </c>
      <c r="K3111" s="94" t="s">
        <v>4011</v>
      </c>
      <c r="L3111" s="94" t="s">
        <v>14727</v>
      </c>
    </row>
    <row r="3112" spans="8:12" ht="15" x14ac:dyDescent="0.25">
      <c r="H3112">
        <v>103376</v>
      </c>
      <c r="I3112" t="s">
        <v>21495</v>
      </c>
      <c r="K3112" s="94" t="s">
        <v>4012</v>
      </c>
      <c r="L3112" s="94" t="s">
        <v>14728</v>
      </c>
    </row>
    <row r="3113" spans="8:12" ht="15" x14ac:dyDescent="0.25">
      <c r="H3113">
        <v>103377</v>
      </c>
      <c r="I3113" t="s">
        <v>21496</v>
      </c>
      <c r="K3113" s="94" t="s">
        <v>4013</v>
      </c>
      <c r="L3113" s="94" t="s">
        <v>12641</v>
      </c>
    </row>
    <row r="3114" spans="8:12" ht="15" x14ac:dyDescent="0.25">
      <c r="H3114">
        <v>103378</v>
      </c>
      <c r="I3114" t="s">
        <v>21497</v>
      </c>
      <c r="K3114" s="94" t="s">
        <v>4014</v>
      </c>
      <c r="L3114" s="94" t="s">
        <v>14729</v>
      </c>
    </row>
    <row r="3115" spans="8:12" ht="15" x14ac:dyDescent="0.25">
      <c r="H3115">
        <v>103379</v>
      </c>
      <c r="I3115" t="s">
        <v>20165</v>
      </c>
      <c r="K3115" s="94" t="s">
        <v>4015</v>
      </c>
      <c r="L3115" s="94" t="s">
        <v>14730</v>
      </c>
    </row>
    <row r="3116" spans="8:12" ht="15" x14ac:dyDescent="0.25">
      <c r="H3116">
        <v>103380</v>
      </c>
      <c r="I3116" t="s">
        <v>21498</v>
      </c>
      <c r="K3116" s="94" t="s">
        <v>4016</v>
      </c>
      <c r="L3116" s="94" t="s">
        <v>14731</v>
      </c>
    </row>
    <row r="3117" spans="8:12" ht="15" x14ac:dyDescent="0.25">
      <c r="H3117">
        <v>103381</v>
      </c>
      <c r="I3117" t="s">
        <v>21499</v>
      </c>
      <c r="K3117" s="94" t="s">
        <v>4017</v>
      </c>
      <c r="L3117" s="94" t="s">
        <v>14732</v>
      </c>
    </row>
    <row r="3118" spans="8:12" ht="15" x14ac:dyDescent="0.25">
      <c r="H3118">
        <v>103382</v>
      </c>
      <c r="I3118" t="s">
        <v>11398</v>
      </c>
      <c r="K3118" s="94" t="s">
        <v>4018</v>
      </c>
      <c r="L3118" s="94" t="s">
        <v>14733</v>
      </c>
    </row>
    <row r="3119" spans="8:12" ht="15" x14ac:dyDescent="0.25">
      <c r="H3119">
        <v>103383</v>
      </c>
      <c r="I3119" t="s">
        <v>23901</v>
      </c>
      <c r="K3119" s="94" t="s">
        <v>4019</v>
      </c>
      <c r="L3119" s="94" t="s">
        <v>14734</v>
      </c>
    </row>
    <row r="3120" spans="8:12" ht="15" x14ac:dyDescent="0.25">
      <c r="H3120">
        <v>103384</v>
      </c>
      <c r="I3120" t="s">
        <v>21500</v>
      </c>
      <c r="K3120" s="94" t="s">
        <v>4020</v>
      </c>
      <c r="L3120" s="94" t="s">
        <v>4021</v>
      </c>
    </row>
    <row r="3121" spans="8:12" ht="15" x14ac:dyDescent="0.25">
      <c r="H3121">
        <v>103385</v>
      </c>
      <c r="I3121" t="s">
        <v>21501</v>
      </c>
      <c r="K3121" s="94" t="s">
        <v>4022</v>
      </c>
      <c r="L3121" s="94" t="s">
        <v>14735</v>
      </c>
    </row>
    <row r="3122" spans="8:12" ht="15" x14ac:dyDescent="0.25">
      <c r="H3122">
        <v>103386</v>
      </c>
      <c r="I3122" t="s">
        <v>21502</v>
      </c>
      <c r="K3122" s="94" t="s">
        <v>4023</v>
      </c>
      <c r="L3122" s="94" t="s">
        <v>4024</v>
      </c>
    </row>
    <row r="3123" spans="8:12" ht="15" x14ac:dyDescent="0.25">
      <c r="H3123">
        <v>103387</v>
      </c>
      <c r="I3123" t="s">
        <v>21503</v>
      </c>
      <c r="K3123" s="94" t="s">
        <v>4025</v>
      </c>
      <c r="L3123" s="94" t="s">
        <v>4026</v>
      </c>
    </row>
    <row r="3124" spans="8:12" ht="15" x14ac:dyDescent="0.25">
      <c r="H3124">
        <v>103388</v>
      </c>
      <c r="I3124" t="s">
        <v>21504</v>
      </c>
      <c r="K3124" s="94" t="s">
        <v>4027</v>
      </c>
      <c r="L3124" s="94" t="s">
        <v>4028</v>
      </c>
    </row>
    <row r="3125" spans="8:12" ht="15" x14ac:dyDescent="0.25">
      <c r="H3125">
        <v>103389</v>
      </c>
      <c r="I3125" t="s">
        <v>21505</v>
      </c>
      <c r="K3125" s="94" t="s">
        <v>4029</v>
      </c>
      <c r="L3125" s="94" t="s">
        <v>14736</v>
      </c>
    </row>
    <row r="3126" spans="8:12" ht="15" x14ac:dyDescent="0.25">
      <c r="H3126">
        <v>103390</v>
      </c>
      <c r="I3126" t="s">
        <v>21506</v>
      </c>
      <c r="K3126" s="94" t="s">
        <v>4030</v>
      </c>
      <c r="L3126" s="94" t="s">
        <v>14737</v>
      </c>
    </row>
    <row r="3127" spans="8:12" ht="15" x14ac:dyDescent="0.25">
      <c r="H3127">
        <v>103391</v>
      </c>
      <c r="I3127" t="s">
        <v>21507</v>
      </c>
      <c r="K3127" s="94" t="s">
        <v>4031</v>
      </c>
      <c r="L3127" s="94" t="s">
        <v>14738</v>
      </c>
    </row>
    <row r="3128" spans="8:12" ht="15" x14ac:dyDescent="0.25">
      <c r="H3128">
        <v>103392</v>
      </c>
      <c r="I3128" t="s">
        <v>21508</v>
      </c>
      <c r="K3128" s="94" t="s">
        <v>4032</v>
      </c>
      <c r="L3128" s="94" t="s">
        <v>14739</v>
      </c>
    </row>
    <row r="3129" spans="8:12" ht="15" x14ac:dyDescent="0.25">
      <c r="H3129">
        <v>103393</v>
      </c>
      <c r="I3129" t="s">
        <v>21509</v>
      </c>
      <c r="K3129" s="94" t="s">
        <v>4033</v>
      </c>
      <c r="L3129" s="94" t="s">
        <v>4034</v>
      </c>
    </row>
    <row r="3130" spans="8:12" ht="15" x14ac:dyDescent="0.25">
      <c r="H3130">
        <v>103394</v>
      </c>
      <c r="I3130" t="s">
        <v>21510</v>
      </c>
      <c r="K3130" s="94" t="s">
        <v>4035</v>
      </c>
      <c r="L3130" s="94" t="s">
        <v>14740</v>
      </c>
    </row>
    <row r="3131" spans="8:12" ht="15" x14ac:dyDescent="0.25">
      <c r="H3131">
        <v>103395</v>
      </c>
      <c r="I3131" t="s">
        <v>21511</v>
      </c>
      <c r="K3131" s="94" t="s">
        <v>4036</v>
      </c>
      <c r="L3131" s="94" t="s">
        <v>14741</v>
      </c>
    </row>
    <row r="3132" spans="8:12" ht="15" x14ac:dyDescent="0.25">
      <c r="H3132">
        <v>103396</v>
      </c>
      <c r="I3132" t="s">
        <v>21512</v>
      </c>
      <c r="K3132" s="94" t="s">
        <v>4037</v>
      </c>
      <c r="L3132" s="94" t="s">
        <v>14742</v>
      </c>
    </row>
    <row r="3133" spans="8:12" ht="15" x14ac:dyDescent="0.25">
      <c r="H3133">
        <v>103397</v>
      </c>
      <c r="I3133" t="s">
        <v>21513</v>
      </c>
      <c r="K3133" s="94" t="s">
        <v>4038</v>
      </c>
      <c r="L3133" s="94" t="s">
        <v>14743</v>
      </c>
    </row>
    <row r="3134" spans="8:12" ht="15" x14ac:dyDescent="0.25">
      <c r="H3134">
        <v>103398</v>
      </c>
      <c r="I3134" t="s">
        <v>21514</v>
      </c>
      <c r="K3134" s="94" t="s">
        <v>4039</v>
      </c>
      <c r="L3134" s="94" t="s">
        <v>14744</v>
      </c>
    </row>
    <row r="3135" spans="8:12" ht="15" x14ac:dyDescent="0.25">
      <c r="H3135">
        <v>103399</v>
      </c>
      <c r="I3135" t="s">
        <v>21515</v>
      </c>
      <c r="K3135" s="94" t="s">
        <v>4040</v>
      </c>
      <c r="L3135" s="94" t="s">
        <v>14745</v>
      </c>
    </row>
    <row r="3136" spans="8:12" ht="15" x14ac:dyDescent="0.25">
      <c r="H3136">
        <v>103400</v>
      </c>
      <c r="I3136" t="s">
        <v>21516</v>
      </c>
      <c r="K3136" s="94" t="s">
        <v>4041</v>
      </c>
      <c r="L3136" s="94" t="s">
        <v>14746</v>
      </c>
    </row>
    <row r="3137" spans="8:12" ht="15" x14ac:dyDescent="0.25">
      <c r="H3137">
        <v>103401</v>
      </c>
      <c r="I3137" t="s">
        <v>21517</v>
      </c>
      <c r="K3137" s="94" t="s">
        <v>4042</v>
      </c>
      <c r="L3137" s="94" t="s">
        <v>14747</v>
      </c>
    </row>
    <row r="3138" spans="8:12" ht="15" x14ac:dyDescent="0.25">
      <c r="H3138">
        <v>103402</v>
      </c>
      <c r="I3138" t="s">
        <v>21518</v>
      </c>
      <c r="K3138" s="94" t="s">
        <v>4043</v>
      </c>
      <c r="L3138" s="94" t="s">
        <v>14748</v>
      </c>
    </row>
    <row r="3139" spans="8:12" ht="15" x14ac:dyDescent="0.25">
      <c r="H3139">
        <v>103403</v>
      </c>
      <c r="I3139" t="s">
        <v>21519</v>
      </c>
      <c r="K3139" s="94" t="s">
        <v>4044</v>
      </c>
      <c r="L3139" s="94" t="s">
        <v>14749</v>
      </c>
    </row>
    <row r="3140" spans="8:12" ht="15" x14ac:dyDescent="0.25">
      <c r="H3140">
        <v>103404</v>
      </c>
      <c r="I3140" t="s">
        <v>21520</v>
      </c>
      <c r="K3140" s="94" t="s">
        <v>4045</v>
      </c>
      <c r="L3140" s="94" t="s">
        <v>14750</v>
      </c>
    </row>
    <row r="3141" spans="8:12" ht="15" x14ac:dyDescent="0.25">
      <c r="H3141">
        <v>103405</v>
      </c>
      <c r="I3141" t="s">
        <v>21521</v>
      </c>
      <c r="K3141" s="94" t="s">
        <v>4046</v>
      </c>
      <c r="L3141" s="94" t="s">
        <v>14751</v>
      </c>
    </row>
    <row r="3142" spans="8:12" ht="15" x14ac:dyDescent="0.25">
      <c r="H3142">
        <v>103406</v>
      </c>
      <c r="I3142" t="s">
        <v>21522</v>
      </c>
      <c r="K3142" s="94" t="s">
        <v>4047</v>
      </c>
      <c r="L3142" s="94" t="s">
        <v>14752</v>
      </c>
    </row>
    <row r="3143" spans="8:12" ht="15" x14ac:dyDescent="0.25">
      <c r="H3143">
        <v>103407</v>
      </c>
      <c r="I3143" t="s">
        <v>21523</v>
      </c>
      <c r="K3143" s="94" t="s">
        <v>4048</v>
      </c>
      <c r="L3143" s="94" t="s">
        <v>14753</v>
      </c>
    </row>
    <row r="3144" spans="8:12" ht="15" x14ac:dyDescent="0.25">
      <c r="H3144">
        <v>103408</v>
      </c>
      <c r="I3144" t="s">
        <v>23902</v>
      </c>
      <c r="K3144" s="94" t="s">
        <v>4049</v>
      </c>
      <c r="L3144" s="94" t="s">
        <v>14754</v>
      </c>
    </row>
    <row r="3145" spans="8:12" ht="15" x14ac:dyDescent="0.25">
      <c r="H3145">
        <v>103409</v>
      </c>
      <c r="I3145" t="s">
        <v>21524</v>
      </c>
      <c r="K3145" s="94" t="s">
        <v>4050</v>
      </c>
      <c r="L3145" s="94" t="s">
        <v>14755</v>
      </c>
    </row>
    <row r="3146" spans="8:12" ht="15" x14ac:dyDescent="0.25">
      <c r="H3146">
        <v>103410</v>
      </c>
      <c r="I3146" t="s">
        <v>21525</v>
      </c>
      <c r="K3146" s="94" t="s">
        <v>4051</v>
      </c>
      <c r="L3146" s="94" t="s">
        <v>14756</v>
      </c>
    </row>
    <row r="3147" spans="8:12" ht="15" x14ac:dyDescent="0.25">
      <c r="H3147">
        <v>103411</v>
      </c>
      <c r="I3147" t="s">
        <v>21526</v>
      </c>
      <c r="K3147" s="94" t="s">
        <v>4052</v>
      </c>
      <c r="L3147" s="94" t="s">
        <v>14757</v>
      </c>
    </row>
    <row r="3148" spans="8:12" ht="15" x14ac:dyDescent="0.25">
      <c r="H3148">
        <v>103412</v>
      </c>
      <c r="I3148" t="s">
        <v>23903</v>
      </c>
      <c r="K3148" s="94" t="s">
        <v>4053</v>
      </c>
      <c r="L3148" s="94" t="s">
        <v>14758</v>
      </c>
    </row>
    <row r="3149" spans="8:12" ht="15" x14ac:dyDescent="0.25">
      <c r="H3149">
        <v>103413</v>
      </c>
      <c r="I3149" t="s">
        <v>23904</v>
      </c>
      <c r="K3149" s="94" t="s">
        <v>4054</v>
      </c>
      <c r="L3149" s="94" t="s">
        <v>14759</v>
      </c>
    </row>
    <row r="3150" spans="8:12" ht="15" x14ac:dyDescent="0.25">
      <c r="H3150">
        <v>103414</v>
      </c>
      <c r="I3150" t="s">
        <v>23905</v>
      </c>
      <c r="K3150" s="94" t="s">
        <v>4055</v>
      </c>
      <c r="L3150" s="94" t="s">
        <v>14760</v>
      </c>
    </row>
    <row r="3151" spans="8:12" ht="15" x14ac:dyDescent="0.25">
      <c r="H3151">
        <v>103415</v>
      </c>
      <c r="I3151" t="s">
        <v>23906</v>
      </c>
      <c r="K3151" s="94" t="s">
        <v>4056</v>
      </c>
      <c r="L3151" s="94" t="s">
        <v>14761</v>
      </c>
    </row>
    <row r="3152" spans="8:12" ht="15" x14ac:dyDescent="0.25">
      <c r="H3152">
        <v>103416</v>
      </c>
      <c r="I3152" t="s">
        <v>23907</v>
      </c>
      <c r="K3152" s="94" t="s">
        <v>4057</v>
      </c>
      <c r="L3152" s="94" t="s">
        <v>14762</v>
      </c>
    </row>
    <row r="3153" spans="8:12" ht="15" x14ac:dyDescent="0.25">
      <c r="H3153">
        <v>103417</v>
      </c>
      <c r="I3153" t="s">
        <v>21527</v>
      </c>
      <c r="K3153" s="94" t="s">
        <v>4058</v>
      </c>
      <c r="L3153" s="94" t="s">
        <v>4059</v>
      </c>
    </row>
    <row r="3154" spans="8:12" ht="15" x14ac:dyDescent="0.25">
      <c r="H3154">
        <v>103418</v>
      </c>
      <c r="I3154" t="s">
        <v>21528</v>
      </c>
      <c r="K3154" s="94" t="s">
        <v>4060</v>
      </c>
      <c r="L3154" s="94" t="s">
        <v>14763</v>
      </c>
    </row>
    <row r="3155" spans="8:12" ht="15" x14ac:dyDescent="0.25">
      <c r="H3155">
        <v>103419</v>
      </c>
      <c r="I3155" t="s">
        <v>21529</v>
      </c>
      <c r="K3155" s="94" t="s">
        <v>4061</v>
      </c>
      <c r="L3155" s="94" t="s">
        <v>14764</v>
      </c>
    </row>
    <row r="3156" spans="8:12" ht="15" x14ac:dyDescent="0.25">
      <c r="H3156">
        <v>103420</v>
      </c>
      <c r="I3156" t="s">
        <v>21530</v>
      </c>
      <c r="K3156" s="94" t="s">
        <v>4062</v>
      </c>
      <c r="L3156" s="94" t="s">
        <v>14765</v>
      </c>
    </row>
    <row r="3157" spans="8:12" ht="15" x14ac:dyDescent="0.25">
      <c r="H3157">
        <v>103421</v>
      </c>
      <c r="I3157" t="s">
        <v>21531</v>
      </c>
      <c r="K3157" s="94" t="s">
        <v>4063</v>
      </c>
      <c r="L3157" s="94" t="s">
        <v>14766</v>
      </c>
    </row>
    <row r="3158" spans="8:12" ht="15" x14ac:dyDescent="0.25">
      <c r="H3158">
        <v>103422</v>
      </c>
      <c r="I3158" t="s">
        <v>21532</v>
      </c>
      <c r="K3158" s="94" t="s">
        <v>4064</v>
      </c>
      <c r="L3158" s="94" t="s">
        <v>14767</v>
      </c>
    </row>
    <row r="3159" spans="8:12" ht="15" x14ac:dyDescent="0.25">
      <c r="H3159">
        <v>103423</v>
      </c>
      <c r="I3159" t="s">
        <v>21533</v>
      </c>
      <c r="K3159" s="94" t="s">
        <v>4065</v>
      </c>
      <c r="L3159" s="94" t="s">
        <v>14768</v>
      </c>
    </row>
    <row r="3160" spans="8:12" ht="15" x14ac:dyDescent="0.25">
      <c r="H3160">
        <v>103424</v>
      </c>
      <c r="I3160" t="s">
        <v>21534</v>
      </c>
      <c r="K3160" s="94" t="s">
        <v>4066</v>
      </c>
      <c r="L3160" s="94" t="s">
        <v>14769</v>
      </c>
    </row>
    <row r="3161" spans="8:12" ht="15" x14ac:dyDescent="0.25">
      <c r="H3161">
        <v>103425</v>
      </c>
      <c r="I3161" t="s">
        <v>21535</v>
      </c>
      <c r="K3161" s="94" t="s">
        <v>4067</v>
      </c>
      <c r="L3161" s="94" t="s">
        <v>14770</v>
      </c>
    </row>
    <row r="3162" spans="8:12" ht="15" x14ac:dyDescent="0.25">
      <c r="H3162">
        <v>103426</v>
      </c>
      <c r="I3162" t="s">
        <v>21536</v>
      </c>
      <c r="K3162" s="94" t="s">
        <v>4068</v>
      </c>
      <c r="L3162" s="94" t="s">
        <v>14771</v>
      </c>
    </row>
    <row r="3163" spans="8:12" ht="15" x14ac:dyDescent="0.25">
      <c r="H3163">
        <v>103427</v>
      </c>
      <c r="I3163" t="s">
        <v>21537</v>
      </c>
      <c r="K3163" s="94" t="s">
        <v>4069</v>
      </c>
      <c r="L3163" s="94" t="s">
        <v>4070</v>
      </c>
    </row>
    <row r="3164" spans="8:12" ht="15" x14ac:dyDescent="0.25">
      <c r="H3164">
        <v>103428</v>
      </c>
      <c r="I3164" t="s">
        <v>21538</v>
      </c>
      <c r="K3164" s="94" t="s">
        <v>4071</v>
      </c>
      <c r="L3164" s="94" t="s">
        <v>4072</v>
      </c>
    </row>
    <row r="3165" spans="8:12" ht="15" x14ac:dyDescent="0.25">
      <c r="H3165">
        <v>103429</v>
      </c>
      <c r="I3165" t="s">
        <v>1778</v>
      </c>
      <c r="K3165" s="94" t="s">
        <v>4073</v>
      </c>
      <c r="L3165" s="94" t="s">
        <v>4074</v>
      </c>
    </row>
    <row r="3166" spans="8:12" ht="15" x14ac:dyDescent="0.25">
      <c r="H3166">
        <v>103430</v>
      </c>
      <c r="I3166" t="s">
        <v>1781</v>
      </c>
      <c r="K3166" s="94" t="s">
        <v>4075</v>
      </c>
      <c r="L3166" s="94" t="s">
        <v>4076</v>
      </c>
    </row>
    <row r="3167" spans="8:12" ht="15" x14ac:dyDescent="0.25">
      <c r="H3167">
        <v>103431</v>
      </c>
      <c r="I3167" t="s">
        <v>1784</v>
      </c>
      <c r="K3167" s="94" t="s">
        <v>4077</v>
      </c>
      <c r="L3167" s="94" t="s">
        <v>4078</v>
      </c>
    </row>
    <row r="3168" spans="8:12" ht="15" x14ac:dyDescent="0.25">
      <c r="H3168">
        <v>103432</v>
      </c>
      <c r="I3168" t="s">
        <v>11635</v>
      </c>
      <c r="K3168" s="94" t="s">
        <v>4079</v>
      </c>
      <c r="L3168" s="94" t="s">
        <v>4080</v>
      </c>
    </row>
    <row r="3169" spans="8:12" ht="15" x14ac:dyDescent="0.25">
      <c r="H3169">
        <v>103433</v>
      </c>
      <c r="I3169" t="s">
        <v>1789</v>
      </c>
      <c r="K3169" s="94" t="s">
        <v>4081</v>
      </c>
      <c r="L3169" s="94" t="s">
        <v>4082</v>
      </c>
    </row>
    <row r="3170" spans="8:12" ht="15" x14ac:dyDescent="0.25">
      <c r="H3170">
        <v>103434</v>
      </c>
      <c r="I3170" t="s">
        <v>1792</v>
      </c>
      <c r="K3170" s="94" t="s">
        <v>4083</v>
      </c>
      <c r="L3170" s="94" t="s">
        <v>4084</v>
      </c>
    </row>
    <row r="3171" spans="8:12" ht="15" x14ac:dyDescent="0.25">
      <c r="H3171">
        <v>103435</v>
      </c>
      <c r="I3171" t="s">
        <v>1795</v>
      </c>
      <c r="K3171" s="94" t="s">
        <v>4085</v>
      </c>
      <c r="L3171" s="94" t="s">
        <v>4086</v>
      </c>
    </row>
    <row r="3172" spans="8:12" ht="15" x14ac:dyDescent="0.25">
      <c r="H3172">
        <v>103436</v>
      </c>
      <c r="I3172" t="s">
        <v>1798</v>
      </c>
      <c r="K3172" s="94" t="s">
        <v>4087</v>
      </c>
      <c r="L3172" s="94" t="s">
        <v>4088</v>
      </c>
    </row>
    <row r="3173" spans="8:12" ht="15" x14ac:dyDescent="0.25">
      <c r="H3173">
        <v>103437</v>
      </c>
      <c r="I3173" t="s">
        <v>1801</v>
      </c>
      <c r="K3173" s="94" t="s">
        <v>4089</v>
      </c>
      <c r="L3173" s="94" t="s">
        <v>4090</v>
      </c>
    </row>
    <row r="3174" spans="8:12" ht="15" x14ac:dyDescent="0.25">
      <c r="H3174">
        <v>103438</v>
      </c>
      <c r="I3174" t="s">
        <v>1804</v>
      </c>
      <c r="K3174" s="94" t="s">
        <v>4091</v>
      </c>
      <c r="L3174" s="94" t="s">
        <v>4092</v>
      </c>
    </row>
    <row r="3175" spans="8:12" ht="15" x14ac:dyDescent="0.25">
      <c r="H3175">
        <v>103439</v>
      </c>
      <c r="I3175" t="s">
        <v>1807</v>
      </c>
      <c r="K3175" s="94" t="s">
        <v>4093</v>
      </c>
      <c r="L3175" s="94" t="s">
        <v>4094</v>
      </c>
    </row>
    <row r="3176" spans="8:12" ht="15" x14ac:dyDescent="0.25">
      <c r="H3176">
        <v>103440</v>
      </c>
      <c r="I3176" t="s">
        <v>1810</v>
      </c>
      <c r="K3176" s="94" t="s">
        <v>4095</v>
      </c>
      <c r="L3176" s="94" t="s">
        <v>4096</v>
      </c>
    </row>
    <row r="3177" spans="8:12" ht="15" x14ac:dyDescent="0.25">
      <c r="H3177">
        <v>103441</v>
      </c>
      <c r="I3177" t="s">
        <v>1813</v>
      </c>
      <c r="K3177" s="94" t="s">
        <v>4097</v>
      </c>
      <c r="L3177" s="94" t="s">
        <v>4098</v>
      </c>
    </row>
    <row r="3178" spans="8:12" ht="15" x14ac:dyDescent="0.25">
      <c r="H3178">
        <v>103442</v>
      </c>
      <c r="I3178" t="s">
        <v>21539</v>
      </c>
      <c r="K3178" s="94" t="s">
        <v>4099</v>
      </c>
      <c r="L3178" s="94" t="s">
        <v>4100</v>
      </c>
    </row>
    <row r="3179" spans="8:12" ht="15" x14ac:dyDescent="0.25">
      <c r="H3179">
        <v>103443</v>
      </c>
      <c r="I3179" t="s">
        <v>23908</v>
      </c>
      <c r="K3179" s="94" t="s">
        <v>4101</v>
      </c>
      <c r="L3179" s="94" t="s">
        <v>4102</v>
      </c>
    </row>
    <row r="3180" spans="8:12" ht="15" x14ac:dyDescent="0.25">
      <c r="H3180">
        <v>103444</v>
      </c>
      <c r="I3180" t="s">
        <v>23909</v>
      </c>
      <c r="K3180" s="94" t="s">
        <v>4103</v>
      </c>
      <c r="L3180" s="94" t="s">
        <v>4104</v>
      </c>
    </row>
    <row r="3181" spans="8:12" ht="15" x14ac:dyDescent="0.25">
      <c r="H3181">
        <v>103445</v>
      </c>
      <c r="I3181" t="s">
        <v>19433</v>
      </c>
      <c r="K3181" s="94" t="s">
        <v>4105</v>
      </c>
      <c r="L3181" s="94" t="s">
        <v>4106</v>
      </c>
    </row>
    <row r="3182" spans="8:12" ht="15" x14ac:dyDescent="0.25">
      <c r="H3182">
        <v>103446</v>
      </c>
      <c r="I3182" t="s">
        <v>23910</v>
      </c>
      <c r="K3182" s="94" t="s">
        <v>4107</v>
      </c>
      <c r="L3182" s="94" t="s">
        <v>4108</v>
      </c>
    </row>
    <row r="3183" spans="8:12" ht="15" x14ac:dyDescent="0.25">
      <c r="H3183">
        <v>103447</v>
      </c>
      <c r="I3183" t="s">
        <v>21540</v>
      </c>
      <c r="K3183" s="94" t="s">
        <v>4109</v>
      </c>
      <c r="L3183" s="94" t="s">
        <v>4110</v>
      </c>
    </row>
    <row r="3184" spans="8:12" ht="15" x14ac:dyDescent="0.25">
      <c r="H3184">
        <v>103448</v>
      </c>
      <c r="I3184" t="s">
        <v>21541</v>
      </c>
      <c r="K3184" s="94" t="s">
        <v>4111</v>
      </c>
      <c r="L3184" s="94" t="s">
        <v>4112</v>
      </c>
    </row>
    <row r="3185" spans="8:12" ht="15" x14ac:dyDescent="0.25">
      <c r="H3185">
        <v>103449</v>
      </c>
      <c r="I3185" t="s">
        <v>1818</v>
      </c>
      <c r="K3185" s="94" t="s">
        <v>4113</v>
      </c>
      <c r="L3185" s="94" t="s">
        <v>4114</v>
      </c>
    </row>
    <row r="3186" spans="8:12" ht="15" x14ac:dyDescent="0.25">
      <c r="H3186">
        <v>103450</v>
      </c>
      <c r="I3186" t="s">
        <v>1821</v>
      </c>
      <c r="K3186" s="94" t="s">
        <v>4115</v>
      </c>
      <c r="L3186" s="94" t="s">
        <v>4116</v>
      </c>
    </row>
    <row r="3187" spans="8:12" ht="15" x14ac:dyDescent="0.25">
      <c r="H3187">
        <v>103451</v>
      </c>
      <c r="I3187" t="s">
        <v>1824</v>
      </c>
      <c r="K3187" s="94" t="s">
        <v>4117</v>
      </c>
      <c r="L3187" s="94" t="s">
        <v>4118</v>
      </c>
    </row>
    <row r="3188" spans="8:12" ht="15" x14ac:dyDescent="0.25">
      <c r="H3188">
        <v>103452</v>
      </c>
      <c r="I3188" t="s">
        <v>21542</v>
      </c>
      <c r="K3188" s="94" t="s">
        <v>4119</v>
      </c>
      <c r="L3188" s="94" t="s">
        <v>4120</v>
      </c>
    </row>
    <row r="3189" spans="8:12" ht="15" x14ac:dyDescent="0.25">
      <c r="H3189">
        <v>103453</v>
      </c>
      <c r="I3189" t="s">
        <v>21543</v>
      </c>
      <c r="K3189" s="94" t="s">
        <v>4121</v>
      </c>
      <c r="L3189" s="94" t="s">
        <v>4122</v>
      </c>
    </row>
    <row r="3190" spans="8:12" ht="15" x14ac:dyDescent="0.25">
      <c r="H3190">
        <v>103454</v>
      </c>
      <c r="I3190" t="s">
        <v>21544</v>
      </c>
      <c r="K3190" s="94" t="s">
        <v>4123</v>
      </c>
      <c r="L3190" s="94" t="s">
        <v>4124</v>
      </c>
    </row>
    <row r="3191" spans="8:12" ht="15" x14ac:dyDescent="0.25">
      <c r="H3191">
        <v>103455</v>
      </c>
      <c r="I3191" t="s">
        <v>21545</v>
      </c>
      <c r="K3191" s="94" t="s">
        <v>4125</v>
      </c>
      <c r="L3191" s="94" t="s">
        <v>4126</v>
      </c>
    </row>
    <row r="3192" spans="8:12" ht="15" x14ac:dyDescent="0.25">
      <c r="H3192">
        <v>103456</v>
      </c>
      <c r="I3192" t="s">
        <v>21546</v>
      </c>
      <c r="K3192" s="94" t="s">
        <v>4127</v>
      </c>
      <c r="L3192" s="94" t="s">
        <v>4128</v>
      </c>
    </row>
    <row r="3193" spans="8:12" ht="15" x14ac:dyDescent="0.25">
      <c r="H3193">
        <v>103457</v>
      </c>
      <c r="I3193" t="s">
        <v>23911</v>
      </c>
      <c r="K3193" s="94" t="s">
        <v>4129</v>
      </c>
      <c r="L3193" s="94" t="s">
        <v>4130</v>
      </c>
    </row>
    <row r="3194" spans="8:12" ht="15" x14ac:dyDescent="0.25">
      <c r="H3194">
        <v>103458</v>
      </c>
      <c r="I3194" t="s">
        <v>21547</v>
      </c>
      <c r="K3194" s="94" t="s">
        <v>4131</v>
      </c>
      <c r="L3194" s="94" t="s">
        <v>4132</v>
      </c>
    </row>
    <row r="3195" spans="8:12" ht="15" x14ac:dyDescent="0.25">
      <c r="H3195">
        <v>103459</v>
      </c>
      <c r="I3195" t="s">
        <v>21548</v>
      </c>
      <c r="K3195" s="94" t="s">
        <v>4133</v>
      </c>
      <c r="L3195" s="94" t="s">
        <v>4134</v>
      </c>
    </row>
    <row r="3196" spans="8:12" ht="15" x14ac:dyDescent="0.25">
      <c r="H3196">
        <v>103460</v>
      </c>
      <c r="I3196" t="s">
        <v>21549</v>
      </c>
      <c r="K3196" s="94" t="s">
        <v>4135</v>
      </c>
      <c r="L3196" s="94" t="s">
        <v>4136</v>
      </c>
    </row>
    <row r="3197" spans="8:12" ht="15" x14ac:dyDescent="0.25">
      <c r="H3197">
        <v>103461</v>
      </c>
      <c r="I3197" t="s">
        <v>21550</v>
      </c>
      <c r="K3197" s="94" t="s">
        <v>4137</v>
      </c>
      <c r="L3197" s="94" t="s">
        <v>4138</v>
      </c>
    </row>
    <row r="3198" spans="8:12" ht="15" x14ac:dyDescent="0.25">
      <c r="H3198">
        <v>103462</v>
      </c>
      <c r="I3198" t="s">
        <v>21551</v>
      </c>
      <c r="K3198" s="94" t="s">
        <v>4139</v>
      </c>
      <c r="L3198" s="94" t="s">
        <v>4140</v>
      </c>
    </row>
    <row r="3199" spans="8:12" ht="15" x14ac:dyDescent="0.25">
      <c r="H3199">
        <v>103463</v>
      </c>
      <c r="I3199" t="s">
        <v>11637</v>
      </c>
      <c r="K3199" s="94" t="s">
        <v>4141</v>
      </c>
      <c r="L3199" s="94" t="s">
        <v>4142</v>
      </c>
    </row>
    <row r="3200" spans="8:12" ht="15" x14ac:dyDescent="0.25">
      <c r="H3200">
        <v>103464</v>
      </c>
      <c r="I3200" t="s">
        <v>11638</v>
      </c>
      <c r="K3200" s="94" t="s">
        <v>4143</v>
      </c>
      <c r="L3200" s="94" t="s">
        <v>4144</v>
      </c>
    </row>
    <row r="3201" spans="8:12" ht="15" x14ac:dyDescent="0.25">
      <c r="H3201">
        <v>103465</v>
      </c>
      <c r="I3201" t="s">
        <v>11639</v>
      </c>
      <c r="K3201" s="94" t="s">
        <v>4145</v>
      </c>
      <c r="L3201" s="94" t="s">
        <v>4146</v>
      </c>
    </row>
    <row r="3202" spans="8:12" ht="15" x14ac:dyDescent="0.25">
      <c r="H3202">
        <v>103466</v>
      </c>
      <c r="I3202" t="s">
        <v>21552</v>
      </c>
      <c r="K3202" s="94" t="s">
        <v>4147</v>
      </c>
      <c r="L3202" s="94" t="s">
        <v>4148</v>
      </c>
    </row>
    <row r="3203" spans="8:12" ht="15" x14ac:dyDescent="0.25">
      <c r="H3203">
        <v>103467</v>
      </c>
      <c r="I3203" t="s">
        <v>21553</v>
      </c>
      <c r="K3203" s="94" t="s">
        <v>4149</v>
      </c>
      <c r="L3203" s="94" t="s">
        <v>4150</v>
      </c>
    </row>
    <row r="3204" spans="8:12" ht="15" x14ac:dyDescent="0.25">
      <c r="H3204">
        <v>103468</v>
      </c>
      <c r="I3204" t="s">
        <v>11640</v>
      </c>
      <c r="K3204" s="94" t="s">
        <v>4151</v>
      </c>
      <c r="L3204" s="94" t="s">
        <v>4152</v>
      </c>
    </row>
    <row r="3205" spans="8:12" ht="15" x14ac:dyDescent="0.25">
      <c r="H3205">
        <v>103469</v>
      </c>
      <c r="I3205" t="s">
        <v>11641</v>
      </c>
      <c r="K3205" s="94" t="s">
        <v>4153</v>
      </c>
      <c r="L3205" s="94" t="s">
        <v>4154</v>
      </c>
    </row>
    <row r="3206" spans="8:12" ht="15" x14ac:dyDescent="0.25">
      <c r="H3206">
        <v>103470</v>
      </c>
      <c r="I3206" t="s">
        <v>21554</v>
      </c>
      <c r="K3206" s="94" t="s">
        <v>4155</v>
      </c>
      <c r="L3206" s="94" t="s">
        <v>4156</v>
      </c>
    </row>
    <row r="3207" spans="8:12" ht="15" x14ac:dyDescent="0.25">
      <c r="H3207">
        <v>103471</v>
      </c>
      <c r="I3207" t="s">
        <v>11642</v>
      </c>
      <c r="K3207" s="94" t="s">
        <v>4157</v>
      </c>
      <c r="L3207" s="94" t="s">
        <v>4158</v>
      </c>
    </row>
    <row r="3208" spans="8:12" ht="15" x14ac:dyDescent="0.25">
      <c r="H3208">
        <v>103472</v>
      </c>
      <c r="I3208" t="s">
        <v>21555</v>
      </c>
      <c r="K3208" s="94" t="s">
        <v>4159</v>
      </c>
      <c r="L3208" s="94" t="s">
        <v>4160</v>
      </c>
    </row>
    <row r="3209" spans="8:12" ht="15" x14ac:dyDescent="0.25">
      <c r="H3209">
        <v>103473</v>
      </c>
      <c r="I3209" t="s">
        <v>18882</v>
      </c>
      <c r="K3209" s="94" t="s">
        <v>4161</v>
      </c>
      <c r="L3209" s="94" t="s">
        <v>4162</v>
      </c>
    </row>
    <row r="3210" spans="8:12" ht="15" x14ac:dyDescent="0.25">
      <c r="H3210">
        <v>103474</v>
      </c>
      <c r="I3210" t="s">
        <v>20431</v>
      </c>
      <c r="K3210" s="94" t="s">
        <v>4163</v>
      </c>
      <c r="L3210" s="94" t="s">
        <v>4164</v>
      </c>
    </row>
    <row r="3211" spans="8:12" ht="15" x14ac:dyDescent="0.25">
      <c r="H3211">
        <v>103475</v>
      </c>
      <c r="I3211" t="s">
        <v>21556</v>
      </c>
      <c r="K3211" s="94" t="s">
        <v>4165</v>
      </c>
      <c r="L3211" s="94" t="s">
        <v>4166</v>
      </c>
    </row>
    <row r="3212" spans="8:12" ht="15" x14ac:dyDescent="0.25">
      <c r="H3212">
        <v>103476</v>
      </c>
      <c r="I3212" t="s">
        <v>21557</v>
      </c>
      <c r="K3212" s="94" t="s">
        <v>4167</v>
      </c>
      <c r="L3212" s="94" t="s">
        <v>4168</v>
      </c>
    </row>
    <row r="3213" spans="8:12" ht="15" x14ac:dyDescent="0.25">
      <c r="H3213">
        <v>103477</v>
      </c>
      <c r="I3213" t="s">
        <v>21558</v>
      </c>
      <c r="K3213" s="94" t="s">
        <v>4169</v>
      </c>
      <c r="L3213" s="94" t="s">
        <v>4170</v>
      </c>
    </row>
    <row r="3214" spans="8:12" ht="15" x14ac:dyDescent="0.25">
      <c r="H3214">
        <v>103478</v>
      </c>
      <c r="I3214" t="s">
        <v>21559</v>
      </c>
      <c r="K3214" s="94" t="s">
        <v>4171</v>
      </c>
      <c r="L3214" s="94" t="s">
        <v>4172</v>
      </c>
    </row>
    <row r="3215" spans="8:12" ht="15" x14ac:dyDescent="0.25">
      <c r="H3215">
        <v>103479</v>
      </c>
      <c r="I3215" t="s">
        <v>21560</v>
      </c>
      <c r="K3215" s="94" t="s">
        <v>4173</v>
      </c>
      <c r="L3215" s="94" t="s">
        <v>4174</v>
      </c>
    </row>
    <row r="3216" spans="8:12" ht="15" x14ac:dyDescent="0.25">
      <c r="H3216">
        <v>103480</v>
      </c>
      <c r="I3216" t="s">
        <v>21561</v>
      </c>
      <c r="K3216" s="94" t="s">
        <v>4175</v>
      </c>
      <c r="L3216" s="94" t="s">
        <v>4176</v>
      </c>
    </row>
    <row r="3217" spans="8:12" ht="15" x14ac:dyDescent="0.25">
      <c r="H3217">
        <v>103481</v>
      </c>
      <c r="I3217" t="s">
        <v>21562</v>
      </c>
      <c r="K3217" s="94" t="s">
        <v>4177</v>
      </c>
      <c r="L3217" s="94" t="s">
        <v>4178</v>
      </c>
    </row>
    <row r="3218" spans="8:12" ht="15" x14ac:dyDescent="0.25">
      <c r="H3218">
        <v>103482</v>
      </c>
      <c r="I3218" t="s">
        <v>21563</v>
      </c>
      <c r="K3218" s="94" t="s">
        <v>4179</v>
      </c>
      <c r="L3218" s="94" t="s">
        <v>4180</v>
      </c>
    </row>
    <row r="3219" spans="8:12" ht="15" x14ac:dyDescent="0.25">
      <c r="H3219">
        <v>103483</v>
      </c>
      <c r="I3219" t="s">
        <v>21564</v>
      </c>
      <c r="K3219" s="94" t="s">
        <v>4181</v>
      </c>
      <c r="L3219" s="94" t="s">
        <v>4182</v>
      </c>
    </row>
    <row r="3220" spans="8:12" ht="15" x14ac:dyDescent="0.25">
      <c r="H3220">
        <v>103484</v>
      </c>
      <c r="I3220" t="s">
        <v>11643</v>
      </c>
      <c r="K3220" s="94" t="s">
        <v>4183</v>
      </c>
      <c r="L3220" s="94" t="s">
        <v>4184</v>
      </c>
    </row>
    <row r="3221" spans="8:12" ht="15" x14ac:dyDescent="0.25">
      <c r="H3221">
        <v>103485</v>
      </c>
      <c r="I3221" t="s">
        <v>21565</v>
      </c>
      <c r="K3221" s="94" t="s">
        <v>4185</v>
      </c>
      <c r="L3221" s="94" t="s">
        <v>4186</v>
      </c>
    </row>
    <row r="3222" spans="8:12" ht="15" x14ac:dyDescent="0.25">
      <c r="H3222">
        <v>103486</v>
      </c>
      <c r="I3222" t="s">
        <v>21566</v>
      </c>
      <c r="K3222" s="94" t="s">
        <v>4187</v>
      </c>
      <c r="L3222" s="94" t="s">
        <v>4188</v>
      </c>
    </row>
    <row r="3223" spans="8:12" ht="15" x14ac:dyDescent="0.25">
      <c r="H3223">
        <v>103487</v>
      </c>
      <c r="I3223" t="s">
        <v>21567</v>
      </c>
      <c r="K3223" s="94" t="s">
        <v>4189</v>
      </c>
      <c r="L3223" s="94" t="s">
        <v>4190</v>
      </c>
    </row>
    <row r="3224" spans="8:12" ht="15" x14ac:dyDescent="0.25">
      <c r="H3224">
        <v>103488</v>
      </c>
      <c r="I3224" t="s">
        <v>21568</v>
      </c>
      <c r="K3224" s="94" t="s">
        <v>4191</v>
      </c>
      <c r="L3224" s="94" t="s">
        <v>4192</v>
      </c>
    </row>
    <row r="3225" spans="8:12" ht="15" x14ac:dyDescent="0.25">
      <c r="H3225">
        <v>103489</v>
      </c>
      <c r="I3225" t="s">
        <v>21569</v>
      </c>
      <c r="K3225" s="94" t="s">
        <v>4193</v>
      </c>
      <c r="L3225" s="94" t="s">
        <v>4194</v>
      </c>
    </row>
    <row r="3226" spans="8:12" ht="15" x14ac:dyDescent="0.25">
      <c r="H3226">
        <v>103490</v>
      </c>
      <c r="I3226" t="s">
        <v>21570</v>
      </c>
      <c r="K3226" s="94" t="s">
        <v>4195</v>
      </c>
      <c r="L3226" s="94" t="s">
        <v>4196</v>
      </c>
    </row>
    <row r="3227" spans="8:12" ht="15" x14ac:dyDescent="0.25">
      <c r="H3227">
        <v>103491</v>
      </c>
      <c r="I3227" t="s">
        <v>21571</v>
      </c>
      <c r="K3227" s="94" t="s">
        <v>4197</v>
      </c>
      <c r="L3227" s="94" t="s">
        <v>4198</v>
      </c>
    </row>
    <row r="3228" spans="8:12" ht="15" x14ac:dyDescent="0.25">
      <c r="H3228">
        <v>103492</v>
      </c>
      <c r="I3228" t="s">
        <v>21572</v>
      </c>
      <c r="K3228" s="94" t="s">
        <v>4199</v>
      </c>
      <c r="L3228" s="94" t="s">
        <v>4200</v>
      </c>
    </row>
    <row r="3229" spans="8:12" ht="15" x14ac:dyDescent="0.25">
      <c r="H3229">
        <v>103493</v>
      </c>
      <c r="I3229" t="s">
        <v>21573</v>
      </c>
      <c r="K3229" s="94" t="s">
        <v>4201</v>
      </c>
      <c r="L3229" s="94" t="s">
        <v>4202</v>
      </c>
    </row>
    <row r="3230" spans="8:12" ht="15" x14ac:dyDescent="0.25">
      <c r="H3230">
        <v>103494</v>
      </c>
      <c r="I3230" t="s">
        <v>11644</v>
      </c>
      <c r="K3230" s="94" t="s">
        <v>4203</v>
      </c>
      <c r="L3230" s="94" t="s">
        <v>4204</v>
      </c>
    </row>
    <row r="3231" spans="8:12" ht="15" x14ac:dyDescent="0.25">
      <c r="H3231">
        <v>103495</v>
      </c>
      <c r="I3231" t="s">
        <v>21574</v>
      </c>
      <c r="K3231" s="94" t="s">
        <v>4205</v>
      </c>
      <c r="L3231" s="94" t="s">
        <v>4206</v>
      </c>
    </row>
    <row r="3232" spans="8:12" ht="15" x14ac:dyDescent="0.25">
      <c r="H3232">
        <v>103496</v>
      </c>
      <c r="I3232" t="s">
        <v>21575</v>
      </c>
      <c r="K3232" s="94" t="s">
        <v>4207</v>
      </c>
      <c r="L3232" s="94" t="s">
        <v>4208</v>
      </c>
    </row>
    <row r="3233" spans="8:12" ht="15" x14ac:dyDescent="0.25">
      <c r="H3233">
        <v>103497</v>
      </c>
      <c r="I3233" t="s">
        <v>21576</v>
      </c>
      <c r="K3233" s="94" t="s">
        <v>4209</v>
      </c>
      <c r="L3233" s="94" t="s">
        <v>4210</v>
      </c>
    </row>
    <row r="3234" spans="8:12" ht="15" x14ac:dyDescent="0.25">
      <c r="H3234">
        <v>103498</v>
      </c>
      <c r="I3234" t="s">
        <v>21577</v>
      </c>
      <c r="K3234" s="94" t="s">
        <v>4211</v>
      </c>
      <c r="L3234" s="94" t="s">
        <v>4212</v>
      </c>
    </row>
    <row r="3235" spans="8:12" ht="15" x14ac:dyDescent="0.25">
      <c r="H3235">
        <v>103499</v>
      </c>
      <c r="I3235" t="s">
        <v>21578</v>
      </c>
      <c r="K3235" s="94" t="s">
        <v>4213</v>
      </c>
      <c r="L3235" s="94" t="s">
        <v>4214</v>
      </c>
    </row>
    <row r="3236" spans="8:12" ht="15" x14ac:dyDescent="0.25">
      <c r="H3236">
        <v>103500</v>
      </c>
      <c r="I3236" t="s">
        <v>21579</v>
      </c>
      <c r="K3236" s="94" t="s">
        <v>4215</v>
      </c>
      <c r="L3236" s="94" t="s">
        <v>4216</v>
      </c>
    </row>
    <row r="3237" spans="8:12" ht="15" x14ac:dyDescent="0.25">
      <c r="H3237">
        <v>103501</v>
      </c>
      <c r="I3237" t="s">
        <v>21580</v>
      </c>
      <c r="K3237" s="94" t="s">
        <v>4217</v>
      </c>
      <c r="L3237" s="94" t="s">
        <v>4218</v>
      </c>
    </row>
    <row r="3238" spans="8:12" ht="15" x14ac:dyDescent="0.25">
      <c r="H3238">
        <v>103502</v>
      </c>
      <c r="I3238" t="s">
        <v>21581</v>
      </c>
      <c r="K3238" s="94" t="s">
        <v>4219</v>
      </c>
      <c r="L3238" s="94" t="s">
        <v>4220</v>
      </c>
    </row>
    <row r="3239" spans="8:12" ht="15" x14ac:dyDescent="0.25">
      <c r="H3239">
        <v>103503</v>
      </c>
      <c r="I3239" t="s">
        <v>11645</v>
      </c>
      <c r="K3239" s="94" t="s">
        <v>4221</v>
      </c>
      <c r="L3239" s="94" t="s">
        <v>4222</v>
      </c>
    </row>
    <row r="3240" spans="8:12" ht="15" x14ac:dyDescent="0.25">
      <c r="H3240">
        <v>103504</v>
      </c>
      <c r="I3240" t="s">
        <v>21582</v>
      </c>
      <c r="K3240" s="94" t="s">
        <v>4223</v>
      </c>
      <c r="L3240" s="94" t="s">
        <v>4224</v>
      </c>
    </row>
    <row r="3241" spans="8:12" ht="15" x14ac:dyDescent="0.25">
      <c r="H3241">
        <v>103505</v>
      </c>
      <c r="I3241" t="s">
        <v>21583</v>
      </c>
      <c r="K3241" s="94" t="s">
        <v>4225</v>
      </c>
      <c r="L3241" s="94" t="s">
        <v>4226</v>
      </c>
    </row>
    <row r="3242" spans="8:12" ht="15" x14ac:dyDescent="0.25">
      <c r="H3242">
        <v>103506</v>
      </c>
      <c r="I3242" t="s">
        <v>21584</v>
      </c>
      <c r="K3242" s="94" t="s">
        <v>4227</v>
      </c>
      <c r="L3242" s="94" t="s">
        <v>4228</v>
      </c>
    </row>
    <row r="3243" spans="8:12" ht="15" x14ac:dyDescent="0.25">
      <c r="H3243">
        <v>103507</v>
      </c>
      <c r="I3243" t="s">
        <v>21585</v>
      </c>
      <c r="K3243" s="94" t="s">
        <v>4229</v>
      </c>
      <c r="L3243" s="94" t="s">
        <v>4230</v>
      </c>
    </row>
    <row r="3244" spans="8:12" ht="15" x14ac:dyDescent="0.25">
      <c r="H3244">
        <v>103508</v>
      </c>
      <c r="I3244" t="s">
        <v>21586</v>
      </c>
      <c r="K3244" s="94" t="s">
        <v>4231</v>
      </c>
      <c r="L3244" s="94" t="s">
        <v>4232</v>
      </c>
    </row>
    <row r="3245" spans="8:12" ht="15" x14ac:dyDescent="0.25">
      <c r="H3245">
        <v>103509</v>
      </c>
      <c r="I3245" t="s">
        <v>21587</v>
      </c>
      <c r="K3245" s="94" t="s">
        <v>4233</v>
      </c>
      <c r="L3245" s="94" t="s">
        <v>4234</v>
      </c>
    </row>
    <row r="3246" spans="8:12" ht="15" x14ac:dyDescent="0.25">
      <c r="H3246">
        <v>103510</v>
      </c>
      <c r="I3246" t="s">
        <v>21588</v>
      </c>
      <c r="K3246" s="94" t="s">
        <v>4235</v>
      </c>
      <c r="L3246" s="94" t="s">
        <v>4236</v>
      </c>
    </row>
    <row r="3247" spans="8:12" ht="15" x14ac:dyDescent="0.25">
      <c r="H3247">
        <v>103511</v>
      </c>
      <c r="I3247" t="s">
        <v>21589</v>
      </c>
      <c r="K3247" s="94" t="s">
        <v>4237</v>
      </c>
      <c r="L3247" s="94" t="s">
        <v>4238</v>
      </c>
    </row>
    <row r="3248" spans="8:12" ht="15" x14ac:dyDescent="0.25">
      <c r="H3248">
        <v>103512</v>
      </c>
      <c r="I3248" t="s">
        <v>21590</v>
      </c>
      <c r="K3248" s="94" t="s">
        <v>4239</v>
      </c>
      <c r="L3248" s="94" t="s">
        <v>4240</v>
      </c>
    </row>
    <row r="3249" spans="8:12" ht="15" x14ac:dyDescent="0.25">
      <c r="H3249">
        <v>103513</v>
      </c>
      <c r="I3249" t="s">
        <v>21591</v>
      </c>
      <c r="K3249" s="94" t="s">
        <v>4241</v>
      </c>
      <c r="L3249" s="94" t="s">
        <v>4242</v>
      </c>
    </row>
    <row r="3250" spans="8:12" ht="15" x14ac:dyDescent="0.25">
      <c r="H3250">
        <v>103514</v>
      </c>
      <c r="I3250" t="s">
        <v>21592</v>
      </c>
      <c r="K3250" s="94" t="s">
        <v>4243</v>
      </c>
      <c r="L3250" s="94" t="s">
        <v>4244</v>
      </c>
    </row>
    <row r="3251" spans="8:12" ht="15" x14ac:dyDescent="0.25">
      <c r="H3251">
        <v>103515</v>
      </c>
      <c r="I3251" t="s">
        <v>23912</v>
      </c>
      <c r="K3251" s="94" t="s">
        <v>4245</v>
      </c>
      <c r="L3251" s="94" t="s">
        <v>4246</v>
      </c>
    </row>
    <row r="3252" spans="8:12" ht="15" x14ac:dyDescent="0.25">
      <c r="H3252">
        <v>103516</v>
      </c>
      <c r="I3252" t="s">
        <v>21593</v>
      </c>
      <c r="K3252" s="94" t="s">
        <v>4247</v>
      </c>
      <c r="L3252" s="94" t="s">
        <v>4248</v>
      </c>
    </row>
    <row r="3253" spans="8:12" ht="15" x14ac:dyDescent="0.25">
      <c r="H3253">
        <v>103517</v>
      </c>
      <c r="I3253" t="s">
        <v>21594</v>
      </c>
      <c r="K3253" s="94" t="s">
        <v>4249</v>
      </c>
      <c r="L3253" s="94" t="s">
        <v>4250</v>
      </c>
    </row>
    <row r="3254" spans="8:12" ht="15" x14ac:dyDescent="0.25">
      <c r="H3254">
        <v>103518</v>
      </c>
      <c r="I3254" t="s">
        <v>23913</v>
      </c>
      <c r="K3254" s="94" t="s">
        <v>4251</v>
      </c>
      <c r="L3254" s="94" t="s">
        <v>4252</v>
      </c>
    </row>
    <row r="3255" spans="8:12" ht="15" x14ac:dyDescent="0.25">
      <c r="H3255">
        <v>103519</v>
      </c>
      <c r="I3255" t="s">
        <v>21595</v>
      </c>
      <c r="K3255" s="94" t="s">
        <v>4253</v>
      </c>
      <c r="L3255" s="94" t="s">
        <v>4254</v>
      </c>
    </row>
    <row r="3256" spans="8:12" ht="15" x14ac:dyDescent="0.25">
      <c r="H3256">
        <v>103520</v>
      </c>
      <c r="I3256" t="s">
        <v>21596</v>
      </c>
      <c r="K3256" s="94" t="s">
        <v>4255</v>
      </c>
      <c r="L3256" s="94" t="s">
        <v>4256</v>
      </c>
    </row>
    <row r="3257" spans="8:12" ht="15" x14ac:dyDescent="0.25">
      <c r="H3257">
        <v>103521</v>
      </c>
      <c r="I3257" t="s">
        <v>21597</v>
      </c>
      <c r="K3257" s="94" t="s">
        <v>4257</v>
      </c>
      <c r="L3257" s="94" t="s">
        <v>4258</v>
      </c>
    </row>
    <row r="3258" spans="8:12" ht="15" x14ac:dyDescent="0.25">
      <c r="H3258">
        <v>103522</v>
      </c>
      <c r="I3258" t="s">
        <v>21598</v>
      </c>
      <c r="K3258" s="94" t="s">
        <v>4259</v>
      </c>
      <c r="L3258" s="94" t="s">
        <v>4260</v>
      </c>
    </row>
    <row r="3259" spans="8:12" ht="15" x14ac:dyDescent="0.25">
      <c r="H3259">
        <v>103523</v>
      </c>
      <c r="I3259" t="s">
        <v>23914</v>
      </c>
      <c r="K3259" s="94" t="s">
        <v>4261</v>
      </c>
      <c r="L3259" s="94" t="s">
        <v>4262</v>
      </c>
    </row>
    <row r="3260" spans="8:12" ht="15" x14ac:dyDescent="0.25">
      <c r="H3260">
        <v>103524</v>
      </c>
      <c r="I3260" t="s">
        <v>23915</v>
      </c>
      <c r="K3260" s="94" t="s">
        <v>4263</v>
      </c>
      <c r="L3260" s="94" t="s">
        <v>4264</v>
      </c>
    </row>
    <row r="3261" spans="8:12" ht="15" x14ac:dyDescent="0.25">
      <c r="H3261">
        <v>103525</v>
      </c>
      <c r="I3261" t="s">
        <v>21599</v>
      </c>
      <c r="K3261" s="94" t="s">
        <v>4265</v>
      </c>
      <c r="L3261" s="94" t="s">
        <v>4266</v>
      </c>
    </row>
    <row r="3262" spans="8:12" ht="15" x14ac:dyDescent="0.25">
      <c r="H3262">
        <v>103526</v>
      </c>
      <c r="I3262" t="s">
        <v>21600</v>
      </c>
      <c r="K3262" s="94" t="s">
        <v>4267</v>
      </c>
      <c r="L3262" s="94" t="s">
        <v>4268</v>
      </c>
    </row>
    <row r="3263" spans="8:12" ht="15" x14ac:dyDescent="0.25">
      <c r="H3263">
        <v>103527</v>
      </c>
      <c r="I3263" t="s">
        <v>21601</v>
      </c>
      <c r="K3263" s="94" t="s">
        <v>4269</v>
      </c>
      <c r="L3263" s="94" t="s">
        <v>4270</v>
      </c>
    </row>
    <row r="3264" spans="8:12" ht="15" x14ac:dyDescent="0.25">
      <c r="H3264">
        <v>103528</v>
      </c>
      <c r="I3264" t="s">
        <v>21602</v>
      </c>
      <c r="K3264" s="94" t="s">
        <v>4271</v>
      </c>
      <c r="L3264" s="94" t="s">
        <v>4272</v>
      </c>
    </row>
    <row r="3265" spans="8:12" ht="15" x14ac:dyDescent="0.25">
      <c r="H3265">
        <v>103529</v>
      </c>
      <c r="I3265" t="s">
        <v>21603</v>
      </c>
      <c r="K3265" s="94" t="s">
        <v>4273</v>
      </c>
      <c r="L3265" s="94" t="s">
        <v>4274</v>
      </c>
    </row>
    <row r="3266" spans="8:12" ht="15" x14ac:dyDescent="0.25">
      <c r="H3266">
        <v>103530</v>
      </c>
      <c r="I3266" t="s">
        <v>21604</v>
      </c>
      <c r="K3266" s="94" t="s">
        <v>4275</v>
      </c>
      <c r="L3266" s="94" t="s">
        <v>4276</v>
      </c>
    </row>
    <row r="3267" spans="8:12" ht="15" x14ac:dyDescent="0.25">
      <c r="H3267">
        <v>103531</v>
      </c>
      <c r="I3267" t="s">
        <v>21605</v>
      </c>
      <c r="K3267" s="94" t="s">
        <v>4277</v>
      </c>
      <c r="L3267" s="94" t="s">
        <v>4278</v>
      </c>
    </row>
    <row r="3268" spans="8:12" ht="15" x14ac:dyDescent="0.25">
      <c r="H3268">
        <v>103532</v>
      </c>
      <c r="I3268" t="s">
        <v>21606</v>
      </c>
      <c r="K3268" s="94" t="s">
        <v>4279</v>
      </c>
      <c r="L3268" s="94" t="s">
        <v>4280</v>
      </c>
    </row>
    <row r="3269" spans="8:12" ht="15" x14ac:dyDescent="0.25">
      <c r="H3269">
        <v>103533</v>
      </c>
      <c r="I3269" t="s">
        <v>21607</v>
      </c>
      <c r="K3269" s="94" t="s">
        <v>4281</v>
      </c>
      <c r="L3269" s="94" t="s">
        <v>4282</v>
      </c>
    </row>
    <row r="3270" spans="8:12" ht="15" x14ac:dyDescent="0.25">
      <c r="H3270">
        <v>103534</v>
      </c>
      <c r="I3270" t="s">
        <v>23916</v>
      </c>
      <c r="K3270" s="94" t="s">
        <v>4283</v>
      </c>
      <c r="L3270" s="94" t="s">
        <v>4284</v>
      </c>
    </row>
    <row r="3271" spans="8:12" ht="15" x14ac:dyDescent="0.25">
      <c r="H3271">
        <v>103535</v>
      </c>
      <c r="I3271" t="s">
        <v>1912</v>
      </c>
      <c r="K3271" s="94" t="s">
        <v>4285</v>
      </c>
      <c r="L3271" s="94" t="s">
        <v>4286</v>
      </c>
    </row>
    <row r="3272" spans="8:12" ht="15" x14ac:dyDescent="0.25">
      <c r="H3272">
        <v>103536</v>
      </c>
      <c r="I3272" t="s">
        <v>11646</v>
      </c>
      <c r="K3272" s="94" t="s">
        <v>4287</v>
      </c>
      <c r="L3272" s="94" t="s">
        <v>4288</v>
      </c>
    </row>
    <row r="3273" spans="8:12" ht="15" x14ac:dyDescent="0.25">
      <c r="H3273">
        <v>103537</v>
      </c>
      <c r="I3273" t="s">
        <v>21608</v>
      </c>
      <c r="K3273" s="94" t="s">
        <v>4289</v>
      </c>
      <c r="L3273" s="94" t="s">
        <v>4290</v>
      </c>
    </row>
    <row r="3274" spans="8:12" ht="15" x14ac:dyDescent="0.25">
      <c r="H3274">
        <v>103538</v>
      </c>
      <c r="I3274" t="s">
        <v>21609</v>
      </c>
      <c r="K3274" s="94" t="s">
        <v>4291</v>
      </c>
      <c r="L3274" s="94" t="s">
        <v>4292</v>
      </c>
    </row>
    <row r="3275" spans="8:12" ht="15" x14ac:dyDescent="0.25">
      <c r="H3275">
        <v>103539</v>
      </c>
      <c r="I3275" t="s">
        <v>21610</v>
      </c>
      <c r="K3275" s="94" t="s">
        <v>4293</v>
      </c>
      <c r="L3275" s="94" t="s">
        <v>4294</v>
      </c>
    </row>
    <row r="3276" spans="8:12" ht="15" x14ac:dyDescent="0.25">
      <c r="H3276">
        <v>103540</v>
      </c>
      <c r="I3276" t="s">
        <v>21611</v>
      </c>
      <c r="K3276" s="94" t="s">
        <v>4295</v>
      </c>
      <c r="L3276" s="94" t="s">
        <v>4296</v>
      </c>
    </row>
    <row r="3277" spans="8:12" ht="15" x14ac:dyDescent="0.25">
      <c r="H3277">
        <v>103541</v>
      </c>
      <c r="I3277" t="s">
        <v>21612</v>
      </c>
      <c r="K3277" s="94" t="s">
        <v>4297</v>
      </c>
      <c r="L3277" s="94" t="s">
        <v>4298</v>
      </c>
    </row>
    <row r="3278" spans="8:12" ht="15" x14ac:dyDescent="0.25">
      <c r="H3278">
        <v>103542</v>
      </c>
      <c r="I3278" t="s">
        <v>11647</v>
      </c>
      <c r="K3278" s="94" t="s">
        <v>4299</v>
      </c>
      <c r="L3278" s="94" t="s">
        <v>4300</v>
      </c>
    </row>
    <row r="3279" spans="8:12" ht="15" x14ac:dyDescent="0.25">
      <c r="H3279">
        <v>103543</v>
      </c>
      <c r="I3279" t="s">
        <v>21613</v>
      </c>
      <c r="K3279" s="94" t="s">
        <v>4301</v>
      </c>
      <c r="L3279" s="94" t="s">
        <v>4302</v>
      </c>
    </row>
    <row r="3280" spans="8:12" ht="15" x14ac:dyDescent="0.25">
      <c r="H3280">
        <v>103544</v>
      </c>
      <c r="I3280" t="s">
        <v>21614</v>
      </c>
      <c r="K3280" s="94" t="s">
        <v>4303</v>
      </c>
      <c r="L3280" s="94" t="s">
        <v>4304</v>
      </c>
    </row>
    <row r="3281" spans="8:12" ht="15" x14ac:dyDescent="0.25">
      <c r="H3281">
        <v>103545</v>
      </c>
      <c r="I3281" t="s">
        <v>21615</v>
      </c>
      <c r="K3281" s="94" t="s">
        <v>4305</v>
      </c>
      <c r="L3281" s="94" t="s">
        <v>4306</v>
      </c>
    </row>
    <row r="3282" spans="8:12" ht="15" x14ac:dyDescent="0.25">
      <c r="H3282">
        <v>103546</v>
      </c>
      <c r="I3282" t="s">
        <v>21616</v>
      </c>
      <c r="K3282" s="94" t="s">
        <v>4307</v>
      </c>
      <c r="L3282" s="94" t="s">
        <v>4308</v>
      </c>
    </row>
    <row r="3283" spans="8:12" ht="15" x14ac:dyDescent="0.25">
      <c r="H3283">
        <v>103547</v>
      </c>
      <c r="I3283" t="s">
        <v>21617</v>
      </c>
      <c r="K3283" s="94" t="s">
        <v>4309</v>
      </c>
      <c r="L3283" s="94" t="s">
        <v>4310</v>
      </c>
    </row>
    <row r="3284" spans="8:12" ht="15" x14ac:dyDescent="0.25">
      <c r="H3284">
        <v>103548</v>
      </c>
      <c r="I3284" t="s">
        <v>21618</v>
      </c>
      <c r="K3284" s="94" t="s">
        <v>4311</v>
      </c>
      <c r="L3284" s="94" t="s">
        <v>4312</v>
      </c>
    </row>
    <row r="3285" spans="8:12" ht="15" x14ac:dyDescent="0.25">
      <c r="H3285">
        <v>103549</v>
      </c>
      <c r="I3285" t="s">
        <v>21619</v>
      </c>
      <c r="K3285" s="94" t="s">
        <v>4313</v>
      </c>
      <c r="L3285" s="94" t="s">
        <v>4314</v>
      </c>
    </row>
    <row r="3286" spans="8:12" ht="15" x14ac:dyDescent="0.25">
      <c r="H3286">
        <v>103550</v>
      </c>
      <c r="I3286" t="s">
        <v>21620</v>
      </c>
      <c r="K3286" s="94" t="s">
        <v>4315</v>
      </c>
      <c r="L3286" s="94" t="s">
        <v>4316</v>
      </c>
    </row>
    <row r="3287" spans="8:12" ht="15" x14ac:dyDescent="0.25">
      <c r="H3287">
        <v>103551</v>
      </c>
      <c r="I3287" t="s">
        <v>21621</v>
      </c>
      <c r="K3287" s="94" t="s">
        <v>4317</v>
      </c>
      <c r="L3287" s="94" t="s">
        <v>4318</v>
      </c>
    </row>
    <row r="3288" spans="8:12" ht="15" x14ac:dyDescent="0.25">
      <c r="H3288">
        <v>103552</v>
      </c>
      <c r="I3288" t="s">
        <v>21622</v>
      </c>
      <c r="K3288" s="94" t="s">
        <v>4319</v>
      </c>
      <c r="L3288" s="94" t="s">
        <v>4320</v>
      </c>
    </row>
    <row r="3289" spans="8:12" ht="15" x14ac:dyDescent="0.25">
      <c r="H3289">
        <v>103553</v>
      </c>
      <c r="I3289" t="s">
        <v>21623</v>
      </c>
      <c r="K3289" s="94" t="s">
        <v>4321</v>
      </c>
      <c r="L3289" s="94" t="s">
        <v>4322</v>
      </c>
    </row>
    <row r="3290" spans="8:12" ht="15" x14ac:dyDescent="0.25">
      <c r="H3290">
        <v>103554</v>
      </c>
      <c r="I3290" t="s">
        <v>21624</v>
      </c>
      <c r="K3290" s="94" t="s">
        <v>4323</v>
      </c>
      <c r="L3290" s="94" t="s">
        <v>4324</v>
      </c>
    </row>
    <row r="3291" spans="8:12" ht="15" x14ac:dyDescent="0.25">
      <c r="H3291">
        <v>103555</v>
      </c>
      <c r="I3291" t="s">
        <v>21625</v>
      </c>
      <c r="K3291" s="94" t="s">
        <v>4325</v>
      </c>
      <c r="L3291" s="94" t="s">
        <v>4326</v>
      </c>
    </row>
    <row r="3292" spans="8:12" ht="15" x14ac:dyDescent="0.25">
      <c r="H3292">
        <v>103556</v>
      </c>
      <c r="I3292" t="s">
        <v>21626</v>
      </c>
      <c r="K3292" s="94" t="s">
        <v>4327</v>
      </c>
      <c r="L3292" s="94" t="s">
        <v>4328</v>
      </c>
    </row>
    <row r="3293" spans="8:12" ht="15" x14ac:dyDescent="0.25">
      <c r="H3293">
        <v>103557</v>
      </c>
      <c r="I3293" t="s">
        <v>19433</v>
      </c>
      <c r="K3293" s="94" t="s">
        <v>4329</v>
      </c>
      <c r="L3293" s="94" t="s">
        <v>4330</v>
      </c>
    </row>
    <row r="3294" spans="8:12" ht="15" x14ac:dyDescent="0.25">
      <c r="H3294">
        <v>103558</v>
      </c>
      <c r="I3294" t="s">
        <v>21627</v>
      </c>
      <c r="K3294" s="94" t="s">
        <v>4331</v>
      </c>
      <c r="L3294" s="94" t="s">
        <v>4332</v>
      </c>
    </row>
    <row r="3295" spans="8:12" ht="15" x14ac:dyDescent="0.25">
      <c r="H3295">
        <v>103559</v>
      </c>
      <c r="I3295" t="s">
        <v>21628</v>
      </c>
      <c r="K3295" s="94" t="s">
        <v>4333</v>
      </c>
      <c r="L3295" s="94" t="s">
        <v>4334</v>
      </c>
    </row>
    <row r="3296" spans="8:12" ht="15" x14ac:dyDescent="0.25">
      <c r="H3296">
        <v>103560</v>
      </c>
      <c r="I3296" t="s">
        <v>21629</v>
      </c>
      <c r="K3296" s="94" t="s">
        <v>4335</v>
      </c>
      <c r="L3296" s="94" t="s">
        <v>4336</v>
      </c>
    </row>
    <row r="3297" spans="8:12" ht="15" x14ac:dyDescent="0.25">
      <c r="H3297">
        <v>103561</v>
      </c>
      <c r="I3297" t="s">
        <v>21630</v>
      </c>
      <c r="K3297" s="94" t="s">
        <v>4337</v>
      </c>
      <c r="L3297" s="94" t="s">
        <v>4338</v>
      </c>
    </row>
    <row r="3298" spans="8:12" ht="15" x14ac:dyDescent="0.25">
      <c r="H3298">
        <v>103562</v>
      </c>
      <c r="I3298" t="s">
        <v>23917</v>
      </c>
      <c r="K3298" s="94" t="s">
        <v>4339</v>
      </c>
      <c r="L3298" s="94" t="s">
        <v>4340</v>
      </c>
    </row>
    <row r="3299" spans="8:12" ht="15" x14ac:dyDescent="0.25">
      <c r="H3299">
        <v>103563</v>
      </c>
      <c r="I3299" t="s">
        <v>23918</v>
      </c>
      <c r="K3299" s="94" t="s">
        <v>4341</v>
      </c>
      <c r="L3299" s="94" t="s">
        <v>4342</v>
      </c>
    </row>
    <row r="3300" spans="8:12" ht="15" x14ac:dyDescent="0.25">
      <c r="H3300">
        <v>103564</v>
      </c>
      <c r="I3300" t="s">
        <v>21631</v>
      </c>
      <c r="K3300" s="94" t="s">
        <v>4343</v>
      </c>
      <c r="L3300" s="94" t="s">
        <v>4344</v>
      </c>
    </row>
    <row r="3301" spans="8:12" ht="15" x14ac:dyDescent="0.25">
      <c r="H3301">
        <v>103565</v>
      </c>
      <c r="I3301" t="s">
        <v>21632</v>
      </c>
      <c r="K3301" s="94" t="s">
        <v>4345</v>
      </c>
      <c r="L3301" s="94" t="s">
        <v>4346</v>
      </c>
    </row>
    <row r="3302" spans="8:12" ht="15" x14ac:dyDescent="0.25">
      <c r="H3302">
        <v>103566</v>
      </c>
      <c r="I3302" t="s">
        <v>20911</v>
      </c>
      <c r="K3302" s="94" t="s">
        <v>4347</v>
      </c>
      <c r="L3302" s="94" t="s">
        <v>4348</v>
      </c>
    </row>
    <row r="3303" spans="8:12" ht="15" x14ac:dyDescent="0.25">
      <c r="H3303">
        <v>103567</v>
      </c>
      <c r="I3303" t="s">
        <v>21633</v>
      </c>
      <c r="K3303" s="94" t="s">
        <v>4349</v>
      </c>
      <c r="L3303" s="94" t="s">
        <v>4350</v>
      </c>
    </row>
    <row r="3304" spans="8:12" ht="15" x14ac:dyDescent="0.25">
      <c r="H3304">
        <v>103568</v>
      </c>
      <c r="I3304" t="s">
        <v>21634</v>
      </c>
      <c r="K3304" s="94" t="s">
        <v>4351</v>
      </c>
      <c r="L3304" s="94" t="s">
        <v>4352</v>
      </c>
    </row>
    <row r="3305" spans="8:12" ht="15" x14ac:dyDescent="0.25">
      <c r="H3305">
        <v>103569</v>
      </c>
      <c r="I3305" t="s">
        <v>21635</v>
      </c>
      <c r="K3305" s="94" t="s">
        <v>4353</v>
      </c>
      <c r="L3305" s="94" t="s">
        <v>4354</v>
      </c>
    </row>
    <row r="3306" spans="8:12" ht="15" x14ac:dyDescent="0.25">
      <c r="H3306">
        <v>103570</v>
      </c>
      <c r="I3306" t="s">
        <v>21636</v>
      </c>
      <c r="K3306" s="94" t="s">
        <v>4355</v>
      </c>
      <c r="L3306" s="94" t="s">
        <v>4356</v>
      </c>
    </row>
    <row r="3307" spans="8:12" ht="15" x14ac:dyDescent="0.25">
      <c r="H3307">
        <v>103571</v>
      </c>
      <c r="I3307" t="s">
        <v>21637</v>
      </c>
      <c r="K3307" s="94" t="s">
        <v>4357</v>
      </c>
      <c r="L3307" s="94" t="s">
        <v>4358</v>
      </c>
    </row>
    <row r="3308" spans="8:12" ht="15" x14ac:dyDescent="0.25">
      <c r="H3308">
        <v>103572</v>
      </c>
      <c r="I3308" t="s">
        <v>21638</v>
      </c>
      <c r="K3308" s="94" t="s">
        <v>4359</v>
      </c>
      <c r="L3308" s="94" t="s">
        <v>4360</v>
      </c>
    </row>
    <row r="3309" spans="8:12" ht="15" x14ac:dyDescent="0.25">
      <c r="H3309">
        <v>103573</v>
      </c>
      <c r="I3309" t="s">
        <v>23919</v>
      </c>
      <c r="K3309" s="94" t="s">
        <v>4361</v>
      </c>
      <c r="L3309" s="94" t="s">
        <v>4362</v>
      </c>
    </row>
    <row r="3310" spans="8:12" ht="15" x14ac:dyDescent="0.25">
      <c r="H3310">
        <v>103574</v>
      </c>
      <c r="I3310" t="s">
        <v>23920</v>
      </c>
      <c r="K3310" s="94" t="s">
        <v>4363</v>
      </c>
      <c r="L3310" s="94" t="s">
        <v>4364</v>
      </c>
    </row>
    <row r="3311" spans="8:12" ht="15" x14ac:dyDescent="0.25">
      <c r="H3311">
        <v>103575</v>
      </c>
      <c r="I3311" t="s">
        <v>21639</v>
      </c>
      <c r="K3311" s="94" t="s">
        <v>4365</v>
      </c>
      <c r="L3311" s="94" t="s">
        <v>4366</v>
      </c>
    </row>
    <row r="3312" spans="8:12" ht="15" x14ac:dyDescent="0.25">
      <c r="H3312">
        <v>103576</v>
      </c>
      <c r="I3312" t="s">
        <v>21640</v>
      </c>
      <c r="K3312" s="94" t="s">
        <v>4367</v>
      </c>
      <c r="L3312" s="94" t="s">
        <v>4368</v>
      </c>
    </row>
    <row r="3313" spans="8:12" ht="15" x14ac:dyDescent="0.25">
      <c r="H3313">
        <v>103577</v>
      </c>
      <c r="I3313" t="s">
        <v>11648</v>
      </c>
      <c r="K3313" s="94" t="s">
        <v>4369</v>
      </c>
      <c r="L3313" s="94" t="s">
        <v>4370</v>
      </c>
    </row>
    <row r="3314" spans="8:12" ht="15" x14ac:dyDescent="0.25">
      <c r="H3314">
        <v>103578</v>
      </c>
      <c r="I3314" t="s">
        <v>21641</v>
      </c>
      <c r="K3314" s="94" t="s">
        <v>4371</v>
      </c>
      <c r="L3314" s="94" t="s">
        <v>4372</v>
      </c>
    </row>
    <row r="3315" spans="8:12" ht="15" x14ac:dyDescent="0.25">
      <c r="H3315">
        <v>103579</v>
      </c>
      <c r="I3315" t="s">
        <v>21642</v>
      </c>
      <c r="K3315" s="94" t="s">
        <v>4373</v>
      </c>
      <c r="L3315" s="94" t="s">
        <v>4374</v>
      </c>
    </row>
    <row r="3316" spans="8:12" ht="15" x14ac:dyDescent="0.25">
      <c r="H3316">
        <v>103580</v>
      </c>
      <c r="I3316" t="s">
        <v>21643</v>
      </c>
      <c r="K3316" s="94" t="s">
        <v>4375</v>
      </c>
      <c r="L3316" s="94" t="s">
        <v>4376</v>
      </c>
    </row>
    <row r="3317" spans="8:12" ht="15" x14ac:dyDescent="0.25">
      <c r="H3317">
        <v>103581</v>
      </c>
      <c r="I3317" t="s">
        <v>21644</v>
      </c>
      <c r="K3317" s="94" t="s">
        <v>4377</v>
      </c>
      <c r="L3317" s="94" t="s">
        <v>4378</v>
      </c>
    </row>
    <row r="3318" spans="8:12" ht="15" x14ac:dyDescent="0.25">
      <c r="H3318">
        <v>103582</v>
      </c>
      <c r="I3318" t="s">
        <v>21645</v>
      </c>
      <c r="K3318" s="94" t="s">
        <v>4379</v>
      </c>
      <c r="L3318" s="94" t="s">
        <v>4380</v>
      </c>
    </row>
    <row r="3319" spans="8:12" ht="15" x14ac:dyDescent="0.25">
      <c r="H3319">
        <v>103583</v>
      </c>
      <c r="I3319" t="s">
        <v>21646</v>
      </c>
      <c r="K3319" s="94" t="s">
        <v>4381</v>
      </c>
      <c r="L3319" s="94" t="s">
        <v>4382</v>
      </c>
    </row>
    <row r="3320" spans="8:12" ht="15" x14ac:dyDescent="0.25">
      <c r="H3320">
        <v>103584</v>
      </c>
      <c r="I3320" t="s">
        <v>21647</v>
      </c>
      <c r="K3320" s="94" t="s">
        <v>4383</v>
      </c>
      <c r="L3320" s="94" t="s">
        <v>4384</v>
      </c>
    </row>
    <row r="3321" spans="8:12" ht="15" x14ac:dyDescent="0.25">
      <c r="H3321">
        <v>103585</v>
      </c>
      <c r="I3321" t="s">
        <v>21648</v>
      </c>
      <c r="K3321" s="94" t="s">
        <v>4385</v>
      </c>
      <c r="L3321" s="94" t="s">
        <v>4386</v>
      </c>
    </row>
    <row r="3322" spans="8:12" ht="15" x14ac:dyDescent="0.25">
      <c r="H3322">
        <v>103586</v>
      </c>
      <c r="I3322" t="s">
        <v>21649</v>
      </c>
      <c r="K3322" s="94" t="s">
        <v>4387</v>
      </c>
      <c r="L3322" s="94" t="s">
        <v>4388</v>
      </c>
    </row>
    <row r="3323" spans="8:12" ht="15" x14ac:dyDescent="0.25">
      <c r="H3323">
        <v>103587</v>
      </c>
      <c r="I3323" t="s">
        <v>21650</v>
      </c>
      <c r="K3323" s="94" t="s">
        <v>4389</v>
      </c>
      <c r="L3323" s="94" t="s">
        <v>4390</v>
      </c>
    </row>
    <row r="3324" spans="8:12" ht="15" x14ac:dyDescent="0.25">
      <c r="H3324">
        <v>103588</v>
      </c>
      <c r="I3324" t="s">
        <v>21651</v>
      </c>
      <c r="K3324" s="94" t="s">
        <v>4391</v>
      </c>
      <c r="L3324" s="94" t="s">
        <v>4392</v>
      </c>
    </row>
    <row r="3325" spans="8:12" ht="15" x14ac:dyDescent="0.25">
      <c r="H3325">
        <v>103589</v>
      </c>
      <c r="I3325" t="s">
        <v>21652</v>
      </c>
      <c r="K3325" s="94" t="s">
        <v>4393</v>
      </c>
      <c r="L3325" s="94" t="s">
        <v>4394</v>
      </c>
    </row>
    <row r="3326" spans="8:12" ht="15" x14ac:dyDescent="0.25">
      <c r="H3326">
        <v>103590</v>
      </c>
      <c r="I3326" t="s">
        <v>21653</v>
      </c>
      <c r="K3326" s="94" t="s">
        <v>4395</v>
      </c>
      <c r="L3326" s="94" t="s">
        <v>4396</v>
      </c>
    </row>
    <row r="3327" spans="8:12" ht="15" x14ac:dyDescent="0.25">
      <c r="H3327">
        <v>103591</v>
      </c>
      <c r="I3327" t="s">
        <v>21654</v>
      </c>
      <c r="K3327" s="94" t="s">
        <v>4397</v>
      </c>
      <c r="L3327" s="94" t="s">
        <v>4398</v>
      </c>
    </row>
    <row r="3328" spans="8:12" ht="15" x14ac:dyDescent="0.25">
      <c r="H3328">
        <v>103592</v>
      </c>
      <c r="I3328" t="s">
        <v>21655</v>
      </c>
      <c r="K3328" s="94" t="s">
        <v>4399</v>
      </c>
      <c r="L3328" s="94" t="s">
        <v>4400</v>
      </c>
    </row>
    <row r="3329" spans="8:12" ht="15" x14ac:dyDescent="0.25">
      <c r="H3329">
        <v>103593</v>
      </c>
      <c r="I3329" t="s">
        <v>21656</v>
      </c>
      <c r="K3329" s="94" t="s">
        <v>4401</v>
      </c>
      <c r="L3329" s="94" t="s">
        <v>4402</v>
      </c>
    </row>
    <row r="3330" spans="8:12" ht="15" x14ac:dyDescent="0.25">
      <c r="H3330">
        <v>103594</v>
      </c>
      <c r="I3330" t="s">
        <v>21657</v>
      </c>
      <c r="K3330" s="94" t="s">
        <v>4403</v>
      </c>
      <c r="L3330" s="94" t="s">
        <v>4404</v>
      </c>
    </row>
    <row r="3331" spans="8:12" ht="15" x14ac:dyDescent="0.25">
      <c r="H3331">
        <v>103595</v>
      </c>
      <c r="I3331" t="s">
        <v>21658</v>
      </c>
      <c r="K3331" s="94" t="s">
        <v>4405</v>
      </c>
      <c r="L3331" s="94" t="s">
        <v>4406</v>
      </c>
    </row>
    <row r="3332" spans="8:12" ht="15" x14ac:dyDescent="0.25">
      <c r="H3332">
        <v>103596</v>
      </c>
      <c r="I3332" t="s">
        <v>21659</v>
      </c>
      <c r="K3332" s="94" t="s">
        <v>4407</v>
      </c>
      <c r="L3332" s="94" t="s">
        <v>4408</v>
      </c>
    </row>
    <row r="3333" spans="8:12" ht="15" x14ac:dyDescent="0.25">
      <c r="H3333">
        <v>103597</v>
      </c>
      <c r="I3333" t="s">
        <v>21660</v>
      </c>
      <c r="K3333" s="94" t="s">
        <v>4409</v>
      </c>
      <c r="L3333" s="94" t="s">
        <v>4410</v>
      </c>
    </row>
    <row r="3334" spans="8:12" ht="15" x14ac:dyDescent="0.25">
      <c r="H3334">
        <v>103598</v>
      </c>
      <c r="I3334" t="s">
        <v>21661</v>
      </c>
      <c r="K3334" s="94" t="s">
        <v>4411</v>
      </c>
      <c r="L3334" s="94" t="s">
        <v>4412</v>
      </c>
    </row>
    <row r="3335" spans="8:12" ht="15" x14ac:dyDescent="0.25">
      <c r="H3335">
        <v>103599</v>
      </c>
      <c r="I3335" t="s">
        <v>21662</v>
      </c>
      <c r="K3335" s="94" t="s">
        <v>4413</v>
      </c>
      <c r="L3335" s="94" t="s">
        <v>4414</v>
      </c>
    </row>
    <row r="3336" spans="8:12" ht="15" x14ac:dyDescent="0.25">
      <c r="H3336">
        <v>103600</v>
      </c>
      <c r="I3336" t="s">
        <v>21663</v>
      </c>
      <c r="K3336" s="94" t="s">
        <v>4415</v>
      </c>
      <c r="L3336" s="94" t="s">
        <v>4416</v>
      </c>
    </row>
    <row r="3337" spans="8:12" ht="15" x14ac:dyDescent="0.25">
      <c r="H3337">
        <v>103601</v>
      </c>
      <c r="I3337" t="s">
        <v>21664</v>
      </c>
      <c r="K3337" s="94" t="s">
        <v>4417</v>
      </c>
      <c r="L3337" s="94" t="s">
        <v>4418</v>
      </c>
    </row>
    <row r="3338" spans="8:12" ht="15" x14ac:dyDescent="0.25">
      <c r="H3338">
        <v>103602</v>
      </c>
      <c r="I3338" t="s">
        <v>21665</v>
      </c>
      <c r="K3338" s="94" t="s">
        <v>4419</v>
      </c>
      <c r="L3338" s="94" t="s">
        <v>4420</v>
      </c>
    </row>
    <row r="3339" spans="8:12" ht="15" x14ac:dyDescent="0.25">
      <c r="H3339">
        <v>103603</v>
      </c>
      <c r="I3339" t="s">
        <v>21666</v>
      </c>
      <c r="K3339" s="94" t="s">
        <v>4421</v>
      </c>
      <c r="L3339" s="94" t="s">
        <v>4422</v>
      </c>
    </row>
    <row r="3340" spans="8:12" ht="15" x14ac:dyDescent="0.25">
      <c r="H3340">
        <v>103604</v>
      </c>
      <c r="I3340" t="s">
        <v>21667</v>
      </c>
      <c r="K3340" s="94" t="s">
        <v>4423</v>
      </c>
      <c r="L3340" s="94" t="s">
        <v>4424</v>
      </c>
    </row>
    <row r="3341" spans="8:12" ht="15" x14ac:dyDescent="0.25">
      <c r="H3341">
        <v>103605</v>
      </c>
      <c r="I3341" t="s">
        <v>18909</v>
      </c>
      <c r="K3341" s="94" t="s">
        <v>4425</v>
      </c>
      <c r="L3341" s="94" t="s">
        <v>4426</v>
      </c>
    </row>
    <row r="3342" spans="8:12" ht="15" x14ac:dyDescent="0.25">
      <c r="H3342">
        <v>103606</v>
      </c>
      <c r="I3342" t="s">
        <v>21668</v>
      </c>
      <c r="K3342" s="94" t="s">
        <v>4427</v>
      </c>
      <c r="L3342" s="94" t="s">
        <v>4428</v>
      </c>
    </row>
    <row r="3343" spans="8:12" ht="15" x14ac:dyDescent="0.25">
      <c r="H3343">
        <v>103607</v>
      </c>
      <c r="I3343" t="s">
        <v>21669</v>
      </c>
      <c r="K3343" s="94" t="s">
        <v>4429</v>
      </c>
      <c r="L3343" s="94" t="s">
        <v>4430</v>
      </c>
    </row>
    <row r="3344" spans="8:12" ht="15" x14ac:dyDescent="0.25">
      <c r="H3344">
        <v>103608</v>
      </c>
      <c r="I3344" t="s">
        <v>21670</v>
      </c>
      <c r="K3344" s="94" t="s">
        <v>4431</v>
      </c>
      <c r="L3344" s="94" t="s">
        <v>4432</v>
      </c>
    </row>
    <row r="3345" spans="8:12" ht="15" x14ac:dyDescent="0.25">
      <c r="H3345">
        <v>103609</v>
      </c>
      <c r="I3345" t="s">
        <v>23921</v>
      </c>
      <c r="K3345" s="94" t="s">
        <v>4433</v>
      </c>
      <c r="L3345" s="94" t="s">
        <v>4434</v>
      </c>
    </row>
    <row r="3346" spans="8:12" ht="15" x14ac:dyDescent="0.25">
      <c r="H3346">
        <v>103610</v>
      </c>
      <c r="I3346" t="s">
        <v>21671</v>
      </c>
      <c r="K3346" s="94" t="s">
        <v>4435</v>
      </c>
      <c r="L3346" s="94" t="s">
        <v>4436</v>
      </c>
    </row>
    <row r="3347" spans="8:12" ht="15" x14ac:dyDescent="0.25">
      <c r="H3347">
        <v>103611</v>
      </c>
      <c r="I3347" t="s">
        <v>21672</v>
      </c>
      <c r="K3347" s="94" t="s">
        <v>4437</v>
      </c>
      <c r="L3347" s="94" t="s">
        <v>4438</v>
      </c>
    </row>
    <row r="3348" spans="8:12" ht="15" x14ac:dyDescent="0.25">
      <c r="H3348">
        <v>103612</v>
      </c>
      <c r="I3348" t="s">
        <v>21673</v>
      </c>
      <c r="K3348" s="94" t="s">
        <v>4439</v>
      </c>
      <c r="L3348" s="94" t="s">
        <v>4440</v>
      </c>
    </row>
    <row r="3349" spans="8:12" ht="15" x14ac:dyDescent="0.25">
      <c r="H3349">
        <v>103613</v>
      </c>
      <c r="I3349" t="s">
        <v>21674</v>
      </c>
      <c r="K3349" s="94" t="s">
        <v>4441</v>
      </c>
      <c r="L3349" s="94" t="s">
        <v>4442</v>
      </c>
    </row>
    <row r="3350" spans="8:12" ht="15" x14ac:dyDescent="0.25">
      <c r="H3350">
        <v>103614</v>
      </c>
      <c r="I3350" t="s">
        <v>23922</v>
      </c>
      <c r="K3350" s="94" t="s">
        <v>4443</v>
      </c>
      <c r="L3350" s="94" t="s">
        <v>4444</v>
      </c>
    </row>
    <row r="3351" spans="8:12" ht="15" x14ac:dyDescent="0.25">
      <c r="H3351">
        <v>103615</v>
      </c>
      <c r="I3351" t="s">
        <v>21675</v>
      </c>
      <c r="K3351" s="94" t="s">
        <v>4445</v>
      </c>
      <c r="L3351" s="94" t="s">
        <v>4446</v>
      </c>
    </row>
    <row r="3352" spans="8:12" ht="15" x14ac:dyDescent="0.25">
      <c r="H3352">
        <v>103616</v>
      </c>
      <c r="I3352" t="s">
        <v>21676</v>
      </c>
      <c r="K3352" s="94" t="s">
        <v>4447</v>
      </c>
      <c r="L3352" s="94" t="s">
        <v>4448</v>
      </c>
    </row>
    <row r="3353" spans="8:12" ht="15" x14ac:dyDescent="0.25">
      <c r="H3353">
        <v>103617</v>
      </c>
      <c r="I3353" t="s">
        <v>21677</v>
      </c>
      <c r="K3353" s="94" t="s">
        <v>4449</v>
      </c>
      <c r="L3353" s="94" t="s">
        <v>4450</v>
      </c>
    </row>
    <row r="3354" spans="8:12" ht="15" x14ac:dyDescent="0.25">
      <c r="H3354">
        <v>103618</v>
      </c>
      <c r="I3354" t="s">
        <v>21678</v>
      </c>
      <c r="K3354" s="94" t="s">
        <v>4451</v>
      </c>
      <c r="L3354" s="94" t="s">
        <v>4452</v>
      </c>
    </row>
    <row r="3355" spans="8:12" ht="15" x14ac:dyDescent="0.25">
      <c r="H3355">
        <v>103619</v>
      </c>
      <c r="I3355" t="s">
        <v>21679</v>
      </c>
      <c r="K3355" s="94" t="s">
        <v>4453</v>
      </c>
      <c r="L3355" s="94" t="s">
        <v>4454</v>
      </c>
    </row>
    <row r="3356" spans="8:12" ht="15" x14ac:dyDescent="0.25">
      <c r="H3356">
        <v>103620</v>
      </c>
      <c r="I3356" t="s">
        <v>21680</v>
      </c>
      <c r="K3356" s="94" t="s">
        <v>4455</v>
      </c>
      <c r="L3356" s="94" t="s">
        <v>4456</v>
      </c>
    </row>
    <row r="3357" spans="8:12" ht="15" x14ac:dyDescent="0.25">
      <c r="H3357">
        <v>103621</v>
      </c>
      <c r="I3357" t="s">
        <v>21681</v>
      </c>
      <c r="K3357" s="94" t="s">
        <v>4457</v>
      </c>
      <c r="L3357" s="94" t="s">
        <v>4458</v>
      </c>
    </row>
    <row r="3358" spans="8:12" ht="15" x14ac:dyDescent="0.25">
      <c r="H3358">
        <v>103622</v>
      </c>
      <c r="I3358" t="s">
        <v>21682</v>
      </c>
      <c r="K3358" s="94" t="s">
        <v>4459</v>
      </c>
      <c r="L3358" s="94" t="s">
        <v>4460</v>
      </c>
    </row>
    <row r="3359" spans="8:12" ht="15" x14ac:dyDescent="0.25">
      <c r="H3359">
        <v>103623</v>
      </c>
      <c r="I3359" t="s">
        <v>21683</v>
      </c>
      <c r="K3359" s="94" t="s">
        <v>4461</v>
      </c>
      <c r="L3359" s="94" t="s">
        <v>4462</v>
      </c>
    </row>
    <row r="3360" spans="8:12" ht="15" x14ac:dyDescent="0.25">
      <c r="H3360">
        <v>103624</v>
      </c>
      <c r="I3360" t="s">
        <v>21684</v>
      </c>
      <c r="K3360" s="94" t="s">
        <v>4463</v>
      </c>
      <c r="L3360" s="94" t="s">
        <v>4464</v>
      </c>
    </row>
    <row r="3361" spans="8:12" ht="15" x14ac:dyDescent="0.25">
      <c r="H3361">
        <v>103625</v>
      </c>
      <c r="I3361" t="s">
        <v>21685</v>
      </c>
      <c r="K3361" s="94" t="s">
        <v>4465</v>
      </c>
      <c r="L3361" s="94" t="s">
        <v>4466</v>
      </c>
    </row>
    <row r="3362" spans="8:12" ht="15" x14ac:dyDescent="0.25">
      <c r="H3362">
        <v>103626</v>
      </c>
      <c r="I3362" t="s">
        <v>21686</v>
      </c>
      <c r="K3362" s="94" t="s">
        <v>4467</v>
      </c>
      <c r="L3362" s="94" t="s">
        <v>4468</v>
      </c>
    </row>
    <row r="3363" spans="8:12" ht="15" x14ac:dyDescent="0.25">
      <c r="H3363">
        <v>103627</v>
      </c>
      <c r="I3363" t="s">
        <v>21687</v>
      </c>
      <c r="K3363" s="94" t="s">
        <v>4469</v>
      </c>
      <c r="L3363" s="94" t="s">
        <v>4470</v>
      </c>
    </row>
    <row r="3364" spans="8:12" ht="15" x14ac:dyDescent="0.25">
      <c r="H3364">
        <v>103628</v>
      </c>
      <c r="I3364" t="s">
        <v>21688</v>
      </c>
      <c r="K3364" s="94" t="s">
        <v>4471</v>
      </c>
      <c r="L3364" s="94" t="s">
        <v>4472</v>
      </c>
    </row>
    <row r="3365" spans="8:12" ht="15" x14ac:dyDescent="0.25">
      <c r="H3365">
        <v>103629</v>
      </c>
      <c r="I3365" t="s">
        <v>21689</v>
      </c>
      <c r="K3365" s="94" t="s">
        <v>4473</v>
      </c>
      <c r="L3365" s="94" t="s">
        <v>4474</v>
      </c>
    </row>
    <row r="3366" spans="8:12" ht="15" x14ac:dyDescent="0.25">
      <c r="H3366">
        <v>103630</v>
      </c>
      <c r="I3366" t="s">
        <v>21690</v>
      </c>
      <c r="K3366" s="94" t="s">
        <v>4475</v>
      </c>
      <c r="L3366" s="94" t="s">
        <v>4476</v>
      </c>
    </row>
    <row r="3367" spans="8:12" ht="15" x14ac:dyDescent="0.25">
      <c r="H3367">
        <v>103631</v>
      </c>
      <c r="I3367" t="s">
        <v>21691</v>
      </c>
      <c r="K3367" s="94" t="s">
        <v>4477</v>
      </c>
      <c r="L3367" s="94" t="s">
        <v>4478</v>
      </c>
    </row>
    <row r="3368" spans="8:12" ht="15" x14ac:dyDescent="0.25">
      <c r="H3368">
        <v>103632</v>
      </c>
      <c r="I3368" t="s">
        <v>21692</v>
      </c>
      <c r="K3368" s="94" t="s">
        <v>4479</v>
      </c>
      <c r="L3368" s="94" t="s">
        <v>4480</v>
      </c>
    </row>
    <row r="3369" spans="8:12" ht="15" x14ac:dyDescent="0.25">
      <c r="H3369">
        <v>103633</v>
      </c>
      <c r="I3369" t="s">
        <v>21693</v>
      </c>
      <c r="K3369" s="94" t="s">
        <v>4481</v>
      </c>
      <c r="L3369" s="94" t="s">
        <v>4482</v>
      </c>
    </row>
    <row r="3370" spans="8:12" ht="15" x14ac:dyDescent="0.25">
      <c r="H3370">
        <v>103634</v>
      </c>
      <c r="I3370" t="s">
        <v>21694</v>
      </c>
      <c r="K3370" s="94" t="s">
        <v>4483</v>
      </c>
      <c r="L3370" s="94" t="s">
        <v>4484</v>
      </c>
    </row>
    <row r="3371" spans="8:12" ht="15" x14ac:dyDescent="0.25">
      <c r="H3371">
        <v>103635</v>
      </c>
      <c r="I3371" t="s">
        <v>21695</v>
      </c>
      <c r="K3371" s="94" t="s">
        <v>4485</v>
      </c>
      <c r="L3371" s="94" t="s">
        <v>4486</v>
      </c>
    </row>
    <row r="3372" spans="8:12" ht="15" x14ac:dyDescent="0.25">
      <c r="H3372">
        <v>103636</v>
      </c>
      <c r="I3372" t="s">
        <v>21696</v>
      </c>
      <c r="K3372" s="94" t="s">
        <v>4487</v>
      </c>
      <c r="L3372" s="94" t="s">
        <v>4488</v>
      </c>
    </row>
    <row r="3373" spans="8:12" ht="15" x14ac:dyDescent="0.25">
      <c r="H3373">
        <v>103637</v>
      </c>
      <c r="I3373" t="s">
        <v>21697</v>
      </c>
      <c r="K3373" s="94" t="s">
        <v>4489</v>
      </c>
      <c r="L3373" s="94" t="s">
        <v>4490</v>
      </c>
    </row>
    <row r="3374" spans="8:12" ht="15" x14ac:dyDescent="0.25">
      <c r="H3374">
        <v>103638</v>
      </c>
      <c r="I3374" t="s">
        <v>21698</v>
      </c>
      <c r="K3374" s="94" t="s">
        <v>4491</v>
      </c>
      <c r="L3374" s="94" t="s">
        <v>4492</v>
      </c>
    </row>
    <row r="3375" spans="8:12" ht="15" x14ac:dyDescent="0.25">
      <c r="H3375">
        <v>103639</v>
      </c>
      <c r="I3375" t="s">
        <v>21699</v>
      </c>
      <c r="K3375" s="94" t="s">
        <v>4493</v>
      </c>
      <c r="L3375" s="94" t="s">
        <v>4494</v>
      </c>
    </row>
    <row r="3376" spans="8:12" ht="15" x14ac:dyDescent="0.25">
      <c r="H3376">
        <v>103640</v>
      </c>
      <c r="I3376" t="s">
        <v>21700</v>
      </c>
      <c r="K3376" s="94" t="s">
        <v>4495</v>
      </c>
      <c r="L3376" s="94" t="s">
        <v>4496</v>
      </c>
    </row>
    <row r="3377" spans="8:12" ht="15" x14ac:dyDescent="0.25">
      <c r="H3377">
        <v>103641</v>
      </c>
      <c r="I3377" t="s">
        <v>21701</v>
      </c>
      <c r="K3377" s="94" t="s">
        <v>4497</v>
      </c>
      <c r="L3377" s="94" t="s">
        <v>4498</v>
      </c>
    </row>
    <row r="3378" spans="8:12" ht="15" x14ac:dyDescent="0.25">
      <c r="H3378">
        <v>103642</v>
      </c>
      <c r="I3378" t="s">
        <v>21702</v>
      </c>
      <c r="K3378" s="94" t="s">
        <v>4499</v>
      </c>
      <c r="L3378" s="94" t="s">
        <v>4500</v>
      </c>
    </row>
    <row r="3379" spans="8:12" ht="15" x14ac:dyDescent="0.25">
      <c r="H3379">
        <v>103643</v>
      </c>
      <c r="I3379" t="s">
        <v>21703</v>
      </c>
      <c r="K3379" s="94" t="s">
        <v>4501</v>
      </c>
      <c r="L3379" s="94" t="s">
        <v>4502</v>
      </c>
    </row>
    <row r="3380" spans="8:12" ht="15" x14ac:dyDescent="0.25">
      <c r="H3380">
        <v>103644</v>
      </c>
      <c r="I3380" t="s">
        <v>21704</v>
      </c>
      <c r="K3380" s="94" t="s">
        <v>4503</v>
      </c>
      <c r="L3380" s="94" t="s">
        <v>4504</v>
      </c>
    </row>
    <row r="3381" spans="8:12" ht="15" x14ac:dyDescent="0.25">
      <c r="H3381">
        <v>103645</v>
      </c>
      <c r="I3381" t="s">
        <v>21705</v>
      </c>
      <c r="K3381" s="94" t="s">
        <v>4505</v>
      </c>
      <c r="L3381" s="94" t="s">
        <v>4506</v>
      </c>
    </row>
    <row r="3382" spans="8:12" ht="15" x14ac:dyDescent="0.25">
      <c r="H3382">
        <v>103646</v>
      </c>
      <c r="I3382" t="s">
        <v>21706</v>
      </c>
      <c r="K3382" s="94" t="s">
        <v>4507</v>
      </c>
      <c r="L3382" s="94" t="s">
        <v>4508</v>
      </c>
    </row>
    <row r="3383" spans="8:12" ht="15" x14ac:dyDescent="0.25">
      <c r="H3383">
        <v>103647</v>
      </c>
      <c r="I3383" t="s">
        <v>21707</v>
      </c>
      <c r="K3383" s="94" t="s">
        <v>4509</v>
      </c>
      <c r="L3383" s="94" t="s">
        <v>4510</v>
      </c>
    </row>
    <row r="3384" spans="8:12" ht="15" x14ac:dyDescent="0.25">
      <c r="H3384">
        <v>103648</v>
      </c>
      <c r="I3384" t="s">
        <v>21708</v>
      </c>
      <c r="K3384" s="94" t="s">
        <v>4511</v>
      </c>
      <c r="L3384" s="94" t="s">
        <v>4512</v>
      </c>
    </row>
    <row r="3385" spans="8:12" ht="15" x14ac:dyDescent="0.25">
      <c r="H3385">
        <v>103649</v>
      </c>
      <c r="I3385" t="s">
        <v>21709</v>
      </c>
      <c r="K3385" s="94" t="s">
        <v>4513</v>
      </c>
      <c r="L3385" s="94" t="s">
        <v>4514</v>
      </c>
    </row>
    <row r="3386" spans="8:12" ht="15" x14ac:dyDescent="0.25">
      <c r="H3386">
        <v>103650</v>
      </c>
      <c r="I3386" t="s">
        <v>21710</v>
      </c>
      <c r="K3386" s="94" t="s">
        <v>4515</v>
      </c>
      <c r="L3386" s="94" t="s">
        <v>4516</v>
      </c>
    </row>
    <row r="3387" spans="8:12" ht="15" x14ac:dyDescent="0.25">
      <c r="H3387">
        <v>103651</v>
      </c>
      <c r="I3387" t="s">
        <v>21711</v>
      </c>
      <c r="K3387" s="94" t="s">
        <v>4517</v>
      </c>
      <c r="L3387" s="94" t="s">
        <v>4518</v>
      </c>
    </row>
    <row r="3388" spans="8:12" ht="15" x14ac:dyDescent="0.25">
      <c r="H3388">
        <v>103652</v>
      </c>
      <c r="I3388" t="s">
        <v>21712</v>
      </c>
      <c r="K3388" s="94" t="s">
        <v>4519</v>
      </c>
      <c r="L3388" s="94" t="s">
        <v>4520</v>
      </c>
    </row>
    <row r="3389" spans="8:12" ht="15" x14ac:dyDescent="0.25">
      <c r="H3389">
        <v>103653</v>
      </c>
      <c r="I3389" t="s">
        <v>21713</v>
      </c>
      <c r="K3389" s="94" t="s">
        <v>4521</v>
      </c>
      <c r="L3389" s="94" t="s">
        <v>4522</v>
      </c>
    </row>
    <row r="3390" spans="8:12" ht="15" x14ac:dyDescent="0.25">
      <c r="H3390">
        <v>103654</v>
      </c>
      <c r="I3390" t="s">
        <v>21714</v>
      </c>
      <c r="K3390" s="94" t="s">
        <v>4523</v>
      </c>
      <c r="L3390" s="94" t="s">
        <v>4524</v>
      </c>
    </row>
    <row r="3391" spans="8:12" ht="15" x14ac:dyDescent="0.25">
      <c r="H3391">
        <v>103655</v>
      </c>
      <c r="I3391" t="s">
        <v>21715</v>
      </c>
      <c r="K3391" s="94" t="s">
        <v>4525</v>
      </c>
      <c r="L3391" s="94" t="s">
        <v>4526</v>
      </c>
    </row>
    <row r="3392" spans="8:12" ht="15" x14ac:dyDescent="0.25">
      <c r="H3392">
        <v>103656</v>
      </c>
      <c r="I3392" t="s">
        <v>21716</v>
      </c>
      <c r="K3392" s="94" t="s">
        <v>4527</v>
      </c>
      <c r="L3392" s="94" t="s">
        <v>4528</v>
      </c>
    </row>
    <row r="3393" spans="8:12" ht="15" x14ac:dyDescent="0.25">
      <c r="H3393">
        <v>103657</v>
      </c>
      <c r="I3393" t="s">
        <v>21717</v>
      </c>
      <c r="K3393" s="94" t="s">
        <v>4529</v>
      </c>
      <c r="L3393" s="94" t="s">
        <v>4530</v>
      </c>
    </row>
    <row r="3394" spans="8:12" ht="15" x14ac:dyDescent="0.25">
      <c r="H3394">
        <v>103658</v>
      </c>
      <c r="I3394" t="s">
        <v>21718</v>
      </c>
      <c r="K3394" s="94" t="s">
        <v>4531</v>
      </c>
      <c r="L3394" s="94" t="s">
        <v>4532</v>
      </c>
    </row>
    <row r="3395" spans="8:12" ht="15" x14ac:dyDescent="0.25">
      <c r="H3395">
        <v>103659</v>
      </c>
      <c r="I3395" t="s">
        <v>21719</v>
      </c>
      <c r="K3395" s="94" t="s">
        <v>4533</v>
      </c>
      <c r="L3395" s="94" t="s">
        <v>4534</v>
      </c>
    </row>
    <row r="3396" spans="8:12" ht="15" x14ac:dyDescent="0.25">
      <c r="H3396">
        <v>103660</v>
      </c>
      <c r="I3396" t="s">
        <v>21720</v>
      </c>
      <c r="K3396" s="94" t="s">
        <v>4535</v>
      </c>
      <c r="L3396" s="94" t="s">
        <v>4536</v>
      </c>
    </row>
    <row r="3397" spans="8:12" ht="15" x14ac:dyDescent="0.25">
      <c r="H3397">
        <v>103661</v>
      </c>
      <c r="I3397" t="s">
        <v>21721</v>
      </c>
      <c r="K3397" s="94" t="s">
        <v>4537</v>
      </c>
      <c r="L3397" s="94" t="s">
        <v>4538</v>
      </c>
    </row>
    <row r="3398" spans="8:12" ht="15" x14ac:dyDescent="0.25">
      <c r="H3398">
        <v>103662</v>
      </c>
      <c r="I3398" t="s">
        <v>21722</v>
      </c>
      <c r="K3398" s="94" t="s">
        <v>4539</v>
      </c>
      <c r="L3398" s="94" t="s">
        <v>4540</v>
      </c>
    </row>
    <row r="3399" spans="8:12" ht="15" x14ac:dyDescent="0.25">
      <c r="H3399">
        <v>103663</v>
      </c>
      <c r="I3399" t="s">
        <v>21723</v>
      </c>
      <c r="K3399" s="94" t="s">
        <v>4541</v>
      </c>
      <c r="L3399" s="94" t="s">
        <v>4542</v>
      </c>
    </row>
    <row r="3400" spans="8:12" ht="15" x14ac:dyDescent="0.25">
      <c r="H3400">
        <v>103664</v>
      </c>
      <c r="I3400" t="s">
        <v>21724</v>
      </c>
      <c r="K3400" s="94" t="s">
        <v>4543</v>
      </c>
      <c r="L3400" s="94" t="s">
        <v>4544</v>
      </c>
    </row>
    <row r="3401" spans="8:12" ht="15" x14ac:dyDescent="0.25">
      <c r="H3401">
        <v>103665</v>
      </c>
      <c r="I3401" t="s">
        <v>21725</v>
      </c>
      <c r="K3401" s="94" t="s">
        <v>4545</v>
      </c>
      <c r="L3401" s="94" t="s">
        <v>4546</v>
      </c>
    </row>
    <row r="3402" spans="8:12" ht="15" x14ac:dyDescent="0.25">
      <c r="H3402">
        <v>103666</v>
      </c>
      <c r="I3402" t="s">
        <v>21726</v>
      </c>
      <c r="K3402" s="94" t="s">
        <v>4547</v>
      </c>
      <c r="L3402" s="94" t="s">
        <v>4548</v>
      </c>
    </row>
    <row r="3403" spans="8:12" ht="15" x14ac:dyDescent="0.25">
      <c r="H3403">
        <v>103667</v>
      </c>
      <c r="I3403" t="s">
        <v>21727</v>
      </c>
      <c r="K3403" s="94" t="s">
        <v>4549</v>
      </c>
      <c r="L3403" s="94" t="s">
        <v>4550</v>
      </c>
    </row>
    <row r="3404" spans="8:12" ht="15" x14ac:dyDescent="0.25">
      <c r="H3404">
        <v>103668</v>
      </c>
      <c r="I3404" t="s">
        <v>21728</v>
      </c>
      <c r="K3404" s="94" t="s">
        <v>4551</v>
      </c>
      <c r="L3404" s="94" t="s">
        <v>4552</v>
      </c>
    </row>
    <row r="3405" spans="8:12" ht="15" x14ac:dyDescent="0.25">
      <c r="H3405">
        <v>103669</v>
      </c>
      <c r="I3405" t="s">
        <v>21729</v>
      </c>
      <c r="K3405" s="94" t="s">
        <v>4553</v>
      </c>
      <c r="L3405" s="94" t="s">
        <v>4554</v>
      </c>
    </row>
    <row r="3406" spans="8:12" ht="15" x14ac:dyDescent="0.25">
      <c r="H3406">
        <v>103670</v>
      </c>
      <c r="I3406" t="s">
        <v>21397</v>
      </c>
      <c r="K3406" s="94" t="s">
        <v>4555</v>
      </c>
      <c r="L3406" s="94" t="s">
        <v>4556</v>
      </c>
    </row>
    <row r="3407" spans="8:12" ht="15" x14ac:dyDescent="0.25">
      <c r="H3407">
        <v>103671</v>
      </c>
      <c r="I3407" t="s">
        <v>21730</v>
      </c>
      <c r="K3407" s="94" t="s">
        <v>4557</v>
      </c>
      <c r="L3407" s="94" t="s">
        <v>4558</v>
      </c>
    </row>
    <row r="3408" spans="8:12" ht="15" x14ac:dyDescent="0.25">
      <c r="H3408">
        <v>103672</v>
      </c>
      <c r="I3408" t="s">
        <v>21731</v>
      </c>
      <c r="K3408" s="94" t="s">
        <v>4559</v>
      </c>
      <c r="L3408" s="94" t="s">
        <v>4560</v>
      </c>
    </row>
    <row r="3409" spans="8:12" ht="15" x14ac:dyDescent="0.25">
      <c r="H3409">
        <v>103673</v>
      </c>
      <c r="I3409" t="s">
        <v>21732</v>
      </c>
      <c r="K3409" s="94" t="s">
        <v>4561</v>
      </c>
      <c r="L3409" s="94" t="s">
        <v>4562</v>
      </c>
    </row>
    <row r="3410" spans="8:12" ht="15" x14ac:dyDescent="0.25">
      <c r="H3410">
        <v>103674</v>
      </c>
      <c r="I3410" t="s">
        <v>21733</v>
      </c>
      <c r="K3410" s="94" t="s">
        <v>4563</v>
      </c>
      <c r="L3410" s="94" t="s">
        <v>4564</v>
      </c>
    </row>
    <row r="3411" spans="8:12" ht="15" x14ac:dyDescent="0.25">
      <c r="H3411">
        <v>103675</v>
      </c>
      <c r="I3411" t="s">
        <v>21734</v>
      </c>
      <c r="K3411" s="94" t="s">
        <v>4565</v>
      </c>
      <c r="L3411" s="94" t="s">
        <v>4566</v>
      </c>
    </row>
    <row r="3412" spans="8:12" ht="15" x14ac:dyDescent="0.25">
      <c r="H3412">
        <v>103676</v>
      </c>
      <c r="I3412" t="s">
        <v>21735</v>
      </c>
      <c r="K3412" s="94" t="s">
        <v>4567</v>
      </c>
      <c r="L3412" s="94" t="s">
        <v>4568</v>
      </c>
    </row>
    <row r="3413" spans="8:12" ht="15" x14ac:dyDescent="0.25">
      <c r="H3413">
        <v>103677</v>
      </c>
      <c r="I3413" t="s">
        <v>21736</v>
      </c>
      <c r="K3413" s="94" t="s">
        <v>4569</v>
      </c>
      <c r="L3413" s="94" t="s">
        <v>4570</v>
      </c>
    </row>
    <row r="3414" spans="8:12" ht="15" x14ac:dyDescent="0.25">
      <c r="H3414">
        <v>103678</v>
      </c>
      <c r="I3414" t="s">
        <v>21737</v>
      </c>
      <c r="K3414" s="94" t="s">
        <v>4571</v>
      </c>
      <c r="L3414" s="94" t="s">
        <v>4572</v>
      </c>
    </row>
    <row r="3415" spans="8:12" ht="15" x14ac:dyDescent="0.25">
      <c r="H3415">
        <v>103679</v>
      </c>
      <c r="I3415" t="s">
        <v>21738</v>
      </c>
      <c r="K3415" s="94" t="s">
        <v>4573</v>
      </c>
      <c r="L3415" s="94" t="s">
        <v>4574</v>
      </c>
    </row>
    <row r="3416" spans="8:12" ht="15" x14ac:dyDescent="0.25">
      <c r="H3416">
        <v>103680</v>
      </c>
      <c r="I3416" t="s">
        <v>21739</v>
      </c>
      <c r="K3416" s="94" t="s">
        <v>4575</v>
      </c>
      <c r="L3416" s="94" t="s">
        <v>4576</v>
      </c>
    </row>
    <row r="3417" spans="8:12" ht="15" x14ac:dyDescent="0.25">
      <c r="H3417">
        <v>103681</v>
      </c>
      <c r="I3417" t="s">
        <v>21740</v>
      </c>
      <c r="K3417" s="94" t="s">
        <v>4577</v>
      </c>
      <c r="L3417" s="94" t="s">
        <v>4578</v>
      </c>
    </row>
    <row r="3418" spans="8:12" ht="15" x14ac:dyDescent="0.25">
      <c r="H3418">
        <v>103682</v>
      </c>
      <c r="I3418" t="s">
        <v>21741</v>
      </c>
      <c r="K3418" s="94" t="s">
        <v>4579</v>
      </c>
      <c r="L3418" s="94" t="s">
        <v>4580</v>
      </c>
    </row>
    <row r="3419" spans="8:12" ht="15" x14ac:dyDescent="0.25">
      <c r="H3419">
        <v>103683</v>
      </c>
      <c r="I3419" t="s">
        <v>21742</v>
      </c>
      <c r="K3419" s="94" t="s">
        <v>4581</v>
      </c>
      <c r="L3419" s="94" t="s">
        <v>4582</v>
      </c>
    </row>
    <row r="3420" spans="8:12" ht="15" x14ac:dyDescent="0.25">
      <c r="H3420">
        <v>103684</v>
      </c>
      <c r="I3420" t="s">
        <v>11649</v>
      </c>
      <c r="K3420" s="94" t="s">
        <v>4583</v>
      </c>
      <c r="L3420" s="94" t="s">
        <v>4584</v>
      </c>
    </row>
    <row r="3421" spans="8:12" ht="15" x14ac:dyDescent="0.25">
      <c r="H3421">
        <v>103685</v>
      </c>
      <c r="I3421" t="s">
        <v>21331</v>
      </c>
      <c r="K3421" s="94" t="s">
        <v>4585</v>
      </c>
      <c r="L3421" s="94" t="s">
        <v>4586</v>
      </c>
    </row>
    <row r="3422" spans="8:12" ht="15" x14ac:dyDescent="0.25">
      <c r="H3422">
        <v>103686</v>
      </c>
      <c r="I3422" t="s">
        <v>21743</v>
      </c>
      <c r="K3422" s="94" t="s">
        <v>4587</v>
      </c>
      <c r="L3422" s="94" t="s">
        <v>4588</v>
      </c>
    </row>
    <row r="3423" spans="8:12" ht="15" x14ac:dyDescent="0.25">
      <c r="H3423">
        <v>103687</v>
      </c>
      <c r="I3423" t="s">
        <v>21653</v>
      </c>
      <c r="K3423" s="94" t="s">
        <v>4589</v>
      </c>
      <c r="L3423" s="94" t="s">
        <v>4590</v>
      </c>
    </row>
    <row r="3424" spans="8:12" ht="15" x14ac:dyDescent="0.25">
      <c r="H3424">
        <v>103688</v>
      </c>
      <c r="I3424" t="s">
        <v>21744</v>
      </c>
      <c r="K3424" s="94" t="s">
        <v>4591</v>
      </c>
      <c r="L3424" s="94" t="s">
        <v>4592</v>
      </c>
    </row>
    <row r="3425" spans="8:12" ht="15" x14ac:dyDescent="0.25">
      <c r="H3425">
        <v>103689</v>
      </c>
      <c r="I3425" t="s">
        <v>21745</v>
      </c>
      <c r="K3425" s="94" t="s">
        <v>4593</v>
      </c>
      <c r="L3425" s="94" t="s">
        <v>4594</v>
      </c>
    </row>
    <row r="3426" spans="8:12" ht="15" x14ac:dyDescent="0.25">
      <c r="H3426">
        <v>103690</v>
      </c>
      <c r="I3426" t="s">
        <v>23923</v>
      </c>
      <c r="K3426" s="94" t="s">
        <v>4595</v>
      </c>
      <c r="L3426" s="94" t="s">
        <v>4596</v>
      </c>
    </row>
    <row r="3427" spans="8:12" ht="15" x14ac:dyDescent="0.25">
      <c r="H3427">
        <v>103691</v>
      </c>
      <c r="I3427" t="s">
        <v>21746</v>
      </c>
      <c r="K3427" s="94" t="s">
        <v>4597</v>
      </c>
      <c r="L3427" s="94" t="s">
        <v>4598</v>
      </c>
    </row>
    <row r="3428" spans="8:12" ht="15" x14ac:dyDescent="0.25">
      <c r="H3428">
        <v>103692</v>
      </c>
      <c r="I3428" t="s">
        <v>21747</v>
      </c>
      <c r="K3428" s="94" t="s">
        <v>4599</v>
      </c>
      <c r="L3428" s="94" t="s">
        <v>4600</v>
      </c>
    </row>
    <row r="3429" spans="8:12" ht="15" x14ac:dyDescent="0.25">
      <c r="H3429">
        <v>103693</v>
      </c>
      <c r="I3429" t="s">
        <v>21748</v>
      </c>
      <c r="K3429" s="94" t="s">
        <v>4601</v>
      </c>
      <c r="L3429" s="94" t="s">
        <v>4602</v>
      </c>
    </row>
    <row r="3430" spans="8:12" ht="15" x14ac:dyDescent="0.25">
      <c r="H3430">
        <v>103694</v>
      </c>
      <c r="I3430" t="s">
        <v>21749</v>
      </c>
      <c r="K3430" s="94" t="s">
        <v>4603</v>
      </c>
      <c r="L3430" s="94" t="s">
        <v>4604</v>
      </c>
    </row>
    <row r="3431" spans="8:12" ht="15" x14ac:dyDescent="0.25">
      <c r="H3431">
        <v>103695</v>
      </c>
      <c r="I3431" t="s">
        <v>21750</v>
      </c>
      <c r="K3431" s="94" t="s">
        <v>4605</v>
      </c>
      <c r="L3431" s="94" t="s">
        <v>4606</v>
      </c>
    </row>
    <row r="3432" spans="8:12" ht="15" x14ac:dyDescent="0.25">
      <c r="H3432">
        <v>103696</v>
      </c>
      <c r="I3432" t="s">
        <v>21751</v>
      </c>
      <c r="K3432" s="94" t="s">
        <v>4607</v>
      </c>
      <c r="L3432" s="94" t="s">
        <v>4608</v>
      </c>
    </row>
    <row r="3433" spans="8:12" ht="15" x14ac:dyDescent="0.25">
      <c r="H3433">
        <v>103697</v>
      </c>
      <c r="I3433" t="s">
        <v>21752</v>
      </c>
      <c r="K3433" s="94" t="s">
        <v>4609</v>
      </c>
      <c r="L3433" s="94" t="s">
        <v>4610</v>
      </c>
    </row>
    <row r="3434" spans="8:12" ht="15" x14ac:dyDescent="0.25">
      <c r="H3434">
        <v>103698</v>
      </c>
      <c r="I3434" t="s">
        <v>21753</v>
      </c>
      <c r="K3434" s="94" t="s">
        <v>4611</v>
      </c>
      <c r="L3434" s="94" t="s">
        <v>4612</v>
      </c>
    </row>
    <row r="3435" spans="8:12" ht="15" x14ac:dyDescent="0.25">
      <c r="H3435">
        <v>103699</v>
      </c>
      <c r="I3435" t="s">
        <v>23924</v>
      </c>
      <c r="K3435" s="94" t="s">
        <v>4613</v>
      </c>
      <c r="L3435" s="94" t="s">
        <v>4614</v>
      </c>
    </row>
    <row r="3436" spans="8:12" ht="15" x14ac:dyDescent="0.25">
      <c r="H3436">
        <v>103700</v>
      </c>
      <c r="I3436" t="s">
        <v>21754</v>
      </c>
      <c r="K3436" s="94" t="s">
        <v>4615</v>
      </c>
      <c r="L3436" s="94" t="s">
        <v>4616</v>
      </c>
    </row>
    <row r="3437" spans="8:12" ht="15" x14ac:dyDescent="0.25">
      <c r="H3437">
        <v>103701</v>
      </c>
      <c r="I3437" t="s">
        <v>21755</v>
      </c>
      <c r="K3437" s="94" t="s">
        <v>4617</v>
      </c>
      <c r="L3437" s="94" t="s">
        <v>4618</v>
      </c>
    </row>
    <row r="3438" spans="8:12" ht="15" x14ac:dyDescent="0.25">
      <c r="H3438">
        <v>103702</v>
      </c>
      <c r="I3438" t="s">
        <v>21756</v>
      </c>
      <c r="K3438" s="94" t="s">
        <v>4619</v>
      </c>
      <c r="L3438" s="94" t="s">
        <v>4620</v>
      </c>
    </row>
    <row r="3439" spans="8:12" ht="15" x14ac:dyDescent="0.25">
      <c r="H3439">
        <v>103703</v>
      </c>
      <c r="I3439" t="s">
        <v>21757</v>
      </c>
      <c r="K3439" s="94" t="s">
        <v>4621</v>
      </c>
      <c r="L3439" s="94" t="s">
        <v>4622</v>
      </c>
    </row>
    <row r="3440" spans="8:12" ht="15" x14ac:dyDescent="0.25">
      <c r="H3440">
        <v>103704</v>
      </c>
      <c r="I3440" t="s">
        <v>21758</v>
      </c>
      <c r="K3440" s="94" t="s">
        <v>4623</v>
      </c>
      <c r="L3440" s="94" t="s">
        <v>4624</v>
      </c>
    </row>
    <row r="3441" spans="8:12" ht="15" x14ac:dyDescent="0.25">
      <c r="H3441">
        <v>103705</v>
      </c>
      <c r="I3441" t="s">
        <v>21759</v>
      </c>
      <c r="K3441" s="94" t="s">
        <v>4625</v>
      </c>
      <c r="L3441" s="94" t="s">
        <v>4626</v>
      </c>
    </row>
    <row r="3442" spans="8:12" ht="15" x14ac:dyDescent="0.25">
      <c r="H3442">
        <v>103706</v>
      </c>
      <c r="I3442" t="s">
        <v>21760</v>
      </c>
      <c r="K3442" s="94" t="s">
        <v>4627</v>
      </c>
      <c r="L3442" s="94" t="s">
        <v>4628</v>
      </c>
    </row>
    <row r="3443" spans="8:12" ht="15" x14ac:dyDescent="0.25">
      <c r="H3443">
        <v>103707</v>
      </c>
      <c r="I3443" t="s">
        <v>21761</v>
      </c>
      <c r="K3443" s="94" t="s">
        <v>4629</v>
      </c>
      <c r="L3443" s="94" t="s">
        <v>4630</v>
      </c>
    </row>
    <row r="3444" spans="8:12" ht="15" x14ac:dyDescent="0.25">
      <c r="H3444">
        <v>103708</v>
      </c>
      <c r="I3444" t="s">
        <v>21762</v>
      </c>
      <c r="K3444" s="94" t="s">
        <v>4631</v>
      </c>
      <c r="L3444" s="94" t="s">
        <v>4632</v>
      </c>
    </row>
    <row r="3445" spans="8:12" ht="15" x14ac:dyDescent="0.25">
      <c r="H3445">
        <v>103709</v>
      </c>
      <c r="I3445" t="s">
        <v>21763</v>
      </c>
      <c r="K3445" s="94" t="s">
        <v>4633</v>
      </c>
      <c r="L3445" s="94" t="s">
        <v>4634</v>
      </c>
    </row>
    <row r="3446" spans="8:12" ht="15" x14ac:dyDescent="0.25">
      <c r="H3446">
        <v>103710</v>
      </c>
      <c r="I3446" t="s">
        <v>1989</v>
      </c>
      <c r="K3446" s="94" t="s">
        <v>4635</v>
      </c>
      <c r="L3446" s="94" t="s">
        <v>4636</v>
      </c>
    </row>
    <row r="3447" spans="8:12" ht="15" x14ac:dyDescent="0.25">
      <c r="H3447">
        <v>103711</v>
      </c>
      <c r="I3447" t="s">
        <v>11650</v>
      </c>
      <c r="K3447" s="94" t="s">
        <v>4637</v>
      </c>
      <c r="L3447" s="94" t="s">
        <v>4638</v>
      </c>
    </row>
    <row r="3448" spans="8:12" ht="15" x14ac:dyDescent="0.25">
      <c r="H3448">
        <v>103712</v>
      </c>
      <c r="I3448" t="s">
        <v>1992</v>
      </c>
      <c r="K3448" s="94" t="s">
        <v>4639</v>
      </c>
      <c r="L3448" s="94" t="s">
        <v>4640</v>
      </c>
    </row>
    <row r="3449" spans="8:12" ht="15" x14ac:dyDescent="0.25">
      <c r="H3449">
        <v>103713</v>
      </c>
      <c r="I3449" t="s">
        <v>21764</v>
      </c>
      <c r="K3449" s="94" t="s">
        <v>4641</v>
      </c>
      <c r="L3449" s="94" t="s">
        <v>4642</v>
      </c>
    </row>
    <row r="3450" spans="8:12" ht="15" x14ac:dyDescent="0.25">
      <c r="H3450">
        <v>103714</v>
      </c>
      <c r="I3450" t="s">
        <v>21765</v>
      </c>
      <c r="K3450" s="94" t="s">
        <v>4643</v>
      </c>
      <c r="L3450" s="94" t="s">
        <v>4644</v>
      </c>
    </row>
    <row r="3451" spans="8:12" ht="15" x14ac:dyDescent="0.25">
      <c r="H3451">
        <v>103715</v>
      </c>
      <c r="I3451" t="s">
        <v>21766</v>
      </c>
      <c r="K3451" s="94" t="s">
        <v>4645</v>
      </c>
      <c r="L3451" s="94" t="s">
        <v>4646</v>
      </c>
    </row>
    <row r="3452" spans="8:12" ht="15" x14ac:dyDescent="0.25">
      <c r="H3452">
        <v>103716</v>
      </c>
      <c r="I3452" t="s">
        <v>21767</v>
      </c>
      <c r="K3452" s="94" t="s">
        <v>4647</v>
      </c>
      <c r="L3452" s="94" t="s">
        <v>4648</v>
      </c>
    </row>
    <row r="3453" spans="8:12" ht="15" x14ac:dyDescent="0.25">
      <c r="H3453">
        <v>103717</v>
      </c>
      <c r="I3453" t="s">
        <v>23925</v>
      </c>
      <c r="K3453" s="94" t="s">
        <v>4649</v>
      </c>
      <c r="L3453" s="94" t="s">
        <v>4650</v>
      </c>
    </row>
    <row r="3454" spans="8:12" ht="15" x14ac:dyDescent="0.25">
      <c r="H3454">
        <v>103718</v>
      </c>
      <c r="I3454" t="s">
        <v>21768</v>
      </c>
      <c r="K3454" s="94" t="s">
        <v>4651</v>
      </c>
      <c r="L3454" s="94" t="s">
        <v>4652</v>
      </c>
    </row>
    <row r="3455" spans="8:12" ht="15" x14ac:dyDescent="0.25">
      <c r="H3455">
        <v>103719</v>
      </c>
      <c r="I3455" t="s">
        <v>21769</v>
      </c>
      <c r="K3455" s="94" t="s">
        <v>4653</v>
      </c>
      <c r="L3455" s="94" t="s">
        <v>4654</v>
      </c>
    </row>
    <row r="3456" spans="8:12" ht="15" x14ac:dyDescent="0.25">
      <c r="H3456">
        <v>103720</v>
      </c>
      <c r="I3456" t="s">
        <v>21770</v>
      </c>
      <c r="K3456" s="94" t="s">
        <v>4655</v>
      </c>
      <c r="L3456" s="94" t="s">
        <v>4656</v>
      </c>
    </row>
    <row r="3457" spans="8:12" ht="15" x14ac:dyDescent="0.25">
      <c r="H3457">
        <v>103721</v>
      </c>
      <c r="I3457" t="s">
        <v>21771</v>
      </c>
      <c r="K3457" s="94" t="s">
        <v>4657</v>
      </c>
      <c r="L3457" s="94" t="s">
        <v>4658</v>
      </c>
    </row>
    <row r="3458" spans="8:12" ht="15" x14ac:dyDescent="0.25">
      <c r="H3458">
        <v>103722</v>
      </c>
      <c r="I3458" t="s">
        <v>21772</v>
      </c>
      <c r="K3458" s="94" t="s">
        <v>4659</v>
      </c>
      <c r="L3458" s="94" t="s">
        <v>4660</v>
      </c>
    </row>
    <row r="3459" spans="8:12" ht="15" x14ac:dyDescent="0.25">
      <c r="H3459">
        <v>103723</v>
      </c>
      <c r="I3459" t="s">
        <v>21773</v>
      </c>
      <c r="K3459" s="94" t="s">
        <v>4661</v>
      </c>
      <c r="L3459" s="94" t="s">
        <v>4662</v>
      </c>
    </row>
    <row r="3460" spans="8:12" ht="15" x14ac:dyDescent="0.25">
      <c r="H3460">
        <v>103724</v>
      </c>
      <c r="I3460" t="s">
        <v>21774</v>
      </c>
      <c r="K3460" s="94" t="s">
        <v>4663</v>
      </c>
      <c r="L3460" s="94" t="s">
        <v>4664</v>
      </c>
    </row>
    <row r="3461" spans="8:12" ht="15" x14ac:dyDescent="0.25">
      <c r="H3461">
        <v>103725</v>
      </c>
      <c r="I3461" t="s">
        <v>23926</v>
      </c>
      <c r="K3461" s="94" t="s">
        <v>4665</v>
      </c>
      <c r="L3461" s="94" t="s">
        <v>4666</v>
      </c>
    </row>
    <row r="3462" spans="8:12" ht="15" x14ac:dyDescent="0.25">
      <c r="H3462">
        <v>103726</v>
      </c>
      <c r="I3462" t="s">
        <v>23927</v>
      </c>
      <c r="K3462" s="94" t="s">
        <v>4667</v>
      </c>
      <c r="L3462" s="94" t="s">
        <v>4668</v>
      </c>
    </row>
    <row r="3463" spans="8:12" ht="15" x14ac:dyDescent="0.25">
      <c r="H3463">
        <v>103727</v>
      </c>
      <c r="I3463" t="s">
        <v>21775</v>
      </c>
      <c r="K3463" s="94" t="s">
        <v>4669</v>
      </c>
      <c r="L3463" s="94" t="s">
        <v>4670</v>
      </c>
    </row>
    <row r="3464" spans="8:12" ht="15" x14ac:dyDescent="0.25">
      <c r="H3464">
        <v>103728</v>
      </c>
      <c r="I3464" t="s">
        <v>21776</v>
      </c>
      <c r="K3464" s="94" t="s">
        <v>4671</v>
      </c>
      <c r="L3464" s="94" t="s">
        <v>4672</v>
      </c>
    </row>
    <row r="3465" spans="8:12" ht="15" x14ac:dyDescent="0.25">
      <c r="H3465">
        <v>103729</v>
      </c>
      <c r="I3465" t="s">
        <v>21777</v>
      </c>
      <c r="K3465" s="94" t="s">
        <v>4673</v>
      </c>
      <c r="L3465" s="94" t="s">
        <v>4674</v>
      </c>
    </row>
    <row r="3466" spans="8:12" ht="15" x14ac:dyDescent="0.25">
      <c r="H3466">
        <v>103730</v>
      </c>
      <c r="I3466" t="s">
        <v>21778</v>
      </c>
      <c r="K3466" s="94" t="s">
        <v>4675</v>
      </c>
      <c r="L3466" s="94" t="s">
        <v>4676</v>
      </c>
    </row>
    <row r="3467" spans="8:12" ht="15" x14ac:dyDescent="0.25">
      <c r="H3467">
        <v>103731</v>
      </c>
      <c r="I3467" t="s">
        <v>21779</v>
      </c>
      <c r="K3467" s="94" t="s">
        <v>4677</v>
      </c>
      <c r="L3467" s="94" t="s">
        <v>4678</v>
      </c>
    </row>
    <row r="3468" spans="8:12" ht="15" x14ac:dyDescent="0.25">
      <c r="H3468">
        <v>103732</v>
      </c>
      <c r="I3468" t="s">
        <v>21780</v>
      </c>
      <c r="K3468" s="94" t="s">
        <v>4679</v>
      </c>
      <c r="L3468" s="94" t="s">
        <v>4680</v>
      </c>
    </row>
    <row r="3469" spans="8:12" ht="15" x14ac:dyDescent="0.25">
      <c r="H3469">
        <v>103733</v>
      </c>
      <c r="I3469" t="s">
        <v>21781</v>
      </c>
      <c r="K3469" s="94" t="s">
        <v>4681</v>
      </c>
      <c r="L3469" s="94" t="s">
        <v>4682</v>
      </c>
    </row>
    <row r="3470" spans="8:12" ht="15" x14ac:dyDescent="0.25">
      <c r="H3470">
        <v>103734</v>
      </c>
      <c r="I3470" t="s">
        <v>21782</v>
      </c>
      <c r="K3470" s="94" t="s">
        <v>4683</v>
      </c>
      <c r="L3470" s="94" t="s">
        <v>4684</v>
      </c>
    </row>
    <row r="3471" spans="8:12" ht="15" x14ac:dyDescent="0.25">
      <c r="H3471">
        <v>103735</v>
      </c>
      <c r="I3471" t="s">
        <v>23928</v>
      </c>
      <c r="K3471" s="94" t="s">
        <v>4685</v>
      </c>
      <c r="L3471" s="94" t="s">
        <v>4686</v>
      </c>
    </row>
    <row r="3472" spans="8:12" ht="15" x14ac:dyDescent="0.25">
      <c r="H3472">
        <v>103736</v>
      </c>
      <c r="I3472" t="s">
        <v>23929</v>
      </c>
      <c r="K3472" s="94" t="s">
        <v>4687</v>
      </c>
      <c r="L3472" s="94" t="s">
        <v>4688</v>
      </c>
    </row>
    <row r="3473" spans="8:12" ht="15" x14ac:dyDescent="0.25">
      <c r="H3473">
        <v>103737</v>
      </c>
      <c r="I3473" t="s">
        <v>23930</v>
      </c>
      <c r="K3473" s="94" t="s">
        <v>4689</v>
      </c>
      <c r="L3473" s="94" t="s">
        <v>4690</v>
      </c>
    </row>
    <row r="3474" spans="8:12" ht="15" x14ac:dyDescent="0.25">
      <c r="H3474">
        <v>103738</v>
      </c>
      <c r="I3474" t="s">
        <v>23931</v>
      </c>
      <c r="K3474" s="94" t="s">
        <v>4691</v>
      </c>
      <c r="L3474" s="94" t="s">
        <v>4692</v>
      </c>
    </row>
    <row r="3475" spans="8:12" ht="15" x14ac:dyDescent="0.25">
      <c r="H3475">
        <v>103739</v>
      </c>
      <c r="I3475" t="s">
        <v>21783</v>
      </c>
      <c r="K3475" s="94" t="s">
        <v>4693</v>
      </c>
      <c r="L3475" s="94" t="s">
        <v>4694</v>
      </c>
    </row>
    <row r="3476" spans="8:12" ht="15" x14ac:dyDescent="0.25">
      <c r="H3476">
        <v>103740</v>
      </c>
      <c r="I3476" t="s">
        <v>21784</v>
      </c>
      <c r="K3476" s="94" t="s">
        <v>4695</v>
      </c>
      <c r="L3476" s="94" t="s">
        <v>4696</v>
      </c>
    </row>
    <row r="3477" spans="8:12" ht="15" x14ac:dyDescent="0.25">
      <c r="H3477">
        <v>103741</v>
      </c>
      <c r="I3477" t="s">
        <v>21785</v>
      </c>
      <c r="K3477" s="94" t="s">
        <v>4697</v>
      </c>
      <c r="L3477" s="94" t="s">
        <v>4698</v>
      </c>
    </row>
    <row r="3478" spans="8:12" ht="15" x14ac:dyDescent="0.25">
      <c r="H3478">
        <v>103742</v>
      </c>
      <c r="I3478" t="s">
        <v>21786</v>
      </c>
      <c r="K3478" s="94" t="s">
        <v>4699</v>
      </c>
      <c r="L3478" s="94" t="s">
        <v>4700</v>
      </c>
    </row>
    <row r="3479" spans="8:12" ht="15" x14ac:dyDescent="0.25">
      <c r="H3479">
        <v>103743</v>
      </c>
      <c r="I3479" t="s">
        <v>21787</v>
      </c>
      <c r="K3479" s="94" t="s">
        <v>4701</v>
      </c>
      <c r="L3479" s="94" t="s">
        <v>4702</v>
      </c>
    </row>
    <row r="3480" spans="8:12" ht="15" x14ac:dyDescent="0.25">
      <c r="H3480">
        <v>103744</v>
      </c>
      <c r="I3480" t="s">
        <v>21788</v>
      </c>
      <c r="K3480" s="94" t="s">
        <v>4703</v>
      </c>
      <c r="L3480" s="94" t="s">
        <v>4704</v>
      </c>
    </row>
    <row r="3481" spans="8:12" ht="15" x14ac:dyDescent="0.25">
      <c r="H3481">
        <v>103745</v>
      </c>
      <c r="I3481" t="s">
        <v>21789</v>
      </c>
      <c r="K3481" s="94" t="s">
        <v>4705</v>
      </c>
      <c r="L3481" s="94" t="s">
        <v>4706</v>
      </c>
    </row>
    <row r="3482" spans="8:12" ht="15" x14ac:dyDescent="0.25">
      <c r="H3482">
        <v>103746</v>
      </c>
      <c r="I3482" t="s">
        <v>21790</v>
      </c>
      <c r="K3482" s="94" t="s">
        <v>4707</v>
      </c>
      <c r="L3482" s="94" t="s">
        <v>4708</v>
      </c>
    </row>
    <row r="3483" spans="8:12" ht="15" x14ac:dyDescent="0.25">
      <c r="H3483">
        <v>103747</v>
      </c>
      <c r="I3483" t="s">
        <v>21791</v>
      </c>
      <c r="K3483" s="94" t="s">
        <v>4709</v>
      </c>
      <c r="L3483" s="94" t="s">
        <v>4710</v>
      </c>
    </row>
    <row r="3484" spans="8:12" ht="15" x14ac:dyDescent="0.25">
      <c r="H3484">
        <v>103748</v>
      </c>
      <c r="I3484" t="s">
        <v>21792</v>
      </c>
      <c r="K3484" s="94" t="s">
        <v>4711</v>
      </c>
      <c r="L3484" s="94" t="s">
        <v>4712</v>
      </c>
    </row>
    <row r="3485" spans="8:12" ht="15" x14ac:dyDescent="0.25">
      <c r="H3485">
        <v>103749</v>
      </c>
      <c r="I3485" t="s">
        <v>21793</v>
      </c>
      <c r="K3485" s="94" t="s">
        <v>4713</v>
      </c>
      <c r="L3485" s="94" t="s">
        <v>4714</v>
      </c>
    </row>
    <row r="3486" spans="8:12" ht="15" x14ac:dyDescent="0.25">
      <c r="H3486">
        <v>103750</v>
      </c>
      <c r="I3486" t="s">
        <v>21794</v>
      </c>
      <c r="K3486" s="94" t="s">
        <v>4715</v>
      </c>
      <c r="L3486" s="94" t="s">
        <v>4716</v>
      </c>
    </row>
    <row r="3487" spans="8:12" ht="15" x14ac:dyDescent="0.25">
      <c r="H3487">
        <v>103751</v>
      </c>
      <c r="I3487" t="s">
        <v>21795</v>
      </c>
      <c r="K3487" s="94" t="s">
        <v>4717</v>
      </c>
      <c r="L3487" s="94" t="s">
        <v>4718</v>
      </c>
    </row>
    <row r="3488" spans="8:12" ht="15" x14ac:dyDescent="0.25">
      <c r="H3488">
        <v>103752</v>
      </c>
      <c r="I3488" t="s">
        <v>21796</v>
      </c>
      <c r="K3488" s="94" t="s">
        <v>4719</v>
      </c>
      <c r="L3488" s="94" t="s">
        <v>4720</v>
      </c>
    </row>
    <row r="3489" spans="8:12" ht="15" x14ac:dyDescent="0.25">
      <c r="H3489">
        <v>103753</v>
      </c>
      <c r="I3489" t="s">
        <v>21797</v>
      </c>
      <c r="K3489" s="94" t="s">
        <v>4721</v>
      </c>
      <c r="L3489" s="94" t="s">
        <v>4722</v>
      </c>
    </row>
    <row r="3490" spans="8:12" ht="15" x14ac:dyDescent="0.25">
      <c r="H3490">
        <v>103754</v>
      </c>
      <c r="I3490" t="s">
        <v>21798</v>
      </c>
      <c r="K3490" s="94" t="s">
        <v>4723</v>
      </c>
      <c r="L3490" s="94" t="s">
        <v>4724</v>
      </c>
    </row>
    <row r="3491" spans="8:12" ht="15" x14ac:dyDescent="0.25">
      <c r="H3491">
        <v>103755</v>
      </c>
      <c r="I3491" t="s">
        <v>21799</v>
      </c>
      <c r="K3491" s="94" t="s">
        <v>4725</v>
      </c>
      <c r="L3491" s="94" t="s">
        <v>4726</v>
      </c>
    </row>
    <row r="3492" spans="8:12" ht="15" x14ac:dyDescent="0.25">
      <c r="H3492">
        <v>103756</v>
      </c>
      <c r="I3492" t="s">
        <v>21800</v>
      </c>
      <c r="K3492" s="94" t="s">
        <v>4727</v>
      </c>
      <c r="L3492" s="94" t="s">
        <v>4728</v>
      </c>
    </row>
    <row r="3493" spans="8:12" ht="15" x14ac:dyDescent="0.25">
      <c r="H3493">
        <v>103757</v>
      </c>
      <c r="I3493" t="s">
        <v>21801</v>
      </c>
      <c r="K3493" s="94" t="s">
        <v>4729</v>
      </c>
      <c r="L3493" s="94" t="s">
        <v>4730</v>
      </c>
    </row>
    <row r="3494" spans="8:12" ht="15" x14ac:dyDescent="0.25">
      <c r="H3494">
        <v>103758</v>
      </c>
      <c r="I3494" t="s">
        <v>21802</v>
      </c>
      <c r="K3494" s="94" t="s">
        <v>4731</v>
      </c>
      <c r="L3494" s="94" t="s">
        <v>4732</v>
      </c>
    </row>
    <row r="3495" spans="8:12" ht="15" x14ac:dyDescent="0.25">
      <c r="H3495">
        <v>103759</v>
      </c>
      <c r="I3495" t="s">
        <v>21803</v>
      </c>
      <c r="K3495" s="94" t="s">
        <v>4733</v>
      </c>
      <c r="L3495" s="94" t="s">
        <v>4734</v>
      </c>
    </row>
    <row r="3496" spans="8:12" ht="15" x14ac:dyDescent="0.25">
      <c r="H3496">
        <v>103760</v>
      </c>
      <c r="I3496" t="s">
        <v>21804</v>
      </c>
      <c r="K3496" s="94" t="s">
        <v>4735</v>
      </c>
      <c r="L3496" s="94" t="s">
        <v>4736</v>
      </c>
    </row>
    <row r="3497" spans="8:12" ht="15" x14ac:dyDescent="0.25">
      <c r="H3497">
        <v>103761</v>
      </c>
      <c r="I3497" t="s">
        <v>21805</v>
      </c>
      <c r="K3497" s="94" t="s">
        <v>4737</v>
      </c>
      <c r="L3497" s="94" t="s">
        <v>4738</v>
      </c>
    </row>
    <row r="3498" spans="8:12" ht="15" x14ac:dyDescent="0.25">
      <c r="H3498">
        <v>103762</v>
      </c>
      <c r="I3498" t="s">
        <v>21806</v>
      </c>
      <c r="K3498" s="94" t="s">
        <v>4739</v>
      </c>
      <c r="L3498" s="94" t="s">
        <v>4740</v>
      </c>
    </row>
    <row r="3499" spans="8:12" ht="15" x14ac:dyDescent="0.25">
      <c r="H3499">
        <v>103763</v>
      </c>
      <c r="I3499" t="s">
        <v>21807</v>
      </c>
      <c r="K3499" s="94" t="s">
        <v>4741</v>
      </c>
      <c r="L3499" s="94" t="s">
        <v>4742</v>
      </c>
    </row>
    <row r="3500" spans="8:12" ht="15" x14ac:dyDescent="0.25">
      <c r="H3500">
        <v>103764</v>
      </c>
      <c r="I3500" t="s">
        <v>21808</v>
      </c>
      <c r="K3500" s="94" t="s">
        <v>4743</v>
      </c>
      <c r="L3500" s="94" t="s">
        <v>4744</v>
      </c>
    </row>
    <row r="3501" spans="8:12" ht="15" x14ac:dyDescent="0.25">
      <c r="H3501">
        <v>103765</v>
      </c>
      <c r="I3501" t="s">
        <v>21809</v>
      </c>
      <c r="K3501" s="94" t="s">
        <v>4745</v>
      </c>
      <c r="L3501" s="94" t="s">
        <v>4746</v>
      </c>
    </row>
    <row r="3502" spans="8:12" ht="15" x14ac:dyDescent="0.25">
      <c r="H3502">
        <v>103766</v>
      </c>
      <c r="I3502" t="s">
        <v>21810</v>
      </c>
      <c r="K3502" s="94" t="s">
        <v>4747</v>
      </c>
      <c r="L3502" s="94" t="s">
        <v>4748</v>
      </c>
    </row>
    <row r="3503" spans="8:12" ht="15" x14ac:dyDescent="0.25">
      <c r="H3503">
        <v>103767</v>
      </c>
      <c r="I3503" t="s">
        <v>21811</v>
      </c>
      <c r="K3503" s="94" t="s">
        <v>4749</v>
      </c>
      <c r="L3503" s="94" t="s">
        <v>4750</v>
      </c>
    </row>
    <row r="3504" spans="8:12" ht="15" x14ac:dyDescent="0.25">
      <c r="H3504">
        <v>103768</v>
      </c>
      <c r="I3504" t="s">
        <v>21812</v>
      </c>
      <c r="K3504" s="94" t="s">
        <v>4751</v>
      </c>
      <c r="L3504" s="94" t="s">
        <v>4752</v>
      </c>
    </row>
    <row r="3505" spans="8:12" ht="15" x14ac:dyDescent="0.25">
      <c r="H3505">
        <v>103769</v>
      </c>
      <c r="I3505" t="s">
        <v>21813</v>
      </c>
      <c r="K3505" s="94" t="s">
        <v>4753</v>
      </c>
      <c r="L3505" s="94" t="s">
        <v>4754</v>
      </c>
    </row>
    <row r="3506" spans="8:12" ht="15" x14ac:dyDescent="0.25">
      <c r="H3506">
        <v>103770</v>
      </c>
      <c r="I3506" t="s">
        <v>21814</v>
      </c>
      <c r="K3506" s="94" t="s">
        <v>4755</v>
      </c>
      <c r="L3506" s="94" t="s">
        <v>14781</v>
      </c>
    </row>
    <row r="3507" spans="8:12" ht="15" x14ac:dyDescent="0.25">
      <c r="H3507">
        <v>103771</v>
      </c>
      <c r="I3507" t="s">
        <v>21815</v>
      </c>
      <c r="K3507" s="94" t="s">
        <v>4756</v>
      </c>
      <c r="L3507" s="94" t="s">
        <v>14782</v>
      </c>
    </row>
    <row r="3508" spans="8:12" ht="15" x14ac:dyDescent="0.25">
      <c r="H3508">
        <v>103772</v>
      </c>
      <c r="I3508" t="s">
        <v>11651</v>
      </c>
      <c r="K3508" s="94" t="s">
        <v>4757</v>
      </c>
      <c r="L3508" s="94" t="s">
        <v>4758</v>
      </c>
    </row>
    <row r="3509" spans="8:12" ht="15" x14ac:dyDescent="0.25">
      <c r="H3509">
        <v>103773</v>
      </c>
      <c r="I3509" t="s">
        <v>2027</v>
      </c>
      <c r="K3509" s="94" t="s">
        <v>4759</v>
      </c>
      <c r="L3509" s="94" t="s">
        <v>14783</v>
      </c>
    </row>
    <row r="3510" spans="8:12" ht="15" x14ac:dyDescent="0.25">
      <c r="H3510">
        <v>103774</v>
      </c>
      <c r="I3510" t="s">
        <v>11652</v>
      </c>
      <c r="K3510" s="94" t="s">
        <v>4760</v>
      </c>
      <c r="L3510" s="94" t="s">
        <v>14784</v>
      </c>
    </row>
    <row r="3511" spans="8:12" ht="15" x14ac:dyDescent="0.25">
      <c r="H3511">
        <v>103775</v>
      </c>
      <c r="I3511" t="s">
        <v>11653</v>
      </c>
      <c r="K3511" s="94" t="s">
        <v>4761</v>
      </c>
      <c r="L3511" s="94" t="s">
        <v>14785</v>
      </c>
    </row>
    <row r="3512" spans="8:12" ht="15" x14ac:dyDescent="0.25">
      <c r="H3512">
        <v>103776</v>
      </c>
      <c r="I3512" t="s">
        <v>11654</v>
      </c>
      <c r="K3512" s="94" t="s">
        <v>4762</v>
      </c>
      <c r="L3512" s="94" t="s">
        <v>14786</v>
      </c>
    </row>
    <row r="3513" spans="8:12" ht="15" x14ac:dyDescent="0.25">
      <c r="H3513">
        <v>103777</v>
      </c>
      <c r="I3513" t="s">
        <v>21816</v>
      </c>
      <c r="K3513" s="94" t="s">
        <v>4763</v>
      </c>
      <c r="L3513" s="94" t="s">
        <v>14787</v>
      </c>
    </row>
    <row r="3514" spans="8:12" ht="15" x14ac:dyDescent="0.25">
      <c r="H3514">
        <v>103778</v>
      </c>
      <c r="I3514" t="s">
        <v>21817</v>
      </c>
      <c r="K3514" s="94" t="s">
        <v>4764</v>
      </c>
      <c r="L3514" s="94" t="s">
        <v>14788</v>
      </c>
    </row>
    <row r="3515" spans="8:12" ht="15" x14ac:dyDescent="0.25">
      <c r="H3515">
        <v>103779</v>
      </c>
      <c r="I3515" t="s">
        <v>21818</v>
      </c>
      <c r="K3515" s="94" t="s">
        <v>4765</v>
      </c>
      <c r="L3515" s="94" t="s">
        <v>14789</v>
      </c>
    </row>
    <row r="3516" spans="8:12" ht="15" x14ac:dyDescent="0.25">
      <c r="H3516">
        <v>103780</v>
      </c>
      <c r="I3516" t="s">
        <v>21819</v>
      </c>
      <c r="K3516" s="94" t="s">
        <v>4766</v>
      </c>
      <c r="L3516" s="94" t="s">
        <v>14790</v>
      </c>
    </row>
    <row r="3517" spans="8:12" ht="15" x14ac:dyDescent="0.25">
      <c r="H3517">
        <v>103781</v>
      </c>
      <c r="I3517" t="s">
        <v>21820</v>
      </c>
      <c r="K3517" s="94" t="s">
        <v>4767</v>
      </c>
      <c r="L3517" s="94" t="s">
        <v>14791</v>
      </c>
    </row>
    <row r="3518" spans="8:12" ht="15" x14ac:dyDescent="0.25">
      <c r="H3518">
        <v>103782</v>
      </c>
      <c r="I3518" t="s">
        <v>21821</v>
      </c>
      <c r="K3518" s="94" t="s">
        <v>4768</v>
      </c>
      <c r="L3518" s="94" t="s">
        <v>4769</v>
      </c>
    </row>
    <row r="3519" spans="8:12" ht="15" x14ac:dyDescent="0.25">
      <c r="H3519">
        <v>103783</v>
      </c>
      <c r="I3519" t="s">
        <v>21822</v>
      </c>
      <c r="K3519" s="94" t="s">
        <v>4770</v>
      </c>
      <c r="L3519" s="94" t="s">
        <v>4771</v>
      </c>
    </row>
    <row r="3520" spans="8:12" ht="15" x14ac:dyDescent="0.25">
      <c r="H3520">
        <v>103784</v>
      </c>
      <c r="I3520" t="s">
        <v>21823</v>
      </c>
      <c r="K3520" s="94" t="s">
        <v>4772</v>
      </c>
      <c r="L3520" s="94" t="s">
        <v>4773</v>
      </c>
    </row>
    <row r="3521" spans="8:12" ht="15" x14ac:dyDescent="0.25">
      <c r="H3521">
        <v>103785</v>
      </c>
      <c r="I3521" t="s">
        <v>21824</v>
      </c>
      <c r="K3521" s="94" t="s">
        <v>4774</v>
      </c>
      <c r="L3521" s="94" t="s">
        <v>4775</v>
      </c>
    </row>
    <row r="3522" spans="8:12" ht="15" x14ac:dyDescent="0.25">
      <c r="H3522">
        <v>103786</v>
      </c>
      <c r="I3522" t="s">
        <v>21825</v>
      </c>
      <c r="K3522" s="94" t="s">
        <v>4776</v>
      </c>
      <c r="L3522" s="94" t="s">
        <v>4777</v>
      </c>
    </row>
    <row r="3523" spans="8:12" ht="15" x14ac:dyDescent="0.25">
      <c r="H3523">
        <v>103787</v>
      </c>
      <c r="I3523" t="s">
        <v>21826</v>
      </c>
      <c r="K3523" s="94" t="s">
        <v>4778</v>
      </c>
      <c r="L3523" s="94" t="s">
        <v>4779</v>
      </c>
    </row>
    <row r="3524" spans="8:12" ht="15" x14ac:dyDescent="0.25">
      <c r="H3524">
        <v>103788</v>
      </c>
      <c r="I3524" t="s">
        <v>21827</v>
      </c>
      <c r="K3524" s="94" t="s">
        <v>4780</v>
      </c>
      <c r="L3524" s="94" t="s">
        <v>4781</v>
      </c>
    </row>
    <row r="3525" spans="8:12" ht="15" x14ac:dyDescent="0.25">
      <c r="H3525">
        <v>103789</v>
      </c>
      <c r="I3525" t="s">
        <v>21828</v>
      </c>
      <c r="K3525" s="94" t="s">
        <v>4782</v>
      </c>
      <c r="L3525" s="94" t="s">
        <v>4783</v>
      </c>
    </row>
    <row r="3526" spans="8:12" ht="15" x14ac:dyDescent="0.25">
      <c r="H3526">
        <v>103790</v>
      </c>
      <c r="I3526" t="s">
        <v>21829</v>
      </c>
      <c r="K3526" s="94" t="s">
        <v>4784</v>
      </c>
      <c r="L3526" s="94" t="s">
        <v>4785</v>
      </c>
    </row>
    <row r="3527" spans="8:12" ht="15" x14ac:dyDescent="0.25">
      <c r="H3527">
        <v>103791</v>
      </c>
      <c r="I3527" t="s">
        <v>21830</v>
      </c>
      <c r="K3527" s="94" t="s">
        <v>4786</v>
      </c>
      <c r="L3527" s="94" t="s">
        <v>4787</v>
      </c>
    </row>
    <row r="3528" spans="8:12" ht="15" x14ac:dyDescent="0.25">
      <c r="H3528">
        <v>103792</v>
      </c>
      <c r="I3528" t="s">
        <v>21831</v>
      </c>
      <c r="K3528" s="94" t="s">
        <v>4788</v>
      </c>
      <c r="L3528" s="94" t="s">
        <v>4789</v>
      </c>
    </row>
    <row r="3529" spans="8:12" ht="15" x14ac:dyDescent="0.25">
      <c r="H3529">
        <v>103793</v>
      </c>
      <c r="I3529" t="s">
        <v>21832</v>
      </c>
      <c r="K3529" s="94" t="s">
        <v>4790</v>
      </c>
      <c r="L3529" s="94" t="s">
        <v>4791</v>
      </c>
    </row>
    <row r="3530" spans="8:12" ht="15" x14ac:dyDescent="0.25">
      <c r="H3530">
        <v>103794</v>
      </c>
      <c r="I3530" t="s">
        <v>21833</v>
      </c>
      <c r="K3530" s="94" t="s">
        <v>4792</v>
      </c>
      <c r="L3530" s="94" t="s">
        <v>4793</v>
      </c>
    </row>
    <row r="3531" spans="8:12" ht="15" x14ac:dyDescent="0.25">
      <c r="H3531">
        <v>103795</v>
      </c>
      <c r="I3531" t="s">
        <v>21834</v>
      </c>
      <c r="K3531" s="94" t="s">
        <v>4794</v>
      </c>
      <c r="L3531" s="94" t="s">
        <v>4795</v>
      </c>
    </row>
    <row r="3532" spans="8:12" ht="15" x14ac:dyDescent="0.25">
      <c r="H3532">
        <v>103796</v>
      </c>
      <c r="I3532" t="s">
        <v>21835</v>
      </c>
      <c r="K3532" s="94" t="s">
        <v>4796</v>
      </c>
      <c r="L3532" s="94" t="s">
        <v>4797</v>
      </c>
    </row>
    <row r="3533" spans="8:12" ht="15" x14ac:dyDescent="0.25">
      <c r="H3533">
        <v>103797</v>
      </c>
      <c r="I3533" t="s">
        <v>21836</v>
      </c>
      <c r="K3533" s="94" t="s">
        <v>4798</v>
      </c>
      <c r="L3533" s="94" t="s">
        <v>4799</v>
      </c>
    </row>
    <row r="3534" spans="8:12" ht="15" x14ac:dyDescent="0.25">
      <c r="H3534">
        <v>103798</v>
      </c>
      <c r="I3534" t="s">
        <v>21837</v>
      </c>
      <c r="K3534" s="94" t="s">
        <v>4800</v>
      </c>
      <c r="L3534" s="94" t="s">
        <v>4801</v>
      </c>
    </row>
    <row r="3535" spans="8:12" ht="15" x14ac:dyDescent="0.25">
      <c r="H3535">
        <v>103799</v>
      </c>
      <c r="I3535" t="s">
        <v>21838</v>
      </c>
      <c r="K3535" s="94" t="s">
        <v>4802</v>
      </c>
      <c r="L3535" s="94" t="s">
        <v>4803</v>
      </c>
    </row>
    <row r="3536" spans="8:12" ht="15" x14ac:dyDescent="0.25">
      <c r="H3536">
        <v>103800</v>
      </c>
      <c r="I3536" t="s">
        <v>21839</v>
      </c>
      <c r="K3536" s="94" t="s">
        <v>4804</v>
      </c>
      <c r="L3536" s="94" t="s">
        <v>4805</v>
      </c>
    </row>
    <row r="3537" spans="8:12" ht="15" x14ac:dyDescent="0.25">
      <c r="H3537">
        <v>103801</v>
      </c>
      <c r="I3537" t="s">
        <v>21840</v>
      </c>
      <c r="K3537" s="94" t="s">
        <v>4806</v>
      </c>
      <c r="L3537" s="94" t="s">
        <v>4807</v>
      </c>
    </row>
    <row r="3538" spans="8:12" ht="15" x14ac:dyDescent="0.25">
      <c r="H3538">
        <v>103802</v>
      </c>
      <c r="I3538" t="s">
        <v>21841</v>
      </c>
      <c r="K3538" s="94" t="s">
        <v>4808</v>
      </c>
      <c r="L3538" s="94" t="s">
        <v>4809</v>
      </c>
    </row>
    <row r="3539" spans="8:12" ht="15" x14ac:dyDescent="0.25">
      <c r="H3539">
        <v>103803</v>
      </c>
      <c r="I3539" t="s">
        <v>21842</v>
      </c>
      <c r="K3539" s="94" t="s">
        <v>4810</v>
      </c>
      <c r="L3539" s="94" t="s">
        <v>4811</v>
      </c>
    </row>
    <row r="3540" spans="8:12" ht="15" x14ac:dyDescent="0.25">
      <c r="H3540">
        <v>103804</v>
      </c>
      <c r="I3540" t="s">
        <v>21843</v>
      </c>
      <c r="K3540" s="94" t="s">
        <v>4812</v>
      </c>
      <c r="L3540" s="94" t="s">
        <v>4813</v>
      </c>
    </row>
    <row r="3541" spans="8:12" ht="15" x14ac:dyDescent="0.25">
      <c r="H3541">
        <v>103805</v>
      </c>
      <c r="I3541" t="s">
        <v>21844</v>
      </c>
      <c r="K3541" s="94" t="s">
        <v>4814</v>
      </c>
      <c r="L3541" s="94" t="s">
        <v>4815</v>
      </c>
    </row>
    <row r="3542" spans="8:12" ht="15" x14ac:dyDescent="0.25">
      <c r="H3542">
        <v>103806</v>
      </c>
      <c r="I3542" t="s">
        <v>21845</v>
      </c>
      <c r="K3542" s="94" t="s">
        <v>4816</v>
      </c>
      <c r="L3542" s="94" t="s">
        <v>4817</v>
      </c>
    </row>
    <row r="3543" spans="8:12" ht="15" x14ac:dyDescent="0.25">
      <c r="H3543">
        <v>103807</v>
      </c>
      <c r="I3543" t="s">
        <v>21846</v>
      </c>
      <c r="K3543" s="94" t="s">
        <v>4818</v>
      </c>
      <c r="L3543" s="94" t="s">
        <v>4819</v>
      </c>
    </row>
    <row r="3544" spans="8:12" ht="15" x14ac:dyDescent="0.25">
      <c r="H3544">
        <v>103808</v>
      </c>
      <c r="I3544" t="s">
        <v>21847</v>
      </c>
      <c r="K3544" s="94" t="s">
        <v>4820</v>
      </c>
      <c r="L3544" s="94" t="s">
        <v>4821</v>
      </c>
    </row>
    <row r="3545" spans="8:12" ht="15" x14ac:dyDescent="0.25">
      <c r="H3545">
        <v>103809</v>
      </c>
      <c r="I3545" t="s">
        <v>21848</v>
      </c>
      <c r="K3545" s="94" t="s">
        <v>4822</v>
      </c>
      <c r="L3545" s="94" t="s">
        <v>4823</v>
      </c>
    </row>
    <row r="3546" spans="8:12" ht="15" x14ac:dyDescent="0.25">
      <c r="H3546">
        <v>103810</v>
      </c>
      <c r="I3546" t="s">
        <v>21849</v>
      </c>
      <c r="K3546" s="94" t="s">
        <v>4824</v>
      </c>
      <c r="L3546" s="94" t="s">
        <v>4825</v>
      </c>
    </row>
    <row r="3547" spans="8:12" ht="15" x14ac:dyDescent="0.25">
      <c r="H3547">
        <v>103811</v>
      </c>
      <c r="I3547" t="s">
        <v>21850</v>
      </c>
      <c r="K3547" s="94" t="s">
        <v>4826</v>
      </c>
      <c r="L3547" s="94" t="s">
        <v>4827</v>
      </c>
    </row>
    <row r="3548" spans="8:12" ht="15" x14ac:dyDescent="0.25">
      <c r="H3548">
        <v>103812</v>
      </c>
      <c r="I3548" t="s">
        <v>21851</v>
      </c>
      <c r="K3548" s="94" t="s">
        <v>4828</v>
      </c>
      <c r="L3548" s="94" t="s">
        <v>4829</v>
      </c>
    </row>
    <row r="3549" spans="8:12" ht="15" x14ac:dyDescent="0.25">
      <c r="H3549">
        <v>103813</v>
      </c>
      <c r="I3549" t="s">
        <v>21852</v>
      </c>
      <c r="K3549" s="94" t="s">
        <v>4830</v>
      </c>
      <c r="L3549" s="94" t="s">
        <v>4831</v>
      </c>
    </row>
    <row r="3550" spans="8:12" ht="15" x14ac:dyDescent="0.25">
      <c r="H3550">
        <v>103814</v>
      </c>
      <c r="I3550" t="s">
        <v>21853</v>
      </c>
      <c r="K3550" s="94" t="s">
        <v>4832</v>
      </c>
      <c r="L3550" s="94" t="s">
        <v>4833</v>
      </c>
    </row>
    <row r="3551" spans="8:12" ht="15" x14ac:dyDescent="0.25">
      <c r="H3551">
        <v>103815</v>
      </c>
      <c r="I3551" t="s">
        <v>21854</v>
      </c>
      <c r="K3551" s="94" t="s">
        <v>4834</v>
      </c>
      <c r="L3551" s="94" t="s">
        <v>4835</v>
      </c>
    </row>
    <row r="3552" spans="8:12" ht="15" x14ac:dyDescent="0.25">
      <c r="H3552">
        <v>103816</v>
      </c>
      <c r="I3552" t="s">
        <v>21855</v>
      </c>
      <c r="K3552" s="94" t="s">
        <v>4836</v>
      </c>
      <c r="L3552" s="94" t="s">
        <v>4837</v>
      </c>
    </row>
    <row r="3553" spans="8:12" ht="15" x14ac:dyDescent="0.25">
      <c r="H3553">
        <v>103817</v>
      </c>
      <c r="I3553" t="s">
        <v>21856</v>
      </c>
      <c r="K3553" s="94" t="s">
        <v>4838</v>
      </c>
      <c r="L3553" s="94" t="s">
        <v>4839</v>
      </c>
    </row>
    <row r="3554" spans="8:12" ht="15" x14ac:dyDescent="0.25">
      <c r="H3554">
        <v>103818</v>
      </c>
      <c r="I3554" t="s">
        <v>21857</v>
      </c>
      <c r="K3554" s="94" t="s">
        <v>4840</v>
      </c>
      <c r="L3554" s="94" t="s">
        <v>4841</v>
      </c>
    </row>
    <row r="3555" spans="8:12" ht="15" x14ac:dyDescent="0.25">
      <c r="H3555">
        <v>103819</v>
      </c>
      <c r="I3555" t="s">
        <v>21858</v>
      </c>
      <c r="K3555" s="94" t="s">
        <v>4842</v>
      </c>
      <c r="L3555" s="94" t="s">
        <v>4843</v>
      </c>
    </row>
    <row r="3556" spans="8:12" ht="15" x14ac:dyDescent="0.25">
      <c r="H3556">
        <v>103820</v>
      </c>
      <c r="I3556" t="s">
        <v>21859</v>
      </c>
      <c r="K3556" s="94" t="s">
        <v>4844</v>
      </c>
      <c r="L3556" s="94" t="s">
        <v>4845</v>
      </c>
    </row>
    <row r="3557" spans="8:12" ht="15" x14ac:dyDescent="0.25">
      <c r="H3557">
        <v>103821</v>
      </c>
      <c r="I3557" t="s">
        <v>21860</v>
      </c>
      <c r="K3557" s="94" t="s">
        <v>4846</v>
      </c>
      <c r="L3557" s="94" t="s">
        <v>4847</v>
      </c>
    </row>
    <row r="3558" spans="8:12" ht="15" x14ac:dyDescent="0.25">
      <c r="H3558">
        <v>103822</v>
      </c>
      <c r="I3558" t="s">
        <v>21861</v>
      </c>
      <c r="K3558" s="94" t="s">
        <v>4848</v>
      </c>
      <c r="L3558" s="94" t="s">
        <v>4849</v>
      </c>
    </row>
    <row r="3559" spans="8:12" ht="15" x14ac:dyDescent="0.25">
      <c r="H3559">
        <v>103823</v>
      </c>
      <c r="I3559" t="s">
        <v>21862</v>
      </c>
      <c r="K3559" s="94" t="s">
        <v>4850</v>
      </c>
      <c r="L3559" s="94" t="s">
        <v>4851</v>
      </c>
    </row>
    <row r="3560" spans="8:12" ht="15" x14ac:dyDescent="0.25">
      <c r="H3560">
        <v>103824</v>
      </c>
      <c r="I3560" t="s">
        <v>21863</v>
      </c>
      <c r="K3560" s="94" t="s">
        <v>4852</v>
      </c>
      <c r="L3560" s="94" t="s">
        <v>4853</v>
      </c>
    </row>
    <row r="3561" spans="8:12" ht="15" x14ac:dyDescent="0.25">
      <c r="H3561">
        <v>103825</v>
      </c>
      <c r="I3561" t="s">
        <v>21864</v>
      </c>
      <c r="K3561" s="94" t="s">
        <v>4854</v>
      </c>
      <c r="L3561" s="94" t="s">
        <v>4855</v>
      </c>
    </row>
    <row r="3562" spans="8:12" ht="15" x14ac:dyDescent="0.25">
      <c r="H3562">
        <v>103826</v>
      </c>
      <c r="I3562" t="s">
        <v>21865</v>
      </c>
      <c r="K3562" s="94" t="s">
        <v>4856</v>
      </c>
      <c r="L3562" s="94" t="s">
        <v>4857</v>
      </c>
    </row>
    <row r="3563" spans="8:12" ht="15" x14ac:dyDescent="0.25">
      <c r="H3563">
        <v>103827</v>
      </c>
      <c r="I3563" t="s">
        <v>21866</v>
      </c>
      <c r="K3563" s="94" t="s">
        <v>4858</v>
      </c>
      <c r="L3563" s="94" t="s">
        <v>4859</v>
      </c>
    </row>
    <row r="3564" spans="8:12" ht="15" x14ac:dyDescent="0.25">
      <c r="H3564">
        <v>103828</v>
      </c>
      <c r="I3564" t="s">
        <v>21867</v>
      </c>
      <c r="K3564" s="94" t="s">
        <v>4860</v>
      </c>
      <c r="L3564" s="94" t="s">
        <v>4861</v>
      </c>
    </row>
    <row r="3565" spans="8:12" ht="15" x14ac:dyDescent="0.25">
      <c r="H3565">
        <v>103829</v>
      </c>
      <c r="I3565" t="s">
        <v>21868</v>
      </c>
      <c r="K3565" s="94" t="s">
        <v>4862</v>
      </c>
      <c r="L3565" s="94" t="s">
        <v>4863</v>
      </c>
    </row>
    <row r="3566" spans="8:12" ht="15" x14ac:dyDescent="0.25">
      <c r="H3566">
        <v>103830</v>
      </c>
      <c r="I3566" t="s">
        <v>21869</v>
      </c>
      <c r="K3566" s="94" t="s">
        <v>4864</v>
      </c>
      <c r="L3566" s="94" t="s">
        <v>4865</v>
      </c>
    </row>
    <row r="3567" spans="8:12" ht="15" x14ac:dyDescent="0.25">
      <c r="H3567">
        <v>103831</v>
      </c>
      <c r="I3567" t="s">
        <v>21870</v>
      </c>
      <c r="K3567" s="94" t="s">
        <v>4866</v>
      </c>
      <c r="L3567" s="94" t="s">
        <v>4867</v>
      </c>
    </row>
    <row r="3568" spans="8:12" ht="15" x14ac:dyDescent="0.25">
      <c r="H3568">
        <v>103832</v>
      </c>
      <c r="I3568" t="s">
        <v>21871</v>
      </c>
      <c r="K3568" s="94" t="s">
        <v>4868</v>
      </c>
      <c r="L3568" s="94" t="s">
        <v>4869</v>
      </c>
    </row>
    <row r="3569" spans="8:12" ht="15" x14ac:dyDescent="0.25">
      <c r="H3569">
        <v>103833</v>
      </c>
      <c r="I3569" t="s">
        <v>21872</v>
      </c>
      <c r="K3569" s="94" t="s">
        <v>4870</v>
      </c>
      <c r="L3569" s="94" t="s">
        <v>4871</v>
      </c>
    </row>
    <row r="3570" spans="8:12" ht="15" x14ac:dyDescent="0.25">
      <c r="H3570">
        <v>103834</v>
      </c>
      <c r="I3570" t="s">
        <v>21873</v>
      </c>
      <c r="K3570" s="94" t="s">
        <v>4872</v>
      </c>
      <c r="L3570" s="94" t="s">
        <v>4873</v>
      </c>
    </row>
    <row r="3571" spans="8:12" ht="15" x14ac:dyDescent="0.25">
      <c r="H3571">
        <v>103835</v>
      </c>
      <c r="I3571" t="s">
        <v>21874</v>
      </c>
      <c r="K3571" s="94" t="s">
        <v>4874</v>
      </c>
      <c r="L3571" s="94" t="s">
        <v>4875</v>
      </c>
    </row>
    <row r="3572" spans="8:12" ht="15" x14ac:dyDescent="0.25">
      <c r="H3572">
        <v>103836</v>
      </c>
      <c r="I3572" t="s">
        <v>21875</v>
      </c>
      <c r="K3572" s="94" t="s">
        <v>4876</v>
      </c>
      <c r="L3572" s="94" t="s">
        <v>4877</v>
      </c>
    </row>
    <row r="3573" spans="8:12" ht="15" x14ac:dyDescent="0.25">
      <c r="H3573">
        <v>103837</v>
      </c>
      <c r="I3573" t="s">
        <v>21876</v>
      </c>
      <c r="K3573" s="94" t="s">
        <v>4878</v>
      </c>
      <c r="L3573" s="94" t="s">
        <v>4879</v>
      </c>
    </row>
    <row r="3574" spans="8:12" ht="15" x14ac:dyDescent="0.25">
      <c r="H3574">
        <v>103838</v>
      </c>
      <c r="I3574" t="s">
        <v>21877</v>
      </c>
      <c r="K3574" s="94" t="s">
        <v>4880</v>
      </c>
      <c r="L3574" s="94" t="s">
        <v>4881</v>
      </c>
    </row>
    <row r="3575" spans="8:12" ht="15" x14ac:dyDescent="0.25">
      <c r="H3575">
        <v>103839</v>
      </c>
      <c r="I3575" t="s">
        <v>21878</v>
      </c>
      <c r="K3575" s="94" t="s">
        <v>4882</v>
      </c>
      <c r="L3575" s="94" t="s">
        <v>4883</v>
      </c>
    </row>
    <row r="3576" spans="8:12" ht="15" x14ac:dyDescent="0.25">
      <c r="H3576">
        <v>103840</v>
      </c>
      <c r="I3576" t="s">
        <v>21879</v>
      </c>
      <c r="K3576" s="94" t="s">
        <v>4884</v>
      </c>
      <c r="L3576" s="94" t="s">
        <v>4885</v>
      </c>
    </row>
    <row r="3577" spans="8:12" ht="15" x14ac:dyDescent="0.25">
      <c r="H3577">
        <v>103841</v>
      </c>
      <c r="I3577" t="s">
        <v>21880</v>
      </c>
      <c r="K3577" s="94" t="s">
        <v>4886</v>
      </c>
      <c r="L3577" s="94" t="s">
        <v>4887</v>
      </c>
    </row>
    <row r="3578" spans="8:12" ht="15" x14ac:dyDescent="0.25">
      <c r="H3578">
        <v>103842</v>
      </c>
      <c r="I3578" t="s">
        <v>21881</v>
      </c>
      <c r="K3578" s="94" t="s">
        <v>4888</v>
      </c>
      <c r="L3578" s="94" t="s">
        <v>4889</v>
      </c>
    </row>
    <row r="3579" spans="8:12" ht="15" x14ac:dyDescent="0.25">
      <c r="H3579">
        <v>103843</v>
      </c>
      <c r="I3579" t="s">
        <v>21882</v>
      </c>
      <c r="K3579" s="94" t="s">
        <v>4890</v>
      </c>
      <c r="L3579" s="94" t="s">
        <v>4891</v>
      </c>
    </row>
    <row r="3580" spans="8:12" ht="15" x14ac:dyDescent="0.25">
      <c r="H3580">
        <v>103844</v>
      </c>
      <c r="I3580" t="s">
        <v>21883</v>
      </c>
      <c r="K3580" s="94" t="s">
        <v>4892</v>
      </c>
      <c r="L3580" s="94" t="s">
        <v>4893</v>
      </c>
    </row>
    <row r="3581" spans="8:12" ht="15" x14ac:dyDescent="0.25">
      <c r="H3581">
        <v>103845</v>
      </c>
      <c r="I3581" t="s">
        <v>21884</v>
      </c>
      <c r="K3581" s="94" t="s">
        <v>4894</v>
      </c>
      <c r="L3581" s="94" t="s">
        <v>4895</v>
      </c>
    </row>
    <row r="3582" spans="8:12" ht="15" x14ac:dyDescent="0.25">
      <c r="H3582">
        <v>103846</v>
      </c>
      <c r="I3582" t="s">
        <v>21885</v>
      </c>
      <c r="K3582" s="94" t="s">
        <v>4896</v>
      </c>
      <c r="L3582" s="94" t="s">
        <v>4897</v>
      </c>
    </row>
    <row r="3583" spans="8:12" ht="15" x14ac:dyDescent="0.25">
      <c r="H3583">
        <v>103847</v>
      </c>
      <c r="I3583" t="s">
        <v>21886</v>
      </c>
      <c r="K3583" s="94" t="s">
        <v>4898</v>
      </c>
      <c r="L3583" s="94" t="s">
        <v>4899</v>
      </c>
    </row>
    <row r="3584" spans="8:12" ht="15" x14ac:dyDescent="0.25">
      <c r="H3584">
        <v>103848</v>
      </c>
      <c r="I3584" t="s">
        <v>21887</v>
      </c>
      <c r="K3584" s="94" t="s">
        <v>4900</v>
      </c>
      <c r="L3584" s="94" t="s">
        <v>4901</v>
      </c>
    </row>
    <row r="3585" spans="8:12" ht="15" x14ac:dyDescent="0.25">
      <c r="H3585">
        <v>103849</v>
      </c>
      <c r="I3585" t="s">
        <v>21888</v>
      </c>
      <c r="K3585" s="94" t="s">
        <v>4902</v>
      </c>
      <c r="L3585" s="94" t="s">
        <v>4903</v>
      </c>
    </row>
    <row r="3586" spans="8:12" ht="15" x14ac:dyDescent="0.25">
      <c r="H3586">
        <v>103850</v>
      </c>
      <c r="I3586" t="s">
        <v>21889</v>
      </c>
      <c r="K3586" s="94" t="s">
        <v>4904</v>
      </c>
      <c r="L3586" s="94" t="s">
        <v>14792</v>
      </c>
    </row>
    <row r="3587" spans="8:12" ht="15" x14ac:dyDescent="0.25">
      <c r="H3587">
        <v>103851</v>
      </c>
      <c r="I3587" t="s">
        <v>21890</v>
      </c>
      <c r="K3587" s="94" t="s">
        <v>4905</v>
      </c>
      <c r="L3587" s="94" t="s">
        <v>14793</v>
      </c>
    </row>
    <row r="3588" spans="8:12" ht="15" x14ac:dyDescent="0.25">
      <c r="H3588">
        <v>103852</v>
      </c>
      <c r="I3588" t="s">
        <v>21891</v>
      </c>
      <c r="K3588" s="94" t="s">
        <v>4906</v>
      </c>
      <c r="L3588" s="94" t="s">
        <v>14794</v>
      </c>
    </row>
    <row r="3589" spans="8:12" ht="15" x14ac:dyDescent="0.25">
      <c r="H3589">
        <v>103853</v>
      </c>
      <c r="I3589" t="s">
        <v>21892</v>
      </c>
      <c r="K3589" s="94" t="s">
        <v>4907</v>
      </c>
      <c r="L3589" s="94" t="s">
        <v>14795</v>
      </c>
    </row>
    <row r="3590" spans="8:12" ht="15" x14ac:dyDescent="0.25">
      <c r="H3590">
        <v>103854</v>
      </c>
      <c r="I3590" t="s">
        <v>21893</v>
      </c>
      <c r="K3590" s="94" t="s">
        <v>4908</v>
      </c>
      <c r="L3590" s="94" t="s">
        <v>14796</v>
      </c>
    </row>
    <row r="3591" spans="8:12" ht="15" x14ac:dyDescent="0.25">
      <c r="H3591">
        <v>103855</v>
      </c>
      <c r="I3591" t="s">
        <v>21894</v>
      </c>
      <c r="K3591" s="94" t="s">
        <v>4909</v>
      </c>
      <c r="L3591" s="94" t="s">
        <v>14797</v>
      </c>
    </row>
    <row r="3592" spans="8:12" ht="15" x14ac:dyDescent="0.25">
      <c r="H3592">
        <v>103856</v>
      </c>
      <c r="I3592" t="s">
        <v>21895</v>
      </c>
      <c r="K3592" s="94" t="s">
        <v>4910</v>
      </c>
      <c r="L3592" s="94" t="s">
        <v>14798</v>
      </c>
    </row>
    <row r="3593" spans="8:12" ht="15" x14ac:dyDescent="0.25">
      <c r="H3593">
        <v>103857</v>
      </c>
      <c r="I3593" t="s">
        <v>21896</v>
      </c>
      <c r="K3593" s="94" t="s">
        <v>4911</v>
      </c>
      <c r="L3593" s="94" t="s">
        <v>14799</v>
      </c>
    </row>
    <row r="3594" spans="8:12" ht="15" x14ac:dyDescent="0.25">
      <c r="H3594">
        <v>103858</v>
      </c>
      <c r="I3594" t="s">
        <v>2083</v>
      </c>
      <c r="K3594" s="94" t="s">
        <v>4912</v>
      </c>
      <c r="L3594" s="94" t="s">
        <v>14800</v>
      </c>
    </row>
    <row r="3595" spans="8:12" ht="15" x14ac:dyDescent="0.25">
      <c r="H3595">
        <v>103859</v>
      </c>
      <c r="I3595" t="s">
        <v>2085</v>
      </c>
      <c r="K3595" s="94" t="s">
        <v>4913</v>
      </c>
      <c r="L3595" s="94" t="s">
        <v>14801</v>
      </c>
    </row>
    <row r="3596" spans="8:12" ht="15" x14ac:dyDescent="0.25">
      <c r="H3596">
        <v>103860</v>
      </c>
      <c r="I3596" t="s">
        <v>11655</v>
      </c>
      <c r="K3596" s="94" t="s">
        <v>4914</v>
      </c>
      <c r="L3596" s="94" t="s">
        <v>14802</v>
      </c>
    </row>
    <row r="3597" spans="8:12" ht="15" x14ac:dyDescent="0.25">
      <c r="H3597">
        <v>103861</v>
      </c>
      <c r="I3597" t="s">
        <v>11656</v>
      </c>
      <c r="K3597" s="94" t="s">
        <v>4915</v>
      </c>
      <c r="L3597" s="94" t="s">
        <v>14803</v>
      </c>
    </row>
    <row r="3598" spans="8:12" ht="15" x14ac:dyDescent="0.25">
      <c r="H3598">
        <v>103862</v>
      </c>
      <c r="I3598" t="s">
        <v>11657</v>
      </c>
      <c r="K3598" s="94" t="s">
        <v>4916</v>
      </c>
      <c r="L3598" s="94" t="s">
        <v>14804</v>
      </c>
    </row>
    <row r="3599" spans="8:12" ht="15" x14ac:dyDescent="0.25">
      <c r="H3599">
        <v>103863</v>
      </c>
      <c r="I3599" t="s">
        <v>21897</v>
      </c>
      <c r="K3599" s="94" t="s">
        <v>4917</v>
      </c>
      <c r="L3599" s="94" t="s">
        <v>14805</v>
      </c>
    </row>
    <row r="3600" spans="8:12" ht="15" x14ac:dyDescent="0.25">
      <c r="H3600">
        <v>103864</v>
      </c>
      <c r="I3600" t="s">
        <v>21898</v>
      </c>
      <c r="K3600" s="94" t="s">
        <v>4918</v>
      </c>
      <c r="L3600" s="94" t="s">
        <v>14806</v>
      </c>
    </row>
    <row r="3601" spans="8:12" ht="15" x14ac:dyDescent="0.25">
      <c r="H3601">
        <v>103865</v>
      </c>
      <c r="I3601" t="s">
        <v>21899</v>
      </c>
      <c r="K3601" s="94" t="s">
        <v>4919</v>
      </c>
      <c r="L3601" s="94" t="s">
        <v>14807</v>
      </c>
    </row>
    <row r="3602" spans="8:12" ht="15" x14ac:dyDescent="0.25">
      <c r="H3602">
        <v>103866</v>
      </c>
      <c r="I3602" t="s">
        <v>21900</v>
      </c>
      <c r="K3602" s="94" t="s">
        <v>4920</v>
      </c>
      <c r="L3602" s="94" t="s">
        <v>14808</v>
      </c>
    </row>
    <row r="3603" spans="8:12" ht="15" x14ac:dyDescent="0.25">
      <c r="H3603">
        <v>103867</v>
      </c>
      <c r="I3603" t="s">
        <v>21901</v>
      </c>
      <c r="K3603" s="94" t="s">
        <v>4921</v>
      </c>
      <c r="L3603" s="94" t="s">
        <v>14809</v>
      </c>
    </row>
    <row r="3604" spans="8:12" ht="15" x14ac:dyDescent="0.25">
      <c r="H3604">
        <v>103868</v>
      </c>
      <c r="I3604" t="s">
        <v>21902</v>
      </c>
      <c r="K3604" s="94" t="s">
        <v>4922</v>
      </c>
      <c r="L3604" s="94" t="s">
        <v>4923</v>
      </c>
    </row>
    <row r="3605" spans="8:12" ht="15" x14ac:dyDescent="0.25">
      <c r="H3605">
        <v>103869</v>
      </c>
      <c r="I3605" t="s">
        <v>21903</v>
      </c>
      <c r="K3605" s="94" t="s">
        <v>4924</v>
      </c>
      <c r="L3605" s="94" t="s">
        <v>4925</v>
      </c>
    </row>
    <row r="3606" spans="8:12" ht="15" x14ac:dyDescent="0.25">
      <c r="H3606">
        <v>103870</v>
      </c>
      <c r="I3606" t="s">
        <v>21904</v>
      </c>
      <c r="K3606" s="94" t="s">
        <v>4926</v>
      </c>
      <c r="L3606" s="94" t="s">
        <v>4927</v>
      </c>
    </row>
    <row r="3607" spans="8:12" ht="15" x14ac:dyDescent="0.25">
      <c r="H3607">
        <v>103871</v>
      </c>
      <c r="I3607" t="s">
        <v>21905</v>
      </c>
      <c r="K3607" s="94" t="s">
        <v>4928</v>
      </c>
      <c r="L3607" s="94" t="s">
        <v>4929</v>
      </c>
    </row>
    <row r="3608" spans="8:12" ht="15" x14ac:dyDescent="0.25">
      <c r="H3608">
        <v>103872</v>
      </c>
      <c r="I3608" t="s">
        <v>21906</v>
      </c>
      <c r="K3608" s="94" t="s">
        <v>4930</v>
      </c>
      <c r="L3608" s="94" t="s">
        <v>4931</v>
      </c>
    </row>
    <row r="3609" spans="8:12" ht="15" x14ac:dyDescent="0.25">
      <c r="H3609">
        <v>103873</v>
      </c>
      <c r="I3609" t="s">
        <v>21907</v>
      </c>
      <c r="K3609" s="94" t="s">
        <v>4932</v>
      </c>
      <c r="L3609" s="94" t="s">
        <v>4933</v>
      </c>
    </row>
    <row r="3610" spans="8:12" ht="15" x14ac:dyDescent="0.25">
      <c r="H3610">
        <v>103874</v>
      </c>
      <c r="I3610" t="s">
        <v>21908</v>
      </c>
      <c r="K3610" s="94" t="s">
        <v>4934</v>
      </c>
      <c r="L3610" s="94" t="s">
        <v>4935</v>
      </c>
    </row>
    <row r="3611" spans="8:12" ht="15" x14ac:dyDescent="0.25">
      <c r="H3611">
        <v>103875</v>
      </c>
      <c r="I3611" t="s">
        <v>21909</v>
      </c>
      <c r="K3611" s="94" t="s">
        <v>4936</v>
      </c>
      <c r="L3611" s="94" t="s">
        <v>4937</v>
      </c>
    </row>
    <row r="3612" spans="8:12" ht="15" x14ac:dyDescent="0.25">
      <c r="H3612">
        <v>103876</v>
      </c>
      <c r="I3612" t="s">
        <v>21910</v>
      </c>
      <c r="K3612" s="94" t="s">
        <v>4938</v>
      </c>
      <c r="L3612" s="94" t="s">
        <v>4939</v>
      </c>
    </row>
    <row r="3613" spans="8:12" ht="15" x14ac:dyDescent="0.25">
      <c r="H3613">
        <v>103877</v>
      </c>
      <c r="I3613" t="s">
        <v>21911</v>
      </c>
      <c r="K3613" s="94" t="s">
        <v>4940</v>
      </c>
      <c r="L3613" s="94" t="s">
        <v>4941</v>
      </c>
    </row>
    <row r="3614" spans="8:12" ht="15" x14ac:dyDescent="0.25">
      <c r="H3614">
        <v>103878</v>
      </c>
      <c r="I3614" t="s">
        <v>21912</v>
      </c>
      <c r="K3614" s="94" t="s">
        <v>4942</v>
      </c>
      <c r="L3614" s="94" t="s">
        <v>4943</v>
      </c>
    </row>
    <row r="3615" spans="8:12" ht="15" x14ac:dyDescent="0.25">
      <c r="H3615">
        <v>103879</v>
      </c>
      <c r="I3615" t="s">
        <v>21913</v>
      </c>
      <c r="K3615" s="94" t="s">
        <v>4944</v>
      </c>
      <c r="L3615" s="94" t="s">
        <v>4945</v>
      </c>
    </row>
    <row r="3616" spans="8:12" ht="15" x14ac:dyDescent="0.25">
      <c r="H3616">
        <v>103880</v>
      </c>
      <c r="I3616" t="s">
        <v>21914</v>
      </c>
      <c r="K3616" s="94" t="s">
        <v>4946</v>
      </c>
      <c r="L3616" s="94" t="s">
        <v>4947</v>
      </c>
    </row>
    <row r="3617" spans="8:12" ht="15" x14ac:dyDescent="0.25">
      <c r="H3617">
        <v>103881</v>
      </c>
      <c r="I3617" t="s">
        <v>21915</v>
      </c>
      <c r="K3617" s="94" t="s">
        <v>4948</v>
      </c>
      <c r="L3617" s="94" t="s">
        <v>4949</v>
      </c>
    </row>
    <row r="3618" spans="8:12" ht="15" x14ac:dyDescent="0.25">
      <c r="H3618">
        <v>103882</v>
      </c>
      <c r="I3618" t="s">
        <v>21916</v>
      </c>
      <c r="K3618" s="94" t="s">
        <v>4950</v>
      </c>
      <c r="L3618" s="94" t="s">
        <v>4951</v>
      </c>
    </row>
    <row r="3619" spans="8:12" ht="15" x14ac:dyDescent="0.25">
      <c r="H3619">
        <v>103883</v>
      </c>
      <c r="I3619" t="s">
        <v>21917</v>
      </c>
      <c r="K3619" s="94" t="s">
        <v>4952</v>
      </c>
      <c r="L3619" s="94" t="s">
        <v>4953</v>
      </c>
    </row>
    <row r="3620" spans="8:12" ht="15" x14ac:dyDescent="0.25">
      <c r="H3620">
        <v>103884</v>
      </c>
      <c r="I3620" t="s">
        <v>21918</v>
      </c>
      <c r="K3620" s="94" t="s">
        <v>4954</v>
      </c>
      <c r="L3620" s="94" t="s">
        <v>4955</v>
      </c>
    </row>
    <row r="3621" spans="8:12" ht="15" x14ac:dyDescent="0.25">
      <c r="H3621">
        <v>103885</v>
      </c>
      <c r="I3621" t="s">
        <v>21919</v>
      </c>
      <c r="K3621" s="94" t="s">
        <v>4956</v>
      </c>
      <c r="L3621" s="94" t="s">
        <v>4957</v>
      </c>
    </row>
    <row r="3622" spans="8:12" ht="15" x14ac:dyDescent="0.25">
      <c r="H3622">
        <v>103886</v>
      </c>
      <c r="I3622" t="s">
        <v>21920</v>
      </c>
      <c r="K3622" s="94" t="s">
        <v>4958</v>
      </c>
      <c r="L3622" s="94" t="s">
        <v>4959</v>
      </c>
    </row>
    <row r="3623" spans="8:12" ht="15" x14ac:dyDescent="0.25">
      <c r="H3623">
        <v>103887</v>
      </c>
      <c r="I3623" t="s">
        <v>21921</v>
      </c>
      <c r="K3623" s="94" t="s">
        <v>4960</v>
      </c>
      <c r="L3623" s="94" t="s">
        <v>4961</v>
      </c>
    </row>
    <row r="3624" spans="8:12" ht="15" x14ac:dyDescent="0.25">
      <c r="H3624">
        <v>103888</v>
      </c>
      <c r="I3624" t="s">
        <v>21922</v>
      </c>
      <c r="K3624" s="94" t="s">
        <v>4962</v>
      </c>
      <c r="L3624" s="94" t="s">
        <v>4963</v>
      </c>
    </row>
    <row r="3625" spans="8:12" ht="15" x14ac:dyDescent="0.25">
      <c r="H3625">
        <v>103889</v>
      </c>
      <c r="I3625" t="s">
        <v>21923</v>
      </c>
      <c r="K3625" s="94" t="s">
        <v>4964</v>
      </c>
      <c r="L3625" s="94" t="s">
        <v>4965</v>
      </c>
    </row>
    <row r="3626" spans="8:12" ht="15" x14ac:dyDescent="0.25">
      <c r="H3626">
        <v>103890</v>
      </c>
      <c r="I3626" t="s">
        <v>21924</v>
      </c>
      <c r="K3626" s="94" t="s">
        <v>4966</v>
      </c>
      <c r="L3626" s="94" t="s">
        <v>4967</v>
      </c>
    </row>
    <row r="3627" spans="8:12" ht="15" x14ac:dyDescent="0.25">
      <c r="H3627">
        <v>103891</v>
      </c>
      <c r="I3627" t="s">
        <v>21925</v>
      </c>
      <c r="K3627" s="94" t="s">
        <v>4968</v>
      </c>
      <c r="L3627" s="94" t="s">
        <v>4969</v>
      </c>
    </row>
    <row r="3628" spans="8:12" ht="15" x14ac:dyDescent="0.25">
      <c r="H3628">
        <v>103892</v>
      </c>
      <c r="I3628" t="s">
        <v>21926</v>
      </c>
      <c r="K3628" s="94" t="s">
        <v>4970</v>
      </c>
      <c r="L3628" s="94" t="s">
        <v>4971</v>
      </c>
    </row>
    <row r="3629" spans="8:12" ht="15" x14ac:dyDescent="0.25">
      <c r="H3629">
        <v>103893</v>
      </c>
      <c r="I3629" t="s">
        <v>21927</v>
      </c>
      <c r="K3629" s="94" t="s">
        <v>4972</v>
      </c>
      <c r="L3629" s="94" t="s">
        <v>4973</v>
      </c>
    </row>
    <row r="3630" spans="8:12" ht="15" x14ac:dyDescent="0.25">
      <c r="H3630">
        <v>103894</v>
      </c>
      <c r="I3630" t="s">
        <v>21928</v>
      </c>
      <c r="K3630" s="94" t="s">
        <v>4974</v>
      </c>
      <c r="L3630" s="94" t="s">
        <v>4975</v>
      </c>
    </row>
    <row r="3631" spans="8:12" ht="15" x14ac:dyDescent="0.25">
      <c r="H3631">
        <v>103895</v>
      </c>
      <c r="I3631" t="s">
        <v>21929</v>
      </c>
      <c r="K3631" s="94" t="s">
        <v>4976</v>
      </c>
      <c r="L3631" s="94" t="s">
        <v>4977</v>
      </c>
    </row>
    <row r="3632" spans="8:12" ht="15" x14ac:dyDescent="0.25">
      <c r="H3632">
        <v>103896</v>
      </c>
      <c r="I3632" t="s">
        <v>21930</v>
      </c>
      <c r="K3632" s="94" t="s">
        <v>4978</v>
      </c>
      <c r="L3632" s="94" t="s">
        <v>4979</v>
      </c>
    </row>
    <row r="3633" spans="8:12" ht="15" x14ac:dyDescent="0.25">
      <c r="H3633">
        <v>103897</v>
      </c>
      <c r="I3633" t="s">
        <v>21931</v>
      </c>
      <c r="K3633" s="94" t="s">
        <v>4980</v>
      </c>
      <c r="L3633" s="94" t="s">
        <v>4981</v>
      </c>
    </row>
    <row r="3634" spans="8:12" ht="15" x14ac:dyDescent="0.25">
      <c r="H3634">
        <v>103898</v>
      </c>
      <c r="I3634" t="s">
        <v>21932</v>
      </c>
      <c r="K3634" s="94" t="s">
        <v>4982</v>
      </c>
      <c r="L3634" s="94" t="s">
        <v>4983</v>
      </c>
    </row>
    <row r="3635" spans="8:12" ht="15" x14ac:dyDescent="0.25">
      <c r="H3635">
        <v>103899</v>
      </c>
      <c r="I3635" t="s">
        <v>21933</v>
      </c>
      <c r="K3635" s="94" t="s">
        <v>4984</v>
      </c>
      <c r="L3635" s="94" t="s">
        <v>4985</v>
      </c>
    </row>
    <row r="3636" spans="8:12" ht="15" x14ac:dyDescent="0.25">
      <c r="H3636">
        <v>103900</v>
      </c>
      <c r="I3636" t="s">
        <v>21934</v>
      </c>
      <c r="K3636" s="94" t="s">
        <v>4986</v>
      </c>
      <c r="L3636" s="94" t="s">
        <v>4987</v>
      </c>
    </row>
    <row r="3637" spans="8:12" ht="15" x14ac:dyDescent="0.25">
      <c r="H3637">
        <v>103901</v>
      </c>
      <c r="I3637" t="s">
        <v>21935</v>
      </c>
      <c r="K3637" s="94" t="s">
        <v>4988</v>
      </c>
      <c r="L3637" s="94" t="s">
        <v>4989</v>
      </c>
    </row>
    <row r="3638" spans="8:12" ht="15" x14ac:dyDescent="0.25">
      <c r="H3638">
        <v>103902</v>
      </c>
      <c r="I3638" t="s">
        <v>21936</v>
      </c>
      <c r="K3638" s="94" t="s">
        <v>4990</v>
      </c>
      <c r="L3638" s="94" t="s">
        <v>4991</v>
      </c>
    </row>
    <row r="3639" spans="8:12" ht="15" x14ac:dyDescent="0.25">
      <c r="H3639">
        <v>103903</v>
      </c>
      <c r="I3639" t="s">
        <v>21937</v>
      </c>
      <c r="K3639" s="94" t="s">
        <v>4992</v>
      </c>
      <c r="L3639" s="94" t="s">
        <v>14810</v>
      </c>
    </row>
    <row r="3640" spans="8:12" ht="15" x14ac:dyDescent="0.25">
      <c r="H3640">
        <v>103904</v>
      </c>
      <c r="I3640" t="s">
        <v>21938</v>
      </c>
      <c r="K3640" s="94" t="s">
        <v>4993</v>
      </c>
      <c r="L3640" s="94" t="s">
        <v>14811</v>
      </c>
    </row>
    <row r="3641" spans="8:12" ht="15" x14ac:dyDescent="0.25">
      <c r="H3641">
        <v>103905</v>
      </c>
      <c r="I3641" t="s">
        <v>21939</v>
      </c>
      <c r="K3641" s="94" t="s">
        <v>4994</v>
      </c>
      <c r="L3641" s="94" t="s">
        <v>14812</v>
      </c>
    </row>
    <row r="3642" spans="8:12" ht="15" x14ac:dyDescent="0.25">
      <c r="H3642">
        <v>103906</v>
      </c>
      <c r="I3642" t="s">
        <v>21940</v>
      </c>
      <c r="K3642" s="94" t="s">
        <v>4995</v>
      </c>
      <c r="L3642" s="94" t="s">
        <v>14813</v>
      </c>
    </row>
    <row r="3643" spans="8:12" ht="15" x14ac:dyDescent="0.25">
      <c r="H3643">
        <v>103907</v>
      </c>
      <c r="I3643" t="s">
        <v>21941</v>
      </c>
      <c r="K3643" s="94" t="s">
        <v>4996</v>
      </c>
      <c r="L3643" s="94" t="s">
        <v>14814</v>
      </c>
    </row>
    <row r="3644" spans="8:12" ht="15" x14ac:dyDescent="0.25">
      <c r="H3644">
        <v>103908</v>
      </c>
      <c r="I3644" t="s">
        <v>21942</v>
      </c>
      <c r="K3644" s="94" t="s">
        <v>4997</v>
      </c>
      <c r="L3644" s="94" t="s">
        <v>14815</v>
      </c>
    </row>
    <row r="3645" spans="8:12" ht="15" x14ac:dyDescent="0.25">
      <c r="H3645">
        <v>103909</v>
      </c>
      <c r="I3645" t="s">
        <v>21943</v>
      </c>
      <c r="K3645" s="94" t="s">
        <v>4998</v>
      </c>
      <c r="L3645" s="94" t="s">
        <v>14816</v>
      </c>
    </row>
    <row r="3646" spans="8:12" ht="15" x14ac:dyDescent="0.25">
      <c r="H3646">
        <v>103910</v>
      </c>
      <c r="I3646" t="s">
        <v>21944</v>
      </c>
      <c r="K3646" s="94" t="s">
        <v>4999</v>
      </c>
      <c r="L3646" s="94" t="s">
        <v>14817</v>
      </c>
    </row>
    <row r="3647" spans="8:12" ht="15" x14ac:dyDescent="0.25">
      <c r="H3647">
        <v>103911</v>
      </c>
      <c r="I3647" t="s">
        <v>21945</v>
      </c>
      <c r="K3647" s="94" t="s">
        <v>5000</v>
      </c>
      <c r="L3647" s="94" t="s">
        <v>14818</v>
      </c>
    </row>
    <row r="3648" spans="8:12" ht="15" x14ac:dyDescent="0.25">
      <c r="H3648">
        <v>103912</v>
      </c>
      <c r="I3648" t="s">
        <v>21946</v>
      </c>
      <c r="K3648" s="94" t="s">
        <v>5001</v>
      </c>
      <c r="L3648" s="94" t="s">
        <v>14819</v>
      </c>
    </row>
    <row r="3649" spans="8:12" ht="15" x14ac:dyDescent="0.25">
      <c r="H3649">
        <v>103913</v>
      </c>
      <c r="I3649" t="s">
        <v>21947</v>
      </c>
      <c r="K3649" s="94" t="s">
        <v>5002</v>
      </c>
      <c r="L3649" s="94" t="s">
        <v>14820</v>
      </c>
    </row>
    <row r="3650" spans="8:12" ht="15" x14ac:dyDescent="0.25">
      <c r="H3650">
        <v>103914</v>
      </c>
      <c r="I3650" t="s">
        <v>21948</v>
      </c>
      <c r="K3650" s="94" t="s">
        <v>5003</v>
      </c>
      <c r="L3650" s="94" t="s">
        <v>5004</v>
      </c>
    </row>
    <row r="3651" spans="8:12" ht="15" x14ac:dyDescent="0.25">
      <c r="H3651">
        <v>103915</v>
      </c>
      <c r="I3651" t="s">
        <v>21949</v>
      </c>
      <c r="K3651" s="94" t="s">
        <v>5005</v>
      </c>
      <c r="L3651" s="94" t="s">
        <v>14821</v>
      </c>
    </row>
    <row r="3652" spans="8:12" ht="15" x14ac:dyDescent="0.25">
      <c r="H3652">
        <v>103916</v>
      </c>
      <c r="I3652" t="s">
        <v>21950</v>
      </c>
      <c r="K3652" s="94" t="s">
        <v>5006</v>
      </c>
      <c r="L3652" s="94" t="s">
        <v>14822</v>
      </c>
    </row>
    <row r="3653" spans="8:12" ht="15" x14ac:dyDescent="0.25">
      <c r="H3653">
        <v>103917</v>
      </c>
      <c r="I3653" t="s">
        <v>21951</v>
      </c>
      <c r="K3653" s="94" t="s">
        <v>5007</v>
      </c>
      <c r="L3653" s="94" t="s">
        <v>14823</v>
      </c>
    </row>
    <row r="3654" spans="8:12" ht="15" x14ac:dyDescent="0.25">
      <c r="H3654">
        <v>103918</v>
      </c>
      <c r="I3654" t="s">
        <v>21952</v>
      </c>
      <c r="K3654" s="94" t="s">
        <v>5008</v>
      </c>
      <c r="L3654" s="94" t="s">
        <v>14824</v>
      </c>
    </row>
    <row r="3655" spans="8:12" ht="15" x14ac:dyDescent="0.25">
      <c r="H3655">
        <v>103919</v>
      </c>
      <c r="I3655" t="s">
        <v>21953</v>
      </c>
      <c r="K3655" s="94" t="s">
        <v>5009</v>
      </c>
      <c r="L3655" s="94" t="s">
        <v>14825</v>
      </c>
    </row>
    <row r="3656" spans="8:12" ht="15" x14ac:dyDescent="0.25">
      <c r="H3656">
        <v>103920</v>
      </c>
      <c r="I3656" t="s">
        <v>21954</v>
      </c>
      <c r="K3656" s="94" t="s">
        <v>5010</v>
      </c>
      <c r="L3656" s="94" t="s">
        <v>14826</v>
      </c>
    </row>
    <row r="3657" spans="8:12" ht="15" x14ac:dyDescent="0.25">
      <c r="H3657">
        <v>103921</v>
      </c>
      <c r="I3657" t="s">
        <v>21955</v>
      </c>
      <c r="K3657" s="94" t="s">
        <v>5011</v>
      </c>
      <c r="L3657" s="94" t="s">
        <v>14827</v>
      </c>
    </row>
    <row r="3658" spans="8:12" ht="15" x14ac:dyDescent="0.25">
      <c r="H3658">
        <v>103922</v>
      </c>
      <c r="I3658" t="s">
        <v>21956</v>
      </c>
      <c r="K3658" s="94" t="s">
        <v>5012</v>
      </c>
      <c r="L3658" s="94" t="s">
        <v>14828</v>
      </c>
    </row>
    <row r="3659" spans="8:12" ht="15" x14ac:dyDescent="0.25">
      <c r="H3659">
        <v>103923</v>
      </c>
      <c r="I3659" t="s">
        <v>21957</v>
      </c>
      <c r="K3659" s="94" t="s">
        <v>5013</v>
      </c>
      <c r="L3659" s="94" t="s">
        <v>14829</v>
      </c>
    </row>
    <row r="3660" spans="8:12" ht="15" x14ac:dyDescent="0.25">
      <c r="H3660">
        <v>103924</v>
      </c>
      <c r="I3660" t="s">
        <v>21958</v>
      </c>
      <c r="K3660" s="94" t="s">
        <v>5014</v>
      </c>
      <c r="L3660" s="94" t="s">
        <v>14830</v>
      </c>
    </row>
    <row r="3661" spans="8:12" ht="15" x14ac:dyDescent="0.25">
      <c r="H3661">
        <v>103925</v>
      </c>
      <c r="I3661" t="s">
        <v>21959</v>
      </c>
      <c r="K3661" s="94" t="s">
        <v>5015</v>
      </c>
      <c r="L3661" s="94" t="s">
        <v>14831</v>
      </c>
    </row>
    <row r="3662" spans="8:12" ht="15" x14ac:dyDescent="0.25">
      <c r="H3662">
        <v>103926</v>
      </c>
      <c r="I3662" t="s">
        <v>21960</v>
      </c>
      <c r="K3662" s="94" t="s">
        <v>5016</v>
      </c>
      <c r="L3662" s="94" t="s">
        <v>14832</v>
      </c>
    </row>
    <row r="3663" spans="8:12" ht="15" x14ac:dyDescent="0.25">
      <c r="H3663">
        <v>103927</v>
      </c>
      <c r="I3663" t="s">
        <v>21961</v>
      </c>
      <c r="K3663" s="94" t="s">
        <v>5017</v>
      </c>
      <c r="L3663" s="94" t="s">
        <v>14833</v>
      </c>
    </row>
    <row r="3664" spans="8:12" ht="15" x14ac:dyDescent="0.25">
      <c r="H3664">
        <v>103928</v>
      </c>
      <c r="I3664" t="s">
        <v>21962</v>
      </c>
      <c r="K3664" s="94" t="s">
        <v>5018</v>
      </c>
      <c r="L3664" s="94" t="s">
        <v>12729</v>
      </c>
    </row>
    <row r="3665" spans="8:12" ht="15" x14ac:dyDescent="0.25">
      <c r="H3665">
        <v>103929</v>
      </c>
      <c r="I3665" t="s">
        <v>21963</v>
      </c>
      <c r="K3665" s="94" t="s">
        <v>5019</v>
      </c>
      <c r="L3665" s="94" t="s">
        <v>12730</v>
      </c>
    </row>
    <row r="3666" spans="8:12" ht="15" x14ac:dyDescent="0.25">
      <c r="H3666">
        <v>103930</v>
      </c>
      <c r="I3666" t="s">
        <v>21964</v>
      </c>
      <c r="K3666" s="94" t="s">
        <v>5020</v>
      </c>
      <c r="L3666" s="94" t="s">
        <v>12714</v>
      </c>
    </row>
    <row r="3667" spans="8:12" ht="15" x14ac:dyDescent="0.25">
      <c r="H3667">
        <v>103931</v>
      </c>
      <c r="I3667" t="s">
        <v>21965</v>
      </c>
      <c r="K3667" s="94" t="s">
        <v>5021</v>
      </c>
      <c r="L3667" s="94" t="s">
        <v>12715</v>
      </c>
    </row>
    <row r="3668" spans="8:12" ht="15" x14ac:dyDescent="0.25">
      <c r="H3668">
        <v>103932</v>
      </c>
      <c r="I3668" t="s">
        <v>21966</v>
      </c>
      <c r="K3668" s="94" t="s">
        <v>5022</v>
      </c>
      <c r="L3668" s="94" t="s">
        <v>12716</v>
      </c>
    </row>
    <row r="3669" spans="8:12" ht="15" x14ac:dyDescent="0.25">
      <c r="H3669">
        <v>103933</v>
      </c>
      <c r="I3669" t="s">
        <v>21967</v>
      </c>
      <c r="K3669" s="94" t="s">
        <v>5023</v>
      </c>
      <c r="L3669" s="94" t="s">
        <v>12717</v>
      </c>
    </row>
    <row r="3670" spans="8:12" ht="15" x14ac:dyDescent="0.25">
      <c r="H3670">
        <v>103934</v>
      </c>
      <c r="I3670" t="s">
        <v>21968</v>
      </c>
      <c r="K3670" s="94" t="s">
        <v>5024</v>
      </c>
      <c r="L3670" s="94" t="s">
        <v>12719</v>
      </c>
    </row>
    <row r="3671" spans="8:12" ht="15" x14ac:dyDescent="0.25">
      <c r="H3671">
        <v>103935</v>
      </c>
      <c r="I3671" t="s">
        <v>21969</v>
      </c>
      <c r="K3671" s="94" t="s">
        <v>5025</v>
      </c>
      <c r="L3671" s="94" t="s">
        <v>12720</v>
      </c>
    </row>
    <row r="3672" spans="8:12" ht="15" x14ac:dyDescent="0.25">
      <c r="H3672">
        <v>103936</v>
      </c>
      <c r="I3672" t="s">
        <v>21970</v>
      </c>
      <c r="K3672" s="94" t="s">
        <v>5026</v>
      </c>
      <c r="L3672" s="94" t="s">
        <v>12721</v>
      </c>
    </row>
    <row r="3673" spans="8:12" ht="15" x14ac:dyDescent="0.25">
      <c r="H3673">
        <v>103937</v>
      </c>
      <c r="I3673" t="s">
        <v>21971</v>
      </c>
      <c r="K3673" s="94" t="s">
        <v>5027</v>
      </c>
      <c r="L3673" s="94" t="s">
        <v>593</v>
      </c>
    </row>
    <row r="3674" spans="8:12" ht="15" x14ac:dyDescent="0.25">
      <c r="H3674">
        <v>103938</v>
      </c>
      <c r="I3674" t="s">
        <v>21972</v>
      </c>
      <c r="K3674" s="94" t="s">
        <v>5028</v>
      </c>
      <c r="L3674" s="94" t="s">
        <v>595</v>
      </c>
    </row>
    <row r="3675" spans="8:12" ht="15" x14ac:dyDescent="0.25">
      <c r="H3675">
        <v>103939</v>
      </c>
      <c r="I3675" t="s">
        <v>21973</v>
      </c>
      <c r="K3675" s="94" t="s">
        <v>5029</v>
      </c>
      <c r="L3675" s="94" t="s">
        <v>14834</v>
      </c>
    </row>
    <row r="3676" spans="8:12" ht="15" x14ac:dyDescent="0.25">
      <c r="H3676">
        <v>103940</v>
      </c>
      <c r="I3676" t="s">
        <v>21974</v>
      </c>
      <c r="K3676" s="94" t="s">
        <v>5030</v>
      </c>
      <c r="L3676" s="94" t="s">
        <v>12724</v>
      </c>
    </row>
    <row r="3677" spans="8:12" ht="15" x14ac:dyDescent="0.25">
      <c r="H3677">
        <v>103941</v>
      </c>
      <c r="I3677" t="s">
        <v>21975</v>
      </c>
      <c r="K3677" s="94" t="s">
        <v>5031</v>
      </c>
      <c r="L3677" s="94" t="s">
        <v>12725</v>
      </c>
    </row>
    <row r="3678" spans="8:12" ht="15" x14ac:dyDescent="0.25">
      <c r="H3678">
        <v>103942</v>
      </c>
      <c r="I3678" t="s">
        <v>21976</v>
      </c>
      <c r="K3678" s="94" t="s">
        <v>5032</v>
      </c>
      <c r="L3678" s="94" t="s">
        <v>12726</v>
      </c>
    </row>
    <row r="3679" spans="8:12" ht="15" x14ac:dyDescent="0.25">
      <c r="H3679">
        <v>103943</v>
      </c>
      <c r="I3679" t="s">
        <v>21977</v>
      </c>
      <c r="K3679" s="94" t="s">
        <v>5033</v>
      </c>
      <c r="L3679" s="94" t="s">
        <v>12727</v>
      </c>
    </row>
    <row r="3680" spans="8:12" ht="15" x14ac:dyDescent="0.25">
      <c r="H3680">
        <v>103944</v>
      </c>
      <c r="I3680" t="s">
        <v>2143</v>
      </c>
      <c r="K3680" s="94" t="s">
        <v>5034</v>
      </c>
      <c r="L3680" s="94" t="s">
        <v>12718</v>
      </c>
    </row>
    <row r="3681" spans="8:12" ht="15" x14ac:dyDescent="0.25">
      <c r="H3681">
        <v>103945</v>
      </c>
      <c r="I3681" t="s">
        <v>2145</v>
      </c>
      <c r="K3681" s="94" t="s">
        <v>5035</v>
      </c>
      <c r="L3681" s="94" t="s">
        <v>14835</v>
      </c>
    </row>
    <row r="3682" spans="8:12" ht="15" x14ac:dyDescent="0.25">
      <c r="H3682">
        <v>103946</v>
      </c>
      <c r="I3682" t="s">
        <v>2147</v>
      </c>
      <c r="K3682" s="94" t="s">
        <v>5036</v>
      </c>
      <c r="L3682" s="94" t="s">
        <v>14836</v>
      </c>
    </row>
    <row r="3683" spans="8:12" ht="15" x14ac:dyDescent="0.25">
      <c r="H3683">
        <v>103947</v>
      </c>
      <c r="I3683" t="s">
        <v>11658</v>
      </c>
      <c r="K3683" s="94" t="s">
        <v>5037</v>
      </c>
      <c r="L3683" s="94" t="s">
        <v>14837</v>
      </c>
    </row>
    <row r="3684" spans="8:12" ht="15" x14ac:dyDescent="0.25">
      <c r="H3684">
        <v>103948</v>
      </c>
      <c r="I3684" t="s">
        <v>11659</v>
      </c>
      <c r="K3684" s="94" t="s">
        <v>5038</v>
      </c>
      <c r="L3684" s="94" t="s">
        <v>14838</v>
      </c>
    </row>
    <row r="3685" spans="8:12" ht="15" x14ac:dyDescent="0.25">
      <c r="H3685">
        <v>103949</v>
      </c>
      <c r="I3685" t="s">
        <v>21978</v>
      </c>
      <c r="K3685" s="94" t="s">
        <v>5039</v>
      </c>
      <c r="L3685" s="94" t="s">
        <v>14839</v>
      </c>
    </row>
    <row r="3686" spans="8:12" ht="15" x14ac:dyDescent="0.25">
      <c r="H3686">
        <v>103950</v>
      </c>
      <c r="I3686" t="s">
        <v>21979</v>
      </c>
      <c r="K3686" s="94" t="s">
        <v>5040</v>
      </c>
      <c r="L3686" s="94" t="s">
        <v>14840</v>
      </c>
    </row>
    <row r="3687" spans="8:12" ht="15" x14ac:dyDescent="0.25">
      <c r="H3687">
        <v>103951</v>
      </c>
      <c r="I3687" t="s">
        <v>21980</v>
      </c>
      <c r="K3687" s="94" t="s">
        <v>5041</v>
      </c>
      <c r="L3687" s="94" t="s">
        <v>14841</v>
      </c>
    </row>
    <row r="3688" spans="8:12" ht="15" x14ac:dyDescent="0.25">
      <c r="H3688">
        <v>103952</v>
      </c>
      <c r="I3688" t="s">
        <v>21981</v>
      </c>
      <c r="K3688" s="94" t="s">
        <v>5042</v>
      </c>
      <c r="L3688" s="94" t="s">
        <v>14842</v>
      </c>
    </row>
    <row r="3689" spans="8:12" ht="15" x14ac:dyDescent="0.25">
      <c r="H3689">
        <v>103953</v>
      </c>
      <c r="I3689" t="s">
        <v>21982</v>
      </c>
      <c r="K3689" s="94" t="s">
        <v>5043</v>
      </c>
      <c r="L3689" s="94" t="s">
        <v>14843</v>
      </c>
    </row>
    <row r="3690" spans="8:12" ht="15" x14ac:dyDescent="0.25">
      <c r="H3690">
        <v>103954</v>
      </c>
      <c r="I3690" t="s">
        <v>21983</v>
      </c>
      <c r="K3690" s="94" t="s">
        <v>5044</v>
      </c>
      <c r="L3690" s="94" t="s">
        <v>14844</v>
      </c>
    </row>
    <row r="3691" spans="8:12" ht="15" x14ac:dyDescent="0.25">
      <c r="H3691">
        <v>103955</v>
      </c>
      <c r="I3691" t="s">
        <v>21984</v>
      </c>
      <c r="K3691" s="94" t="s">
        <v>5045</v>
      </c>
      <c r="L3691" s="94" t="s">
        <v>14845</v>
      </c>
    </row>
    <row r="3692" spans="8:12" ht="15" x14ac:dyDescent="0.25">
      <c r="H3692">
        <v>103956</v>
      </c>
      <c r="I3692" t="s">
        <v>21985</v>
      </c>
      <c r="K3692" s="94" t="s">
        <v>5046</v>
      </c>
      <c r="L3692" s="94" t="s">
        <v>14846</v>
      </c>
    </row>
    <row r="3693" spans="8:12" ht="15" x14ac:dyDescent="0.25">
      <c r="H3693">
        <v>103957</v>
      </c>
      <c r="I3693" t="s">
        <v>21986</v>
      </c>
      <c r="K3693" s="94" t="s">
        <v>5047</v>
      </c>
      <c r="L3693" s="94" t="s">
        <v>14847</v>
      </c>
    </row>
    <row r="3694" spans="8:12" ht="15" x14ac:dyDescent="0.25">
      <c r="H3694">
        <v>103958</v>
      </c>
      <c r="I3694" t="s">
        <v>21987</v>
      </c>
      <c r="K3694" s="94" t="s">
        <v>5048</v>
      </c>
      <c r="L3694" s="94" t="s">
        <v>5049</v>
      </c>
    </row>
    <row r="3695" spans="8:12" ht="15" x14ac:dyDescent="0.25">
      <c r="H3695">
        <v>103959</v>
      </c>
      <c r="I3695" t="s">
        <v>21988</v>
      </c>
      <c r="K3695" s="94" t="s">
        <v>5050</v>
      </c>
      <c r="L3695" s="94" t="s">
        <v>5051</v>
      </c>
    </row>
    <row r="3696" spans="8:12" ht="15" x14ac:dyDescent="0.25">
      <c r="H3696">
        <v>103960</v>
      </c>
      <c r="I3696" t="s">
        <v>21989</v>
      </c>
      <c r="K3696" s="94" t="s">
        <v>5052</v>
      </c>
      <c r="L3696" s="94" t="s">
        <v>5053</v>
      </c>
    </row>
    <row r="3697" spans="8:12" ht="15" x14ac:dyDescent="0.25">
      <c r="H3697">
        <v>103961</v>
      </c>
      <c r="I3697" t="s">
        <v>21990</v>
      </c>
      <c r="K3697" s="94" t="s">
        <v>5054</v>
      </c>
      <c r="L3697" s="94" t="s">
        <v>5055</v>
      </c>
    </row>
    <row r="3698" spans="8:12" ht="15" x14ac:dyDescent="0.25">
      <c r="H3698">
        <v>103962</v>
      </c>
      <c r="I3698" t="s">
        <v>21991</v>
      </c>
      <c r="K3698" s="94" t="s">
        <v>5056</v>
      </c>
      <c r="L3698" s="94" t="s">
        <v>4953</v>
      </c>
    </row>
    <row r="3699" spans="8:12" ht="15" x14ac:dyDescent="0.25">
      <c r="H3699">
        <v>103963</v>
      </c>
      <c r="I3699" t="s">
        <v>21992</v>
      </c>
      <c r="K3699" s="94" t="s">
        <v>5057</v>
      </c>
      <c r="L3699" s="94" t="s">
        <v>4931</v>
      </c>
    </row>
    <row r="3700" spans="8:12" ht="15" x14ac:dyDescent="0.25">
      <c r="H3700">
        <v>103964</v>
      </c>
      <c r="I3700" t="s">
        <v>21993</v>
      </c>
      <c r="K3700" s="94" t="s">
        <v>5058</v>
      </c>
      <c r="L3700" s="94" t="s">
        <v>5059</v>
      </c>
    </row>
    <row r="3701" spans="8:12" ht="15" x14ac:dyDescent="0.25">
      <c r="H3701">
        <v>103965</v>
      </c>
      <c r="I3701" t="s">
        <v>21994</v>
      </c>
      <c r="K3701" s="94" t="s">
        <v>5060</v>
      </c>
      <c r="L3701" s="94" t="s">
        <v>4963</v>
      </c>
    </row>
    <row r="3702" spans="8:12" ht="15" x14ac:dyDescent="0.25">
      <c r="H3702">
        <v>103966</v>
      </c>
      <c r="I3702" t="s">
        <v>21995</v>
      </c>
      <c r="K3702" s="94" t="s">
        <v>5061</v>
      </c>
      <c r="L3702" s="94" t="s">
        <v>5062</v>
      </c>
    </row>
    <row r="3703" spans="8:12" ht="15" x14ac:dyDescent="0.25">
      <c r="H3703">
        <v>103967</v>
      </c>
      <c r="I3703" t="s">
        <v>21996</v>
      </c>
      <c r="K3703" s="94" t="s">
        <v>5063</v>
      </c>
      <c r="L3703" s="94" t="s">
        <v>5064</v>
      </c>
    </row>
    <row r="3704" spans="8:12" ht="15" x14ac:dyDescent="0.25">
      <c r="H3704">
        <v>103968</v>
      </c>
      <c r="I3704" t="s">
        <v>21997</v>
      </c>
      <c r="K3704" s="94" t="s">
        <v>5065</v>
      </c>
      <c r="L3704" s="94" t="s">
        <v>5066</v>
      </c>
    </row>
    <row r="3705" spans="8:12" ht="15" x14ac:dyDescent="0.25">
      <c r="H3705">
        <v>103969</v>
      </c>
      <c r="I3705" t="s">
        <v>21998</v>
      </c>
      <c r="K3705" s="94" t="s">
        <v>5067</v>
      </c>
      <c r="L3705" s="94" t="s">
        <v>5068</v>
      </c>
    </row>
    <row r="3706" spans="8:12" ht="15" x14ac:dyDescent="0.25">
      <c r="H3706">
        <v>103970</v>
      </c>
      <c r="I3706" t="s">
        <v>21999</v>
      </c>
      <c r="K3706" s="94" t="s">
        <v>5069</v>
      </c>
      <c r="L3706" s="94" t="s">
        <v>4939</v>
      </c>
    </row>
    <row r="3707" spans="8:12" ht="15" x14ac:dyDescent="0.25">
      <c r="H3707">
        <v>103971</v>
      </c>
      <c r="I3707" t="s">
        <v>22000</v>
      </c>
      <c r="K3707" s="94" t="s">
        <v>5070</v>
      </c>
      <c r="L3707" s="94" t="s">
        <v>5071</v>
      </c>
    </row>
    <row r="3708" spans="8:12" ht="15" x14ac:dyDescent="0.25">
      <c r="H3708">
        <v>103972</v>
      </c>
      <c r="I3708" t="s">
        <v>22001</v>
      </c>
      <c r="K3708" s="94" t="s">
        <v>5072</v>
      </c>
      <c r="L3708" s="94" t="s">
        <v>5073</v>
      </c>
    </row>
    <row r="3709" spans="8:12" ht="15" x14ac:dyDescent="0.25">
      <c r="H3709">
        <v>103973</v>
      </c>
      <c r="I3709" t="s">
        <v>22002</v>
      </c>
      <c r="K3709" s="94" t="s">
        <v>5074</v>
      </c>
      <c r="L3709" s="94" t="s">
        <v>4957</v>
      </c>
    </row>
    <row r="3710" spans="8:12" ht="15" x14ac:dyDescent="0.25">
      <c r="H3710">
        <v>103974</v>
      </c>
      <c r="I3710" t="s">
        <v>22003</v>
      </c>
      <c r="K3710" s="94" t="s">
        <v>5075</v>
      </c>
      <c r="L3710" s="94" t="s">
        <v>5076</v>
      </c>
    </row>
    <row r="3711" spans="8:12" ht="15" x14ac:dyDescent="0.25">
      <c r="H3711">
        <v>103975</v>
      </c>
      <c r="I3711" t="s">
        <v>22004</v>
      </c>
      <c r="K3711" s="94" t="s">
        <v>5077</v>
      </c>
      <c r="L3711" s="94" t="s">
        <v>5078</v>
      </c>
    </row>
    <row r="3712" spans="8:12" ht="15" x14ac:dyDescent="0.25">
      <c r="H3712">
        <v>103976</v>
      </c>
      <c r="I3712" t="s">
        <v>22005</v>
      </c>
      <c r="K3712" s="94" t="s">
        <v>5079</v>
      </c>
      <c r="L3712" s="94" t="s">
        <v>5080</v>
      </c>
    </row>
    <row r="3713" spans="8:12" ht="15" x14ac:dyDescent="0.25">
      <c r="H3713">
        <v>103977</v>
      </c>
      <c r="I3713" t="s">
        <v>22006</v>
      </c>
      <c r="K3713" s="94" t="s">
        <v>5081</v>
      </c>
      <c r="L3713" s="94" t="s">
        <v>5082</v>
      </c>
    </row>
    <row r="3714" spans="8:12" ht="15" x14ac:dyDescent="0.25">
      <c r="H3714">
        <v>103978</v>
      </c>
      <c r="I3714" t="s">
        <v>22007</v>
      </c>
      <c r="K3714" s="94" t="s">
        <v>5083</v>
      </c>
      <c r="L3714" s="94" t="s">
        <v>5084</v>
      </c>
    </row>
    <row r="3715" spans="8:12" ht="15" x14ac:dyDescent="0.25">
      <c r="H3715">
        <v>103979</v>
      </c>
      <c r="I3715" t="s">
        <v>22008</v>
      </c>
      <c r="K3715" s="94" t="s">
        <v>5085</v>
      </c>
      <c r="L3715" s="94" t="s">
        <v>5086</v>
      </c>
    </row>
    <row r="3716" spans="8:12" ht="15" x14ac:dyDescent="0.25">
      <c r="H3716">
        <v>103980</v>
      </c>
      <c r="I3716" t="s">
        <v>22009</v>
      </c>
      <c r="K3716" s="94" t="s">
        <v>5087</v>
      </c>
      <c r="L3716" s="94" t="s">
        <v>5088</v>
      </c>
    </row>
    <row r="3717" spans="8:12" ht="15" x14ac:dyDescent="0.25">
      <c r="H3717">
        <v>103981</v>
      </c>
      <c r="I3717" t="s">
        <v>22010</v>
      </c>
      <c r="K3717" s="94" t="s">
        <v>5089</v>
      </c>
      <c r="L3717" s="94" t="s">
        <v>4975</v>
      </c>
    </row>
    <row r="3718" spans="8:12" ht="15" x14ac:dyDescent="0.25">
      <c r="H3718">
        <v>103982</v>
      </c>
      <c r="I3718" t="s">
        <v>22011</v>
      </c>
      <c r="K3718" s="94" t="s">
        <v>5090</v>
      </c>
      <c r="L3718" s="94" t="s">
        <v>5091</v>
      </c>
    </row>
    <row r="3719" spans="8:12" ht="15" x14ac:dyDescent="0.25">
      <c r="H3719">
        <v>103983</v>
      </c>
      <c r="I3719" t="s">
        <v>22012</v>
      </c>
      <c r="K3719" s="94" t="s">
        <v>5092</v>
      </c>
      <c r="L3719" s="94" t="s">
        <v>5093</v>
      </c>
    </row>
    <row r="3720" spans="8:12" ht="15" x14ac:dyDescent="0.25">
      <c r="H3720">
        <v>103984</v>
      </c>
      <c r="I3720" t="s">
        <v>22013</v>
      </c>
      <c r="K3720" s="94" t="s">
        <v>5094</v>
      </c>
      <c r="L3720" s="94" t="s">
        <v>5095</v>
      </c>
    </row>
    <row r="3721" spans="8:12" ht="15" x14ac:dyDescent="0.25">
      <c r="H3721">
        <v>103985</v>
      </c>
      <c r="I3721" t="s">
        <v>22014</v>
      </c>
      <c r="K3721" s="94" t="s">
        <v>5096</v>
      </c>
      <c r="L3721" s="94" t="s">
        <v>5097</v>
      </c>
    </row>
    <row r="3722" spans="8:12" ht="15" x14ac:dyDescent="0.25">
      <c r="H3722">
        <v>103986</v>
      </c>
      <c r="I3722" t="s">
        <v>22015</v>
      </c>
      <c r="K3722" s="94" t="s">
        <v>5098</v>
      </c>
      <c r="L3722" s="94" t="s">
        <v>5099</v>
      </c>
    </row>
    <row r="3723" spans="8:12" ht="15" x14ac:dyDescent="0.25">
      <c r="H3723">
        <v>103987</v>
      </c>
      <c r="I3723" t="s">
        <v>22016</v>
      </c>
      <c r="K3723" s="94" t="s">
        <v>5100</v>
      </c>
      <c r="L3723" s="94" t="s">
        <v>5101</v>
      </c>
    </row>
    <row r="3724" spans="8:12" ht="15" x14ac:dyDescent="0.25">
      <c r="H3724">
        <v>103988</v>
      </c>
      <c r="I3724" t="s">
        <v>22017</v>
      </c>
      <c r="K3724" s="94" t="s">
        <v>5102</v>
      </c>
      <c r="L3724" s="94" t="s">
        <v>4949</v>
      </c>
    </row>
    <row r="3725" spans="8:12" ht="15" x14ac:dyDescent="0.25">
      <c r="H3725">
        <v>103989</v>
      </c>
      <c r="I3725" t="s">
        <v>22018</v>
      </c>
      <c r="K3725" s="94" t="s">
        <v>5103</v>
      </c>
      <c r="L3725" s="94" t="s">
        <v>5104</v>
      </c>
    </row>
    <row r="3726" spans="8:12" ht="15" x14ac:dyDescent="0.25">
      <c r="H3726">
        <v>103990</v>
      </c>
      <c r="I3726" t="s">
        <v>22019</v>
      </c>
      <c r="K3726" s="94" t="s">
        <v>5105</v>
      </c>
      <c r="L3726" s="94" t="s">
        <v>5106</v>
      </c>
    </row>
    <row r="3727" spans="8:12" ht="15" x14ac:dyDescent="0.25">
      <c r="H3727">
        <v>103991</v>
      </c>
      <c r="I3727" t="s">
        <v>22020</v>
      </c>
      <c r="K3727" s="94" t="s">
        <v>5107</v>
      </c>
      <c r="L3727" s="94" t="s">
        <v>5108</v>
      </c>
    </row>
    <row r="3728" spans="8:12" ht="15" x14ac:dyDescent="0.25">
      <c r="H3728">
        <v>103992</v>
      </c>
      <c r="I3728" t="s">
        <v>22021</v>
      </c>
      <c r="K3728" s="94" t="s">
        <v>5109</v>
      </c>
      <c r="L3728" s="94" t="s">
        <v>5110</v>
      </c>
    </row>
    <row r="3729" spans="8:12" ht="15" x14ac:dyDescent="0.25">
      <c r="H3729">
        <v>103993</v>
      </c>
      <c r="I3729" t="s">
        <v>22022</v>
      </c>
      <c r="K3729" s="94" t="s">
        <v>5111</v>
      </c>
      <c r="L3729" s="94" t="s">
        <v>5112</v>
      </c>
    </row>
    <row r="3730" spans="8:12" ht="15" x14ac:dyDescent="0.25">
      <c r="H3730">
        <v>103994</v>
      </c>
      <c r="I3730" t="s">
        <v>22023</v>
      </c>
      <c r="K3730" s="94" t="s">
        <v>5113</v>
      </c>
      <c r="L3730" s="94" t="s">
        <v>4955</v>
      </c>
    </row>
    <row r="3731" spans="8:12" ht="15" x14ac:dyDescent="0.25">
      <c r="H3731">
        <v>103995</v>
      </c>
      <c r="I3731" t="s">
        <v>22024</v>
      </c>
      <c r="K3731" s="94" t="s">
        <v>5114</v>
      </c>
      <c r="L3731" s="94" t="s">
        <v>5115</v>
      </c>
    </row>
    <row r="3732" spans="8:12" ht="15" x14ac:dyDescent="0.25">
      <c r="H3732">
        <v>103996</v>
      </c>
      <c r="I3732" t="s">
        <v>22025</v>
      </c>
      <c r="K3732" s="94" t="s">
        <v>5116</v>
      </c>
      <c r="L3732" s="94" t="s">
        <v>4971</v>
      </c>
    </row>
    <row r="3733" spans="8:12" ht="15" x14ac:dyDescent="0.25">
      <c r="H3733">
        <v>103997</v>
      </c>
      <c r="I3733" t="s">
        <v>22026</v>
      </c>
      <c r="K3733" s="94" t="s">
        <v>5117</v>
      </c>
      <c r="L3733" s="94" t="s">
        <v>5118</v>
      </c>
    </row>
    <row r="3734" spans="8:12" ht="15" x14ac:dyDescent="0.25">
      <c r="H3734">
        <v>103998</v>
      </c>
      <c r="I3734" t="s">
        <v>22027</v>
      </c>
      <c r="K3734" s="94" t="s">
        <v>5119</v>
      </c>
      <c r="L3734" s="94" t="s">
        <v>4961</v>
      </c>
    </row>
    <row r="3735" spans="8:12" ht="15" x14ac:dyDescent="0.25">
      <c r="H3735">
        <v>103999</v>
      </c>
      <c r="I3735" t="s">
        <v>22028</v>
      </c>
      <c r="K3735" s="94" t="s">
        <v>5120</v>
      </c>
      <c r="L3735" s="94" t="s">
        <v>5121</v>
      </c>
    </row>
    <row r="3736" spans="8:12" ht="15" x14ac:dyDescent="0.25">
      <c r="H3736">
        <v>104000</v>
      </c>
      <c r="I3736" t="s">
        <v>22029</v>
      </c>
      <c r="K3736" s="94" t="s">
        <v>5122</v>
      </c>
      <c r="L3736" s="94" t="s">
        <v>5123</v>
      </c>
    </row>
    <row r="3737" spans="8:12" ht="15" x14ac:dyDescent="0.25">
      <c r="H3737">
        <v>104001</v>
      </c>
      <c r="I3737" t="s">
        <v>22030</v>
      </c>
      <c r="K3737" s="94" t="s">
        <v>5124</v>
      </c>
      <c r="L3737" s="94" t="s">
        <v>5125</v>
      </c>
    </row>
    <row r="3738" spans="8:12" ht="15" x14ac:dyDescent="0.25">
      <c r="H3738">
        <v>104002</v>
      </c>
      <c r="I3738" t="s">
        <v>22031</v>
      </c>
      <c r="K3738" s="94" t="s">
        <v>5126</v>
      </c>
      <c r="L3738" s="94" t="s">
        <v>4967</v>
      </c>
    </row>
    <row r="3739" spans="8:12" ht="15" x14ac:dyDescent="0.25">
      <c r="H3739">
        <v>104003</v>
      </c>
      <c r="I3739" t="s">
        <v>22032</v>
      </c>
      <c r="K3739" s="94" t="s">
        <v>5127</v>
      </c>
      <c r="L3739" s="94" t="s">
        <v>5128</v>
      </c>
    </row>
    <row r="3740" spans="8:12" ht="15" x14ac:dyDescent="0.25">
      <c r="H3740">
        <v>104004</v>
      </c>
      <c r="I3740" t="s">
        <v>22033</v>
      </c>
      <c r="K3740" s="94" t="s">
        <v>5129</v>
      </c>
      <c r="L3740" s="94" t="s">
        <v>5130</v>
      </c>
    </row>
    <row r="3741" spans="8:12" ht="15" x14ac:dyDescent="0.25">
      <c r="H3741">
        <v>104005</v>
      </c>
      <c r="I3741" t="s">
        <v>22034</v>
      </c>
      <c r="K3741" s="94" t="s">
        <v>5131</v>
      </c>
      <c r="L3741" s="94" t="s">
        <v>5132</v>
      </c>
    </row>
    <row r="3742" spans="8:12" ht="15" x14ac:dyDescent="0.25">
      <c r="H3742">
        <v>104006</v>
      </c>
      <c r="I3742" t="s">
        <v>22035</v>
      </c>
      <c r="K3742" s="94" t="s">
        <v>5133</v>
      </c>
      <c r="L3742" s="94" t="s">
        <v>5134</v>
      </c>
    </row>
    <row r="3743" spans="8:12" ht="15" x14ac:dyDescent="0.25">
      <c r="H3743">
        <v>104007</v>
      </c>
      <c r="I3743" t="s">
        <v>22036</v>
      </c>
      <c r="K3743" s="94" t="s">
        <v>5135</v>
      </c>
      <c r="L3743" s="94" t="s">
        <v>5136</v>
      </c>
    </row>
    <row r="3744" spans="8:12" ht="15" x14ac:dyDescent="0.25">
      <c r="H3744">
        <v>104008</v>
      </c>
      <c r="I3744" t="s">
        <v>22037</v>
      </c>
      <c r="K3744" s="94" t="s">
        <v>5137</v>
      </c>
      <c r="L3744" s="94" t="s">
        <v>5138</v>
      </c>
    </row>
    <row r="3745" spans="8:12" ht="15" x14ac:dyDescent="0.25">
      <c r="H3745">
        <v>104009</v>
      </c>
      <c r="I3745" t="s">
        <v>22038</v>
      </c>
      <c r="K3745" s="94" t="s">
        <v>5139</v>
      </c>
      <c r="L3745" s="94" t="s">
        <v>4927</v>
      </c>
    </row>
    <row r="3746" spans="8:12" ht="15" x14ac:dyDescent="0.25">
      <c r="H3746">
        <v>104010</v>
      </c>
      <c r="I3746" t="s">
        <v>22039</v>
      </c>
      <c r="K3746" s="94" t="s">
        <v>5140</v>
      </c>
      <c r="L3746" s="94" t="s">
        <v>5141</v>
      </c>
    </row>
    <row r="3747" spans="8:12" ht="15" x14ac:dyDescent="0.25">
      <c r="H3747">
        <v>104011</v>
      </c>
      <c r="I3747" t="s">
        <v>22040</v>
      </c>
      <c r="K3747" s="94" t="s">
        <v>5142</v>
      </c>
      <c r="L3747" s="94" t="s">
        <v>5143</v>
      </c>
    </row>
    <row r="3748" spans="8:12" ht="15" x14ac:dyDescent="0.25">
      <c r="H3748">
        <v>104012</v>
      </c>
      <c r="I3748" t="s">
        <v>22041</v>
      </c>
      <c r="K3748" s="94" t="s">
        <v>5144</v>
      </c>
      <c r="L3748" s="94" t="s">
        <v>4969</v>
      </c>
    </row>
    <row r="3749" spans="8:12" ht="15" x14ac:dyDescent="0.25">
      <c r="H3749">
        <v>104013</v>
      </c>
      <c r="I3749" t="s">
        <v>22042</v>
      </c>
      <c r="K3749" s="94" t="s">
        <v>5145</v>
      </c>
      <c r="L3749" s="94" t="s">
        <v>5146</v>
      </c>
    </row>
    <row r="3750" spans="8:12" ht="15" x14ac:dyDescent="0.25">
      <c r="H3750">
        <v>104014</v>
      </c>
      <c r="I3750" t="s">
        <v>22043</v>
      </c>
      <c r="K3750" s="94" t="s">
        <v>5147</v>
      </c>
      <c r="L3750" s="94" t="s">
        <v>5148</v>
      </c>
    </row>
    <row r="3751" spans="8:12" ht="15" x14ac:dyDescent="0.25">
      <c r="H3751">
        <v>104015</v>
      </c>
      <c r="I3751" t="s">
        <v>22044</v>
      </c>
      <c r="K3751" s="94" t="s">
        <v>5149</v>
      </c>
      <c r="L3751" s="94" t="s">
        <v>4951</v>
      </c>
    </row>
    <row r="3752" spans="8:12" ht="15" x14ac:dyDescent="0.25">
      <c r="H3752">
        <v>104016</v>
      </c>
      <c r="I3752" t="s">
        <v>22045</v>
      </c>
      <c r="K3752" s="94" t="s">
        <v>5150</v>
      </c>
      <c r="L3752" s="94" t="s">
        <v>4981</v>
      </c>
    </row>
    <row r="3753" spans="8:12" ht="15" x14ac:dyDescent="0.25">
      <c r="H3753">
        <v>104017</v>
      </c>
      <c r="I3753" t="s">
        <v>22046</v>
      </c>
      <c r="K3753" s="94" t="s">
        <v>5151</v>
      </c>
      <c r="L3753" s="94" t="s">
        <v>5152</v>
      </c>
    </row>
    <row r="3754" spans="8:12" ht="15" x14ac:dyDescent="0.25">
      <c r="H3754">
        <v>104018</v>
      </c>
      <c r="I3754" t="s">
        <v>22047</v>
      </c>
      <c r="K3754" s="94" t="s">
        <v>5153</v>
      </c>
      <c r="L3754" s="94" t="s">
        <v>5154</v>
      </c>
    </row>
    <row r="3755" spans="8:12" ht="15" x14ac:dyDescent="0.25">
      <c r="H3755">
        <v>104019</v>
      </c>
      <c r="I3755" t="s">
        <v>22048</v>
      </c>
      <c r="K3755" s="94" t="s">
        <v>5155</v>
      </c>
      <c r="L3755" s="94" t="s">
        <v>5156</v>
      </c>
    </row>
    <row r="3756" spans="8:12" ht="15" x14ac:dyDescent="0.25">
      <c r="H3756">
        <v>104020</v>
      </c>
      <c r="I3756" t="s">
        <v>22049</v>
      </c>
      <c r="K3756" s="94" t="s">
        <v>5157</v>
      </c>
      <c r="L3756" s="94" t="s">
        <v>5158</v>
      </c>
    </row>
    <row r="3757" spans="8:12" ht="15" x14ac:dyDescent="0.25">
      <c r="H3757">
        <v>104021</v>
      </c>
      <c r="I3757" t="s">
        <v>22050</v>
      </c>
      <c r="K3757" s="94" t="s">
        <v>5159</v>
      </c>
      <c r="L3757" s="94" t="s">
        <v>5160</v>
      </c>
    </row>
    <row r="3758" spans="8:12" ht="15" x14ac:dyDescent="0.25">
      <c r="H3758">
        <v>104022</v>
      </c>
      <c r="I3758" t="s">
        <v>22051</v>
      </c>
      <c r="K3758" s="94" t="s">
        <v>5161</v>
      </c>
      <c r="L3758" s="94" t="s">
        <v>4929</v>
      </c>
    </row>
    <row r="3759" spans="8:12" ht="15" x14ac:dyDescent="0.25">
      <c r="H3759">
        <v>104023</v>
      </c>
      <c r="I3759" t="s">
        <v>22052</v>
      </c>
      <c r="K3759" s="94" t="s">
        <v>5162</v>
      </c>
      <c r="L3759" s="94" t="s">
        <v>5163</v>
      </c>
    </row>
    <row r="3760" spans="8:12" ht="15" x14ac:dyDescent="0.25">
      <c r="H3760">
        <v>104024</v>
      </c>
      <c r="I3760" t="s">
        <v>22053</v>
      </c>
      <c r="K3760" s="94" t="s">
        <v>5164</v>
      </c>
      <c r="L3760" s="94" t="s">
        <v>5165</v>
      </c>
    </row>
    <row r="3761" spans="8:12" ht="15" x14ac:dyDescent="0.25">
      <c r="H3761">
        <v>104025</v>
      </c>
      <c r="I3761" t="s">
        <v>22054</v>
      </c>
      <c r="K3761" s="94" t="s">
        <v>5166</v>
      </c>
      <c r="L3761" s="94" t="s">
        <v>5167</v>
      </c>
    </row>
    <row r="3762" spans="8:12" ht="15" x14ac:dyDescent="0.25">
      <c r="H3762">
        <v>104026</v>
      </c>
      <c r="I3762" t="s">
        <v>22055</v>
      </c>
      <c r="K3762" s="94" t="s">
        <v>5168</v>
      </c>
      <c r="L3762" s="94" t="s">
        <v>4935</v>
      </c>
    </row>
    <row r="3763" spans="8:12" ht="15" x14ac:dyDescent="0.25">
      <c r="H3763">
        <v>104027</v>
      </c>
      <c r="I3763" t="s">
        <v>22056</v>
      </c>
      <c r="K3763" s="94" t="s">
        <v>5169</v>
      </c>
      <c r="L3763" s="94" t="s">
        <v>5170</v>
      </c>
    </row>
    <row r="3764" spans="8:12" ht="15" x14ac:dyDescent="0.25">
      <c r="H3764">
        <v>104028</v>
      </c>
      <c r="I3764" t="s">
        <v>22057</v>
      </c>
      <c r="K3764" s="94" t="s">
        <v>5171</v>
      </c>
      <c r="L3764" s="94" t="s">
        <v>5172</v>
      </c>
    </row>
    <row r="3765" spans="8:12" ht="15" x14ac:dyDescent="0.25">
      <c r="H3765">
        <v>104029</v>
      </c>
      <c r="I3765" t="s">
        <v>22058</v>
      </c>
      <c r="K3765" s="94" t="s">
        <v>5173</v>
      </c>
      <c r="L3765" s="94" t="s">
        <v>5174</v>
      </c>
    </row>
    <row r="3766" spans="8:12" ht="15" x14ac:dyDescent="0.25">
      <c r="H3766">
        <v>104030</v>
      </c>
      <c r="I3766" t="s">
        <v>11660</v>
      </c>
      <c r="K3766" s="94" t="s">
        <v>5175</v>
      </c>
      <c r="L3766" s="94" t="s">
        <v>5176</v>
      </c>
    </row>
    <row r="3767" spans="8:12" ht="15" x14ac:dyDescent="0.25">
      <c r="H3767">
        <v>104031</v>
      </c>
      <c r="I3767" t="s">
        <v>2200</v>
      </c>
      <c r="K3767" s="94" t="s">
        <v>5177</v>
      </c>
      <c r="L3767" s="94" t="s">
        <v>5178</v>
      </c>
    </row>
    <row r="3768" spans="8:12" ht="15" x14ac:dyDescent="0.25">
      <c r="H3768">
        <v>104032</v>
      </c>
      <c r="I3768" t="s">
        <v>11661</v>
      </c>
      <c r="K3768" s="94" t="s">
        <v>5179</v>
      </c>
      <c r="L3768" s="94" t="s">
        <v>4991</v>
      </c>
    </row>
    <row r="3769" spans="8:12" ht="15" x14ac:dyDescent="0.25">
      <c r="H3769">
        <v>104033</v>
      </c>
      <c r="I3769" t="s">
        <v>11662</v>
      </c>
      <c r="K3769" s="94" t="s">
        <v>5180</v>
      </c>
      <c r="L3769" s="94" t="s">
        <v>5181</v>
      </c>
    </row>
    <row r="3770" spans="8:12" ht="15" x14ac:dyDescent="0.25">
      <c r="H3770">
        <v>104034</v>
      </c>
      <c r="I3770" t="s">
        <v>11663</v>
      </c>
      <c r="K3770" s="94" t="s">
        <v>5182</v>
      </c>
      <c r="L3770" s="94" t="s">
        <v>5183</v>
      </c>
    </row>
    <row r="3771" spans="8:12" ht="15" x14ac:dyDescent="0.25">
      <c r="H3771">
        <v>104035</v>
      </c>
      <c r="I3771" t="s">
        <v>22059</v>
      </c>
      <c r="K3771" s="94" t="s">
        <v>5184</v>
      </c>
      <c r="L3771" s="94" t="s">
        <v>4943</v>
      </c>
    </row>
    <row r="3772" spans="8:12" ht="15" x14ac:dyDescent="0.25">
      <c r="H3772">
        <v>104036</v>
      </c>
      <c r="I3772" t="s">
        <v>22060</v>
      </c>
      <c r="K3772" s="94" t="s">
        <v>5185</v>
      </c>
      <c r="L3772" s="94" t="s">
        <v>5186</v>
      </c>
    </row>
    <row r="3773" spans="8:12" ht="15" x14ac:dyDescent="0.25">
      <c r="H3773">
        <v>104037</v>
      </c>
      <c r="I3773" t="s">
        <v>22061</v>
      </c>
      <c r="K3773" s="94" t="s">
        <v>5187</v>
      </c>
      <c r="L3773" s="94" t="s">
        <v>5188</v>
      </c>
    </row>
    <row r="3774" spans="8:12" ht="15" x14ac:dyDescent="0.25">
      <c r="H3774">
        <v>104038</v>
      </c>
      <c r="I3774" t="s">
        <v>22062</v>
      </c>
      <c r="K3774" s="94" t="s">
        <v>5189</v>
      </c>
      <c r="L3774" s="94" t="s">
        <v>5190</v>
      </c>
    </row>
    <row r="3775" spans="8:12" ht="15" x14ac:dyDescent="0.25">
      <c r="H3775">
        <v>104039</v>
      </c>
      <c r="I3775" t="s">
        <v>22063</v>
      </c>
      <c r="K3775" s="94" t="s">
        <v>5191</v>
      </c>
      <c r="L3775" s="94" t="s">
        <v>5192</v>
      </c>
    </row>
    <row r="3776" spans="8:12" ht="15" x14ac:dyDescent="0.25">
      <c r="H3776">
        <v>104040</v>
      </c>
      <c r="I3776" t="s">
        <v>22064</v>
      </c>
      <c r="K3776" s="94" t="s">
        <v>5193</v>
      </c>
      <c r="L3776" s="94" t="s">
        <v>4947</v>
      </c>
    </row>
    <row r="3777" spans="8:12" ht="15" x14ac:dyDescent="0.25">
      <c r="H3777">
        <v>104041</v>
      </c>
      <c r="I3777" t="s">
        <v>22065</v>
      </c>
      <c r="K3777" s="94" t="s">
        <v>5194</v>
      </c>
      <c r="L3777" s="94" t="s">
        <v>4973</v>
      </c>
    </row>
    <row r="3778" spans="8:12" ht="15" x14ac:dyDescent="0.25">
      <c r="H3778">
        <v>104042</v>
      </c>
      <c r="I3778" t="s">
        <v>22066</v>
      </c>
      <c r="K3778" s="94" t="s">
        <v>5195</v>
      </c>
      <c r="L3778" s="94" t="s">
        <v>4925</v>
      </c>
    </row>
    <row r="3779" spans="8:12" ht="15" x14ac:dyDescent="0.25">
      <c r="H3779">
        <v>104043</v>
      </c>
      <c r="I3779" t="s">
        <v>22067</v>
      </c>
      <c r="K3779" s="94" t="s">
        <v>5196</v>
      </c>
      <c r="L3779" s="94" t="s">
        <v>4945</v>
      </c>
    </row>
    <row r="3780" spans="8:12" ht="15" x14ac:dyDescent="0.25">
      <c r="H3780">
        <v>104044</v>
      </c>
      <c r="I3780" t="s">
        <v>22068</v>
      </c>
      <c r="K3780" s="94" t="s">
        <v>5197</v>
      </c>
      <c r="L3780" s="94" t="s">
        <v>5198</v>
      </c>
    </row>
    <row r="3781" spans="8:12" ht="15" x14ac:dyDescent="0.25">
      <c r="H3781">
        <v>104045</v>
      </c>
      <c r="I3781" t="s">
        <v>22069</v>
      </c>
      <c r="K3781" s="94" t="s">
        <v>5199</v>
      </c>
      <c r="L3781" s="94" t="s">
        <v>5200</v>
      </c>
    </row>
    <row r="3782" spans="8:12" ht="15" x14ac:dyDescent="0.25">
      <c r="H3782">
        <v>104046</v>
      </c>
      <c r="I3782" t="s">
        <v>22070</v>
      </c>
      <c r="K3782" s="94" t="s">
        <v>5201</v>
      </c>
      <c r="L3782" s="94" t="s">
        <v>5202</v>
      </c>
    </row>
    <row r="3783" spans="8:12" ht="15" x14ac:dyDescent="0.25">
      <c r="H3783">
        <v>104047</v>
      </c>
      <c r="I3783" t="s">
        <v>22071</v>
      </c>
      <c r="K3783" s="94" t="s">
        <v>5203</v>
      </c>
      <c r="L3783" s="94" t="s">
        <v>4985</v>
      </c>
    </row>
    <row r="3784" spans="8:12" ht="15" x14ac:dyDescent="0.25">
      <c r="H3784">
        <v>104048</v>
      </c>
      <c r="I3784" t="s">
        <v>22072</v>
      </c>
      <c r="K3784" s="94" t="s">
        <v>5204</v>
      </c>
      <c r="L3784" s="94" t="s">
        <v>4987</v>
      </c>
    </row>
    <row r="3785" spans="8:12" ht="15" x14ac:dyDescent="0.25">
      <c r="H3785">
        <v>104049</v>
      </c>
      <c r="I3785" t="s">
        <v>22073</v>
      </c>
      <c r="K3785" s="94" t="s">
        <v>5205</v>
      </c>
      <c r="L3785" s="94" t="s">
        <v>5206</v>
      </c>
    </row>
    <row r="3786" spans="8:12" ht="15" x14ac:dyDescent="0.25">
      <c r="H3786">
        <v>104050</v>
      </c>
      <c r="I3786" t="s">
        <v>22074</v>
      </c>
      <c r="K3786" s="94" t="s">
        <v>5207</v>
      </c>
      <c r="L3786" s="94" t="s">
        <v>5208</v>
      </c>
    </row>
    <row r="3787" spans="8:12" ht="15" x14ac:dyDescent="0.25">
      <c r="H3787">
        <v>104051</v>
      </c>
      <c r="I3787" t="s">
        <v>22075</v>
      </c>
      <c r="K3787" s="94" t="s">
        <v>5209</v>
      </c>
      <c r="L3787" s="94" t="s">
        <v>5210</v>
      </c>
    </row>
    <row r="3788" spans="8:12" ht="15" x14ac:dyDescent="0.25">
      <c r="H3788">
        <v>104052</v>
      </c>
      <c r="I3788" t="s">
        <v>22076</v>
      </c>
      <c r="K3788" s="94" t="s">
        <v>5211</v>
      </c>
      <c r="L3788" s="94" t="s">
        <v>5212</v>
      </c>
    </row>
    <row r="3789" spans="8:12" ht="15" x14ac:dyDescent="0.25">
      <c r="H3789">
        <v>104053</v>
      </c>
      <c r="I3789" t="s">
        <v>22077</v>
      </c>
      <c r="K3789" s="94" t="s">
        <v>5213</v>
      </c>
      <c r="L3789" s="94" t="s">
        <v>4959</v>
      </c>
    </row>
    <row r="3790" spans="8:12" ht="15" x14ac:dyDescent="0.25">
      <c r="H3790">
        <v>104054</v>
      </c>
      <c r="I3790" t="s">
        <v>22078</v>
      </c>
      <c r="K3790" s="94" t="s">
        <v>5214</v>
      </c>
      <c r="L3790" s="94" t="s">
        <v>5215</v>
      </c>
    </row>
    <row r="3791" spans="8:12" ht="15" x14ac:dyDescent="0.25">
      <c r="H3791">
        <v>104055</v>
      </c>
      <c r="I3791" t="s">
        <v>22079</v>
      </c>
      <c r="K3791" s="94" t="s">
        <v>5216</v>
      </c>
      <c r="L3791" s="94" t="s">
        <v>4965</v>
      </c>
    </row>
    <row r="3792" spans="8:12" ht="15" x14ac:dyDescent="0.25">
      <c r="H3792">
        <v>104056</v>
      </c>
      <c r="I3792" t="s">
        <v>22080</v>
      </c>
      <c r="K3792" s="94" t="s">
        <v>5217</v>
      </c>
      <c r="L3792" s="94" t="s">
        <v>5218</v>
      </c>
    </row>
    <row r="3793" spans="8:12" ht="15" x14ac:dyDescent="0.25">
      <c r="H3793">
        <v>104057</v>
      </c>
      <c r="I3793" t="s">
        <v>22081</v>
      </c>
      <c r="K3793" s="94" t="s">
        <v>5219</v>
      </c>
      <c r="L3793" s="94" t="s">
        <v>5220</v>
      </c>
    </row>
    <row r="3794" spans="8:12" ht="15" x14ac:dyDescent="0.25">
      <c r="H3794">
        <v>104058</v>
      </c>
      <c r="I3794" t="s">
        <v>22082</v>
      </c>
      <c r="K3794" s="94" t="s">
        <v>5221</v>
      </c>
      <c r="L3794" s="94" t="s">
        <v>5222</v>
      </c>
    </row>
    <row r="3795" spans="8:12" ht="15" x14ac:dyDescent="0.25">
      <c r="H3795">
        <v>104059</v>
      </c>
      <c r="I3795" t="s">
        <v>22083</v>
      </c>
      <c r="K3795" s="94" t="s">
        <v>5223</v>
      </c>
      <c r="L3795" s="94" t="s">
        <v>5224</v>
      </c>
    </row>
    <row r="3796" spans="8:12" ht="15" x14ac:dyDescent="0.25">
      <c r="H3796">
        <v>104060</v>
      </c>
      <c r="I3796" t="s">
        <v>22084</v>
      </c>
      <c r="K3796" s="94" t="s">
        <v>5225</v>
      </c>
      <c r="L3796" s="94" t="s">
        <v>5226</v>
      </c>
    </row>
    <row r="3797" spans="8:12" ht="15" x14ac:dyDescent="0.25">
      <c r="H3797">
        <v>104061</v>
      </c>
      <c r="I3797" t="s">
        <v>22085</v>
      </c>
      <c r="K3797" s="94" t="s">
        <v>5227</v>
      </c>
      <c r="L3797" s="94" t="s">
        <v>5228</v>
      </c>
    </row>
    <row r="3798" spans="8:12" ht="15" x14ac:dyDescent="0.25">
      <c r="H3798">
        <v>104062</v>
      </c>
      <c r="I3798" t="s">
        <v>22086</v>
      </c>
      <c r="K3798" s="94" t="s">
        <v>5229</v>
      </c>
      <c r="L3798" s="94" t="s">
        <v>4979</v>
      </c>
    </row>
    <row r="3799" spans="8:12" ht="15" x14ac:dyDescent="0.25">
      <c r="H3799">
        <v>104063</v>
      </c>
      <c r="I3799" t="s">
        <v>22087</v>
      </c>
      <c r="K3799" s="94" t="s">
        <v>5230</v>
      </c>
      <c r="L3799" s="94" t="s">
        <v>5231</v>
      </c>
    </row>
    <row r="3800" spans="8:12" ht="15" x14ac:dyDescent="0.25">
      <c r="H3800">
        <v>104064</v>
      </c>
      <c r="I3800" t="s">
        <v>22088</v>
      </c>
      <c r="K3800" s="94" t="s">
        <v>5232</v>
      </c>
      <c r="L3800" s="94" t="s">
        <v>5233</v>
      </c>
    </row>
    <row r="3801" spans="8:12" ht="15" x14ac:dyDescent="0.25">
      <c r="H3801">
        <v>104065</v>
      </c>
      <c r="I3801" t="s">
        <v>22089</v>
      </c>
      <c r="K3801" s="94" t="s">
        <v>5234</v>
      </c>
      <c r="L3801" s="94" t="s">
        <v>4977</v>
      </c>
    </row>
    <row r="3802" spans="8:12" ht="15" x14ac:dyDescent="0.25">
      <c r="H3802">
        <v>104066</v>
      </c>
      <c r="I3802" t="s">
        <v>22090</v>
      </c>
      <c r="K3802" s="94" t="s">
        <v>5235</v>
      </c>
      <c r="L3802" s="94" t="s">
        <v>5236</v>
      </c>
    </row>
    <row r="3803" spans="8:12" ht="15" x14ac:dyDescent="0.25">
      <c r="H3803">
        <v>104067</v>
      </c>
      <c r="I3803" t="s">
        <v>22091</v>
      </c>
      <c r="K3803" s="94" t="s">
        <v>5237</v>
      </c>
      <c r="L3803" s="94" t="s">
        <v>4941</v>
      </c>
    </row>
    <row r="3804" spans="8:12" ht="15" x14ac:dyDescent="0.25">
      <c r="H3804">
        <v>104068</v>
      </c>
      <c r="I3804" t="s">
        <v>22092</v>
      </c>
      <c r="K3804" s="94" t="s">
        <v>5238</v>
      </c>
      <c r="L3804" s="94" t="s">
        <v>5239</v>
      </c>
    </row>
    <row r="3805" spans="8:12" ht="15" x14ac:dyDescent="0.25">
      <c r="H3805">
        <v>104069</v>
      </c>
      <c r="I3805" t="s">
        <v>22093</v>
      </c>
      <c r="K3805" s="94" t="s">
        <v>5240</v>
      </c>
      <c r="L3805" s="94" t="s">
        <v>4923</v>
      </c>
    </row>
    <row r="3806" spans="8:12" ht="15" x14ac:dyDescent="0.25">
      <c r="H3806">
        <v>104070</v>
      </c>
      <c r="I3806" t="s">
        <v>22094</v>
      </c>
      <c r="K3806" s="94" t="s">
        <v>5241</v>
      </c>
      <c r="L3806" s="94" t="s">
        <v>4989</v>
      </c>
    </row>
    <row r="3807" spans="8:12" ht="15" x14ac:dyDescent="0.25">
      <c r="H3807">
        <v>104071</v>
      </c>
      <c r="I3807" t="s">
        <v>22095</v>
      </c>
      <c r="K3807" s="94" t="s">
        <v>5242</v>
      </c>
      <c r="L3807" s="94" t="s">
        <v>5243</v>
      </c>
    </row>
    <row r="3808" spans="8:12" ht="15" x14ac:dyDescent="0.25">
      <c r="H3808">
        <v>104072</v>
      </c>
      <c r="I3808" t="s">
        <v>22096</v>
      </c>
      <c r="K3808" s="94" t="s">
        <v>5244</v>
      </c>
      <c r="L3808" s="94" t="s">
        <v>4983</v>
      </c>
    </row>
    <row r="3809" spans="8:12" ht="15" x14ac:dyDescent="0.25">
      <c r="H3809">
        <v>104073</v>
      </c>
      <c r="I3809" t="s">
        <v>22097</v>
      </c>
      <c r="K3809" s="94" t="s">
        <v>5245</v>
      </c>
      <c r="L3809" s="94" t="s">
        <v>5246</v>
      </c>
    </row>
    <row r="3810" spans="8:12" ht="15" x14ac:dyDescent="0.25">
      <c r="H3810">
        <v>104074</v>
      </c>
      <c r="I3810" t="s">
        <v>22098</v>
      </c>
      <c r="K3810" s="94" t="s">
        <v>5247</v>
      </c>
      <c r="L3810" s="94" t="s">
        <v>5248</v>
      </c>
    </row>
    <row r="3811" spans="8:12" ht="15" x14ac:dyDescent="0.25">
      <c r="H3811">
        <v>104075</v>
      </c>
      <c r="I3811" t="s">
        <v>22099</v>
      </c>
      <c r="K3811" s="94" t="s">
        <v>5249</v>
      </c>
      <c r="L3811" s="94" t="s">
        <v>5250</v>
      </c>
    </row>
    <row r="3812" spans="8:12" ht="15" x14ac:dyDescent="0.25">
      <c r="H3812">
        <v>104076</v>
      </c>
      <c r="I3812" t="s">
        <v>22100</v>
      </c>
      <c r="K3812" s="94" t="s">
        <v>5251</v>
      </c>
      <c r="L3812" s="94" t="s">
        <v>4933</v>
      </c>
    </row>
    <row r="3813" spans="8:12" ht="15" x14ac:dyDescent="0.25">
      <c r="H3813">
        <v>104077</v>
      </c>
      <c r="I3813" t="s">
        <v>22101</v>
      </c>
      <c r="K3813" s="94" t="s">
        <v>5252</v>
      </c>
      <c r="L3813" s="94" t="s">
        <v>5253</v>
      </c>
    </row>
    <row r="3814" spans="8:12" ht="15" x14ac:dyDescent="0.25">
      <c r="H3814">
        <v>104078</v>
      </c>
      <c r="I3814" t="s">
        <v>22102</v>
      </c>
      <c r="K3814" s="94" t="s">
        <v>5254</v>
      </c>
      <c r="L3814" s="94" t="s">
        <v>5255</v>
      </c>
    </row>
    <row r="3815" spans="8:12" ht="15" x14ac:dyDescent="0.25">
      <c r="H3815">
        <v>104079</v>
      </c>
      <c r="I3815" t="s">
        <v>22103</v>
      </c>
      <c r="K3815" s="94" t="s">
        <v>5256</v>
      </c>
      <c r="L3815" s="94" t="s">
        <v>5257</v>
      </c>
    </row>
    <row r="3816" spans="8:12" ht="15" x14ac:dyDescent="0.25">
      <c r="H3816">
        <v>104080</v>
      </c>
      <c r="I3816" t="s">
        <v>22104</v>
      </c>
      <c r="K3816" s="94" t="s">
        <v>5258</v>
      </c>
      <c r="L3816" s="94" t="s">
        <v>5259</v>
      </c>
    </row>
    <row r="3817" spans="8:12" ht="15" x14ac:dyDescent="0.25">
      <c r="H3817">
        <v>104081</v>
      </c>
      <c r="I3817" t="s">
        <v>22105</v>
      </c>
      <c r="K3817" s="94" t="s">
        <v>5260</v>
      </c>
      <c r="L3817" s="94" t="s">
        <v>5261</v>
      </c>
    </row>
    <row r="3818" spans="8:12" ht="15" x14ac:dyDescent="0.25">
      <c r="H3818">
        <v>104082</v>
      </c>
      <c r="I3818" t="s">
        <v>22106</v>
      </c>
      <c r="K3818" s="94" t="s">
        <v>5262</v>
      </c>
      <c r="L3818" s="94" t="s">
        <v>5263</v>
      </c>
    </row>
    <row r="3819" spans="8:12" ht="15" x14ac:dyDescent="0.25">
      <c r="H3819">
        <v>104083</v>
      </c>
      <c r="I3819" t="s">
        <v>22107</v>
      </c>
      <c r="K3819" s="94" t="s">
        <v>5264</v>
      </c>
      <c r="L3819" s="94" t="s">
        <v>5265</v>
      </c>
    </row>
    <row r="3820" spans="8:12" ht="15" x14ac:dyDescent="0.25">
      <c r="H3820">
        <v>104084</v>
      </c>
      <c r="I3820" t="s">
        <v>22108</v>
      </c>
      <c r="K3820" s="94" t="s">
        <v>5266</v>
      </c>
      <c r="L3820" s="94" t="s">
        <v>5267</v>
      </c>
    </row>
    <row r="3821" spans="8:12" ht="15" x14ac:dyDescent="0.25">
      <c r="H3821">
        <v>104085</v>
      </c>
      <c r="I3821" t="s">
        <v>22109</v>
      </c>
      <c r="K3821" s="94" t="s">
        <v>5268</v>
      </c>
      <c r="L3821" s="94" t="s">
        <v>5269</v>
      </c>
    </row>
    <row r="3822" spans="8:12" ht="15" x14ac:dyDescent="0.25">
      <c r="H3822">
        <v>104086</v>
      </c>
      <c r="I3822" t="s">
        <v>22110</v>
      </c>
      <c r="K3822" s="94" t="s">
        <v>5270</v>
      </c>
      <c r="L3822" s="94" t="s">
        <v>5271</v>
      </c>
    </row>
    <row r="3823" spans="8:12" ht="15" x14ac:dyDescent="0.25">
      <c r="H3823">
        <v>104087</v>
      </c>
      <c r="I3823" t="s">
        <v>22111</v>
      </c>
      <c r="K3823" s="94" t="s">
        <v>5272</v>
      </c>
      <c r="L3823" s="94" t="s">
        <v>14848</v>
      </c>
    </row>
    <row r="3824" spans="8:12" ht="15" x14ac:dyDescent="0.25">
      <c r="H3824">
        <v>104088</v>
      </c>
      <c r="I3824" t="s">
        <v>22112</v>
      </c>
      <c r="K3824" s="94" t="s">
        <v>5273</v>
      </c>
      <c r="L3824" s="94" t="s">
        <v>14849</v>
      </c>
    </row>
    <row r="3825" spans="8:12" ht="15" x14ac:dyDescent="0.25">
      <c r="H3825">
        <v>104089</v>
      </c>
      <c r="I3825" t="s">
        <v>22113</v>
      </c>
      <c r="K3825" s="94" t="s">
        <v>5274</v>
      </c>
      <c r="L3825" s="94" t="s">
        <v>14850</v>
      </c>
    </row>
    <row r="3826" spans="8:12" ht="15" x14ac:dyDescent="0.25">
      <c r="H3826">
        <v>104090</v>
      </c>
      <c r="I3826" t="s">
        <v>22114</v>
      </c>
      <c r="K3826" s="94" t="s">
        <v>5275</v>
      </c>
      <c r="L3826" s="94" t="s">
        <v>14851</v>
      </c>
    </row>
    <row r="3827" spans="8:12" ht="15" x14ac:dyDescent="0.25">
      <c r="H3827">
        <v>104091</v>
      </c>
      <c r="I3827" t="s">
        <v>22115</v>
      </c>
      <c r="K3827" s="94" t="s">
        <v>5276</v>
      </c>
      <c r="L3827" s="94" t="s">
        <v>14852</v>
      </c>
    </row>
    <row r="3828" spans="8:12" ht="15" x14ac:dyDescent="0.25">
      <c r="H3828">
        <v>104092</v>
      </c>
      <c r="I3828" t="s">
        <v>22116</v>
      </c>
      <c r="K3828" s="94" t="s">
        <v>5277</v>
      </c>
      <c r="L3828" s="94" t="s">
        <v>14853</v>
      </c>
    </row>
    <row r="3829" spans="8:12" ht="15" x14ac:dyDescent="0.25">
      <c r="H3829">
        <v>104093</v>
      </c>
      <c r="I3829" t="s">
        <v>22117</v>
      </c>
      <c r="K3829" s="94" t="s">
        <v>5278</v>
      </c>
      <c r="L3829" s="94" t="s">
        <v>14854</v>
      </c>
    </row>
    <row r="3830" spans="8:12" ht="15" x14ac:dyDescent="0.25">
      <c r="H3830">
        <v>104094</v>
      </c>
      <c r="I3830" t="s">
        <v>22118</v>
      </c>
      <c r="K3830" s="94" t="s">
        <v>5279</v>
      </c>
      <c r="L3830" s="94" t="s">
        <v>14855</v>
      </c>
    </row>
    <row r="3831" spans="8:12" ht="15" x14ac:dyDescent="0.25">
      <c r="H3831">
        <v>104095</v>
      </c>
      <c r="I3831" t="s">
        <v>22119</v>
      </c>
      <c r="K3831" s="94" t="s">
        <v>5280</v>
      </c>
      <c r="L3831" s="94" t="s">
        <v>14856</v>
      </c>
    </row>
    <row r="3832" spans="8:12" ht="15" x14ac:dyDescent="0.25">
      <c r="H3832">
        <v>104096</v>
      </c>
      <c r="I3832" t="s">
        <v>22120</v>
      </c>
      <c r="K3832" s="94" t="s">
        <v>5281</v>
      </c>
      <c r="L3832" s="94" t="s">
        <v>5282</v>
      </c>
    </row>
    <row r="3833" spans="8:12" ht="15" x14ac:dyDescent="0.25">
      <c r="H3833">
        <v>104097</v>
      </c>
      <c r="I3833" t="s">
        <v>22121</v>
      </c>
      <c r="K3833" s="94" t="s">
        <v>5283</v>
      </c>
      <c r="L3833" s="94" t="s">
        <v>5284</v>
      </c>
    </row>
    <row r="3834" spans="8:12" ht="15" x14ac:dyDescent="0.25">
      <c r="H3834">
        <v>104098</v>
      </c>
      <c r="I3834" t="s">
        <v>22122</v>
      </c>
      <c r="K3834" s="94" t="s">
        <v>5285</v>
      </c>
      <c r="L3834" s="94" t="s">
        <v>5286</v>
      </c>
    </row>
    <row r="3835" spans="8:12" ht="15" x14ac:dyDescent="0.25">
      <c r="H3835">
        <v>104099</v>
      </c>
      <c r="I3835" t="s">
        <v>22123</v>
      </c>
      <c r="K3835" s="94" t="s">
        <v>5287</v>
      </c>
      <c r="L3835" s="94" t="s">
        <v>5288</v>
      </c>
    </row>
    <row r="3836" spans="8:12" ht="15" x14ac:dyDescent="0.25">
      <c r="H3836">
        <v>104100</v>
      </c>
      <c r="I3836" t="s">
        <v>22124</v>
      </c>
      <c r="K3836" s="94" t="s">
        <v>5289</v>
      </c>
      <c r="L3836" s="94" t="s">
        <v>5290</v>
      </c>
    </row>
    <row r="3837" spans="8:12" ht="15" x14ac:dyDescent="0.25">
      <c r="H3837">
        <v>104101</v>
      </c>
      <c r="I3837" t="s">
        <v>22125</v>
      </c>
      <c r="K3837" s="94" t="s">
        <v>5291</v>
      </c>
      <c r="L3837" s="94" t="s">
        <v>5292</v>
      </c>
    </row>
    <row r="3838" spans="8:12" ht="15" x14ac:dyDescent="0.25">
      <c r="H3838">
        <v>104102</v>
      </c>
      <c r="I3838" t="s">
        <v>22126</v>
      </c>
      <c r="K3838" s="94" t="s">
        <v>5293</v>
      </c>
      <c r="L3838" s="94" t="s">
        <v>5294</v>
      </c>
    </row>
    <row r="3839" spans="8:12" ht="15" x14ac:dyDescent="0.25">
      <c r="H3839">
        <v>104103</v>
      </c>
      <c r="I3839" t="s">
        <v>22127</v>
      </c>
      <c r="K3839" s="94" t="s">
        <v>5295</v>
      </c>
      <c r="L3839" s="94" t="s">
        <v>5296</v>
      </c>
    </row>
    <row r="3840" spans="8:12" ht="15" x14ac:dyDescent="0.25">
      <c r="H3840">
        <v>104104</v>
      </c>
      <c r="I3840" t="s">
        <v>22128</v>
      </c>
      <c r="K3840" s="94" t="s">
        <v>5297</v>
      </c>
      <c r="L3840" s="94" t="s">
        <v>5298</v>
      </c>
    </row>
    <row r="3841" spans="8:12" ht="15" x14ac:dyDescent="0.25">
      <c r="H3841">
        <v>104105</v>
      </c>
      <c r="I3841" t="s">
        <v>22129</v>
      </c>
      <c r="K3841" s="94" t="s">
        <v>5299</v>
      </c>
      <c r="L3841" s="94" t="s">
        <v>5300</v>
      </c>
    </row>
    <row r="3842" spans="8:12" ht="15" x14ac:dyDescent="0.25">
      <c r="H3842">
        <v>104106</v>
      </c>
      <c r="I3842" t="s">
        <v>22130</v>
      </c>
      <c r="K3842" s="94" t="s">
        <v>5301</v>
      </c>
      <c r="L3842" s="94" t="s">
        <v>5302</v>
      </c>
    </row>
    <row r="3843" spans="8:12" ht="15" x14ac:dyDescent="0.25">
      <c r="H3843">
        <v>104107</v>
      </c>
      <c r="I3843" t="s">
        <v>22131</v>
      </c>
      <c r="K3843" s="94" t="s">
        <v>5303</v>
      </c>
      <c r="L3843" s="94" t="s">
        <v>5304</v>
      </c>
    </row>
    <row r="3844" spans="8:12" ht="15" x14ac:dyDescent="0.25">
      <c r="H3844">
        <v>104108</v>
      </c>
      <c r="I3844" t="s">
        <v>22132</v>
      </c>
      <c r="K3844" s="94" t="s">
        <v>5305</v>
      </c>
      <c r="L3844" s="94" t="s">
        <v>5306</v>
      </c>
    </row>
    <row r="3845" spans="8:12" ht="15" x14ac:dyDescent="0.25">
      <c r="H3845">
        <v>104109</v>
      </c>
      <c r="I3845" t="s">
        <v>22133</v>
      </c>
      <c r="K3845" s="94" t="s">
        <v>5307</v>
      </c>
      <c r="L3845" s="94" t="s">
        <v>5308</v>
      </c>
    </row>
    <row r="3846" spans="8:12" ht="15" x14ac:dyDescent="0.25">
      <c r="H3846">
        <v>104110</v>
      </c>
      <c r="I3846" t="s">
        <v>22134</v>
      </c>
      <c r="K3846" s="94" t="s">
        <v>5309</v>
      </c>
      <c r="L3846" s="94" t="s">
        <v>5310</v>
      </c>
    </row>
    <row r="3847" spans="8:12" ht="15" x14ac:dyDescent="0.25">
      <c r="H3847">
        <v>104111</v>
      </c>
      <c r="I3847" t="s">
        <v>22135</v>
      </c>
      <c r="K3847" s="94" t="s">
        <v>5311</v>
      </c>
      <c r="L3847" s="94" t="s">
        <v>5312</v>
      </c>
    </row>
    <row r="3848" spans="8:12" ht="15" x14ac:dyDescent="0.25">
      <c r="H3848">
        <v>104112</v>
      </c>
      <c r="I3848" t="s">
        <v>22136</v>
      </c>
      <c r="K3848" s="94" t="s">
        <v>5313</v>
      </c>
      <c r="L3848" s="94" t="s">
        <v>5314</v>
      </c>
    </row>
    <row r="3849" spans="8:12" ht="15" x14ac:dyDescent="0.25">
      <c r="H3849">
        <v>104113</v>
      </c>
      <c r="I3849" t="s">
        <v>22137</v>
      </c>
      <c r="K3849" s="94" t="s">
        <v>5315</v>
      </c>
      <c r="L3849" s="94" t="s">
        <v>5316</v>
      </c>
    </row>
    <row r="3850" spans="8:12" ht="15" x14ac:dyDescent="0.25">
      <c r="H3850">
        <v>104114</v>
      </c>
      <c r="I3850" t="s">
        <v>22138</v>
      </c>
      <c r="K3850" s="94" t="s">
        <v>5317</v>
      </c>
      <c r="L3850" s="94" t="s">
        <v>5318</v>
      </c>
    </row>
    <row r="3851" spans="8:12" ht="15" x14ac:dyDescent="0.25">
      <c r="H3851">
        <v>104115</v>
      </c>
      <c r="I3851" t="s">
        <v>22139</v>
      </c>
      <c r="K3851" s="94" t="s">
        <v>5319</v>
      </c>
      <c r="L3851" s="94" t="s">
        <v>5320</v>
      </c>
    </row>
    <row r="3852" spans="8:12" ht="15" x14ac:dyDescent="0.25">
      <c r="H3852">
        <v>104116</v>
      </c>
      <c r="I3852" t="s">
        <v>2270</v>
      </c>
      <c r="K3852" s="94" t="s">
        <v>5321</v>
      </c>
      <c r="L3852" s="94" t="s">
        <v>5322</v>
      </c>
    </row>
    <row r="3853" spans="8:12" ht="15" x14ac:dyDescent="0.25">
      <c r="H3853">
        <v>104117</v>
      </c>
      <c r="I3853" t="s">
        <v>2273</v>
      </c>
      <c r="K3853" s="94" t="s">
        <v>5323</v>
      </c>
      <c r="L3853" s="94" t="s">
        <v>5324</v>
      </c>
    </row>
    <row r="3854" spans="8:12" ht="15" x14ac:dyDescent="0.25">
      <c r="H3854">
        <v>104118</v>
      </c>
      <c r="I3854" t="s">
        <v>11664</v>
      </c>
      <c r="K3854" s="94" t="s">
        <v>5325</v>
      </c>
      <c r="L3854" s="94" t="s">
        <v>5326</v>
      </c>
    </row>
    <row r="3855" spans="8:12" ht="15" x14ac:dyDescent="0.25">
      <c r="H3855">
        <v>104119</v>
      </c>
      <c r="I3855" t="s">
        <v>11665</v>
      </c>
      <c r="K3855" s="94" t="s">
        <v>5327</v>
      </c>
      <c r="L3855" s="94" t="s">
        <v>14857</v>
      </c>
    </row>
    <row r="3856" spans="8:12" ht="15" x14ac:dyDescent="0.25">
      <c r="H3856">
        <v>104120</v>
      </c>
      <c r="I3856" t="s">
        <v>11666</v>
      </c>
      <c r="K3856" s="94" t="s">
        <v>5328</v>
      </c>
      <c r="L3856" s="94" t="s">
        <v>14858</v>
      </c>
    </row>
    <row r="3857" spans="8:12" ht="15" x14ac:dyDescent="0.25">
      <c r="H3857">
        <v>104121</v>
      </c>
      <c r="I3857" t="s">
        <v>22140</v>
      </c>
      <c r="K3857" s="94" t="s">
        <v>5329</v>
      </c>
      <c r="L3857" s="94" t="s">
        <v>5330</v>
      </c>
    </row>
    <row r="3858" spans="8:12" ht="15" x14ac:dyDescent="0.25">
      <c r="H3858">
        <v>104122</v>
      </c>
      <c r="I3858" t="s">
        <v>22141</v>
      </c>
      <c r="K3858" s="94" t="s">
        <v>5331</v>
      </c>
      <c r="L3858" s="94" t="s">
        <v>5332</v>
      </c>
    </row>
    <row r="3859" spans="8:12" ht="15" x14ac:dyDescent="0.25">
      <c r="H3859">
        <v>104123</v>
      </c>
      <c r="I3859" t="s">
        <v>22142</v>
      </c>
      <c r="K3859" s="94" t="s">
        <v>5333</v>
      </c>
      <c r="L3859" s="94" t="s">
        <v>5334</v>
      </c>
    </row>
    <row r="3860" spans="8:12" ht="15" x14ac:dyDescent="0.25">
      <c r="H3860">
        <v>104124</v>
      </c>
      <c r="I3860" t="s">
        <v>22143</v>
      </c>
      <c r="K3860" s="94" t="s">
        <v>5335</v>
      </c>
      <c r="L3860" s="94" t="s">
        <v>5336</v>
      </c>
    </row>
    <row r="3861" spans="8:12" ht="15" x14ac:dyDescent="0.25">
      <c r="H3861">
        <v>104125</v>
      </c>
      <c r="I3861" t="s">
        <v>22144</v>
      </c>
      <c r="K3861" s="94" t="s">
        <v>5337</v>
      </c>
      <c r="L3861" s="94" t="s">
        <v>5338</v>
      </c>
    </row>
    <row r="3862" spans="8:12" ht="15" x14ac:dyDescent="0.25">
      <c r="H3862">
        <v>104126</v>
      </c>
      <c r="I3862" t="s">
        <v>22145</v>
      </c>
      <c r="K3862" s="94" t="s">
        <v>5339</v>
      </c>
      <c r="L3862" s="94" t="s">
        <v>5340</v>
      </c>
    </row>
    <row r="3863" spans="8:12" ht="15" x14ac:dyDescent="0.25">
      <c r="H3863">
        <v>104127</v>
      </c>
      <c r="I3863" t="s">
        <v>22146</v>
      </c>
      <c r="K3863" s="94" t="s">
        <v>5341</v>
      </c>
      <c r="L3863" s="94" t="s">
        <v>5342</v>
      </c>
    </row>
    <row r="3864" spans="8:12" ht="15" x14ac:dyDescent="0.25">
      <c r="H3864">
        <v>104128</v>
      </c>
      <c r="I3864" t="s">
        <v>22147</v>
      </c>
      <c r="K3864" s="94" t="s">
        <v>5343</v>
      </c>
      <c r="L3864" s="94" t="s">
        <v>5344</v>
      </c>
    </row>
    <row r="3865" spans="8:12" ht="15" x14ac:dyDescent="0.25">
      <c r="H3865">
        <v>104129</v>
      </c>
      <c r="I3865" t="s">
        <v>22148</v>
      </c>
      <c r="K3865" s="94" t="s">
        <v>5345</v>
      </c>
      <c r="L3865" s="94" t="s">
        <v>5346</v>
      </c>
    </row>
    <row r="3866" spans="8:12" ht="15" x14ac:dyDescent="0.25">
      <c r="H3866">
        <v>104130</v>
      </c>
      <c r="I3866" t="s">
        <v>22149</v>
      </c>
      <c r="K3866" s="94" t="s">
        <v>5347</v>
      </c>
      <c r="L3866" s="94" t="s">
        <v>5348</v>
      </c>
    </row>
    <row r="3867" spans="8:12" ht="15" x14ac:dyDescent="0.25">
      <c r="H3867">
        <v>104131</v>
      </c>
      <c r="I3867" t="s">
        <v>22150</v>
      </c>
      <c r="K3867" s="94" t="s">
        <v>5349</v>
      </c>
      <c r="L3867" s="94" t="s">
        <v>5350</v>
      </c>
    </row>
    <row r="3868" spans="8:12" ht="15" x14ac:dyDescent="0.25">
      <c r="H3868">
        <v>104132</v>
      </c>
      <c r="I3868" t="s">
        <v>22151</v>
      </c>
      <c r="K3868" s="94" t="s">
        <v>5351</v>
      </c>
      <c r="L3868" s="94" t="s">
        <v>5352</v>
      </c>
    </row>
    <row r="3869" spans="8:12" ht="15" x14ac:dyDescent="0.25">
      <c r="H3869">
        <v>104133</v>
      </c>
      <c r="I3869" t="s">
        <v>22152</v>
      </c>
      <c r="K3869" s="94" t="s">
        <v>5353</v>
      </c>
      <c r="L3869" s="94" t="s">
        <v>5354</v>
      </c>
    </row>
    <row r="3870" spans="8:12" ht="15" x14ac:dyDescent="0.25">
      <c r="H3870">
        <v>104134</v>
      </c>
      <c r="I3870" t="s">
        <v>22153</v>
      </c>
      <c r="K3870" s="94" t="s">
        <v>5355</v>
      </c>
      <c r="L3870" s="94" t="s">
        <v>5356</v>
      </c>
    </row>
    <row r="3871" spans="8:12" ht="15" x14ac:dyDescent="0.25">
      <c r="H3871">
        <v>104135</v>
      </c>
      <c r="I3871" t="s">
        <v>22154</v>
      </c>
      <c r="K3871" s="94" t="s">
        <v>5357</v>
      </c>
      <c r="L3871" s="94" t="s">
        <v>5358</v>
      </c>
    </row>
    <row r="3872" spans="8:12" ht="15" x14ac:dyDescent="0.25">
      <c r="H3872">
        <v>104136</v>
      </c>
      <c r="I3872" t="s">
        <v>22155</v>
      </c>
      <c r="K3872" s="94" t="s">
        <v>5359</v>
      </c>
      <c r="L3872" s="94" t="s">
        <v>5360</v>
      </c>
    </row>
    <row r="3873" spans="8:12" ht="15" x14ac:dyDescent="0.25">
      <c r="H3873">
        <v>104137</v>
      </c>
      <c r="I3873" t="s">
        <v>22156</v>
      </c>
      <c r="K3873" s="94" t="s">
        <v>5361</v>
      </c>
      <c r="L3873" s="94" t="s">
        <v>5362</v>
      </c>
    </row>
    <row r="3874" spans="8:12" ht="15" x14ac:dyDescent="0.25">
      <c r="H3874">
        <v>104138</v>
      </c>
      <c r="I3874" t="s">
        <v>22157</v>
      </c>
      <c r="K3874" s="94" t="s">
        <v>5363</v>
      </c>
      <c r="L3874" s="94" t="s">
        <v>5364</v>
      </c>
    </row>
    <row r="3875" spans="8:12" ht="15" x14ac:dyDescent="0.25">
      <c r="H3875">
        <v>104139</v>
      </c>
      <c r="I3875" t="s">
        <v>22158</v>
      </c>
      <c r="K3875" s="94" t="s">
        <v>5365</v>
      </c>
      <c r="L3875" s="94" t="s">
        <v>5366</v>
      </c>
    </row>
    <row r="3876" spans="8:12" ht="15" x14ac:dyDescent="0.25">
      <c r="H3876">
        <v>104140</v>
      </c>
      <c r="I3876" t="s">
        <v>22159</v>
      </c>
      <c r="K3876" s="94" t="s">
        <v>5367</v>
      </c>
      <c r="L3876" s="94" t="s">
        <v>5368</v>
      </c>
    </row>
    <row r="3877" spans="8:12" ht="15" x14ac:dyDescent="0.25">
      <c r="H3877">
        <v>104141</v>
      </c>
      <c r="I3877" t="s">
        <v>22160</v>
      </c>
      <c r="K3877" s="94" t="s">
        <v>5369</v>
      </c>
      <c r="L3877" s="94" t="s">
        <v>5370</v>
      </c>
    </row>
    <row r="3878" spans="8:12" ht="15" x14ac:dyDescent="0.25">
      <c r="H3878">
        <v>104142</v>
      </c>
      <c r="I3878" t="s">
        <v>22161</v>
      </c>
      <c r="K3878" s="94" t="s">
        <v>5371</v>
      </c>
      <c r="L3878" s="94" t="s">
        <v>5372</v>
      </c>
    </row>
    <row r="3879" spans="8:12" ht="15" x14ac:dyDescent="0.25">
      <c r="H3879">
        <v>104143</v>
      </c>
      <c r="I3879" t="s">
        <v>22162</v>
      </c>
      <c r="K3879" s="94" t="s">
        <v>5373</v>
      </c>
      <c r="L3879" s="94" t="s">
        <v>5374</v>
      </c>
    </row>
    <row r="3880" spans="8:12" ht="15" x14ac:dyDescent="0.25">
      <c r="H3880">
        <v>104144</v>
      </c>
      <c r="I3880" t="s">
        <v>22163</v>
      </c>
      <c r="K3880" s="94" t="s">
        <v>5375</v>
      </c>
      <c r="L3880" s="94" t="s">
        <v>5376</v>
      </c>
    </row>
    <row r="3881" spans="8:12" ht="15" x14ac:dyDescent="0.25">
      <c r="H3881">
        <v>104145</v>
      </c>
      <c r="I3881" t="s">
        <v>22164</v>
      </c>
      <c r="K3881" s="94" t="s">
        <v>5377</v>
      </c>
      <c r="L3881" s="94" t="s">
        <v>5378</v>
      </c>
    </row>
    <row r="3882" spans="8:12" ht="15" x14ac:dyDescent="0.25">
      <c r="H3882">
        <v>104146</v>
      </c>
      <c r="I3882" t="s">
        <v>22165</v>
      </c>
      <c r="K3882" s="94" t="s">
        <v>5379</v>
      </c>
      <c r="L3882" s="94" t="s">
        <v>5380</v>
      </c>
    </row>
    <row r="3883" spans="8:12" ht="15" x14ac:dyDescent="0.25">
      <c r="H3883">
        <v>104147</v>
      </c>
      <c r="I3883" t="s">
        <v>22166</v>
      </c>
      <c r="K3883" s="94" t="s">
        <v>5381</v>
      </c>
      <c r="L3883" s="94" t="s">
        <v>5382</v>
      </c>
    </row>
    <row r="3884" spans="8:12" ht="15" x14ac:dyDescent="0.25">
      <c r="H3884">
        <v>104148</v>
      </c>
      <c r="I3884" t="s">
        <v>22167</v>
      </c>
      <c r="K3884" s="94" t="s">
        <v>5383</v>
      </c>
      <c r="L3884" s="94" t="s">
        <v>14859</v>
      </c>
    </row>
    <row r="3885" spans="8:12" ht="15" x14ac:dyDescent="0.25">
      <c r="H3885">
        <v>104149</v>
      </c>
      <c r="I3885" t="s">
        <v>22168</v>
      </c>
      <c r="K3885" s="94" t="s">
        <v>5384</v>
      </c>
      <c r="L3885" s="94" t="s">
        <v>14860</v>
      </c>
    </row>
    <row r="3886" spans="8:12" ht="15" x14ac:dyDescent="0.25">
      <c r="H3886">
        <v>104150</v>
      </c>
      <c r="I3886" t="s">
        <v>22169</v>
      </c>
      <c r="K3886" s="94" t="s">
        <v>5385</v>
      </c>
      <c r="L3886" s="94" t="s">
        <v>14861</v>
      </c>
    </row>
    <row r="3887" spans="8:12" ht="15" x14ac:dyDescent="0.25">
      <c r="H3887">
        <v>104151</v>
      </c>
      <c r="I3887" t="s">
        <v>22170</v>
      </c>
      <c r="K3887" s="94" t="s">
        <v>5386</v>
      </c>
      <c r="L3887" s="94" t="s">
        <v>14862</v>
      </c>
    </row>
    <row r="3888" spans="8:12" ht="15" x14ac:dyDescent="0.25">
      <c r="H3888">
        <v>104152</v>
      </c>
      <c r="I3888" t="s">
        <v>22171</v>
      </c>
      <c r="K3888" s="94" t="s">
        <v>5387</v>
      </c>
      <c r="L3888" s="94" t="s">
        <v>14863</v>
      </c>
    </row>
    <row r="3889" spans="8:12" ht="15" x14ac:dyDescent="0.25">
      <c r="H3889">
        <v>104153</v>
      </c>
      <c r="I3889" t="s">
        <v>22172</v>
      </c>
      <c r="K3889" s="94" t="s">
        <v>5388</v>
      </c>
      <c r="L3889" s="94" t="s">
        <v>5389</v>
      </c>
    </row>
    <row r="3890" spans="8:12" ht="15" x14ac:dyDescent="0.25">
      <c r="H3890">
        <v>104154</v>
      </c>
      <c r="I3890" t="s">
        <v>22173</v>
      </c>
      <c r="K3890" s="94" t="s">
        <v>5390</v>
      </c>
      <c r="L3890" s="94" t="s">
        <v>12760</v>
      </c>
    </row>
    <row r="3891" spans="8:12" ht="15" x14ac:dyDescent="0.25">
      <c r="H3891">
        <v>104155</v>
      </c>
      <c r="I3891" t="s">
        <v>22174</v>
      </c>
      <c r="K3891" s="94" t="s">
        <v>5391</v>
      </c>
      <c r="L3891" s="94" t="s">
        <v>5392</v>
      </c>
    </row>
    <row r="3892" spans="8:12" ht="15" x14ac:dyDescent="0.25">
      <c r="H3892">
        <v>104156</v>
      </c>
      <c r="I3892" t="s">
        <v>22175</v>
      </c>
      <c r="K3892" s="94" t="s">
        <v>5393</v>
      </c>
      <c r="L3892" s="94" t="s">
        <v>5394</v>
      </c>
    </row>
    <row r="3893" spans="8:12" ht="15" x14ac:dyDescent="0.25">
      <c r="H3893">
        <v>104157</v>
      </c>
      <c r="I3893" t="s">
        <v>22176</v>
      </c>
      <c r="K3893" s="94" t="s">
        <v>5395</v>
      </c>
      <c r="L3893" s="94" t="s">
        <v>5396</v>
      </c>
    </row>
    <row r="3894" spans="8:12" ht="15" x14ac:dyDescent="0.25">
      <c r="H3894">
        <v>104158</v>
      </c>
      <c r="I3894" t="s">
        <v>22177</v>
      </c>
      <c r="K3894" s="94" t="s">
        <v>5397</v>
      </c>
      <c r="L3894" s="94" t="s">
        <v>5398</v>
      </c>
    </row>
    <row r="3895" spans="8:12" ht="15" x14ac:dyDescent="0.25">
      <c r="H3895">
        <v>104159</v>
      </c>
      <c r="I3895" t="s">
        <v>22178</v>
      </c>
      <c r="K3895" s="94" t="s">
        <v>5399</v>
      </c>
      <c r="L3895" s="94" t="s">
        <v>5400</v>
      </c>
    </row>
    <row r="3896" spans="8:12" ht="15" x14ac:dyDescent="0.25">
      <c r="H3896">
        <v>104160</v>
      </c>
      <c r="I3896" t="s">
        <v>22179</v>
      </c>
      <c r="K3896" s="94" t="s">
        <v>5401</v>
      </c>
      <c r="L3896" s="94" t="s">
        <v>5402</v>
      </c>
    </row>
    <row r="3897" spans="8:12" ht="15" x14ac:dyDescent="0.25">
      <c r="H3897">
        <v>104161</v>
      </c>
      <c r="I3897" t="s">
        <v>22180</v>
      </c>
      <c r="K3897" s="94" t="s">
        <v>5403</v>
      </c>
      <c r="L3897" s="94" t="s">
        <v>5404</v>
      </c>
    </row>
    <row r="3898" spans="8:12" ht="15" x14ac:dyDescent="0.25">
      <c r="H3898">
        <v>104162</v>
      </c>
      <c r="I3898" t="s">
        <v>22181</v>
      </c>
      <c r="K3898" s="94" t="s">
        <v>5405</v>
      </c>
      <c r="L3898" s="94" t="s">
        <v>5406</v>
      </c>
    </row>
    <row r="3899" spans="8:12" ht="15" x14ac:dyDescent="0.25">
      <c r="H3899">
        <v>104163</v>
      </c>
      <c r="I3899" t="s">
        <v>22182</v>
      </c>
      <c r="K3899" s="94" t="s">
        <v>5407</v>
      </c>
      <c r="L3899" s="94" t="s">
        <v>5408</v>
      </c>
    </row>
    <row r="3900" spans="8:12" ht="15" x14ac:dyDescent="0.25">
      <c r="H3900">
        <v>104164</v>
      </c>
      <c r="I3900" t="s">
        <v>22183</v>
      </c>
      <c r="K3900" s="94" t="s">
        <v>5409</v>
      </c>
      <c r="L3900" s="94" t="s">
        <v>5410</v>
      </c>
    </row>
    <row r="3901" spans="8:12" ht="15" x14ac:dyDescent="0.25">
      <c r="H3901">
        <v>104165</v>
      </c>
      <c r="I3901" t="s">
        <v>22184</v>
      </c>
      <c r="K3901" s="94" t="s">
        <v>5411</v>
      </c>
      <c r="L3901" s="94" t="s">
        <v>5412</v>
      </c>
    </row>
    <row r="3902" spans="8:12" ht="15" x14ac:dyDescent="0.25">
      <c r="H3902">
        <v>104166</v>
      </c>
      <c r="I3902" t="s">
        <v>22185</v>
      </c>
      <c r="K3902" s="94" t="s">
        <v>5413</v>
      </c>
      <c r="L3902" s="94" t="s">
        <v>5414</v>
      </c>
    </row>
    <row r="3903" spans="8:12" ht="15" x14ac:dyDescent="0.25">
      <c r="H3903">
        <v>104167</v>
      </c>
      <c r="I3903" t="s">
        <v>22186</v>
      </c>
      <c r="K3903" s="94" t="s">
        <v>5415</v>
      </c>
      <c r="L3903" s="94" t="s">
        <v>5416</v>
      </c>
    </row>
    <row r="3904" spans="8:12" ht="15" x14ac:dyDescent="0.25">
      <c r="H3904">
        <v>104168</v>
      </c>
      <c r="I3904" t="s">
        <v>22187</v>
      </c>
      <c r="K3904" s="94" t="s">
        <v>5417</v>
      </c>
      <c r="L3904" s="94" t="s">
        <v>14864</v>
      </c>
    </row>
    <row r="3905" spans="8:12" ht="15" x14ac:dyDescent="0.25">
      <c r="H3905">
        <v>104169</v>
      </c>
      <c r="I3905" t="s">
        <v>22188</v>
      </c>
      <c r="K3905" s="94" t="s">
        <v>5418</v>
      </c>
      <c r="L3905" s="94" t="s">
        <v>14865</v>
      </c>
    </row>
    <row r="3906" spans="8:12" ht="15" x14ac:dyDescent="0.25">
      <c r="H3906">
        <v>104170</v>
      </c>
      <c r="I3906" t="s">
        <v>22189</v>
      </c>
      <c r="K3906" s="94" t="s">
        <v>5419</v>
      </c>
      <c r="L3906" s="94" t="s">
        <v>14866</v>
      </c>
    </row>
    <row r="3907" spans="8:12" ht="15" x14ac:dyDescent="0.25">
      <c r="H3907">
        <v>104171</v>
      </c>
      <c r="I3907" t="s">
        <v>22190</v>
      </c>
      <c r="K3907" s="94" t="s">
        <v>5420</v>
      </c>
      <c r="L3907" s="94" t="s">
        <v>5421</v>
      </c>
    </row>
    <row r="3908" spans="8:12" ht="15" x14ac:dyDescent="0.25">
      <c r="H3908">
        <v>104172</v>
      </c>
      <c r="I3908" t="s">
        <v>22191</v>
      </c>
      <c r="K3908" s="94" t="s">
        <v>5422</v>
      </c>
      <c r="L3908" s="94" t="s">
        <v>5423</v>
      </c>
    </row>
    <row r="3909" spans="8:12" ht="15" x14ac:dyDescent="0.25">
      <c r="H3909">
        <v>104173</v>
      </c>
      <c r="I3909" t="s">
        <v>22192</v>
      </c>
      <c r="K3909" s="94" t="s">
        <v>5424</v>
      </c>
      <c r="L3909" s="94" t="s">
        <v>5425</v>
      </c>
    </row>
    <row r="3910" spans="8:12" ht="15" x14ac:dyDescent="0.25">
      <c r="H3910">
        <v>104174</v>
      </c>
      <c r="I3910" t="s">
        <v>22193</v>
      </c>
      <c r="K3910" s="94" t="s">
        <v>5426</v>
      </c>
      <c r="L3910" s="94" t="s">
        <v>5427</v>
      </c>
    </row>
    <row r="3911" spans="8:12" ht="15" x14ac:dyDescent="0.25">
      <c r="H3911">
        <v>104175</v>
      </c>
      <c r="I3911" t="s">
        <v>22194</v>
      </c>
      <c r="K3911" s="94" t="s">
        <v>5428</v>
      </c>
      <c r="L3911" s="94" t="s">
        <v>5429</v>
      </c>
    </row>
    <row r="3912" spans="8:12" ht="15" x14ac:dyDescent="0.25">
      <c r="H3912">
        <v>104176</v>
      </c>
      <c r="I3912" t="s">
        <v>22195</v>
      </c>
      <c r="K3912" s="94" t="s">
        <v>5430</v>
      </c>
      <c r="L3912" s="94" t="s">
        <v>5431</v>
      </c>
    </row>
    <row r="3913" spans="8:12" ht="15" x14ac:dyDescent="0.25">
      <c r="H3913">
        <v>104177</v>
      </c>
      <c r="I3913" t="s">
        <v>22196</v>
      </c>
      <c r="K3913" s="94" t="s">
        <v>5432</v>
      </c>
      <c r="L3913" s="94" t="s">
        <v>5433</v>
      </c>
    </row>
    <row r="3914" spans="8:12" ht="15" x14ac:dyDescent="0.25">
      <c r="H3914">
        <v>104178</v>
      </c>
      <c r="I3914" t="s">
        <v>22197</v>
      </c>
      <c r="K3914" s="94" t="s">
        <v>5434</v>
      </c>
      <c r="L3914" s="94" t="s">
        <v>5435</v>
      </c>
    </row>
    <row r="3915" spans="8:12" ht="15" x14ac:dyDescent="0.25">
      <c r="H3915">
        <v>104179</v>
      </c>
      <c r="I3915" t="s">
        <v>22198</v>
      </c>
      <c r="K3915" s="94" t="s">
        <v>5436</v>
      </c>
      <c r="L3915" s="94" t="s">
        <v>5437</v>
      </c>
    </row>
    <row r="3916" spans="8:12" ht="15" x14ac:dyDescent="0.25">
      <c r="H3916">
        <v>104180</v>
      </c>
      <c r="I3916" t="s">
        <v>22199</v>
      </c>
      <c r="K3916" s="94" t="s">
        <v>5438</v>
      </c>
      <c r="L3916" s="94" t="s">
        <v>5439</v>
      </c>
    </row>
    <row r="3917" spans="8:12" ht="15" x14ac:dyDescent="0.25">
      <c r="H3917">
        <v>104181</v>
      </c>
      <c r="I3917" t="s">
        <v>22200</v>
      </c>
      <c r="K3917" s="94" t="s">
        <v>5440</v>
      </c>
      <c r="L3917" s="94" t="s">
        <v>5441</v>
      </c>
    </row>
    <row r="3918" spans="8:12" ht="15" x14ac:dyDescent="0.25">
      <c r="H3918">
        <v>104182</v>
      </c>
      <c r="I3918" t="s">
        <v>22201</v>
      </c>
      <c r="K3918" s="94" t="s">
        <v>5442</v>
      </c>
      <c r="L3918" s="94" t="s">
        <v>5443</v>
      </c>
    </row>
    <row r="3919" spans="8:12" ht="15" x14ac:dyDescent="0.25">
      <c r="H3919">
        <v>104183</v>
      </c>
      <c r="I3919" t="s">
        <v>22202</v>
      </c>
      <c r="K3919" s="94" t="s">
        <v>5444</v>
      </c>
      <c r="L3919" s="94" t="s">
        <v>5445</v>
      </c>
    </row>
    <row r="3920" spans="8:12" ht="15" x14ac:dyDescent="0.25">
      <c r="H3920">
        <v>104184</v>
      </c>
      <c r="I3920" t="s">
        <v>22203</v>
      </c>
      <c r="K3920" s="94" t="s">
        <v>5446</v>
      </c>
      <c r="L3920" s="94" t="s">
        <v>5447</v>
      </c>
    </row>
    <row r="3921" spans="8:12" ht="15" x14ac:dyDescent="0.25">
      <c r="H3921">
        <v>104185</v>
      </c>
      <c r="I3921" t="s">
        <v>22204</v>
      </c>
      <c r="K3921" s="94" t="s">
        <v>5448</v>
      </c>
      <c r="L3921" s="94" t="s">
        <v>5449</v>
      </c>
    </row>
    <row r="3922" spans="8:12" ht="15" x14ac:dyDescent="0.25">
      <c r="H3922">
        <v>104186</v>
      </c>
      <c r="I3922" t="s">
        <v>22205</v>
      </c>
      <c r="K3922" s="94" t="s">
        <v>5450</v>
      </c>
      <c r="L3922" s="94" t="s">
        <v>5451</v>
      </c>
    </row>
    <row r="3923" spans="8:12" ht="15" x14ac:dyDescent="0.25">
      <c r="H3923">
        <v>104187</v>
      </c>
      <c r="I3923" t="s">
        <v>22206</v>
      </c>
      <c r="K3923" s="94" t="s">
        <v>5452</v>
      </c>
      <c r="L3923" s="94" t="s">
        <v>5453</v>
      </c>
    </row>
    <row r="3924" spans="8:12" ht="15" x14ac:dyDescent="0.25">
      <c r="H3924">
        <v>104188</v>
      </c>
      <c r="I3924" t="s">
        <v>22207</v>
      </c>
      <c r="K3924" s="94" t="s">
        <v>5454</v>
      </c>
      <c r="L3924" s="94" t="s">
        <v>5455</v>
      </c>
    </row>
    <row r="3925" spans="8:12" ht="15" x14ac:dyDescent="0.25">
      <c r="H3925">
        <v>104189</v>
      </c>
      <c r="I3925" t="s">
        <v>22208</v>
      </c>
      <c r="K3925" s="94" t="s">
        <v>5456</v>
      </c>
      <c r="L3925" s="94" t="s">
        <v>5457</v>
      </c>
    </row>
    <row r="3926" spans="8:12" ht="15" x14ac:dyDescent="0.25">
      <c r="H3926">
        <v>104190</v>
      </c>
      <c r="I3926" t="s">
        <v>22209</v>
      </c>
      <c r="K3926" s="94" t="s">
        <v>5458</v>
      </c>
      <c r="L3926" s="94" t="s">
        <v>5459</v>
      </c>
    </row>
    <row r="3927" spans="8:12" ht="15" x14ac:dyDescent="0.25">
      <c r="H3927">
        <v>104191</v>
      </c>
      <c r="I3927" t="s">
        <v>22210</v>
      </c>
      <c r="K3927" s="94" t="s">
        <v>5460</v>
      </c>
      <c r="L3927" s="94" t="s">
        <v>5461</v>
      </c>
    </row>
    <row r="3928" spans="8:12" ht="15" x14ac:dyDescent="0.25">
      <c r="H3928">
        <v>104192</v>
      </c>
      <c r="I3928" t="s">
        <v>22211</v>
      </c>
      <c r="K3928" s="94" t="s">
        <v>5462</v>
      </c>
      <c r="L3928" s="94" t="s">
        <v>5392</v>
      </c>
    </row>
    <row r="3929" spans="8:12" ht="15" x14ac:dyDescent="0.25">
      <c r="H3929">
        <v>104193</v>
      </c>
      <c r="I3929" t="s">
        <v>22212</v>
      </c>
      <c r="K3929" s="94" t="s">
        <v>5463</v>
      </c>
      <c r="L3929" s="94" t="s">
        <v>5394</v>
      </c>
    </row>
    <row r="3930" spans="8:12" ht="15" x14ac:dyDescent="0.25">
      <c r="H3930">
        <v>104194</v>
      </c>
      <c r="I3930" t="s">
        <v>22213</v>
      </c>
      <c r="K3930" s="94" t="s">
        <v>5464</v>
      </c>
      <c r="L3930" s="94" t="s">
        <v>5396</v>
      </c>
    </row>
    <row r="3931" spans="8:12" ht="15" x14ac:dyDescent="0.25">
      <c r="H3931">
        <v>104195</v>
      </c>
      <c r="I3931" t="s">
        <v>22214</v>
      </c>
      <c r="K3931" s="94" t="s">
        <v>5465</v>
      </c>
      <c r="L3931" s="94" t="s">
        <v>5466</v>
      </c>
    </row>
    <row r="3932" spans="8:12" ht="15" x14ac:dyDescent="0.25">
      <c r="H3932">
        <v>104196</v>
      </c>
      <c r="I3932" t="s">
        <v>22215</v>
      </c>
      <c r="K3932" s="94" t="s">
        <v>5467</v>
      </c>
      <c r="L3932" s="94" t="s">
        <v>5400</v>
      </c>
    </row>
    <row r="3933" spans="8:12" ht="15" x14ac:dyDescent="0.25">
      <c r="H3933">
        <v>104197</v>
      </c>
      <c r="I3933" t="s">
        <v>22216</v>
      </c>
      <c r="K3933" s="94" t="s">
        <v>5468</v>
      </c>
      <c r="L3933" s="94" t="s">
        <v>5402</v>
      </c>
    </row>
    <row r="3934" spans="8:12" ht="15" x14ac:dyDescent="0.25">
      <c r="H3934">
        <v>104198</v>
      </c>
      <c r="I3934" t="s">
        <v>22217</v>
      </c>
      <c r="K3934" s="94" t="s">
        <v>5469</v>
      </c>
      <c r="L3934" s="94" t="s">
        <v>5404</v>
      </c>
    </row>
    <row r="3935" spans="8:12" ht="15" x14ac:dyDescent="0.25">
      <c r="H3935">
        <v>104199</v>
      </c>
      <c r="I3935" t="s">
        <v>22218</v>
      </c>
      <c r="K3935" s="94" t="s">
        <v>5470</v>
      </c>
      <c r="L3935" s="94" t="s">
        <v>5406</v>
      </c>
    </row>
    <row r="3936" spans="8:12" ht="15" x14ac:dyDescent="0.25">
      <c r="H3936">
        <v>104200</v>
      </c>
      <c r="I3936" t="s">
        <v>22219</v>
      </c>
      <c r="K3936" s="94" t="s">
        <v>5471</v>
      </c>
      <c r="L3936" s="94" t="s">
        <v>5408</v>
      </c>
    </row>
    <row r="3937" spans="8:12" ht="15" x14ac:dyDescent="0.25">
      <c r="H3937">
        <v>104201</v>
      </c>
      <c r="I3937" t="s">
        <v>22220</v>
      </c>
      <c r="K3937" s="94" t="s">
        <v>5472</v>
      </c>
      <c r="L3937" s="94" t="s">
        <v>5410</v>
      </c>
    </row>
    <row r="3938" spans="8:12" ht="15" x14ac:dyDescent="0.25">
      <c r="H3938">
        <v>104202</v>
      </c>
      <c r="I3938" t="s">
        <v>11667</v>
      </c>
      <c r="K3938" s="94" t="s">
        <v>5473</v>
      </c>
      <c r="L3938" s="94" t="s">
        <v>5412</v>
      </c>
    </row>
    <row r="3939" spans="8:12" ht="15" x14ac:dyDescent="0.25">
      <c r="H3939">
        <v>104203</v>
      </c>
      <c r="I3939" t="s">
        <v>2385</v>
      </c>
      <c r="K3939" s="94" t="s">
        <v>5474</v>
      </c>
      <c r="L3939" s="94" t="s">
        <v>5475</v>
      </c>
    </row>
    <row r="3940" spans="8:12" ht="15" x14ac:dyDescent="0.25">
      <c r="H3940">
        <v>104204</v>
      </c>
      <c r="I3940" t="s">
        <v>2388</v>
      </c>
      <c r="K3940" s="94" t="s">
        <v>5476</v>
      </c>
      <c r="L3940" s="94" t="s">
        <v>5416</v>
      </c>
    </row>
    <row r="3941" spans="8:12" ht="15" x14ac:dyDescent="0.25">
      <c r="H3941">
        <v>104205</v>
      </c>
      <c r="I3941" t="s">
        <v>11668</v>
      </c>
      <c r="K3941" s="94" t="s">
        <v>5477</v>
      </c>
      <c r="L3941" s="94" t="s">
        <v>14867</v>
      </c>
    </row>
    <row r="3942" spans="8:12" ht="15" x14ac:dyDescent="0.25">
      <c r="H3942">
        <v>104206</v>
      </c>
      <c r="I3942" t="s">
        <v>11669</v>
      </c>
      <c r="K3942" s="94" t="s">
        <v>5478</v>
      </c>
      <c r="L3942" s="94" t="s">
        <v>14868</v>
      </c>
    </row>
    <row r="3943" spans="8:12" ht="15" x14ac:dyDescent="0.25">
      <c r="H3943">
        <v>104207</v>
      </c>
      <c r="I3943" t="s">
        <v>22221</v>
      </c>
      <c r="K3943" s="94" t="s">
        <v>5479</v>
      </c>
      <c r="L3943" s="94" t="s">
        <v>14869</v>
      </c>
    </row>
    <row r="3944" spans="8:12" ht="15" x14ac:dyDescent="0.25">
      <c r="H3944">
        <v>104208</v>
      </c>
      <c r="I3944" t="s">
        <v>22222</v>
      </c>
      <c r="K3944" s="94" t="s">
        <v>5480</v>
      </c>
      <c r="L3944" s="94" t="s">
        <v>14870</v>
      </c>
    </row>
    <row r="3945" spans="8:12" ht="15" x14ac:dyDescent="0.25">
      <c r="H3945">
        <v>104209</v>
      </c>
      <c r="I3945" t="s">
        <v>22223</v>
      </c>
      <c r="K3945" s="94" t="s">
        <v>5481</v>
      </c>
      <c r="L3945" s="94" t="s">
        <v>14871</v>
      </c>
    </row>
    <row r="3946" spans="8:12" ht="15" x14ac:dyDescent="0.25">
      <c r="H3946">
        <v>104210</v>
      </c>
      <c r="I3946" t="s">
        <v>22224</v>
      </c>
      <c r="K3946" s="94" t="s">
        <v>5482</v>
      </c>
      <c r="L3946" s="94" t="s">
        <v>14872</v>
      </c>
    </row>
    <row r="3947" spans="8:12" ht="15" x14ac:dyDescent="0.25">
      <c r="H3947">
        <v>104211</v>
      </c>
      <c r="I3947" t="s">
        <v>22225</v>
      </c>
      <c r="K3947" s="94" t="s">
        <v>5483</v>
      </c>
      <c r="L3947" s="94" t="s">
        <v>14873</v>
      </c>
    </row>
    <row r="3948" spans="8:12" ht="15" x14ac:dyDescent="0.25">
      <c r="H3948">
        <v>104212</v>
      </c>
      <c r="I3948" t="s">
        <v>22226</v>
      </c>
      <c r="K3948" s="94" t="s">
        <v>5484</v>
      </c>
      <c r="L3948" s="94" t="s">
        <v>14874</v>
      </c>
    </row>
    <row r="3949" spans="8:12" ht="15" x14ac:dyDescent="0.25">
      <c r="H3949">
        <v>104213</v>
      </c>
      <c r="I3949" t="s">
        <v>22227</v>
      </c>
      <c r="K3949" s="94" t="s">
        <v>5485</v>
      </c>
      <c r="L3949" s="94" t="s">
        <v>5486</v>
      </c>
    </row>
    <row r="3950" spans="8:12" ht="15" x14ac:dyDescent="0.25">
      <c r="H3950">
        <v>104214</v>
      </c>
      <c r="I3950" t="s">
        <v>22228</v>
      </c>
      <c r="K3950" s="94" t="s">
        <v>5487</v>
      </c>
      <c r="L3950" s="94" t="s">
        <v>5488</v>
      </c>
    </row>
    <row r="3951" spans="8:12" ht="15" x14ac:dyDescent="0.25">
      <c r="H3951">
        <v>104215</v>
      </c>
      <c r="I3951" t="s">
        <v>22229</v>
      </c>
      <c r="K3951" s="94" t="s">
        <v>5489</v>
      </c>
      <c r="L3951" s="94" t="s">
        <v>5490</v>
      </c>
    </row>
    <row r="3952" spans="8:12" ht="15" x14ac:dyDescent="0.25">
      <c r="H3952">
        <v>104216</v>
      </c>
      <c r="I3952" t="s">
        <v>22230</v>
      </c>
      <c r="K3952" s="94" t="s">
        <v>5491</v>
      </c>
      <c r="L3952" s="94" t="s">
        <v>5492</v>
      </c>
    </row>
    <row r="3953" spans="8:12" ht="15" x14ac:dyDescent="0.25">
      <c r="H3953">
        <v>104217</v>
      </c>
      <c r="I3953" t="s">
        <v>22231</v>
      </c>
      <c r="K3953" s="94" t="s">
        <v>5493</v>
      </c>
      <c r="L3953" s="94" t="s">
        <v>5494</v>
      </c>
    </row>
    <row r="3954" spans="8:12" ht="15" x14ac:dyDescent="0.25">
      <c r="H3954">
        <v>104218</v>
      </c>
      <c r="I3954" t="s">
        <v>22232</v>
      </c>
      <c r="K3954" s="94" t="s">
        <v>5495</v>
      </c>
      <c r="L3954" s="94" t="s">
        <v>5496</v>
      </c>
    </row>
    <row r="3955" spans="8:12" ht="15" x14ac:dyDescent="0.25">
      <c r="H3955">
        <v>104219</v>
      </c>
      <c r="I3955" t="s">
        <v>22233</v>
      </c>
      <c r="K3955" s="94" t="s">
        <v>5497</v>
      </c>
      <c r="L3955" s="94" t="s">
        <v>5498</v>
      </c>
    </row>
    <row r="3956" spans="8:12" ht="15" x14ac:dyDescent="0.25">
      <c r="H3956">
        <v>104220</v>
      </c>
      <c r="I3956" t="s">
        <v>22234</v>
      </c>
      <c r="K3956" s="94" t="s">
        <v>5499</v>
      </c>
      <c r="L3956" s="94" t="s">
        <v>5500</v>
      </c>
    </row>
    <row r="3957" spans="8:12" ht="15" x14ac:dyDescent="0.25">
      <c r="H3957">
        <v>104221</v>
      </c>
      <c r="I3957" t="s">
        <v>22235</v>
      </c>
      <c r="K3957" s="94" t="s">
        <v>5501</v>
      </c>
      <c r="L3957" s="94" t="s">
        <v>5502</v>
      </c>
    </row>
    <row r="3958" spans="8:12" ht="15" x14ac:dyDescent="0.25">
      <c r="H3958">
        <v>104222</v>
      </c>
      <c r="I3958" t="s">
        <v>22236</v>
      </c>
      <c r="K3958" s="94" t="s">
        <v>5503</v>
      </c>
      <c r="L3958" s="94" t="s">
        <v>5504</v>
      </c>
    </row>
    <row r="3959" spans="8:12" ht="15" x14ac:dyDescent="0.25">
      <c r="H3959">
        <v>104223</v>
      </c>
      <c r="I3959" t="s">
        <v>22237</v>
      </c>
      <c r="K3959" s="94" t="s">
        <v>5505</v>
      </c>
      <c r="L3959" s="94" t="s">
        <v>5506</v>
      </c>
    </row>
    <row r="3960" spans="8:12" ht="15" x14ac:dyDescent="0.25">
      <c r="H3960">
        <v>104224</v>
      </c>
      <c r="I3960" t="s">
        <v>22238</v>
      </c>
      <c r="K3960" s="94" t="s">
        <v>5507</v>
      </c>
      <c r="L3960" s="94" t="s">
        <v>14875</v>
      </c>
    </row>
    <row r="3961" spans="8:12" ht="15" x14ac:dyDescent="0.25">
      <c r="H3961">
        <v>104225</v>
      </c>
      <c r="I3961" t="s">
        <v>22239</v>
      </c>
      <c r="K3961" s="94" t="s">
        <v>5508</v>
      </c>
      <c r="L3961" s="94" t="s">
        <v>14876</v>
      </c>
    </row>
    <row r="3962" spans="8:12" ht="15" x14ac:dyDescent="0.25">
      <c r="H3962">
        <v>104226</v>
      </c>
      <c r="I3962" t="s">
        <v>22240</v>
      </c>
      <c r="K3962" s="94" t="s">
        <v>5509</v>
      </c>
      <c r="L3962" s="94" t="s">
        <v>14877</v>
      </c>
    </row>
    <row r="3963" spans="8:12" ht="15" x14ac:dyDescent="0.25">
      <c r="H3963">
        <v>104227</v>
      </c>
      <c r="I3963" t="s">
        <v>22241</v>
      </c>
      <c r="K3963" s="94" t="s">
        <v>5510</v>
      </c>
      <c r="L3963" s="94" t="s">
        <v>14878</v>
      </c>
    </row>
    <row r="3964" spans="8:12" ht="15" x14ac:dyDescent="0.25">
      <c r="H3964">
        <v>104228</v>
      </c>
      <c r="I3964" t="s">
        <v>22242</v>
      </c>
      <c r="K3964" s="94" t="s">
        <v>5511</v>
      </c>
      <c r="L3964" s="94" t="s">
        <v>14879</v>
      </c>
    </row>
    <row r="3965" spans="8:12" ht="15" x14ac:dyDescent="0.25">
      <c r="H3965">
        <v>104229</v>
      </c>
      <c r="I3965" t="s">
        <v>22243</v>
      </c>
      <c r="K3965" s="94" t="s">
        <v>5512</v>
      </c>
      <c r="L3965" s="94" t="s">
        <v>14880</v>
      </c>
    </row>
    <row r="3966" spans="8:12" ht="15" x14ac:dyDescent="0.25">
      <c r="H3966">
        <v>104230</v>
      </c>
      <c r="I3966" t="s">
        <v>22244</v>
      </c>
      <c r="K3966" s="94" t="s">
        <v>5513</v>
      </c>
      <c r="L3966" s="94" t="s">
        <v>14881</v>
      </c>
    </row>
    <row r="3967" spans="8:12" ht="15" x14ac:dyDescent="0.25">
      <c r="H3967">
        <v>104231</v>
      </c>
      <c r="I3967" t="s">
        <v>22245</v>
      </c>
      <c r="K3967" s="94" t="s">
        <v>5514</v>
      </c>
      <c r="L3967" s="94" t="s">
        <v>14882</v>
      </c>
    </row>
    <row r="3968" spans="8:12" ht="15" x14ac:dyDescent="0.25">
      <c r="H3968">
        <v>104232</v>
      </c>
      <c r="I3968" t="s">
        <v>22246</v>
      </c>
      <c r="K3968" s="94" t="s">
        <v>5515</v>
      </c>
      <c r="L3968" s="94" t="s">
        <v>14883</v>
      </c>
    </row>
    <row r="3969" spans="8:12" ht="15" x14ac:dyDescent="0.25">
      <c r="H3969">
        <v>104233</v>
      </c>
      <c r="I3969" t="s">
        <v>22247</v>
      </c>
      <c r="K3969" s="94" t="s">
        <v>5516</v>
      </c>
      <c r="L3969" s="94" t="s">
        <v>14884</v>
      </c>
    </row>
    <row r="3970" spans="8:12" ht="15" x14ac:dyDescent="0.25">
      <c r="H3970">
        <v>104234</v>
      </c>
      <c r="I3970" t="s">
        <v>22248</v>
      </c>
      <c r="K3970" s="94" t="s">
        <v>5517</v>
      </c>
      <c r="L3970" s="94" t="s">
        <v>14885</v>
      </c>
    </row>
    <row r="3971" spans="8:12" ht="15" x14ac:dyDescent="0.25">
      <c r="H3971">
        <v>104235</v>
      </c>
      <c r="I3971" t="s">
        <v>22249</v>
      </c>
      <c r="K3971" s="94" t="s">
        <v>5518</v>
      </c>
      <c r="L3971" s="94" t="s">
        <v>14886</v>
      </c>
    </row>
    <row r="3972" spans="8:12" ht="15" x14ac:dyDescent="0.25">
      <c r="H3972">
        <v>104236</v>
      </c>
      <c r="I3972" t="s">
        <v>22250</v>
      </c>
      <c r="K3972" s="94" t="s">
        <v>5519</v>
      </c>
      <c r="L3972" s="94" t="s">
        <v>14887</v>
      </c>
    </row>
    <row r="3973" spans="8:12" ht="15" x14ac:dyDescent="0.25">
      <c r="H3973">
        <v>104237</v>
      </c>
      <c r="I3973" t="s">
        <v>22251</v>
      </c>
      <c r="K3973" s="94" t="s">
        <v>5520</v>
      </c>
      <c r="L3973" s="94" t="s">
        <v>14888</v>
      </c>
    </row>
    <row r="3974" spans="8:12" ht="15" x14ac:dyDescent="0.25">
      <c r="H3974">
        <v>104238</v>
      </c>
      <c r="I3974" t="s">
        <v>22252</v>
      </c>
      <c r="K3974" s="94" t="s">
        <v>5521</v>
      </c>
      <c r="L3974" s="94" t="s">
        <v>14889</v>
      </c>
    </row>
    <row r="3975" spans="8:12" ht="15" x14ac:dyDescent="0.25">
      <c r="H3975">
        <v>104239</v>
      </c>
      <c r="I3975" t="s">
        <v>22253</v>
      </c>
      <c r="K3975" s="94" t="s">
        <v>5522</v>
      </c>
      <c r="L3975" s="94" t="s">
        <v>14890</v>
      </c>
    </row>
    <row r="3976" spans="8:12" ht="15" x14ac:dyDescent="0.25">
      <c r="H3976">
        <v>104240</v>
      </c>
      <c r="I3976" t="s">
        <v>22254</v>
      </c>
      <c r="K3976" s="94" t="s">
        <v>5523</v>
      </c>
      <c r="L3976" s="94" t="s">
        <v>14891</v>
      </c>
    </row>
    <row r="3977" spans="8:12" ht="15" x14ac:dyDescent="0.25">
      <c r="H3977">
        <v>104241</v>
      </c>
      <c r="I3977" t="s">
        <v>22255</v>
      </c>
      <c r="K3977" s="94" t="s">
        <v>5524</v>
      </c>
      <c r="L3977" s="94" t="s">
        <v>14892</v>
      </c>
    </row>
    <row r="3978" spans="8:12" ht="15" x14ac:dyDescent="0.25">
      <c r="H3978">
        <v>104242</v>
      </c>
      <c r="I3978" t="s">
        <v>22256</v>
      </c>
      <c r="K3978" s="94" t="s">
        <v>5525</v>
      </c>
      <c r="L3978" s="94" t="s">
        <v>14893</v>
      </c>
    </row>
    <row r="3979" spans="8:12" ht="15" x14ac:dyDescent="0.25">
      <c r="H3979">
        <v>104243</v>
      </c>
      <c r="I3979" t="s">
        <v>22257</v>
      </c>
      <c r="K3979" s="94" t="s">
        <v>5526</v>
      </c>
      <c r="L3979" s="94" t="s">
        <v>14837</v>
      </c>
    </row>
    <row r="3980" spans="8:12" ht="15" x14ac:dyDescent="0.25">
      <c r="H3980">
        <v>104244</v>
      </c>
      <c r="I3980" t="s">
        <v>22258</v>
      </c>
      <c r="K3980" s="94" t="s">
        <v>5527</v>
      </c>
      <c r="L3980" s="94" t="s">
        <v>14838</v>
      </c>
    </row>
    <row r="3981" spans="8:12" ht="15" x14ac:dyDescent="0.25">
      <c r="H3981">
        <v>104245</v>
      </c>
      <c r="I3981" t="s">
        <v>22259</v>
      </c>
      <c r="K3981" s="94" t="s">
        <v>5528</v>
      </c>
      <c r="L3981" s="94" t="s">
        <v>14839</v>
      </c>
    </row>
    <row r="3982" spans="8:12" ht="15" x14ac:dyDescent="0.25">
      <c r="H3982">
        <v>104246</v>
      </c>
      <c r="I3982" t="s">
        <v>22260</v>
      </c>
      <c r="K3982" s="94" t="s">
        <v>5529</v>
      </c>
      <c r="L3982" s="94" t="s">
        <v>14840</v>
      </c>
    </row>
    <row r="3983" spans="8:12" ht="15" x14ac:dyDescent="0.25">
      <c r="H3983">
        <v>104247</v>
      </c>
      <c r="I3983" t="s">
        <v>22261</v>
      </c>
      <c r="K3983" s="94" t="s">
        <v>5530</v>
      </c>
      <c r="L3983" s="94" t="s">
        <v>14841</v>
      </c>
    </row>
    <row r="3984" spans="8:12" ht="15" x14ac:dyDescent="0.25">
      <c r="H3984">
        <v>104248</v>
      </c>
      <c r="I3984" t="s">
        <v>22262</v>
      </c>
      <c r="K3984" s="94" t="s">
        <v>5531</v>
      </c>
      <c r="L3984" s="94" t="s">
        <v>14842</v>
      </c>
    </row>
    <row r="3985" spans="8:12" ht="15" x14ac:dyDescent="0.25">
      <c r="H3985">
        <v>104249</v>
      </c>
      <c r="I3985" t="s">
        <v>22263</v>
      </c>
      <c r="K3985" s="94" t="s">
        <v>5532</v>
      </c>
      <c r="L3985" s="94" t="s">
        <v>14843</v>
      </c>
    </row>
    <row r="3986" spans="8:12" ht="15" x14ac:dyDescent="0.25">
      <c r="H3986">
        <v>104250</v>
      </c>
      <c r="I3986" t="s">
        <v>22264</v>
      </c>
      <c r="K3986" s="94" t="s">
        <v>5533</v>
      </c>
      <c r="L3986" s="94" t="s">
        <v>14844</v>
      </c>
    </row>
    <row r="3987" spans="8:12" ht="15" x14ac:dyDescent="0.25">
      <c r="H3987">
        <v>104251</v>
      </c>
      <c r="I3987" t="s">
        <v>22265</v>
      </c>
      <c r="K3987" s="94" t="s">
        <v>5534</v>
      </c>
      <c r="L3987" s="94" t="s">
        <v>14845</v>
      </c>
    </row>
    <row r="3988" spans="8:12" ht="15" x14ac:dyDescent="0.25">
      <c r="H3988">
        <v>104252</v>
      </c>
      <c r="I3988" t="s">
        <v>22266</v>
      </c>
      <c r="K3988" s="94" t="s">
        <v>5535</v>
      </c>
      <c r="L3988" s="94" t="s">
        <v>14846</v>
      </c>
    </row>
    <row r="3989" spans="8:12" ht="15" x14ac:dyDescent="0.25">
      <c r="H3989">
        <v>104253</v>
      </c>
      <c r="I3989" t="s">
        <v>22267</v>
      </c>
      <c r="K3989" s="94" t="s">
        <v>5536</v>
      </c>
      <c r="L3989" s="94" t="s">
        <v>14847</v>
      </c>
    </row>
    <row r="3990" spans="8:12" ht="15" x14ac:dyDescent="0.25">
      <c r="H3990">
        <v>104254</v>
      </c>
      <c r="I3990" t="s">
        <v>22268</v>
      </c>
      <c r="K3990" s="94" t="s">
        <v>5537</v>
      </c>
      <c r="L3990" s="94" t="s">
        <v>5049</v>
      </c>
    </row>
    <row r="3991" spans="8:12" ht="15" x14ac:dyDescent="0.25">
      <c r="H3991">
        <v>104255</v>
      </c>
      <c r="I3991" t="s">
        <v>22269</v>
      </c>
      <c r="K3991" s="94" t="s">
        <v>5538</v>
      </c>
      <c r="L3991" s="94" t="s">
        <v>14848</v>
      </c>
    </row>
    <row r="3992" spans="8:12" ht="15" x14ac:dyDescent="0.25">
      <c r="H3992">
        <v>104256</v>
      </c>
      <c r="I3992" t="s">
        <v>22270</v>
      </c>
      <c r="K3992" s="94" t="s">
        <v>5539</v>
      </c>
      <c r="L3992" s="94" t="s">
        <v>14849</v>
      </c>
    </row>
    <row r="3993" spans="8:12" ht="15" x14ac:dyDescent="0.25">
      <c r="H3993">
        <v>104257</v>
      </c>
      <c r="I3993" t="s">
        <v>22271</v>
      </c>
      <c r="K3993" s="94" t="s">
        <v>5540</v>
      </c>
      <c r="L3993" s="94" t="s">
        <v>14850</v>
      </c>
    </row>
    <row r="3994" spans="8:12" ht="15" x14ac:dyDescent="0.25">
      <c r="H3994">
        <v>104258</v>
      </c>
      <c r="I3994" t="s">
        <v>22272</v>
      </c>
      <c r="K3994" s="94" t="s">
        <v>5541</v>
      </c>
      <c r="L3994" s="94" t="s">
        <v>14851</v>
      </c>
    </row>
    <row r="3995" spans="8:12" ht="15" x14ac:dyDescent="0.25">
      <c r="H3995">
        <v>104259</v>
      </c>
      <c r="I3995" t="s">
        <v>22273</v>
      </c>
      <c r="K3995" s="94" t="s">
        <v>5542</v>
      </c>
      <c r="L3995" s="94" t="s">
        <v>14852</v>
      </c>
    </row>
    <row r="3996" spans="8:12" ht="15" x14ac:dyDescent="0.25">
      <c r="H3996">
        <v>104260</v>
      </c>
      <c r="I3996" t="s">
        <v>22274</v>
      </c>
      <c r="K3996" s="94" t="s">
        <v>5543</v>
      </c>
      <c r="L3996" s="94" t="s">
        <v>14853</v>
      </c>
    </row>
    <row r="3997" spans="8:12" ht="15" x14ac:dyDescent="0.25">
      <c r="H3997">
        <v>104261</v>
      </c>
      <c r="I3997" t="s">
        <v>22275</v>
      </c>
      <c r="K3997" s="94" t="s">
        <v>5544</v>
      </c>
      <c r="L3997" s="94" t="s">
        <v>14854</v>
      </c>
    </row>
    <row r="3998" spans="8:12" ht="15" x14ac:dyDescent="0.25">
      <c r="H3998">
        <v>104262</v>
      </c>
      <c r="I3998" t="s">
        <v>22276</v>
      </c>
      <c r="K3998" s="94" t="s">
        <v>5545</v>
      </c>
      <c r="L3998" s="94" t="s">
        <v>14855</v>
      </c>
    </row>
    <row r="3999" spans="8:12" ht="15" x14ac:dyDescent="0.25">
      <c r="H3999">
        <v>104263</v>
      </c>
      <c r="I3999" t="s">
        <v>22277</v>
      </c>
      <c r="K3999" s="94" t="s">
        <v>5546</v>
      </c>
      <c r="L3999" s="94" t="s">
        <v>14856</v>
      </c>
    </row>
    <row r="4000" spans="8:12" ht="15" x14ac:dyDescent="0.25">
      <c r="H4000">
        <v>104264</v>
      </c>
      <c r="I4000" t="s">
        <v>22278</v>
      </c>
      <c r="K4000" s="94" t="s">
        <v>5547</v>
      </c>
      <c r="L4000" s="94" t="s">
        <v>5548</v>
      </c>
    </row>
    <row r="4001" spans="8:12" ht="15" x14ac:dyDescent="0.25">
      <c r="H4001">
        <v>104265</v>
      </c>
      <c r="I4001" t="s">
        <v>22279</v>
      </c>
      <c r="K4001" s="94" t="s">
        <v>5549</v>
      </c>
      <c r="L4001" s="94" t="s">
        <v>5550</v>
      </c>
    </row>
    <row r="4002" spans="8:12" ht="15" x14ac:dyDescent="0.25">
      <c r="H4002">
        <v>104266</v>
      </c>
      <c r="I4002" t="s">
        <v>22280</v>
      </c>
      <c r="K4002" s="94" t="s">
        <v>5551</v>
      </c>
      <c r="L4002" s="94" t="s">
        <v>5552</v>
      </c>
    </row>
    <row r="4003" spans="8:12" ht="15" x14ac:dyDescent="0.25">
      <c r="H4003">
        <v>104267</v>
      </c>
      <c r="I4003" t="s">
        <v>22281</v>
      </c>
      <c r="K4003" s="94" t="s">
        <v>5553</v>
      </c>
      <c r="L4003" s="94" t="s">
        <v>5554</v>
      </c>
    </row>
    <row r="4004" spans="8:12" ht="15" x14ac:dyDescent="0.25">
      <c r="H4004">
        <v>104268</v>
      </c>
      <c r="I4004" t="s">
        <v>22282</v>
      </c>
      <c r="K4004" s="94" t="s">
        <v>5555</v>
      </c>
      <c r="L4004" s="94" t="s">
        <v>5556</v>
      </c>
    </row>
    <row r="4005" spans="8:12" ht="15" x14ac:dyDescent="0.25">
      <c r="H4005">
        <v>104269</v>
      </c>
      <c r="I4005" t="s">
        <v>22283</v>
      </c>
      <c r="K4005" s="94" t="s">
        <v>5557</v>
      </c>
      <c r="L4005" s="94" t="s">
        <v>5558</v>
      </c>
    </row>
    <row r="4006" spans="8:12" ht="15" x14ac:dyDescent="0.25">
      <c r="H4006">
        <v>104270</v>
      </c>
      <c r="I4006" t="s">
        <v>22284</v>
      </c>
      <c r="K4006" s="94" t="s">
        <v>5559</v>
      </c>
      <c r="L4006" s="94" t="s">
        <v>5560</v>
      </c>
    </row>
    <row r="4007" spans="8:12" ht="15" x14ac:dyDescent="0.25">
      <c r="H4007">
        <v>104271</v>
      </c>
      <c r="I4007" t="s">
        <v>22285</v>
      </c>
      <c r="K4007" s="94" t="s">
        <v>5561</v>
      </c>
      <c r="L4007" s="94" t="s">
        <v>5562</v>
      </c>
    </row>
    <row r="4008" spans="8:12" ht="15" x14ac:dyDescent="0.25">
      <c r="H4008">
        <v>104272</v>
      </c>
      <c r="I4008" t="s">
        <v>22286</v>
      </c>
      <c r="K4008" s="94" t="s">
        <v>5563</v>
      </c>
      <c r="L4008" s="94" t="s">
        <v>5564</v>
      </c>
    </row>
    <row r="4009" spans="8:12" ht="15" x14ac:dyDescent="0.25">
      <c r="H4009">
        <v>104273</v>
      </c>
      <c r="I4009" t="s">
        <v>22287</v>
      </c>
      <c r="K4009" s="94" t="s">
        <v>5565</v>
      </c>
      <c r="L4009" s="94" t="s">
        <v>5566</v>
      </c>
    </row>
    <row r="4010" spans="8:12" ht="15" x14ac:dyDescent="0.25">
      <c r="H4010">
        <v>104274</v>
      </c>
      <c r="I4010" t="s">
        <v>22288</v>
      </c>
      <c r="K4010" s="94" t="s">
        <v>5567</v>
      </c>
      <c r="L4010" s="94" t="s">
        <v>14894</v>
      </c>
    </row>
    <row r="4011" spans="8:12" ht="15" x14ac:dyDescent="0.25">
      <c r="H4011">
        <v>104275</v>
      </c>
      <c r="I4011" t="s">
        <v>22289</v>
      </c>
      <c r="K4011" s="94" t="s">
        <v>5568</v>
      </c>
      <c r="L4011" s="94" t="s">
        <v>14895</v>
      </c>
    </row>
    <row r="4012" spans="8:12" ht="15" x14ac:dyDescent="0.25">
      <c r="H4012">
        <v>104276</v>
      </c>
      <c r="I4012" t="s">
        <v>22290</v>
      </c>
      <c r="K4012" s="94" t="s">
        <v>5569</v>
      </c>
      <c r="L4012" s="94" t="s">
        <v>14896</v>
      </c>
    </row>
    <row r="4013" spans="8:12" ht="15" x14ac:dyDescent="0.25">
      <c r="H4013">
        <v>104277</v>
      </c>
      <c r="I4013" t="s">
        <v>22291</v>
      </c>
      <c r="K4013" s="94" t="s">
        <v>5570</v>
      </c>
      <c r="L4013" s="94" t="s">
        <v>14897</v>
      </c>
    </row>
    <row r="4014" spans="8:12" ht="15" x14ac:dyDescent="0.25">
      <c r="H4014">
        <v>104278</v>
      </c>
      <c r="I4014" t="s">
        <v>22292</v>
      </c>
      <c r="K4014" s="94" t="s">
        <v>5571</v>
      </c>
      <c r="L4014" s="94" t="s">
        <v>14898</v>
      </c>
    </row>
    <row r="4015" spans="8:12" ht="15" x14ac:dyDescent="0.25">
      <c r="H4015">
        <v>104279</v>
      </c>
      <c r="I4015" t="s">
        <v>22293</v>
      </c>
      <c r="K4015" s="94" t="s">
        <v>5572</v>
      </c>
      <c r="L4015" s="94" t="s">
        <v>14899</v>
      </c>
    </row>
    <row r="4016" spans="8:12" ht="15" x14ac:dyDescent="0.25">
      <c r="H4016">
        <v>104280</v>
      </c>
      <c r="I4016" t="s">
        <v>22294</v>
      </c>
      <c r="K4016" s="94" t="s">
        <v>5573</v>
      </c>
      <c r="L4016" s="94" t="s">
        <v>14900</v>
      </c>
    </row>
    <row r="4017" spans="8:12" ht="15" x14ac:dyDescent="0.25">
      <c r="H4017">
        <v>104281</v>
      </c>
      <c r="I4017" t="s">
        <v>22295</v>
      </c>
      <c r="K4017" s="94" t="s">
        <v>5574</v>
      </c>
      <c r="L4017" s="94" t="s">
        <v>14901</v>
      </c>
    </row>
    <row r="4018" spans="8:12" ht="15" x14ac:dyDescent="0.25">
      <c r="H4018">
        <v>104282</v>
      </c>
      <c r="I4018" t="s">
        <v>22296</v>
      </c>
      <c r="K4018" s="94" t="s">
        <v>5575</v>
      </c>
      <c r="L4018" s="94" t="s">
        <v>14902</v>
      </c>
    </row>
    <row r="4019" spans="8:12" ht="15" x14ac:dyDescent="0.25">
      <c r="H4019">
        <v>104283</v>
      </c>
      <c r="I4019" t="s">
        <v>22297</v>
      </c>
      <c r="K4019" s="94" t="s">
        <v>5576</v>
      </c>
      <c r="L4019" s="94" t="s">
        <v>13458</v>
      </c>
    </row>
    <row r="4020" spans="8:12" ht="15" x14ac:dyDescent="0.25">
      <c r="H4020">
        <v>104284</v>
      </c>
      <c r="I4020" t="s">
        <v>22298</v>
      </c>
      <c r="K4020" s="94" t="s">
        <v>5577</v>
      </c>
      <c r="L4020" s="94" t="s">
        <v>1090</v>
      </c>
    </row>
    <row r="4021" spans="8:12" ht="15" x14ac:dyDescent="0.25">
      <c r="H4021">
        <v>104285</v>
      </c>
      <c r="I4021" t="s">
        <v>22299</v>
      </c>
      <c r="K4021" s="94" t="s">
        <v>5578</v>
      </c>
      <c r="L4021" s="94" t="s">
        <v>22958</v>
      </c>
    </row>
    <row r="4022" spans="8:12" ht="15" x14ac:dyDescent="0.25">
      <c r="H4022">
        <v>104286</v>
      </c>
      <c r="I4022" t="s">
        <v>22300</v>
      </c>
      <c r="K4022" s="94" t="s">
        <v>5579</v>
      </c>
      <c r="L4022" s="94" t="s">
        <v>5548</v>
      </c>
    </row>
    <row r="4023" spans="8:12" ht="15" x14ac:dyDescent="0.25">
      <c r="H4023">
        <v>104287</v>
      </c>
      <c r="I4023" t="s">
        <v>22301</v>
      </c>
      <c r="K4023" s="94" t="s">
        <v>5580</v>
      </c>
      <c r="L4023" s="94" t="s">
        <v>5550</v>
      </c>
    </row>
    <row r="4024" spans="8:12" ht="15" x14ac:dyDescent="0.25">
      <c r="H4024">
        <v>104288</v>
      </c>
      <c r="I4024" t="s">
        <v>11670</v>
      </c>
      <c r="K4024" s="94" t="s">
        <v>5581</v>
      </c>
      <c r="L4024" s="94" t="s">
        <v>5552</v>
      </c>
    </row>
    <row r="4025" spans="8:12" ht="15" x14ac:dyDescent="0.25">
      <c r="H4025">
        <v>104289</v>
      </c>
      <c r="I4025" t="s">
        <v>2491</v>
      </c>
      <c r="K4025" s="94" t="s">
        <v>5582</v>
      </c>
      <c r="L4025" s="94" t="s">
        <v>5554</v>
      </c>
    </row>
    <row r="4026" spans="8:12" ht="15" x14ac:dyDescent="0.25">
      <c r="H4026">
        <v>104290</v>
      </c>
      <c r="I4026" t="s">
        <v>11671</v>
      </c>
      <c r="K4026" s="94" t="s">
        <v>5583</v>
      </c>
      <c r="L4026" s="94" t="s">
        <v>5556</v>
      </c>
    </row>
    <row r="4027" spans="8:12" ht="15" x14ac:dyDescent="0.25">
      <c r="H4027">
        <v>104291</v>
      </c>
      <c r="I4027" t="s">
        <v>11672</v>
      </c>
      <c r="K4027" s="94" t="s">
        <v>5584</v>
      </c>
      <c r="L4027" s="94" t="s">
        <v>5558</v>
      </c>
    </row>
    <row r="4028" spans="8:12" ht="15" x14ac:dyDescent="0.25">
      <c r="H4028">
        <v>104292</v>
      </c>
      <c r="I4028" t="s">
        <v>11673</v>
      </c>
      <c r="K4028" s="94" t="s">
        <v>5585</v>
      </c>
      <c r="L4028" s="94" t="s">
        <v>5560</v>
      </c>
    </row>
    <row r="4029" spans="8:12" ht="15" x14ac:dyDescent="0.25">
      <c r="H4029">
        <v>104293</v>
      </c>
      <c r="I4029" t="s">
        <v>22302</v>
      </c>
      <c r="K4029" s="94" t="s">
        <v>5586</v>
      </c>
      <c r="L4029" s="94" t="s">
        <v>5562</v>
      </c>
    </row>
    <row r="4030" spans="8:12" ht="15" x14ac:dyDescent="0.25">
      <c r="H4030">
        <v>104294</v>
      </c>
      <c r="I4030" t="s">
        <v>22303</v>
      </c>
      <c r="K4030" s="94" t="s">
        <v>5587</v>
      </c>
      <c r="L4030" s="94" t="s">
        <v>5564</v>
      </c>
    </row>
    <row r="4031" spans="8:12" ht="15" x14ac:dyDescent="0.25">
      <c r="H4031">
        <v>104295</v>
      </c>
      <c r="I4031" t="s">
        <v>22304</v>
      </c>
      <c r="K4031" s="94" t="s">
        <v>5588</v>
      </c>
      <c r="L4031" s="94" t="s">
        <v>5566</v>
      </c>
    </row>
    <row r="4032" spans="8:12" ht="15" x14ac:dyDescent="0.25">
      <c r="H4032">
        <v>104296</v>
      </c>
      <c r="I4032" t="s">
        <v>22305</v>
      </c>
      <c r="K4032" s="94" t="s">
        <v>5589</v>
      </c>
      <c r="L4032" s="94" t="s">
        <v>5590</v>
      </c>
    </row>
    <row r="4033" spans="8:12" ht="15" x14ac:dyDescent="0.25">
      <c r="H4033">
        <v>104297</v>
      </c>
      <c r="I4033" t="s">
        <v>22306</v>
      </c>
      <c r="K4033" s="94" t="s">
        <v>5591</v>
      </c>
      <c r="L4033" s="94" t="s">
        <v>5592</v>
      </c>
    </row>
    <row r="4034" spans="8:12" ht="15" x14ac:dyDescent="0.25">
      <c r="H4034">
        <v>104298</v>
      </c>
      <c r="I4034" t="s">
        <v>22307</v>
      </c>
      <c r="K4034" s="94" t="s">
        <v>5593</v>
      </c>
      <c r="L4034" s="94" t="s">
        <v>5594</v>
      </c>
    </row>
    <row r="4035" spans="8:12" ht="15" x14ac:dyDescent="0.25">
      <c r="H4035">
        <v>104299</v>
      </c>
      <c r="I4035" t="s">
        <v>22308</v>
      </c>
      <c r="K4035" s="94" t="s">
        <v>5595</v>
      </c>
      <c r="L4035" s="94" t="s">
        <v>5596</v>
      </c>
    </row>
    <row r="4036" spans="8:12" ht="15" x14ac:dyDescent="0.25">
      <c r="H4036">
        <v>104300</v>
      </c>
      <c r="I4036" t="s">
        <v>22309</v>
      </c>
      <c r="K4036" s="94" t="s">
        <v>5597</v>
      </c>
      <c r="L4036" s="94" t="s">
        <v>5598</v>
      </c>
    </row>
    <row r="4037" spans="8:12" ht="15" x14ac:dyDescent="0.25">
      <c r="H4037">
        <v>104301</v>
      </c>
      <c r="I4037" t="s">
        <v>22310</v>
      </c>
      <c r="K4037" s="94" t="s">
        <v>5599</v>
      </c>
      <c r="L4037" s="94" t="s">
        <v>5600</v>
      </c>
    </row>
    <row r="4038" spans="8:12" ht="15" x14ac:dyDescent="0.25">
      <c r="H4038">
        <v>104302</v>
      </c>
      <c r="I4038" t="s">
        <v>22311</v>
      </c>
      <c r="K4038" s="94" t="s">
        <v>5601</v>
      </c>
      <c r="L4038" s="94" t="s">
        <v>5602</v>
      </c>
    </row>
    <row r="4039" spans="8:12" ht="15" x14ac:dyDescent="0.25">
      <c r="H4039">
        <v>104303</v>
      </c>
      <c r="I4039" t="s">
        <v>22312</v>
      </c>
      <c r="K4039" s="94" t="s">
        <v>5603</v>
      </c>
      <c r="L4039" s="94" t="s">
        <v>5604</v>
      </c>
    </row>
    <row r="4040" spans="8:12" ht="15" x14ac:dyDescent="0.25">
      <c r="H4040">
        <v>104304</v>
      </c>
      <c r="I4040" t="s">
        <v>22313</v>
      </c>
      <c r="K4040" s="94" t="s">
        <v>5605</v>
      </c>
      <c r="L4040" s="94" t="s">
        <v>5606</v>
      </c>
    </row>
    <row r="4041" spans="8:12" ht="15" x14ac:dyDescent="0.25">
      <c r="H4041">
        <v>104305</v>
      </c>
      <c r="I4041" t="s">
        <v>22314</v>
      </c>
      <c r="K4041" s="94" t="s">
        <v>5607</v>
      </c>
      <c r="L4041" s="94" t="s">
        <v>5608</v>
      </c>
    </row>
    <row r="4042" spans="8:12" ht="15" x14ac:dyDescent="0.25">
      <c r="H4042">
        <v>104306</v>
      </c>
      <c r="I4042" t="s">
        <v>22315</v>
      </c>
      <c r="K4042" s="94" t="s">
        <v>5609</v>
      </c>
      <c r="L4042" s="94" t="s">
        <v>5610</v>
      </c>
    </row>
    <row r="4043" spans="8:12" ht="15" x14ac:dyDescent="0.25">
      <c r="H4043">
        <v>104307</v>
      </c>
      <c r="I4043" t="s">
        <v>22316</v>
      </c>
      <c r="K4043" s="94" t="s">
        <v>5611</v>
      </c>
      <c r="L4043" s="94" t="s">
        <v>5612</v>
      </c>
    </row>
    <row r="4044" spans="8:12" ht="15" x14ac:dyDescent="0.25">
      <c r="H4044">
        <v>104308</v>
      </c>
      <c r="I4044" t="s">
        <v>22317</v>
      </c>
      <c r="K4044" s="94" t="s">
        <v>5613</v>
      </c>
      <c r="L4044" s="94" t="s">
        <v>5614</v>
      </c>
    </row>
    <row r="4045" spans="8:12" ht="15" x14ac:dyDescent="0.25">
      <c r="H4045">
        <v>104309</v>
      </c>
      <c r="I4045" t="s">
        <v>22318</v>
      </c>
      <c r="K4045" s="94" t="s">
        <v>5615</v>
      </c>
      <c r="L4045" s="94" t="s">
        <v>5616</v>
      </c>
    </row>
    <row r="4046" spans="8:12" ht="15" x14ac:dyDescent="0.25">
      <c r="H4046">
        <v>104310</v>
      </c>
      <c r="I4046" t="s">
        <v>22319</v>
      </c>
      <c r="K4046" s="94" t="s">
        <v>5617</v>
      </c>
      <c r="L4046" s="94" t="s">
        <v>5618</v>
      </c>
    </row>
    <row r="4047" spans="8:12" ht="15" x14ac:dyDescent="0.25">
      <c r="H4047">
        <v>104311</v>
      </c>
      <c r="I4047" t="s">
        <v>22320</v>
      </c>
      <c r="K4047" s="94" t="s">
        <v>5619</v>
      </c>
      <c r="L4047" s="94" t="s">
        <v>5620</v>
      </c>
    </row>
    <row r="4048" spans="8:12" ht="15" x14ac:dyDescent="0.25">
      <c r="H4048">
        <v>104312</v>
      </c>
      <c r="I4048" t="s">
        <v>22321</v>
      </c>
      <c r="K4048" s="94" t="s">
        <v>5621</v>
      </c>
      <c r="L4048" s="94" t="s">
        <v>5622</v>
      </c>
    </row>
    <row r="4049" spans="8:12" ht="15" x14ac:dyDescent="0.25">
      <c r="H4049">
        <v>104313</v>
      </c>
      <c r="I4049" t="s">
        <v>22322</v>
      </c>
      <c r="K4049" s="94" t="s">
        <v>5623</v>
      </c>
      <c r="L4049" s="94" t="s">
        <v>5624</v>
      </c>
    </row>
    <row r="4050" spans="8:12" ht="15" x14ac:dyDescent="0.25">
      <c r="H4050">
        <v>104314</v>
      </c>
      <c r="I4050" t="s">
        <v>22323</v>
      </c>
      <c r="K4050" s="94" t="s">
        <v>5625</v>
      </c>
      <c r="L4050" s="94" t="s">
        <v>5626</v>
      </c>
    </row>
    <row r="4051" spans="8:12" ht="15" x14ac:dyDescent="0.25">
      <c r="H4051">
        <v>104315</v>
      </c>
      <c r="I4051" t="s">
        <v>22324</v>
      </c>
      <c r="K4051" s="94" t="s">
        <v>5627</v>
      </c>
      <c r="L4051" s="94" t="s">
        <v>5628</v>
      </c>
    </row>
    <row r="4052" spans="8:12" ht="15" x14ac:dyDescent="0.25">
      <c r="H4052">
        <v>104316</v>
      </c>
      <c r="I4052" t="s">
        <v>22325</v>
      </c>
      <c r="K4052" s="94" t="s">
        <v>5629</v>
      </c>
      <c r="L4052" s="94" t="s">
        <v>5630</v>
      </c>
    </row>
    <row r="4053" spans="8:12" ht="15" x14ac:dyDescent="0.25">
      <c r="H4053">
        <v>104317</v>
      </c>
      <c r="I4053" t="s">
        <v>22326</v>
      </c>
      <c r="K4053" s="94" t="s">
        <v>5631</v>
      </c>
      <c r="L4053" s="94" t="s">
        <v>5632</v>
      </c>
    </row>
    <row r="4054" spans="8:12" ht="15" x14ac:dyDescent="0.25">
      <c r="H4054">
        <v>104318</v>
      </c>
      <c r="I4054" t="s">
        <v>22327</v>
      </c>
      <c r="K4054" s="94" t="s">
        <v>5633</v>
      </c>
      <c r="L4054" s="94" t="s">
        <v>5634</v>
      </c>
    </row>
    <row r="4055" spans="8:12" ht="15" x14ac:dyDescent="0.25">
      <c r="H4055">
        <v>104319</v>
      </c>
      <c r="I4055" t="s">
        <v>22328</v>
      </c>
      <c r="K4055" s="94" t="s">
        <v>5635</v>
      </c>
      <c r="L4055" s="94" t="s">
        <v>5636</v>
      </c>
    </row>
    <row r="4056" spans="8:12" ht="15" x14ac:dyDescent="0.25">
      <c r="H4056">
        <v>104320</v>
      </c>
      <c r="I4056" t="s">
        <v>22329</v>
      </c>
      <c r="K4056" s="94" t="s">
        <v>5637</v>
      </c>
      <c r="L4056" s="94" t="s">
        <v>5638</v>
      </c>
    </row>
    <row r="4057" spans="8:12" ht="15" x14ac:dyDescent="0.25">
      <c r="H4057">
        <v>104321</v>
      </c>
      <c r="I4057" t="s">
        <v>22330</v>
      </c>
      <c r="K4057" s="94" t="s">
        <v>5639</v>
      </c>
      <c r="L4057" s="94" t="s">
        <v>5640</v>
      </c>
    </row>
    <row r="4058" spans="8:12" ht="15" x14ac:dyDescent="0.25">
      <c r="H4058">
        <v>104322</v>
      </c>
      <c r="I4058" t="s">
        <v>22331</v>
      </c>
      <c r="K4058" s="94" t="s">
        <v>5641</v>
      </c>
      <c r="L4058" s="94" t="s">
        <v>5642</v>
      </c>
    </row>
    <row r="4059" spans="8:12" ht="15" x14ac:dyDescent="0.25">
      <c r="H4059">
        <v>104323</v>
      </c>
      <c r="I4059" t="s">
        <v>22332</v>
      </c>
      <c r="K4059" s="94" t="s">
        <v>5643</v>
      </c>
      <c r="L4059" s="94" t="s">
        <v>5644</v>
      </c>
    </row>
    <row r="4060" spans="8:12" ht="15" x14ac:dyDescent="0.25">
      <c r="H4060">
        <v>104324</v>
      </c>
      <c r="I4060" t="s">
        <v>22333</v>
      </c>
      <c r="K4060" s="94" t="s">
        <v>5645</v>
      </c>
      <c r="L4060" s="94" t="s">
        <v>5646</v>
      </c>
    </row>
    <row r="4061" spans="8:12" ht="15" x14ac:dyDescent="0.25">
      <c r="H4061">
        <v>104325</v>
      </c>
      <c r="I4061" t="s">
        <v>22334</v>
      </c>
      <c r="K4061" s="94" t="s">
        <v>5647</v>
      </c>
      <c r="L4061" s="94" t="s">
        <v>5648</v>
      </c>
    </row>
    <row r="4062" spans="8:12" ht="15" x14ac:dyDescent="0.25">
      <c r="H4062">
        <v>104326</v>
      </c>
      <c r="I4062" t="s">
        <v>22335</v>
      </c>
      <c r="K4062" s="94" t="s">
        <v>5649</v>
      </c>
      <c r="L4062" s="94" t="s">
        <v>5650</v>
      </c>
    </row>
    <row r="4063" spans="8:12" ht="15" x14ac:dyDescent="0.25">
      <c r="H4063">
        <v>104327</v>
      </c>
      <c r="I4063" t="s">
        <v>22336</v>
      </c>
      <c r="K4063" s="94" t="s">
        <v>5651</v>
      </c>
      <c r="L4063" s="94" t="s">
        <v>5652</v>
      </c>
    </row>
    <row r="4064" spans="8:12" ht="15" x14ac:dyDescent="0.25">
      <c r="H4064">
        <v>104328</v>
      </c>
      <c r="I4064" t="s">
        <v>22337</v>
      </c>
      <c r="K4064" s="94" t="s">
        <v>5653</v>
      </c>
      <c r="L4064" s="94" t="s">
        <v>5654</v>
      </c>
    </row>
    <row r="4065" spans="8:12" ht="15" x14ac:dyDescent="0.25">
      <c r="H4065">
        <v>104329</v>
      </c>
      <c r="I4065" t="s">
        <v>22338</v>
      </c>
      <c r="K4065" s="94" t="s">
        <v>5655</v>
      </c>
      <c r="L4065" s="94" t="s">
        <v>5656</v>
      </c>
    </row>
    <row r="4066" spans="8:12" ht="15" x14ac:dyDescent="0.25">
      <c r="H4066">
        <v>104330</v>
      </c>
      <c r="I4066" t="s">
        <v>22339</v>
      </c>
      <c r="K4066" s="94" t="s">
        <v>5657</v>
      </c>
      <c r="L4066" s="94" t="s">
        <v>5658</v>
      </c>
    </row>
    <row r="4067" spans="8:12" ht="15" x14ac:dyDescent="0.25">
      <c r="H4067">
        <v>104331</v>
      </c>
      <c r="I4067" t="s">
        <v>22340</v>
      </c>
      <c r="K4067" s="94" t="s">
        <v>5659</v>
      </c>
      <c r="L4067" s="94" t="s">
        <v>5660</v>
      </c>
    </row>
    <row r="4068" spans="8:12" ht="15" x14ac:dyDescent="0.25">
      <c r="H4068">
        <v>104332</v>
      </c>
      <c r="I4068" t="s">
        <v>22341</v>
      </c>
      <c r="K4068" s="94" t="s">
        <v>5661</v>
      </c>
      <c r="L4068" s="94" t="s">
        <v>5662</v>
      </c>
    </row>
    <row r="4069" spans="8:12" ht="15" x14ac:dyDescent="0.25">
      <c r="H4069">
        <v>104333</v>
      </c>
      <c r="I4069" t="s">
        <v>22342</v>
      </c>
      <c r="K4069" s="94" t="s">
        <v>5663</v>
      </c>
      <c r="L4069" s="94" t="s">
        <v>5664</v>
      </c>
    </row>
    <row r="4070" spans="8:12" ht="15" x14ac:dyDescent="0.25">
      <c r="H4070">
        <v>104334</v>
      </c>
      <c r="I4070" t="s">
        <v>22343</v>
      </c>
      <c r="K4070" s="94" t="s">
        <v>5665</v>
      </c>
      <c r="L4070" s="94" t="s">
        <v>5666</v>
      </c>
    </row>
    <row r="4071" spans="8:12" ht="15" x14ac:dyDescent="0.25">
      <c r="H4071">
        <v>104335</v>
      </c>
      <c r="I4071" t="s">
        <v>22344</v>
      </c>
      <c r="K4071" s="94" t="s">
        <v>5667</v>
      </c>
      <c r="L4071" s="94" t="s">
        <v>5668</v>
      </c>
    </row>
    <row r="4072" spans="8:12" ht="15" x14ac:dyDescent="0.25">
      <c r="H4072">
        <v>104336</v>
      </c>
      <c r="I4072" t="s">
        <v>22345</v>
      </c>
      <c r="K4072" s="94" t="s">
        <v>5669</v>
      </c>
      <c r="L4072" s="94" t="s">
        <v>5670</v>
      </c>
    </row>
    <row r="4073" spans="8:12" ht="15" x14ac:dyDescent="0.25">
      <c r="H4073">
        <v>104337</v>
      </c>
      <c r="I4073" t="s">
        <v>22346</v>
      </c>
      <c r="K4073" s="94" t="s">
        <v>5671</v>
      </c>
      <c r="L4073" s="94" t="s">
        <v>5672</v>
      </c>
    </row>
    <row r="4074" spans="8:12" ht="15" x14ac:dyDescent="0.25">
      <c r="H4074">
        <v>104338</v>
      </c>
      <c r="I4074" t="s">
        <v>22347</v>
      </c>
      <c r="K4074" s="94" t="s">
        <v>5673</v>
      </c>
      <c r="L4074" s="94" t="s">
        <v>5674</v>
      </c>
    </row>
    <row r="4075" spans="8:12" ht="15" x14ac:dyDescent="0.25">
      <c r="H4075">
        <v>104339</v>
      </c>
      <c r="I4075" t="s">
        <v>22348</v>
      </c>
      <c r="K4075" s="94" t="s">
        <v>5675</v>
      </c>
      <c r="L4075" s="94" t="s">
        <v>5676</v>
      </c>
    </row>
    <row r="4076" spans="8:12" ht="15" x14ac:dyDescent="0.25">
      <c r="H4076">
        <v>104340</v>
      </c>
      <c r="I4076" t="s">
        <v>22349</v>
      </c>
      <c r="K4076" s="94" t="s">
        <v>5677</v>
      </c>
      <c r="L4076" s="94" t="s">
        <v>5678</v>
      </c>
    </row>
    <row r="4077" spans="8:12" ht="15" x14ac:dyDescent="0.25">
      <c r="H4077">
        <v>104341</v>
      </c>
      <c r="I4077" t="s">
        <v>22350</v>
      </c>
      <c r="K4077" s="94" t="s">
        <v>5679</v>
      </c>
      <c r="L4077" s="94" t="s">
        <v>5680</v>
      </c>
    </row>
    <row r="4078" spans="8:12" ht="15" x14ac:dyDescent="0.25">
      <c r="H4078">
        <v>104342</v>
      </c>
      <c r="I4078" t="s">
        <v>22351</v>
      </c>
      <c r="K4078" s="94" t="s">
        <v>5681</v>
      </c>
      <c r="L4078" s="94" t="s">
        <v>5682</v>
      </c>
    </row>
    <row r="4079" spans="8:12" ht="15" x14ac:dyDescent="0.25">
      <c r="H4079">
        <v>104343</v>
      </c>
      <c r="I4079" t="s">
        <v>22352</v>
      </c>
      <c r="K4079" s="94" t="s">
        <v>5683</v>
      </c>
      <c r="L4079" s="94" t="s">
        <v>5684</v>
      </c>
    </row>
    <row r="4080" spans="8:12" ht="15" x14ac:dyDescent="0.25">
      <c r="H4080">
        <v>104344</v>
      </c>
      <c r="I4080" t="s">
        <v>22353</v>
      </c>
      <c r="K4080" s="94" t="s">
        <v>5685</v>
      </c>
      <c r="L4080" s="94" t="s">
        <v>14903</v>
      </c>
    </row>
    <row r="4081" spans="8:12" ht="15" x14ac:dyDescent="0.25">
      <c r="H4081">
        <v>104345</v>
      </c>
      <c r="I4081" t="s">
        <v>22354</v>
      </c>
      <c r="K4081" s="94" t="s">
        <v>5686</v>
      </c>
      <c r="L4081" s="94" t="s">
        <v>14904</v>
      </c>
    </row>
    <row r="4082" spans="8:12" ht="15" x14ac:dyDescent="0.25">
      <c r="H4082">
        <v>104346</v>
      </c>
      <c r="I4082" t="s">
        <v>22355</v>
      </c>
      <c r="K4082" s="94" t="s">
        <v>5687</v>
      </c>
      <c r="L4082" s="94" t="s">
        <v>14905</v>
      </c>
    </row>
    <row r="4083" spans="8:12" ht="15" x14ac:dyDescent="0.25">
      <c r="H4083">
        <v>104347</v>
      </c>
      <c r="I4083" t="s">
        <v>22356</v>
      </c>
      <c r="K4083" s="94" t="s">
        <v>5688</v>
      </c>
      <c r="L4083" s="94" t="s">
        <v>14906</v>
      </c>
    </row>
    <row r="4084" spans="8:12" ht="15" x14ac:dyDescent="0.25">
      <c r="H4084">
        <v>104348</v>
      </c>
      <c r="I4084" t="s">
        <v>22357</v>
      </c>
      <c r="K4084" s="94" t="s">
        <v>5689</v>
      </c>
      <c r="L4084" s="94" t="s">
        <v>14907</v>
      </c>
    </row>
    <row r="4085" spans="8:12" ht="15" x14ac:dyDescent="0.25">
      <c r="H4085">
        <v>104349</v>
      </c>
      <c r="I4085" t="s">
        <v>22358</v>
      </c>
      <c r="K4085" s="94" t="s">
        <v>5690</v>
      </c>
      <c r="L4085" s="94" t="s">
        <v>14908</v>
      </c>
    </row>
    <row r="4086" spans="8:12" ht="15" x14ac:dyDescent="0.25">
      <c r="H4086">
        <v>104350</v>
      </c>
      <c r="I4086" t="s">
        <v>22359</v>
      </c>
      <c r="K4086" s="94" t="s">
        <v>5691</v>
      </c>
      <c r="L4086" s="94" t="s">
        <v>14909</v>
      </c>
    </row>
    <row r="4087" spans="8:12" ht="15" x14ac:dyDescent="0.25">
      <c r="H4087">
        <v>104351</v>
      </c>
      <c r="I4087" t="s">
        <v>22360</v>
      </c>
      <c r="K4087" s="94" t="s">
        <v>5692</v>
      </c>
      <c r="L4087" s="94" t="s">
        <v>5693</v>
      </c>
    </row>
    <row r="4088" spans="8:12" ht="15" x14ac:dyDescent="0.25">
      <c r="H4088">
        <v>104352</v>
      </c>
      <c r="I4088" t="s">
        <v>22361</v>
      </c>
      <c r="K4088" s="94" t="s">
        <v>5694</v>
      </c>
      <c r="L4088" s="94" t="s">
        <v>14910</v>
      </c>
    </row>
    <row r="4089" spans="8:12" ht="15" x14ac:dyDescent="0.25">
      <c r="H4089">
        <v>104353</v>
      </c>
      <c r="I4089" t="s">
        <v>22362</v>
      </c>
      <c r="K4089" s="94" t="s">
        <v>5695</v>
      </c>
      <c r="L4089" s="94" t="s">
        <v>14911</v>
      </c>
    </row>
    <row r="4090" spans="8:12" ht="15" x14ac:dyDescent="0.25">
      <c r="H4090">
        <v>104354</v>
      </c>
      <c r="I4090" t="s">
        <v>22363</v>
      </c>
      <c r="K4090" s="94" t="s">
        <v>5696</v>
      </c>
      <c r="L4090" s="94" t="s">
        <v>14912</v>
      </c>
    </row>
    <row r="4091" spans="8:12" ht="15" x14ac:dyDescent="0.25">
      <c r="H4091">
        <v>104355</v>
      </c>
      <c r="I4091" t="s">
        <v>22364</v>
      </c>
      <c r="K4091" s="94" t="s">
        <v>5697</v>
      </c>
      <c r="L4091" s="94" t="s">
        <v>14913</v>
      </c>
    </row>
    <row r="4092" spans="8:12" ht="15" x14ac:dyDescent="0.25">
      <c r="H4092">
        <v>104356</v>
      </c>
      <c r="I4092" t="s">
        <v>22365</v>
      </c>
      <c r="K4092" s="94" t="s">
        <v>5698</v>
      </c>
      <c r="L4092" s="94" t="s">
        <v>14914</v>
      </c>
    </row>
    <row r="4093" spans="8:12" ht="15" x14ac:dyDescent="0.25">
      <c r="H4093">
        <v>104357</v>
      </c>
      <c r="I4093" t="s">
        <v>23932</v>
      </c>
      <c r="K4093" s="94" t="s">
        <v>5699</v>
      </c>
      <c r="L4093" s="94" t="s">
        <v>5700</v>
      </c>
    </row>
    <row r="4094" spans="8:12" ht="15" x14ac:dyDescent="0.25">
      <c r="H4094">
        <v>104358</v>
      </c>
      <c r="I4094" t="s">
        <v>22366</v>
      </c>
      <c r="K4094" s="94" t="s">
        <v>5701</v>
      </c>
      <c r="L4094" s="94" t="s">
        <v>5702</v>
      </c>
    </row>
    <row r="4095" spans="8:12" ht="15" x14ac:dyDescent="0.25">
      <c r="H4095">
        <v>104359</v>
      </c>
      <c r="I4095" t="s">
        <v>22367</v>
      </c>
      <c r="K4095" s="94" t="s">
        <v>5703</v>
      </c>
      <c r="L4095" s="94" t="s">
        <v>5704</v>
      </c>
    </row>
    <row r="4096" spans="8:12" ht="15" x14ac:dyDescent="0.25">
      <c r="H4096">
        <v>104360</v>
      </c>
      <c r="I4096" t="s">
        <v>22368</v>
      </c>
      <c r="K4096" s="94" t="s">
        <v>5705</v>
      </c>
      <c r="L4096" s="94" t="s">
        <v>5706</v>
      </c>
    </row>
    <row r="4097" spans="8:12" ht="15" x14ac:dyDescent="0.25">
      <c r="H4097">
        <v>104361</v>
      </c>
      <c r="I4097" t="s">
        <v>23933</v>
      </c>
      <c r="K4097" s="94" t="s">
        <v>5707</v>
      </c>
      <c r="L4097" s="94" t="s">
        <v>5708</v>
      </c>
    </row>
    <row r="4098" spans="8:12" ht="15" x14ac:dyDescent="0.25">
      <c r="H4098">
        <v>104362</v>
      </c>
      <c r="I4098" t="s">
        <v>19645</v>
      </c>
      <c r="K4098" s="94" t="s">
        <v>5709</v>
      </c>
      <c r="L4098" s="94" t="s">
        <v>4981</v>
      </c>
    </row>
    <row r="4099" spans="8:12" ht="15" x14ac:dyDescent="0.25">
      <c r="H4099">
        <v>104363</v>
      </c>
      <c r="I4099" t="s">
        <v>22369</v>
      </c>
      <c r="K4099" s="94" t="s">
        <v>5710</v>
      </c>
      <c r="L4099" s="94" t="s">
        <v>5711</v>
      </c>
    </row>
    <row r="4100" spans="8:12" ht="15" x14ac:dyDescent="0.25">
      <c r="H4100">
        <v>104364</v>
      </c>
      <c r="I4100" t="s">
        <v>22370</v>
      </c>
      <c r="K4100" s="94" t="s">
        <v>5712</v>
      </c>
      <c r="L4100" s="94" t="s">
        <v>5713</v>
      </c>
    </row>
    <row r="4101" spans="8:12" ht="15" x14ac:dyDescent="0.25">
      <c r="H4101">
        <v>104365</v>
      </c>
      <c r="I4101" t="s">
        <v>22371</v>
      </c>
      <c r="K4101" s="94" t="s">
        <v>5714</v>
      </c>
      <c r="L4101" s="94" t="s">
        <v>5715</v>
      </c>
    </row>
    <row r="4102" spans="8:12" ht="15" x14ac:dyDescent="0.25">
      <c r="H4102">
        <v>104366</v>
      </c>
      <c r="I4102" t="s">
        <v>22372</v>
      </c>
      <c r="K4102" s="94" t="s">
        <v>5716</v>
      </c>
      <c r="L4102" s="94" t="s">
        <v>5717</v>
      </c>
    </row>
    <row r="4103" spans="8:12" ht="15" x14ac:dyDescent="0.25">
      <c r="H4103">
        <v>104367</v>
      </c>
      <c r="I4103" t="s">
        <v>22373</v>
      </c>
      <c r="K4103" s="94" t="s">
        <v>5718</v>
      </c>
      <c r="L4103" s="94" t="s">
        <v>5719</v>
      </c>
    </row>
    <row r="4104" spans="8:12" ht="15" x14ac:dyDescent="0.25">
      <c r="H4104">
        <v>104368</v>
      </c>
      <c r="I4104" t="s">
        <v>2570</v>
      </c>
      <c r="K4104" s="94" t="s">
        <v>5720</v>
      </c>
      <c r="L4104" s="94" t="s">
        <v>5721</v>
      </c>
    </row>
    <row r="4105" spans="8:12" ht="15" x14ac:dyDescent="0.25">
      <c r="H4105">
        <v>104369</v>
      </c>
      <c r="I4105" t="s">
        <v>22374</v>
      </c>
      <c r="K4105" s="94" t="s">
        <v>5722</v>
      </c>
      <c r="L4105" s="94" t="s">
        <v>5723</v>
      </c>
    </row>
    <row r="4106" spans="8:12" ht="15" x14ac:dyDescent="0.25">
      <c r="H4106">
        <v>104370</v>
      </c>
      <c r="I4106" t="s">
        <v>22375</v>
      </c>
      <c r="K4106" s="94" t="s">
        <v>5724</v>
      </c>
      <c r="L4106" s="94" t="s">
        <v>5725</v>
      </c>
    </row>
    <row r="4107" spans="8:12" ht="15" x14ac:dyDescent="0.25">
      <c r="H4107">
        <v>104371</v>
      </c>
      <c r="I4107" t="s">
        <v>23934</v>
      </c>
      <c r="K4107" s="94" t="s">
        <v>5726</v>
      </c>
      <c r="L4107" s="94" t="s">
        <v>14915</v>
      </c>
    </row>
    <row r="4108" spans="8:12" ht="15" x14ac:dyDescent="0.25">
      <c r="H4108">
        <v>104372</v>
      </c>
      <c r="I4108" t="s">
        <v>23935</v>
      </c>
      <c r="K4108" s="94" t="s">
        <v>5727</v>
      </c>
      <c r="L4108" s="94" t="s">
        <v>14916</v>
      </c>
    </row>
    <row r="4109" spans="8:12" ht="15" x14ac:dyDescent="0.25">
      <c r="H4109">
        <v>104373</v>
      </c>
      <c r="I4109" t="s">
        <v>23936</v>
      </c>
      <c r="K4109" s="94" t="s">
        <v>5728</v>
      </c>
      <c r="L4109" s="94" t="s">
        <v>5729</v>
      </c>
    </row>
    <row r="4110" spans="8:12" ht="15" x14ac:dyDescent="0.25">
      <c r="H4110">
        <v>104374</v>
      </c>
      <c r="I4110" t="s">
        <v>22376</v>
      </c>
      <c r="K4110" s="94" t="s">
        <v>5730</v>
      </c>
      <c r="L4110" s="94" t="s">
        <v>14917</v>
      </c>
    </row>
    <row r="4111" spans="8:12" ht="15" x14ac:dyDescent="0.25">
      <c r="H4111">
        <v>104375</v>
      </c>
      <c r="I4111" t="s">
        <v>22377</v>
      </c>
      <c r="K4111" s="94" t="s">
        <v>5731</v>
      </c>
      <c r="L4111" s="94" t="s">
        <v>22959</v>
      </c>
    </row>
    <row r="4112" spans="8:12" ht="15" x14ac:dyDescent="0.25">
      <c r="H4112">
        <v>104376</v>
      </c>
      <c r="I4112" t="s">
        <v>22378</v>
      </c>
      <c r="K4112" s="94" t="s">
        <v>5732</v>
      </c>
      <c r="L4112" s="94" t="s">
        <v>14918</v>
      </c>
    </row>
    <row r="4113" spans="8:12" ht="15" x14ac:dyDescent="0.25">
      <c r="H4113">
        <v>104377</v>
      </c>
      <c r="I4113" t="s">
        <v>22379</v>
      </c>
      <c r="K4113" s="94" t="s">
        <v>5733</v>
      </c>
      <c r="L4113" s="94" t="s">
        <v>5734</v>
      </c>
    </row>
    <row r="4114" spans="8:12" ht="15" x14ac:dyDescent="0.25">
      <c r="H4114">
        <v>104378</v>
      </c>
      <c r="I4114" t="s">
        <v>22380</v>
      </c>
      <c r="K4114" s="94" t="s">
        <v>5735</v>
      </c>
      <c r="L4114" s="94" t="s">
        <v>5736</v>
      </c>
    </row>
    <row r="4115" spans="8:12" ht="15" x14ac:dyDescent="0.25">
      <c r="H4115">
        <v>104379</v>
      </c>
      <c r="I4115" t="s">
        <v>22381</v>
      </c>
      <c r="K4115" s="94" t="s">
        <v>5737</v>
      </c>
      <c r="L4115" s="94" t="s">
        <v>5738</v>
      </c>
    </row>
    <row r="4116" spans="8:12" ht="15" x14ac:dyDescent="0.25">
      <c r="H4116">
        <v>104380</v>
      </c>
      <c r="I4116" t="s">
        <v>22382</v>
      </c>
      <c r="K4116" s="94" t="s">
        <v>5739</v>
      </c>
      <c r="L4116" s="94" t="s">
        <v>5740</v>
      </c>
    </row>
    <row r="4117" spans="8:12" ht="15" x14ac:dyDescent="0.25">
      <c r="H4117">
        <v>104381</v>
      </c>
      <c r="I4117" t="s">
        <v>22383</v>
      </c>
      <c r="K4117" s="94" t="s">
        <v>5741</v>
      </c>
      <c r="L4117" s="94" t="s">
        <v>5742</v>
      </c>
    </row>
    <row r="4118" spans="8:12" ht="15" x14ac:dyDescent="0.25">
      <c r="H4118">
        <v>104382</v>
      </c>
      <c r="I4118" t="s">
        <v>22384</v>
      </c>
      <c r="K4118" s="94" t="s">
        <v>5743</v>
      </c>
      <c r="L4118" s="94" t="s">
        <v>5742</v>
      </c>
    </row>
    <row r="4119" spans="8:12" ht="15" x14ac:dyDescent="0.25">
      <c r="H4119">
        <v>104383</v>
      </c>
      <c r="I4119" t="s">
        <v>11674</v>
      </c>
      <c r="K4119" s="94" t="s">
        <v>5744</v>
      </c>
      <c r="L4119" s="94" t="s">
        <v>5745</v>
      </c>
    </row>
    <row r="4120" spans="8:12" ht="15" x14ac:dyDescent="0.25">
      <c r="H4120">
        <v>104384</v>
      </c>
      <c r="I4120" t="s">
        <v>11675</v>
      </c>
      <c r="K4120" s="94" t="s">
        <v>5746</v>
      </c>
      <c r="L4120" s="94" t="s">
        <v>5747</v>
      </c>
    </row>
    <row r="4121" spans="8:12" ht="15" x14ac:dyDescent="0.25">
      <c r="H4121">
        <v>104385</v>
      </c>
      <c r="I4121" t="s">
        <v>22385</v>
      </c>
      <c r="K4121" s="94" t="s">
        <v>5748</v>
      </c>
      <c r="L4121" s="94" t="s">
        <v>5749</v>
      </c>
    </row>
    <row r="4122" spans="8:12" ht="15" x14ac:dyDescent="0.25">
      <c r="H4122">
        <v>104386</v>
      </c>
      <c r="I4122" t="s">
        <v>22386</v>
      </c>
      <c r="K4122" s="94" t="s">
        <v>5750</v>
      </c>
      <c r="L4122" s="94" t="s">
        <v>5751</v>
      </c>
    </row>
    <row r="4123" spans="8:12" ht="15" x14ac:dyDescent="0.25">
      <c r="H4123">
        <v>104387</v>
      </c>
      <c r="I4123" t="s">
        <v>22387</v>
      </c>
      <c r="K4123" s="94" t="s">
        <v>5752</v>
      </c>
      <c r="L4123" s="94" t="s">
        <v>5753</v>
      </c>
    </row>
    <row r="4124" spans="8:12" ht="15" x14ac:dyDescent="0.25">
      <c r="H4124">
        <v>104388</v>
      </c>
      <c r="I4124" t="s">
        <v>22388</v>
      </c>
      <c r="K4124" s="94" t="s">
        <v>5754</v>
      </c>
      <c r="L4124" s="94" t="s">
        <v>5749</v>
      </c>
    </row>
    <row r="4125" spans="8:12" ht="15" x14ac:dyDescent="0.25">
      <c r="H4125">
        <v>104389</v>
      </c>
      <c r="I4125" t="s">
        <v>22389</v>
      </c>
      <c r="K4125" s="94" t="s">
        <v>5755</v>
      </c>
      <c r="L4125" s="94" t="s">
        <v>5756</v>
      </c>
    </row>
    <row r="4126" spans="8:12" ht="15" x14ac:dyDescent="0.25">
      <c r="H4126">
        <v>104390</v>
      </c>
      <c r="I4126" t="s">
        <v>22390</v>
      </c>
      <c r="K4126" s="94" t="s">
        <v>5757</v>
      </c>
      <c r="L4126" s="94" t="s">
        <v>5745</v>
      </c>
    </row>
    <row r="4127" spans="8:12" ht="15" x14ac:dyDescent="0.25">
      <c r="H4127">
        <v>104391</v>
      </c>
      <c r="I4127" t="s">
        <v>23937</v>
      </c>
      <c r="K4127" s="94" t="s">
        <v>5758</v>
      </c>
      <c r="L4127" s="94" t="s">
        <v>5759</v>
      </c>
    </row>
    <row r="4128" spans="8:12" ht="15" x14ac:dyDescent="0.25">
      <c r="H4128">
        <v>104392</v>
      </c>
      <c r="I4128" t="s">
        <v>23938</v>
      </c>
      <c r="K4128" s="94" t="s">
        <v>5760</v>
      </c>
      <c r="L4128" s="94" t="s">
        <v>5761</v>
      </c>
    </row>
    <row r="4129" spans="8:12" ht="15" x14ac:dyDescent="0.25">
      <c r="H4129">
        <v>104393</v>
      </c>
      <c r="I4129" t="s">
        <v>22391</v>
      </c>
      <c r="K4129" s="94" t="s">
        <v>5762</v>
      </c>
      <c r="L4129" s="94" t="s">
        <v>5761</v>
      </c>
    </row>
    <row r="4130" spans="8:12" ht="15" x14ac:dyDescent="0.25">
      <c r="H4130">
        <v>104394</v>
      </c>
      <c r="I4130" t="s">
        <v>22392</v>
      </c>
      <c r="K4130" s="94" t="s">
        <v>5763</v>
      </c>
      <c r="L4130" s="94" t="s">
        <v>5764</v>
      </c>
    </row>
    <row r="4131" spans="8:12" ht="15" x14ac:dyDescent="0.25">
      <c r="H4131">
        <v>104395</v>
      </c>
      <c r="I4131" t="s">
        <v>11398</v>
      </c>
      <c r="K4131" s="94" t="s">
        <v>5765</v>
      </c>
      <c r="L4131" s="94" t="s">
        <v>5766</v>
      </c>
    </row>
    <row r="4132" spans="8:12" ht="15" x14ac:dyDescent="0.25">
      <c r="H4132">
        <v>104396</v>
      </c>
      <c r="I4132" t="s">
        <v>23939</v>
      </c>
      <c r="K4132" s="94" t="s">
        <v>5767</v>
      </c>
      <c r="L4132" s="94" t="s">
        <v>5759</v>
      </c>
    </row>
    <row r="4133" spans="8:12" ht="15" x14ac:dyDescent="0.25">
      <c r="H4133">
        <v>104397</v>
      </c>
      <c r="I4133" t="s">
        <v>22393</v>
      </c>
      <c r="K4133" s="94" t="s">
        <v>5768</v>
      </c>
      <c r="L4133" s="94" t="s">
        <v>5769</v>
      </c>
    </row>
    <row r="4134" spans="8:12" ht="15" x14ac:dyDescent="0.25">
      <c r="H4134">
        <v>104398</v>
      </c>
      <c r="I4134" t="s">
        <v>11618</v>
      </c>
      <c r="K4134" s="94" t="s">
        <v>5770</v>
      </c>
      <c r="L4134" s="94" t="s">
        <v>5753</v>
      </c>
    </row>
    <row r="4135" spans="8:12" ht="15" x14ac:dyDescent="0.25">
      <c r="H4135">
        <v>104399</v>
      </c>
      <c r="I4135" t="s">
        <v>22394</v>
      </c>
      <c r="K4135" s="94" t="s">
        <v>5771</v>
      </c>
      <c r="L4135" s="94" t="s">
        <v>5772</v>
      </c>
    </row>
    <row r="4136" spans="8:12" ht="15" x14ac:dyDescent="0.25">
      <c r="H4136">
        <v>104400</v>
      </c>
      <c r="I4136" t="s">
        <v>22395</v>
      </c>
      <c r="K4136" s="94" t="s">
        <v>5773</v>
      </c>
      <c r="L4136" s="94" t="s">
        <v>5774</v>
      </c>
    </row>
    <row r="4137" spans="8:12" ht="15" x14ac:dyDescent="0.25">
      <c r="H4137">
        <v>104401</v>
      </c>
      <c r="I4137" t="s">
        <v>22396</v>
      </c>
      <c r="K4137" s="94" t="s">
        <v>5775</v>
      </c>
      <c r="L4137" s="94" t="s">
        <v>5749</v>
      </c>
    </row>
    <row r="4138" spans="8:12" ht="15" x14ac:dyDescent="0.25">
      <c r="H4138">
        <v>104402</v>
      </c>
      <c r="I4138" t="s">
        <v>22397</v>
      </c>
      <c r="K4138" s="94" t="s">
        <v>5776</v>
      </c>
      <c r="L4138" s="94" t="s">
        <v>5777</v>
      </c>
    </row>
    <row r="4139" spans="8:12" ht="15" x14ac:dyDescent="0.25">
      <c r="H4139">
        <v>104403</v>
      </c>
      <c r="I4139" t="s">
        <v>22398</v>
      </c>
      <c r="K4139" s="94" t="s">
        <v>5778</v>
      </c>
      <c r="L4139" s="94" t="s">
        <v>5772</v>
      </c>
    </row>
    <row r="4140" spans="8:12" ht="15" x14ac:dyDescent="0.25">
      <c r="H4140">
        <v>104404</v>
      </c>
      <c r="I4140" t="s">
        <v>22399</v>
      </c>
      <c r="K4140" s="94" t="s">
        <v>5779</v>
      </c>
      <c r="L4140" s="94" t="s">
        <v>5780</v>
      </c>
    </row>
    <row r="4141" spans="8:12" ht="15" x14ac:dyDescent="0.25">
      <c r="H4141">
        <v>104405</v>
      </c>
      <c r="I4141" t="s">
        <v>22400</v>
      </c>
      <c r="K4141" s="94" t="s">
        <v>5781</v>
      </c>
      <c r="L4141" s="94" t="s">
        <v>5766</v>
      </c>
    </row>
    <row r="4142" spans="8:12" ht="15" x14ac:dyDescent="0.25">
      <c r="H4142">
        <v>104406</v>
      </c>
      <c r="I4142" t="s">
        <v>22401</v>
      </c>
      <c r="K4142" s="94" t="s">
        <v>5782</v>
      </c>
      <c r="L4142" s="94" t="s">
        <v>5783</v>
      </c>
    </row>
    <row r="4143" spans="8:12" ht="15" x14ac:dyDescent="0.25">
      <c r="H4143">
        <v>104407</v>
      </c>
      <c r="I4143" t="s">
        <v>22402</v>
      </c>
      <c r="K4143" s="94" t="s">
        <v>5784</v>
      </c>
      <c r="L4143" s="94" t="s">
        <v>5772</v>
      </c>
    </row>
    <row r="4144" spans="8:12" ht="15" x14ac:dyDescent="0.25">
      <c r="H4144">
        <v>104408</v>
      </c>
      <c r="I4144" t="s">
        <v>22403</v>
      </c>
      <c r="K4144" s="94" t="s">
        <v>5785</v>
      </c>
      <c r="L4144" s="94" t="s">
        <v>5753</v>
      </c>
    </row>
    <row r="4145" spans="8:12" ht="15" x14ac:dyDescent="0.25">
      <c r="H4145">
        <v>104409</v>
      </c>
      <c r="I4145" t="s">
        <v>22404</v>
      </c>
      <c r="K4145" s="94" t="s">
        <v>5786</v>
      </c>
      <c r="L4145" s="94" t="s">
        <v>5787</v>
      </c>
    </row>
    <row r="4146" spans="8:12" ht="15" x14ac:dyDescent="0.25">
      <c r="H4146">
        <v>104410</v>
      </c>
      <c r="I4146" t="s">
        <v>11676</v>
      </c>
      <c r="K4146" s="94" t="s">
        <v>5788</v>
      </c>
      <c r="L4146" s="94" t="s">
        <v>5749</v>
      </c>
    </row>
    <row r="4147" spans="8:12" ht="15" x14ac:dyDescent="0.25">
      <c r="H4147">
        <v>104411</v>
      </c>
      <c r="I4147" t="s">
        <v>22405</v>
      </c>
      <c r="K4147" s="94" t="s">
        <v>5789</v>
      </c>
      <c r="L4147" s="94" t="s">
        <v>5783</v>
      </c>
    </row>
    <row r="4148" spans="8:12" ht="15" x14ac:dyDescent="0.25">
      <c r="H4148">
        <v>104412</v>
      </c>
      <c r="I4148" t="s">
        <v>22406</v>
      </c>
      <c r="K4148" s="94" t="s">
        <v>5790</v>
      </c>
      <c r="L4148" s="94" t="s">
        <v>5791</v>
      </c>
    </row>
    <row r="4149" spans="8:12" ht="15" x14ac:dyDescent="0.25">
      <c r="H4149">
        <v>104413</v>
      </c>
      <c r="I4149" t="s">
        <v>22407</v>
      </c>
      <c r="K4149" s="94" t="s">
        <v>5792</v>
      </c>
      <c r="L4149" s="94" t="s">
        <v>5772</v>
      </c>
    </row>
    <row r="4150" spans="8:12" ht="15" x14ac:dyDescent="0.25">
      <c r="H4150">
        <v>104414</v>
      </c>
      <c r="I4150" t="s">
        <v>22408</v>
      </c>
      <c r="K4150" s="94" t="s">
        <v>5793</v>
      </c>
      <c r="L4150" s="94" t="s">
        <v>5777</v>
      </c>
    </row>
    <row r="4151" spans="8:12" ht="15" x14ac:dyDescent="0.25">
      <c r="H4151">
        <v>104415</v>
      </c>
      <c r="I4151" t="s">
        <v>22409</v>
      </c>
      <c r="K4151" s="94" t="s">
        <v>5794</v>
      </c>
      <c r="L4151" s="94" t="s">
        <v>5769</v>
      </c>
    </row>
    <row r="4152" spans="8:12" ht="15" x14ac:dyDescent="0.25">
      <c r="H4152">
        <v>104416</v>
      </c>
      <c r="I4152" t="s">
        <v>11677</v>
      </c>
      <c r="K4152" s="94" t="s">
        <v>5795</v>
      </c>
      <c r="L4152" s="94" t="s">
        <v>5780</v>
      </c>
    </row>
    <row r="4153" spans="8:12" ht="15" x14ac:dyDescent="0.25">
      <c r="H4153">
        <v>104417</v>
      </c>
      <c r="I4153" t="s">
        <v>22410</v>
      </c>
      <c r="K4153" s="94" t="s">
        <v>5796</v>
      </c>
      <c r="L4153" s="94" t="s">
        <v>5797</v>
      </c>
    </row>
    <row r="4154" spans="8:12" ht="15" x14ac:dyDescent="0.25">
      <c r="H4154">
        <v>104418</v>
      </c>
      <c r="I4154" t="s">
        <v>22411</v>
      </c>
      <c r="K4154" s="94" t="s">
        <v>5798</v>
      </c>
      <c r="L4154" s="94" t="s">
        <v>5799</v>
      </c>
    </row>
    <row r="4155" spans="8:12" ht="15" x14ac:dyDescent="0.25">
      <c r="H4155">
        <v>104419</v>
      </c>
      <c r="I4155" t="s">
        <v>11636</v>
      </c>
      <c r="K4155" s="94" t="s">
        <v>5800</v>
      </c>
      <c r="L4155" s="94" t="s">
        <v>5801</v>
      </c>
    </row>
    <row r="4156" spans="8:12" ht="15" x14ac:dyDescent="0.25">
      <c r="H4156">
        <v>104420</v>
      </c>
      <c r="I4156" t="s">
        <v>22412</v>
      </c>
      <c r="K4156" s="94" t="s">
        <v>5802</v>
      </c>
      <c r="L4156" s="94" t="s">
        <v>5803</v>
      </c>
    </row>
    <row r="4157" spans="8:12" ht="15" x14ac:dyDescent="0.25">
      <c r="H4157">
        <v>104421</v>
      </c>
      <c r="I4157" t="s">
        <v>22413</v>
      </c>
      <c r="K4157" s="94" t="s">
        <v>5804</v>
      </c>
      <c r="L4157" s="94" t="s">
        <v>5772</v>
      </c>
    </row>
    <row r="4158" spans="8:12" ht="15" x14ac:dyDescent="0.25">
      <c r="H4158">
        <v>104422</v>
      </c>
      <c r="I4158" t="s">
        <v>22414</v>
      </c>
      <c r="K4158" s="94" t="s">
        <v>5805</v>
      </c>
      <c r="L4158" s="94" t="s">
        <v>5783</v>
      </c>
    </row>
    <row r="4159" spans="8:12" ht="15" x14ac:dyDescent="0.25">
      <c r="H4159">
        <v>104423</v>
      </c>
      <c r="I4159" t="s">
        <v>22415</v>
      </c>
      <c r="K4159" s="94" t="s">
        <v>5806</v>
      </c>
      <c r="L4159" s="94" t="s">
        <v>5807</v>
      </c>
    </row>
    <row r="4160" spans="8:12" ht="15" x14ac:dyDescent="0.25">
      <c r="H4160">
        <v>104424</v>
      </c>
      <c r="I4160" t="s">
        <v>22416</v>
      </c>
      <c r="K4160" s="94" t="s">
        <v>5808</v>
      </c>
      <c r="L4160" s="94" t="s">
        <v>5787</v>
      </c>
    </row>
    <row r="4161" spans="8:12" ht="15" x14ac:dyDescent="0.25">
      <c r="H4161">
        <v>104425</v>
      </c>
      <c r="I4161" t="s">
        <v>22417</v>
      </c>
      <c r="K4161" s="94" t="s">
        <v>5809</v>
      </c>
      <c r="L4161" s="94" t="s">
        <v>5772</v>
      </c>
    </row>
    <row r="4162" spans="8:12" ht="15" x14ac:dyDescent="0.25">
      <c r="H4162">
        <v>104426</v>
      </c>
      <c r="I4162" t="s">
        <v>22418</v>
      </c>
      <c r="K4162" s="94" t="s">
        <v>5810</v>
      </c>
      <c r="L4162" s="94" t="s">
        <v>5777</v>
      </c>
    </row>
    <row r="4163" spans="8:12" ht="15" x14ac:dyDescent="0.25">
      <c r="H4163">
        <v>104427</v>
      </c>
      <c r="I4163" t="s">
        <v>22419</v>
      </c>
      <c r="K4163" s="94" t="s">
        <v>5811</v>
      </c>
      <c r="L4163" s="94" t="s">
        <v>5769</v>
      </c>
    </row>
    <row r="4164" spans="8:12" ht="15" x14ac:dyDescent="0.25">
      <c r="H4164">
        <v>104428</v>
      </c>
      <c r="I4164" t="s">
        <v>22420</v>
      </c>
      <c r="K4164" s="94" t="s">
        <v>5812</v>
      </c>
      <c r="L4164" s="94" t="s">
        <v>5797</v>
      </c>
    </row>
    <row r="4165" spans="8:12" ht="15" x14ac:dyDescent="0.25">
      <c r="H4165">
        <v>104429</v>
      </c>
      <c r="I4165" t="s">
        <v>22421</v>
      </c>
      <c r="K4165" s="94" t="s">
        <v>5813</v>
      </c>
      <c r="L4165" s="94" t="s">
        <v>5801</v>
      </c>
    </row>
    <row r="4166" spans="8:12" ht="15" x14ac:dyDescent="0.25">
      <c r="H4166">
        <v>104430</v>
      </c>
      <c r="I4166" t="s">
        <v>22422</v>
      </c>
      <c r="K4166" s="94" t="s">
        <v>5814</v>
      </c>
      <c r="L4166" s="94" t="s">
        <v>5803</v>
      </c>
    </row>
    <row r="4167" spans="8:12" ht="15" x14ac:dyDescent="0.25">
      <c r="H4167">
        <v>104431</v>
      </c>
      <c r="I4167" t="s">
        <v>22423</v>
      </c>
      <c r="K4167" s="94" t="s">
        <v>5815</v>
      </c>
      <c r="L4167" s="94" t="s">
        <v>5753</v>
      </c>
    </row>
    <row r="4168" spans="8:12" ht="15" x14ac:dyDescent="0.25">
      <c r="H4168">
        <v>104432</v>
      </c>
      <c r="I4168" t="s">
        <v>22424</v>
      </c>
      <c r="K4168" s="94" t="s">
        <v>5816</v>
      </c>
      <c r="L4168" s="94" t="s">
        <v>5749</v>
      </c>
    </row>
    <row r="4169" spans="8:12" ht="15" x14ac:dyDescent="0.25">
      <c r="H4169">
        <v>104433</v>
      </c>
      <c r="I4169" t="s">
        <v>22425</v>
      </c>
      <c r="K4169" s="94" t="s">
        <v>5817</v>
      </c>
      <c r="L4169" s="94" t="s">
        <v>5818</v>
      </c>
    </row>
    <row r="4170" spans="8:12" ht="15" x14ac:dyDescent="0.25">
      <c r="H4170">
        <v>104434</v>
      </c>
      <c r="I4170" t="s">
        <v>22426</v>
      </c>
      <c r="K4170" s="94" t="s">
        <v>5819</v>
      </c>
      <c r="L4170" s="94" t="s">
        <v>5820</v>
      </c>
    </row>
    <row r="4171" spans="8:12" ht="15" x14ac:dyDescent="0.25">
      <c r="H4171">
        <v>104435</v>
      </c>
      <c r="I4171" t="s">
        <v>22427</v>
      </c>
      <c r="K4171" s="94" t="s">
        <v>5821</v>
      </c>
      <c r="L4171" s="94" t="s">
        <v>5822</v>
      </c>
    </row>
    <row r="4172" spans="8:12" ht="15" x14ac:dyDescent="0.25">
      <c r="H4172">
        <v>104436</v>
      </c>
      <c r="I4172" t="s">
        <v>22428</v>
      </c>
      <c r="K4172" s="94" t="s">
        <v>5823</v>
      </c>
      <c r="L4172" s="94" t="s">
        <v>5824</v>
      </c>
    </row>
    <row r="4173" spans="8:12" ht="15" x14ac:dyDescent="0.25">
      <c r="H4173">
        <v>104437</v>
      </c>
      <c r="I4173" t="s">
        <v>23940</v>
      </c>
      <c r="K4173" s="94" t="s">
        <v>5825</v>
      </c>
      <c r="L4173" s="94" t="s">
        <v>5826</v>
      </c>
    </row>
    <row r="4174" spans="8:12" ht="15" x14ac:dyDescent="0.25">
      <c r="H4174">
        <v>104438</v>
      </c>
      <c r="I4174" t="s">
        <v>23941</v>
      </c>
      <c r="K4174" s="94" t="s">
        <v>5827</v>
      </c>
      <c r="L4174" s="94" t="s">
        <v>5783</v>
      </c>
    </row>
    <row r="4175" spans="8:12" ht="15" x14ac:dyDescent="0.25">
      <c r="H4175">
        <v>104439</v>
      </c>
      <c r="I4175" t="s">
        <v>23942</v>
      </c>
      <c r="K4175" s="94" t="s">
        <v>5828</v>
      </c>
      <c r="L4175" s="94" t="s">
        <v>5829</v>
      </c>
    </row>
    <row r="4176" spans="8:12" ht="15" x14ac:dyDescent="0.25">
      <c r="H4176">
        <v>104440</v>
      </c>
      <c r="I4176" t="s">
        <v>22429</v>
      </c>
      <c r="K4176" s="94" t="s">
        <v>5830</v>
      </c>
      <c r="L4176" s="94" t="s">
        <v>5831</v>
      </c>
    </row>
    <row r="4177" spans="8:12" ht="15" x14ac:dyDescent="0.25">
      <c r="H4177">
        <v>104441</v>
      </c>
      <c r="I4177" t="s">
        <v>22430</v>
      </c>
      <c r="K4177" s="94" t="s">
        <v>5832</v>
      </c>
      <c r="L4177" s="94" t="s">
        <v>5787</v>
      </c>
    </row>
    <row r="4178" spans="8:12" ht="15" x14ac:dyDescent="0.25">
      <c r="H4178">
        <v>104442</v>
      </c>
      <c r="I4178" t="s">
        <v>22431</v>
      </c>
      <c r="K4178" s="94" t="s">
        <v>5833</v>
      </c>
      <c r="L4178" s="94" t="s">
        <v>5772</v>
      </c>
    </row>
    <row r="4179" spans="8:12" ht="15" x14ac:dyDescent="0.25">
      <c r="H4179">
        <v>104443</v>
      </c>
      <c r="I4179" t="s">
        <v>2621</v>
      </c>
      <c r="K4179" s="94" t="s">
        <v>5834</v>
      </c>
      <c r="L4179" s="94" t="s">
        <v>5777</v>
      </c>
    </row>
    <row r="4180" spans="8:12" ht="15" x14ac:dyDescent="0.25">
      <c r="H4180">
        <v>104444</v>
      </c>
      <c r="I4180" t="s">
        <v>22432</v>
      </c>
      <c r="K4180" s="94" t="s">
        <v>5835</v>
      </c>
      <c r="L4180" s="94" t="s">
        <v>5753</v>
      </c>
    </row>
    <row r="4181" spans="8:12" ht="15" x14ac:dyDescent="0.25">
      <c r="H4181">
        <v>104445</v>
      </c>
      <c r="I4181" t="s">
        <v>22433</v>
      </c>
      <c r="K4181" s="94" t="s">
        <v>5836</v>
      </c>
      <c r="L4181" s="94" t="s">
        <v>5769</v>
      </c>
    </row>
    <row r="4182" spans="8:12" ht="15" x14ac:dyDescent="0.25">
      <c r="H4182">
        <v>104446</v>
      </c>
      <c r="I4182" t="s">
        <v>22434</v>
      </c>
      <c r="K4182" s="94" t="s">
        <v>5837</v>
      </c>
      <c r="L4182" s="94" t="s">
        <v>5749</v>
      </c>
    </row>
    <row r="4183" spans="8:12" ht="15" x14ac:dyDescent="0.25">
      <c r="H4183">
        <v>104447</v>
      </c>
      <c r="I4183" t="s">
        <v>22435</v>
      </c>
      <c r="K4183" s="94" t="s">
        <v>5838</v>
      </c>
      <c r="L4183" s="94" t="s">
        <v>5824</v>
      </c>
    </row>
    <row r="4184" spans="8:12" ht="15" x14ac:dyDescent="0.25">
      <c r="H4184">
        <v>104448</v>
      </c>
      <c r="I4184" t="s">
        <v>22436</v>
      </c>
      <c r="K4184" s="94" t="s">
        <v>5839</v>
      </c>
      <c r="L4184" s="94" t="s">
        <v>5807</v>
      </c>
    </row>
    <row r="4185" spans="8:12" ht="15" x14ac:dyDescent="0.25">
      <c r="H4185">
        <v>104449</v>
      </c>
      <c r="I4185" t="s">
        <v>22437</v>
      </c>
      <c r="K4185" s="94" t="s">
        <v>5840</v>
      </c>
      <c r="L4185" s="94" t="s">
        <v>5841</v>
      </c>
    </row>
    <row r="4186" spans="8:12" ht="15" x14ac:dyDescent="0.25">
      <c r="H4186">
        <v>104450</v>
      </c>
      <c r="I4186" t="s">
        <v>22438</v>
      </c>
      <c r="K4186" s="94" t="s">
        <v>5842</v>
      </c>
      <c r="L4186" s="94" t="s">
        <v>5797</v>
      </c>
    </row>
    <row r="4187" spans="8:12" ht="15" x14ac:dyDescent="0.25">
      <c r="H4187">
        <v>104451</v>
      </c>
      <c r="I4187" t="s">
        <v>22439</v>
      </c>
      <c r="K4187" s="94" t="s">
        <v>5843</v>
      </c>
      <c r="L4187" s="94" t="s">
        <v>5801</v>
      </c>
    </row>
    <row r="4188" spans="8:12" ht="15" x14ac:dyDescent="0.25">
      <c r="H4188">
        <v>104452</v>
      </c>
      <c r="I4188" t="s">
        <v>22440</v>
      </c>
      <c r="K4188" s="94" t="s">
        <v>5844</v>
      </c>
      <c r="L4188" s="94" t="s">
        <v>5818</v>
      </c>
    </row>
    <row r="4189" spans="8:12" ht="15" x14ac:dyDescent="0.25">
      <c r="H4189">
        <v>104453</v>
      </c>
      <c r="I4189" t="s">
        <v>22441</v>
      </c>
      <c r="K4189" s="94" t="s">
        <v>5845</v>
      </c>
      <c r="L4189" s="94" t="s">
        <v>5803</v>
      </c>
    </row>
    <row r="4190" spans="8:12" ht="15" x14ac:dyDescent="0.25">
      <c r="H4190">
        <v>104454</v>
      </c>
      <c r="I4190" t="s">
        <v>22442</v>
      </c>
      <c r="K4190" s="94" t="s">
        <v>5846</v>
      </c>
      <c r="L4190" s="94" t="s">
        <v>5764</v>
      </c>
    </row>
    <row r="4191" spans="8:12" ht="15" x14ac:dyDescent="0.25">
      <c r="H4191">
        <v>104455</v>
      </c>
      <c r="I4191" t="s">
        <v>22443</v>
      </c>
      <c r="K4191" s="94" t="s">
        <v>5847</v>
      </c>
      <c r="L4191" s="94" t="s">
        <v>22960</v>
      </c>
    </row>
    <row r="4192" spans="8:12" ht="15" x14ac:dyDescent="0.25">
      <c r="H4192">
        <v>104456</v>
      </c>
      <c r="I4192" t="s">
        <v>23943</v>
      </c>
      <c r="K4192" s="94" t="s">
        <v>11678</v>
      </c>
      <c r="L4192" s="94" t="s">
        <v>14919</v>
      </c>
    </row>
    <row r="4193" spans="8:12" ht="15" x14ac:dyDescent="0.25">
      <c r="H4193">
        <v>104457</v>
      </c>
      <c r="I4193" t="s">
        <v>23944</v>
      </c>
      <c r="K4193" s="94" t="s">
        <v>11679</v>
      </c>
      <c r="L4193" s="94" t="s">
        <v>14920</v>
      </c>
    </row>
    <row r="4194" spans="8:12" ht="15" x14ac:dyDescent="0.25">
      <c r="H4194">
        <v>104458</v>
      </c>
      <c r="I4194" t="s">
        <v>22444</v>
      </c>
      <c r="K4194" s="94" t="s">
        <v>11680</v>
      </c>
      <c r="L4194" s="94" t="s">
        <v>1644</v>
      </c>
    </row>
    <row r="4195" spans="8:12" ht="15" x14ac:dyDescent="0.25">
      <c r="H4195">
        <v>104459</v>
      </c>
      <c r="I4195" t="s">
        <v>22445</v>
      </c>
      <c r="K4195" s="94" t="s">
        <v>11681</v>
      </c>
      <c r="L4195" s="94" t="s">
        <v>11682</v>
      </c>
    </row>
    <row r="4196" spans="8:12" ht="15" x14ac:dyDescent="0.25">
      <c r="H4196">
        <v>104460</v>
      </c>
      <c r="I4196" t="s">
        <v>151</v>
      </c>
      <c r="K4196" s="94" t="s">
        <v>11683</v>
      </c>
      <c r="L4196" s="94" t="s">
        <v>11684</v>
      </c>
    </row>
    <row r="4197" spans="8:12" ht="15" x14ac:dyDescent="0.25">
      <c r="H4197">
        <v>104461</v>
      </c>
      <c r="I4197" t="s">
        <v>22446</v>
      </c>
      <c r="K4197" s="94" t="s">
        <v>11685</v>
      </c>
      <c r="L4197" s="94" t="s">
        <v>11686</v>
      </c>
    </row>
    <row r="4198" spans="8:12" ht="15" x14ac:dyDescent="0.25">
      <c r="H4198">
        <v>104462</v>
      </c>
      <c r="I4198" t="s">
        <v>23945</v>
      </c>
      <c r="K4198" s="94" t="s">
        <v>11687</v>
      </c>
      <c r="L4198" s="94" t="s">
        <v>11688</v>
      </c>
    </row>
    <row r="4199" spans="8:12" ht="15" x14ac:dyDescent="0.25">
      <c r="H4199">
        <v>104463</v>
      </c>
      <c r="I4199" t="s">
        <v>23946</v>
      </c>
      <c r="K4199" s="94" t="s">
        <v>11689</v>
      </c>
      <c r="L4199" s="94" t="s">
        <v>14921</v>
      </c>
    </row>
    <row r="4200" spans="8:12" ht="15" x14ac:dyDescent="0.25">
      <c r="H4200">
        <v>104464</v>
      </c>
      <c r="I4200" t="s">
        <v>23947</v>
      </c>
      <c r="K4200" s="94" t="s">
        <v>11690</v>
      </c>
      <c r="L4200" s="94" t="s">
        <v>14922</v>
      </c>
    </row>
    <row r="4201" spans="8:12" ht="15" x14ac:dyDescent="0.25">
      <c r="H4201">
        <v>104465</v>
      </c>
      <c r="I4201" t="s">
        <v>23948</v>
      </c>
      <c r="K4201" s="94" t="s">
        <v>11691</v>
      </c>
      <c r="L4201" s="94" t="s">
        <v>4903</v>
      </c>
    </row>
    <row r="4202" spans="8:12" ht="15" x14ac:dyDescent="0.25">
      <c r="H4202">
        <v>104466</v>
      </c>
      <c r="I4202" t="s">
        <v>19433</v>
      </c>
      <c r="K4202" s="94" t="s">
        <v>11692</v>
      </c>
      <c r="L4202" s="94" t="s">
        <v>11693</v>
      </c>
    </row>
    <row r="4203" spans="8:12" ht="15" x14ac:dyDescent="0.25">
      <c r="H4203">
        <v>104467</v>
      </c>
      <c r="I4203" t="s">
        <v>22447</v>
      </c>
      <c r="K4203" s="94" t="s">
        <v>11694</v>
      </c>
      <c r="L4203" s="94" t="s">
        <v>11695</v>
      </c>
    </row>
    <row r="4204" spans="8:12" ht="15" x14ac:dyDescent="0.25">
      <c r="H4204">
        <v>104468</v>
      </c>
      <c r="I4204" t="s">
        <v>11745</v>
      </c>
      <c r="K4204" s="94" t="s">
        <v>11696</v>
      </c>
      <c r="L4204" s="94" t="s">
        <v>11697</v>
      </c>
    </row>
    <row r="4205" spans="8:12" ht="15" x14ac:dyDescent="0.25">
      <c r="H4205">
        <v>104469</v>
      </c>
      <c r="I4205" t="s">
        <v>22448</v>
      </c>
      <c r="K4205" s="94" t="s">
        <v>11698</v>
      </c>
      <c r="L4205" s="94" t="s">
        <v>11699</v>
      </c>
    </row>
    <row r="4206" spans="8:12" ht="15" x14ac:dyDescent="0.25">
      <c r="H4206">
        <v>104470</v>
      </c>
      <c r="I4206" t="s">
        <v>23949</v>
      </c>
      <c r="K4206" s="94" t="s">
        <v>11700</v>
      </c>
      <c r="L4206" s="94" t="s">
        <v>11701</v>
      </c>
    </row>
    <row r="4207" spans="8:12" ht="15" x14ac:dyDescent="0.25">
      <c r="H4207">
        <v>104471</v>
      </c>
      <c r="I4207" t="s">
        <v>22449</v>
      </c>
      <c r="K4207" s="94" t="s">
        <v>11702</v>
      </c>
      <c r="L4207" s="94" t="s">
        <v>11703</v>
      </c>
    </row>
    <row r="4208" spans="8:12" ht="15" x14ac:dyDescent="0.25">
      <c r="H4208">
        <v>104472</v>
      </c>
      <c r="I4208" t="s">
        <v>22450</v>
      </c>
      <c r="K4208" s="94" t="s">
        <v>11704</v>
      </c>
      <c r="L4208" s="94" t="s">
        <v>11705</v>
      </c>
    </row>
    <row r="4209" spans="8:12" ht="15" x14ac:dyDescent="0.25">
      <c r="H4209">
        <v>104473</v>
      </c>
      <c r="I4209" t="s">
        <v>22451</v>
      </c>
      <c r="K4209" s="94" t="s">
        <v>11706</v>
      </c>
      <c r="L4209" s="94" t="s">
        <v>11707</v>
      </c>
    </row>
    <row r="4210" spans="8:12" ht="15" x14ac:dyDescent="0.25">
      <c r="H4210">
        <v>104474</v>
      </c>
      <c r="I4210" t="s">
        <v>22452</v>
      </c>
      <c r="K4210" s="94" t="s">
        <v>11708</v>
      </c>
      <c r="L4210" s="94" t="s">
        <v>11709</v>
      </c>
    </row>
    <row r="4211" spans="8:12" ht="15" x14ac:dyDescent="0.25">
      <c r="H4211">
        <v>104475</v>
      </c>
      <c r="I4211" t="s">
        <v>22453</v>
      </c>
      <c r="K4211" s="94" t="s">
        <v>11710</v>
      </c>
      <c r="L4211" s="94" t="s">
        <v>11711</v>
      </c>
    </row>
    <row r="4212" spans="8:12" ht="15" x14ac:dyDescent="0.25">
      <c r="H4212">
        <v>104476</v>
      </c>
      <c r="I4212" t="s">
        <v>19433</v>
      </c>
      <c r="K4212" s="94" t="s">
        <v>11712</v>
      </c>
      <c r="L4212" s="94" t="s">
        <v>11713</v>
      </c>
    </row>
    <row r="4213" spans="8:12" ht="15" x14ac:dyDescent="0.25">
      <c r="H4213">
        <v>104477</v>
      </c>
      <c r="I4213" t="s">
        <v>19433</v>
      </c>
      <c r="K4213" s="94" t="s">
        <v>11714</v>
      </c>
      <c r="L4213" s="94" t="s">
        <v>11715</v>
      </c>
    </row>
    <row r="4214" spans="8:12" ht="15" x14ac:dyDescent="0.25">
      <c r="H4214">
        <v>104478</v>
      </c>
      <c r="I4214" t="s">
        <v>22454</v>
      </c>
      <c r="K4214" s="94" t="s">
        <v>11716</v>
      </c>
      <c r="L4214" s="94" t="s">
        <v>11717</v>
      </c>
    </row>
    <row r="4215" spans="8:12" ht="15" x14ac:dyDescent="0.25">
      <c r="H4215">
        <v>104479</v>
      </c>
      <c r="I4215" t="s">
        <v>22455</v>
      </c>
      <c r="K4215" s="94" t="s">
        <v>11718</v>
      </c>
      <c r="L4215" s="94" t="s">
        <v>11719</v>
      </c>
    </row>
    <row r="4216" spans="8:12" ht="15" x14ac:dyDescent="0.25">
      <c r="H4216">
        <v>104480</v>
      </c>
      <c r="I4216" t="s">
        <v>22456</v>
      </c>
      <c r="K4216" s="94" t="s">
        <v>11720</v>
      </c>
      <c r="L4216" s="94" t="s">
        <v>14923</v>
      </c>
    </row>
    <row r="4217" spans="8:12" ht="15" x14ac:dyDescent="0.25">
      <c r="H4217">
        <v>104481</v>
      </c>
      <c r="I4217" t="s">
        <v>22457</v>
      </c>
      <c r="K4217" s="94" t="s">
        <v>11721</v>
      </c>
      <c r="L4217" s="94" t="s">
        <v>14924</v>
      </c>
    </row>
    <row r="4218" spans="8:12" ht="15" x14ac:dyDescent="0.25">
      <c r="H4218">
        <v>104482</v>
      </c>
      <c r="I4218" t="s">
        <v>22458</v>
      </c>
      <c r="K4218" s="94" t="s">
        <v>11722</v>
      </c>
      <c r="L4218" s="94" t="s">
        <v>11701</v>
      </c>
    </row>
    <row r="4219" spans="8:12" ht="15" x14ac:dyDescent="0.25">
      <c r="H4219">
        <v>104483</v>
      </c>
      <c r="I4219" t="s">
        <v>22459</v>
      </c>
      <c r="K4219" s="94" t="s">
        <v>11723</v>
      </c>
      <c r="L4219" s="94" t="s">
        <v>11724</v>
      </c>
    </row>
    <row r="4220" spans="8:12" ht="15" x14ac:dyDescent="0.25">
      <c r="H4220">
        <v>104484</v>
      </c>
      <c r="I4220" t="s">
        <v>22460</v>
      </c>
      <c r="K4220" s="94" t="s">
        <v>11725</v>
      </c>
      <c r="L4220" s="94" t="s">
        <v>11726</v>
      </c>
    </row>
    <row r="4221" spans="8:12" ht="15" x14ac:dyDescent="0.25">
      <c r="H4221">
        <v>104485</v>
      </c>
      <c r="I4221" t="s">
        <v>22461</v>
      </c>
      <c r="K4221" s="94" t="s">
        <v>11727</v>
      </c>
      <c r="L4221" s="94" t="s">
        <v>11728</v>
      </c>
    </row>
    <row r="4222" spans="8:12" ht="15" x14ac:dyDescent="0.25">
      <c r="H4222">
        <v>104486</v>
      </c>
      <c r="I4222" t="s">
        <v>22462</v>
      </c>
      <c r="K4222" s="94" t="s">
        <v>11729</v>
      </c>
      <c r="L4222" s="94" t="s">
        <v>11730</v>
      </c>
    </row>
    <row r="4223" spans="8:12" ht="15" x14ac:dyDescent="0.25">
      <c r="H4223">
        <v>104487</v>
      </c>
      <c r="I4223" t="s">
        <v>22463</v>
      </c>
      <c r="K4223" s="94" t="s">
        <v>11731</v>
      </c>
      <c r="L4223" s="94" t="s">
        <v>22961</v>
      </c>
    </row>
    <row r="4224" spans="8:12" ht="15" x14ac:dyDescent="0.25">
      <c r="H4224">
        <v>104488</v>
      </c>
      <c r="I4224" t="s">
        <v>22464</v>
      </c>
      <c r="K4224" s="94" t="s">
        <v>11732</v>
      </c>
      <c r="L4224" s="94" t="s">
        <v>14925</v>
      </c>
    </row>
    <row r="4225" spans="8:12" ht="15" x14ac:dyDescent="0.25">
      <c r="H4225">
        <v>104489</v>
      </c>
      <c r="I4225" t="s">
        <v>22465</v>
      </c>
      <c r="K4225" s="94" t="s">
        <v>11733</v>
      </c>
      <c r="L4225" s="94" t="s">
        <v>14926</v>
      </c>
    </row>
    <row r="4226" spans="8:12" ht="15" x14ac:dyDescent="0.25">
      <c r="H4226">
        <v>104490</v>
      </c>
      <c r="I4226" t="s">
        <v>2640</v>
      </c>
      <c r="K4226" s="94" t="s">
        <v>11734</v>
      </c>
      <c r="L4226" s="94" t="s">
        <v>14927</v>
      </c>
    </row>
    <row r="4227" spans="8:12" ht="15" x14ac:dyDescent="0.25">
      <c r="H4227">
        <v>104491</v>
      </c>
      <c r="I4227" t="s">
        <v>23950</v>
      </c>
      <c r="K4227" s="94" t="s">
        <v>11735</v>
      </c>
      <c r="L4227" s="94" t="s">
        <v>14928</v>
      </c>
    </row>
    <row r="4228" spans="8:12" ht="15" x14ac:dyDescent="0.25">
      <c r="H4228">
        <v>104492</v>
      </c>
      <c r="I4228" t="s">
        <v>22466</v>
      </c>
      <c r="K4228" s="94" t="s">
        <v>11736</v>
      </c>
      <c r="L4228" s="94" t="s">
        <v>11737</v>
      </c>
    </row>
    <row r="4229" spans="8:12" ht="15" x14ac:dyDescent="0.25">
      <c r="H4229">
        <v>104493</v>
      </c>
      <c r="I4229" t="s">
        <v>22467</v>
      </c>
      <c r="K4229" s="94" t="s">
        <v>11738</v>
      </c>
      <c r="L4229" s="94" t="s">
        <v>14929</v>
      </c>
    </row>
    <row r="4230" spans="8:12" ht="15" x14ac:dyDescent="0.25">
      <c r="H4230">
        <v>104494</v>
      </c>
      <c r="I4230" t="s">
        <v>22468</v>
      </c>
      <c r="K4230" s="94" t="s">
        <v>11739</v>
      </c>
      <c r="L4230" s="94" t="s">
        <v>11740</v>
      </c>
    </row>
    <row r="4231" spans="8:12" ht="15" x14ac:dyDescent="0.25">
      <c r="H4231">
        <v>104495</v>
      </c>
      <c r="I4231" t="s">
        <v>21606</v>
      </c>
      <c r="K4231" s="94" t="s">
        <v>11741</v>
      </c>
      <c r="L4231" s="94" t="s">
        <v>11742</v>
      </c>
    </row>
    <row r="4232" spans="8:12" ht="15" x14ac:dyDescent="0.25">
      <c r="H4232">
        <v>104496</v>
      </c>
      <c r="I4232" t="s">
        <v>22469</v>
      </c>
      <c r="K4232" s="94" t="s">
        <v>11743</v>
      </c>
      <c r="L4232" s="94" t="s">
        <v>11744</v>
      </c>
    </row>
    <row r="4233" spans="8:12" ht="15" x14ac:dyDescent="0.25">
      <c r="H4233">
        <v>104497</v>
      </c>
      <c r="I4233" t="s">
        <v>22470</v>
      </c>
      <c r="K4233" s="94" t="s">
        <v>11746</v>
      </c>
      <c r="L4233" s="94" t="s">
        <v>11747</v>
      </c>
    </row>
    <row r="4234" spans="8:12" ht="15" x14ac:dyDescent="0.25">
      <c r="H4234">
        <v>104498</v>
      </c>
      <c r="I4234" t="s">
        <v>22471</v>
      </c>
      <c r="K4234" s="94" t="s">
        <v>11748</v>
      </c>
      <c r="L4234" s="94" t="s">
        <v>11749</v>
      </c>
    </row>
    <row r="4235" spans="8:12" ht="15" x14ac:dyDescent="0.25">
      <c r="H4235">
        <v>104499</v>
      </c>
      <c r="I4235" t="s">
        <v>22472</v>
      </c>
      <c r="K4235" s="94" t="s">
        <v>11750</v>
      </c>
      <c r="L4235" s="94" t="s">
        <v>11751</v>
      </c>
    </row>
    <row r="4236" spans="8:12" ht="15" x14ac:dyDescent="0.25">
      <c r="H4236">
        <v>104500</v>
      </c>
      <c r="I4236" t="s">
        <v>22473</v>
      </c>
      <c r="K4236" s="94" t="s">
        <v>11752</v>
      </c>
      <c r="L4236" s="94" t="s">
        <v>11753</v>
      </c>
    </row>
    <row r="4237" spans="8:12" ht="15" x14ac:dyDescent="0.25">
      <c r="H4237">
        <v>104501</v>
      </c>
      <c r="I4237" t="s">
        <v>22474</v>
      </c>
      <c r="K4237" s="94" t="s">
        <v>11754</v>
      </c>
      <c r="L4237" s="94" t="s">
        <v>11755</v>
      </c>
    </row>
    <row r="4238" spans="8:12" ht="15" x14ac:dyDescent="0.25">
      <c r="H4238">
        <v>104502</v>
      </c>
      <c r="I4238" t="s">
        <v>23951</v>
      </c>
      <c r="K4238" s="94" t="s">
        <v>11756</v>
      </c>
      <c r="L4238" s="94" t="s">
        <v>11757</v>
      </c>
    </row>
    <row r="4239" spans="8:12" ht="15" x14ac:dyDescent="0.25">
      <c r="H4239">
        <v>104503</v>
      </c>
      <c r="I4239" t="s">
        <v>23952</v>
      </c>
      <c r="K4239" s="94" t="s">
        <v>11758</v>
      </c>
      <c r="L4239" s="94" t="s">
        <v>11759</v>
      </c>
    </row>
    <row r="4240" spans="8:12" ht="15" x14ac:dyDescent="0.25">
      <c r="H4240">
        <v>104504</v>
      </c>
      <c r="I4240" t="s">
        <v>23953</v>
      </c>
      <c r="K4240" s="94" t="s">
        <v>11760</v>
      </c>
      <c r="L4240" s="94" t="s">
        <v>11761</v>
      </c>
    </row>
    <row r="4241" spans="8:12" ht="15" x14ac:dyDescent="0.25">
      <c r="H4241">
        <v>104505</v>
      </c>
      <c r="I4241" t="s">
        <v>23954</v>
      </c>
      <c r="K4241" s="94" t="s">
        <v>11762</v>
      </c>
      <c r="L4241" s="94" t="s">
        <v>14930</v>
      </c>
    </row>
    <row r="4242" spans="8:12" ht="15" x14ac:dyDescent="0.25">
      <c r="H4242">
        <v>104506</v>
      </c>
      <c r="I4242" t="s">
        <v>22475</v>
      </c>
      <c r="K4242" s="94" t="s">
        <v>11763</v>
      </c>
      <c r="L4242" s="94" t="s">
        <v>11764</v>
      </c>
    </row>
    <row r="4243" spans="8:12" ht="15" x14ac:dyDescent="0.25">
      <c r="H4243">
        <v>104507</v>
      </c>
      <c r="I4243" t="s">
        <v>22476</v>
      </c>
      <c r="K4243" s="94" t="s">
        <v>11765</v>
      </c>
      <c r="L4243" s="94" t="s">
        <v>11766</v>
      </c>
    </row>
    <row r="4244" spans="8:12" ht="15" x14ac:dyDescent="0.25">
      <c r="H4244">
        <v>104508</v>
      </c>
      <c r="I4244" t="s">
        <v>22474</v>
      </c>
      <c r="K4244" s="94" t="s">
        <v>11767</v>
      </c>
      <c r="L4244" s="94" t="s">
        <v>11768</v>
      </c>
    </row>
    <row r="4245" spans="8:12" ht="15" x14ac:dyDescent="0.25">
      <c r="H4245">
        <v>104509</v>
      </c>
      <c r="I4245" t="s">
        <v>22477</v>
      </c>
      <c r="K4245" s="94" t="s">
        <v>11769</v>
      </c>
      <c r="L4245" s="94" t="s">
        <v>11770</v>
      </c>
    </row>
    <row r="4246" spans="8:12" ht="15" x14ac:dyDescent="0.25">
      <c r="H4246">
        <v>104510</v>
      </c>
      <c r="I4246" t="s">
        <v>22478</v>
      </c>
      <c r="K4246" s="94" t="s">
        <v>11771</v>
      </c>
      <c r="L4246" s="94" t="s">
        <v>11772</v>
      </c>
    </row>
    <row r="4247" spans="8:12" ht="15" x14ac:dyDescent="0.25">
      <c r="H4247">
        <v>104511</v>
      </c>
      <c r="I4247" t="s">
        <v>22479</v>
      </c>
      <c r="K4247" s="94" t="s">
        <v>11773</v>
      </c>
      <c r="L4247" s="94" t="s">
        <v>11774</v>
      </c>
    </row>
    <row r="4248" spans="8:12" ht="15" x14ac:dyDescent="0.25">
      <c r="H4248">
        <v>104512</v>
      </c>
      <c r="I4248" t="s">
        <v>22480</v>
      </c>
      <c r="K4248" s="94" t="s">
        <v>11775</v>
      </c>
      <c r="L4248" s="94" t="s">
        <v>11776</v>
      </c>
    </row>
    <row r="4249" spans="8:12" ht="15" x14ac:dyDescent="0.25">
      <c r="H4249">
        <v>104513</v>
      </c>
      <c r="I4249" t="s">
        <v>22481</v>
      </c>
      <c r="K4249" s="94" t="s">
        <v>11777</v>
      </c>
      <c r="L4249" s="94" t="s">
        <v>11778</v>
      </c>
    </row>
    <row r="4250" spans="8:12" ht="15" x14ac:dyDescent="0.25">
      <c r="H4250">
        <v>104514</v>
      </c>
      <c r="I4250" t="s">
        <v>22482</v>
      </c>
      <c r="K4250" s="94" t="s">
        <v>11779</v>
      </c>
      <c r="L4250" s="94" t="s">
        <v>11780</v>
      </c>
    </row>
    <row r="4251" spans="8:12" ht="15" x14ac:dyDescent="0.25">
      <c r="H4251">
        <v>104515</v>
      </c>
      <c r="I4251" t="s">
        <v>22483</v>
      </c>
      <c r="K4251" s="94" t="s">
        <v>11781</v>
      </c>
      <c r="L4251" s="94" t="s">
        <v>11737</v>
      </c>
    </row>
    <row r="4252" spans="8:12" ht="15" x14ac:dyDescent="0.25">
      <c r="H4252">
        <v>104516</v>
      </c>
      <c r="I4252" t="s">
        <v>22484</v>
      </c>
      <c r="K4252" s="94" t="s">
        <v>11782</v>
      </c>
      <c r="L4252" s="94" t="s">
        <v>14931</v>
      </c>
    </row>
    <row r="4253" spans="8:12" ht="15" x14ac:dyDescent="0.25">
      <c r="H4253">
        <v>104517</v>
      </c>
      <c r="I4253" t="s">
        <v>22485</v>
      </c>
      <c r="K4253" s="94" t="s">
        <v>11783</v>
      </c>
      <c r="L4253" s="94" t="s">
        <v>14932</v>
      </c>
    </row>
    <row r="4254" spans="8:12" ht="15" x14ac:dyDescent="0.25">
      <c r="H4254">
        <v>104518</v>
      </c>
      <c r="I4254" t="s">
        <v>22486</v>
      </c>
      <c r="K4254" s="94" t="s">
        <v>11784</v>
      </c>
      <c r="L4254" s="94" t="s">
        <v>14933</v>
      </c>
    </row>
    <row r="4255" spans="8:12" ht="15" x14ac:dyDescent="0.25">
      <c r="H4255">
        <v>104519</v>
      </c>
      <c r="I4255" t="s">
        <v>22487</v>
      </c>
      <c r="K4255" s="94" t="s">
        <v>11785</v>
      </c>
      <c r="L4255" s="94" t="s">
        <v>11786</v>
      </c>
    </row>
    <row r="4256" spans="8:12" ht="15" x14ac:dyDescent="0.25">
      <c r="H4256">
        <v>104520</v>
      </c>
      <c r="I4256" t="s">
        <v>22488</v>
      </c>
      <c r="K4256" s="94" t="s">
        <v>11787</v>
      </c>
      <c r="L4256" s="94" t="s">
        <v>11582</v>
      </c>
    </row>
    <row r="4257" spans="8:12" ht="15" x14ac:dyDescent="0.25">
      <c r="H4257">
        <v>104521</v>
      </c>
      <c r="I4257" t="s">
        <v>22489</v>
      </c>
      <c r="K4257" s="94" t="s">
        <v>11788</v>
      </c>
      <c r="L4257" s="94" t="s">
        <v>11583</v>
      </c>
    </row>
    <row r="4258" spans="8:12" ht="15" x14ac:dyDescent="0.25">
      <c r="H4258">
        <v>104522</v>
      </c>
      <c r="I4258" t="s">
        <v>22490</v>
      </c>
      <c r="K4258" s="94" t="s">
        <v>11789</v>
      </c>
      <c r="L4258" s="94" t="s">
        <v>11584</v>
      </c>
    </row>
    <row r="4259" spans="8:12" ht="15" x14ac:dyDescent="0.25">
      <c r="H4259">
        <v>104523</v>
      </c>
      <c r="I4259" t="s">
        <v>22491</v>
      </c>
      <c r="K4259" s="94" t="s">
        <v>11790</v>
      </c>
      <c r="L4259" s="94" t="s">
        <v>11791</v>
      </c>
    </row>
    <row r="4260" spans="8:12" ht="15" x14ac:dyDescent="0.25">
      <c r="H4260">
        <v>104524</v>
      </c>
      <c r="I4260" t="s">
        <v>22492</v>
      </c>
      <c r="K4260" s="94" t="s">
        <v>11792</v>
      </c>
      <c r="L4260" s="94" t="s">
        <v>11793</v>
      </c>
    </row>
    <row r="4261" spans="8:12" ht="15" x14ac:dyDescent="0.25">
      <c r="H4261">
        <v>104525</v>
      </c>
      <c r="I4261" t="s">
        <v>22493</v>
      </c>
      <c r="K4261" s="94" t="s">
        <v>11794</v>
      </c>
      <c r="L4261" s="94" t="s">
        <v>11795</v>
      </c>
    </row>
    <row r="4262" spans="8:12" ht="15" x14ac:dyDescent="0.25">
      <c r="H4262">
        <v>104526</v>
      </c>
      <c r="I4262" t="s">
        <v>22494</v>
      </c>
      <c r="K4262" s="94" t="s">
        <v>11796</v>
      </c>
      <c r="L4262" s="94" t="s">
        <v>11797</v>
      </c>
    </row>
    <row r="4263" spans="8:12" ht="15" x14ac:dyDescent="0.25">
      <c r="H4263">
        <v>104527</v>
      </c>
      <c r="I4263" t="s">
        <v>22495</v>
      </c>
      <c r="K4263" s="94" t="s">
        <v>11798</v>
      </c>
      <c r="L4263" s="94" t="s">
        <v>11799</v>
      </c>
    </row>
    <row r="4264" spans="8:12" ht="15" x14ac:dyDescent="0.25">
      <c r="H4264">
        <v>104528</v>
      </c>
      <c r="I4264" t="s">
        <v>22496</v>
      </c>
      <c r="K4264" s="94" t="s">
        <v>11800</v>
      </c>
      <c r="L4264" s="94" t="s">
        <v>11801</v>
      </c>
    </row>
    <row r="4265" spans="8:12" ht="15" x14ac:dyDescent="0.25">
      <c r="H4265">
        <v>104529</v>
      </c>
      <c r="I4265" t="s">
        <v>23955</v>
      </c>
      <c r="K4265" s="94" t="s">
        <v>11802</v>
      </c>
      <c r="L4265" s="94" t="s">
        <v>11803</v>
      </c>
    </row>
    <row r="4266" spans="8:12" ht="15" x14ac:dyDescent="0.25">
      <c r="H4266">
        <v>104530</v>
      </c>
      <c r="I4266" t="s">
        <v>22497</v>
      </c>
      <c r="K4266" s="94" t="s">
        <v>11804</v>
      </c>
      <c r="L4266" s="94" t="s">
        <v>11805</v>
      </c>
    </row>
    <row r="4267" spans="8:12" ht="15" x14ac:dyDescent="0.25">
      <c r="H4267">
        <v>104531</v>
      </c>
      <c r="I4267" t="s">
        <v>22498</v>
      </c>
      <c r="K4267" s="94" t="s">
        <v>11806</v>
      </c>
      <c r="L4267" s="94" t="s">
        <v>14934</v>
      </c>
    </row>
    <row r="4268" spans="8:12" ht="15" x14ac:dyDescent="0.25">
      <c r="H4268">
        <v>104532</v>
      </c>
      <c r="I4268" t="s">
        <v>22499</v>
      </c>
      <c r="K4268" s="94" t="s">
        <v>11807</v>
      </c>
      <c r="L4268" s="94" t="s">
        <v>14935</v>
      </c>
    </row>
    <row r="4269" spans="8:12" ht="15" x14ac:dyDescent="0.25">
      <c r="H4269">
        <v>104533</v>
      </c>
      <c r="I4269" t="s">
        <v>22500</v>
      </c>
      <c r="K4269" s="94" t="s">
        <v>11808</v>
      </c>
      <c r="L4269" s="94" t="s">
        <v>11809</v>
      </c>
    </row>
    <row r="4270" spans="8:12" ht="15" x14ac:dyDescent="0.25">
      <c r="H4270">
        <v>104534</v>
      </c>
      <c r="I4270" t="s">
        <v>22501</v>
      </c>
      <c r="K4270" s="94" t="s">
        <v>11810</v>
      </c>
      <c r="L4270" s="94" t="s">
        <v>14936</v>
      </c>
    </row>
    <row r="4271" spans="8:12" ht="15" x14ac:dyDescent="0.25">
      <c r="H4271">
        <v>104535</v>
      </c>
      <c r="I4271" t="s">
        <v>22502</v>
      </c>
      <c r="K4271" s="94" t="s">
        <v>11811</v>
      </c>
      <c r="L4271" s="94" t="s">
        <v>14937</v>
      </c>
    </row>
    <row r="4272" spans="8:12" ht="15" x14ac:dyDescent="0.25">
      <c r="H4272">
        <v>104536</v>
      </c>
      <c r="I4272" t="s">
        <v>22503</v>
      </c>
      <c r="K4272" s="94" t="s">
        <v>11812</v>
      </c>
      <c r="L4272" s="94" t="s">
        <v>14938</v>
      </c>
    </row>
    <row r="4273" spans="8:12" ht="15" x14ac:dyDescent="0.25">
      <c r="H4273">
        <v>104537</v>
      </c>
      <c r="I4273" t="s">
        <v>22504</v>
      </c>
      <c r="K4273" s="94" t="s">
        <v>11813</v>
      </c>
      <c r="L4273" s="94" t="s">
        <v>14939</v>
      </c>
    </row>
    <row r="4274" spans="8:12" ht="15" x14ac:dyDescent="0.25">
      <c r="H4274">
        <v>104538</v>
      </c>
      <c r="I4274" t="s">
        <v>22505</v>
      </c>
      <c r="K4274" s="94" t="s">
        <v>11814</v>
      </c>
      <c r="L4274" s="94" t="s">
        <v>14940</v>
      </c>
    </row>
    <row r="4275" spans="8:12" ht="15" x14ac:dyDescent="0.25">
      <c r="H4275">
        <v>104539</v>
      </c>
      <c r="I4275" t="s">
        <v>2669</v>
      </c>
      <c r="K4275" s="94" t="s">
        <v>11815</v>
      </c>
      <c r="L4275" s="94" t="s">
        <v>14941</v>
      </c>
    </row>
    <row r="4276" spans="8:12" ht="15" x14ac:dyDescent="0.25">
      <c r="H4276">
        <v>104540</v>
      </c>
      <c r="I4276" t="s">
        <v>22506</v>
      </c>
      <c r="K4276" s="94" t="s">
        <v>11816</v>
      </c>
      <c r="L4276" s="94" t="s">
        <v>14942</v>
      </c>
    </row>
    <row r="4277" spans="8:12" ht="15" x14ac:dyDescent="0.25">
      <c r="H4277">
        <v>104541</v>
      </c>
      <c r="I4277" t="s">
        <v>11862</v>
      </c>
      <c r="K4277" s="94" t="s">
        <v>11817</v>
      </c>
      <c r="L4277" s="94" t="s">
        <v>11818</v>
      </c>
    </row>
    <row r="4278" spans="8:12" ht="15" x14ac:dyDescent="0.25">
      <c r="H4278">
        <v>104542</v>
      </c>
      <c r="I4278" t="s">
        <v>11862</v>
      </c>
      <c r="K4278" s="94" t="s">
        <v>11819</v>
      </c>
      <c r="L4278" s="94" t="s">
        <v>11820</v>
      </c>
    </row>
    <row r="4279" spans="8:12" ht="15" x14ac:dyDescent="0.25">
      <c r="H4279">
        <v>104543</v>
      </c>
      <c r="I4279" t="s">
        <v>22507</v>
      </c>
      <c r="K4279" s="94" t="s">
        <v>11821</v>
      </c>
      <c r="L4279" s="94" t="s">
        <v>11822</v>
      </c>
    </row>
    <row r="4280" spans="8:12" ht="15" x14ac:dyDescent="0.25">
      <c r="H4280">
        <v>104544</v>
      </c>
      <c r="I4280" t="s">
        <v>22508</v>
      </c>
      <c r="K4280" s="94" t="s">
        <v>11823</v>
      </c>
      <c r="L4280" s="94" t="s">
        <v>11824</v>
      </c>
    </row>
    <row r="4281" spans="8:12" ht="15" x14ac:dyDescent="0.25">
      <c r="H4281">
        <v>104545</v>
      </c>
      <c r="I4281" t="s">
        <v>22509</v>
      </c>
      <c r="K4281" s="94" t="s">
        <v>11825</v>
      </c>
      <c r="L4281" s="94" t="s">
        <v>11826</v>
      </c>
    </row>
    <row r="4282" spans="8:12" ht="15" x14ac:dyDescent="0.25">
      <c r="H4282">
        <v>104546</v>
      </c>
      <c r="I4282" t="s">
        <v>2676</v>
      </c>
      <c r="K4282" s="94" t="s">
        <v>11827</v>
      </c>
      <c r="L4282" s="94" t="s">
        <v>11828</v>
      </c>
    </row>
    <row r="4283" spans="8:12" ht="15" x14ac:dyDescent="0.25">
      <c r="H4283">
        <v>104547</v>
      </c>
      <c r="I4283" t="s">
        <v>22510</v>
      </c>
      <c r="K4283" s="94" t="s">
        <v>11829</v>
      </c>
      <c r="L4283" s="94" t="s">
        <v>11830</v>
      </c>
    </row>
    <row r="4284" spans="8:12" ht="15" x14ac:dyDescent="0.25">
      <c r="H4284">
        <v>104548</v>
      </c>
      <c r="I4284" t="s">
        <v>22511</v>
      </c>
      <c r="K4284" s="94" t="s">
        <v>11831</v>
      </c>
      <c r="L4284" s="94" t="s">
        <v>11832</v>
      </c>
    </row>
    <row r="4285" spans="8:12" ht="15" x14ac:dyDescent="0.25">
      <c r="H4285">
        <v>104549</v>
      </c>
      <c r="I4285" t="s">
        <v>22512</v>
      </c>
      <c r="K4285" s="94" t="s">
        <v>11833</v>
      </c>
      <c r="L4285" s="94" t="s">
        <v>11834</v>
      </c>
    </row>
    <row r="4286" spans="8:12" ht="15" x14ac:dyDescent="0.25">
      <c r="H4286">
        <v>104550</v>
      </c>
      <c r="I4286" t="s">
        <v>11872</v>
      </c>
      <c r="K4286" s="94" t="s">
        <v>11835</v>
      </c>
      <c r="L4286" s="94" t="s">
        <v>11836</v>
      </c>
    </row>
    <row r="4287" spans="8:12" ht="15" x14ac:dyDescent="0.25">
      <c r="H4287">
        <v>104551</v>
      </c>
      <c r="I4287" t="s">
        <v>22513</v>
      </c>
      <c r="K4287" s="94" t="s">
        <v>11837</v>
      </c>
      <c r="L4287" s="94" t="s">
        <v>11838</v>
      </c>
    </row>
    <row r="4288" spans="8:12" ht="15" x14ac:dyDescent="0.25">
      <c r="H4288">
        <v>104552</v>
      </c>
      <c r="I4288" t="s">
        <v>22514</v>
      </c>
      <c r="K4288" s="94" t="s">
        <v>11839</v>
      </c>
      <c r="L4288" s="94" t="s">
        <v>11840</v>
      </c>
    </row>
    <row r="4289" spans="8:12" ht="15" x14ac:dyDescent="0.25">
      <c r="H4289">
        <v>104553</v>
      </c>
      <c r="I4289" t="s">
        <v>22515</v>
      </c>
      <c r="K4289" s="94" t="s">
        <v>11841</v>
      </c>
      <c r="L4289" s="94" t="s">
        <v>11842</v>
      </c>
    </row>
    <row r="4290" spans="8:12" ht="15" x14ac:dyDescent="0.25">
      <c r="H4290">
        <v>104554</v>
      </c>
      <c r="I4290" t="s">
        <v>22516</v>
      </c>
      <c r="K4290" s="94" t="s">
        <v>11843</v>
      </c>
      <c r="L4290" s="94" t="s">
        <v>11844</v>
      </c>
    </row>
    <row r="4291" spans="8:12" ht="15" x14ac:dyDescent="0.25">
      <c r="H4291">
        <v>104555</v>
      </c>
      <c r="I4291" t="s">
        <v>11398</v>
      </c>
      <c r="K4291" s="94" t="s">
        <v>11845</v>
      </c>
      <c r="L4291" s="94" t="s">
        <v>11846</v>
      </c>
    </row>
    <row r="4292" spans="8:12" ht="15" x14ac:dyDescent="0.25">
      <c r="H4292">
        <v>104556</v>
      </c>
      <c r="I4292" t="s">
        <v>22517</v>
      </c>
      <c r="K4292" s="94" t="s">
        <v>11847</v>
      </c>
      <c r="L4292" s="94" t="s">
        <v>11848</v>
      </c>
    </row>
    <row r="4293" spans="8:12" ht="15" x14ac:dyDescent="0.25">
      <c r="H4293">
        <v>104557</v>
      </c>
      <c r="I4293" t="s">
        <v>22518</v>
      </c>
      <c r="K4293" s="94" t="s">
        <v>11849</v>
      </c>
      <c r="L4293" s="94" t="s">
        <v>11850</v>
      </c>
    </row>
    <row r="4294" spans="8:12" ht="15" x14ac:dyDescent="0.25">
      <c r="H4294">
        <v>104558</v>
      </c>
      <c r="I4294" t="s">
        <v>22519</v>
      </c>
      <c r="K4294" s="94" t="s">
        <v>11851</v>
      </c>
      <c r="L4294" s="94" t="s">
        <v>14943</v>
      </c>
    </row>
    <row r="4295" spans="8:12" ht="15" x14ac:dyDescent="0.25">
      <c r="H4295">
        <v>104559</v>
      </c>
      <c r="I4295" t="s">
        <v>22520</v>
      </c>
      <c r="K4295" s="94" t="s">
        <v>11852</v>
      </c>
      <c r="L4295" s="94" t="s">
        <v>14944</v>
      </c>
    </row>
    <row r="4296" spans="8:12" ht="15" x14ac:dyDescent="0.25">
      <c r="H4296">
        <v>104560</v>
      </c>
      <c r="I4296" t="s">
        <v>22521</v>
      </c>
      <c r="K4296" s="94" t="s">
        <v>11853</v>
      </c>
      <c r="L4296" s="94" t="s">
        <v>14945</v>
      </c>
    </row>
    <row r="4297" spans="8:12" ht="15" x14ac:dyDescent="0.25">
      <c r="H4297">
        <v>104561</v>
      </c>
      <c r="I4297" t="s">
        <v>22522</v>
      </c>
      <c r="K4297" s="94" t="s">
        <v>11854</v>
      </c>
      <c r="L4297" s="94" t="s">
        <v>14946</v>
      </c>
    </row>
    <row r="4298" spans="8:12" ht="15" x14ac:dyDescent="0.25">
      <c r="H4298">
        <v>104562</v>
      </c>
      <c r="I4298" t="s">
        <v>22523</v>
      </c>
      <c r="K4298" s="94" t="s">
        <v>11855</v>
      </c>
      <c r="L4298" s="94" t="s">
        <v>14947</v>
      </c>
    </row>
    <row r="4299" spans="8:12" ht="15" x14ac:dyDescent="0.25">
      <c r="H4299">
        <v>104563</v>
      </c>
      <c r="I4299" t="s">
        <v>22524</v>
      </c>
      <c r="K4299" s="94" t="s">
        <v>11856</v>
      </c>
      <c r="L4299" s="94" t="s">
        <v>14948</v>
      </c>
    </row>
    <row r="4300" spans="8:12" ht="15" x14ac:dyDescent="0.25">
      <c r="H4300">
        <v>104564</v>
      </c>
      <c r="I4300" t="s">
        <v>22525</v>
      </c>
      <c r="K4300" s="94" t="s">
        <v>11857</v>
      </c>
      <c r="L4300" s="94" t="s">
        <v>14949</v>
      </c>
    </row>
    <row r="4301" spans="8:12" ht="15" x14ac:dyDescent="0.25">
      <c r="H4301">
        <v>104565</v>
      </c>
      <c r="I4301" t="s">
        <v>22526</v>
      </c>
      <c r="K4301" s="94" t="s">
        <v>11858</v>
      </c>
      <c r="L4301" s="94" t="s">
        <v>14950</v>
      </c>
    </row>
    <row r="4302" spans="8:12" ht="15" x14ac:dyDescent="0.25">
      <c r="H4302">
        <v>104566</v>
      </c>
      <c r="I4302" t="s">
        <v>23956</v>
      </c>
      <c r="K4302" s="94" t="s">
        <v>11859</v>
      </c>
      <c r="L4302" s="94" t="s">
        <v>14951</v>
      </c>
    </row>
    <row r="4303" spans="8:12" ht="15" x14ac:dyDescent="0.25">
      <c r="H4303">
        <v>104567</v>
      </c>
      <c r="I4303" t="s">
        <v>23957</v>
      </c>
      <c r="K4303" s="94" t="s">
        <v>11860</v>
      </c>
      <c r="L4303" s="94" t="s">
        <v>14952</v>
      </c>
    </row>
    <row r="4304" spans="8:12" ht="15" x14ac:dyDescent="0.25">
      <c r="H4304">
        <v>104568</v>
      </c>
      <c r="I4304" t="s">
        <v>23948</v>
      </c>
      <c r="K4304" s="94" t="s">
        <v>11861</v>
      </c>
      <c r="L4304" s="94" t="s">
        <v>14953</v>
      </c>
    </row>
    <row r="4305" spans="8:12" ht="15" x14ac:dyDescent="0.25">
      <c r="H4305">
        <v>104569</v>
      </c>
      <c r="I4305" t="s">
        <v>23958</v>
      </c>
      <c r="K4305" s="94" t="s">
        <v>11863</v>
      </c>
      <c r="L4305" s="94" t="s">
        <v>14954</v>
      </c>
    </row>
    <row r="4306" spans="8:12" ht="15" x14ac:dyDescent="0.25">
      <c r="H4306">
        <v>104570</v>
      </c>
      <c r="I4306" t="s">
        <v>22527</v>
      </c>
      <c r="K4306" s="94" t="s">
        <v>11864</v>
      </c>
      <c r="L4306" s="94" t="s">
        <v>14955</v>
      </c>
    </row>
    <row r="4307" spans="8:12" ht="15" x14ac:dyDescent="0.25">
      <c r="H4307">
        <v>104571</v>
      </c>
      <c r="I4307" t="s">
        <v>22528</v>
      </c>
      <c r="K4307" s="94" t="s">
        <v>11865</v>
      </c>
      <c r="L4307" s="94" t="s">
        <v>14956</v>
      </c>
    </row>
    <row r="4308" spans="8:12" ht="15" x14ac:dyDescent="0.25">
      <c r="H4308">
        <v>104572</v>
      </c>
      <c r="I4308" t="s">
        <v>22529</v>
      </c>
      <c r="K4308" s="94" t="s">
        <v>11866</v>
      </c>
      <c r="L4308" s="94" t="s">
        <v>14957</v>
      </c>
    </row>
    <row r="4309" spans="8:12" ht="15" x14ac:dyDescent="0.25">
      <c r="H4309">
        <v>104573</v>
      </c>
      <c r="I4309" t="s">
        <v>22530</v>
      </c>
      <c r="K4309" s="94" t="s">
        <v>11867</v>
      </c>
      <c r="L4309" s="94" t="s">
        <v>14958</v>
      </c>
    </row>
    <row r="4310" spans="8:12" ht="15" x14ac:dyDescent="0.25">
      <c r="H4310">
        <v>104574</v>
      </c>
      <c r="I4310" t="s">
        <v>22531</v>
      </c>
      <c r="K4310" s="94" t="s">
        <v>11868</v>
      </c>
      <c r="L4310" s="94" t="s">
        <v>14959</v>
      </c>
    </row>
    <row r="4311" spans="8:12" ht="15" x14ac:dyDescent="0.25">
      <c r="H4311">
        <v>104575</v>
      </c>
      <c r="I4311" t="s">
        <v>22532</v>
      </c>
      <c r="K4311" s="94" t="s">
        <v>11869</v>
      </c>
      <c r="L4311" s="94" t="s">
        <v>14960</v>
      </c>
    </row>
    <row r="4312" spans="8:12" ht="15" x14ac:dyDescent="0.25">
      <c r="H4312">
        <v>104576</v>
      </c>
      <c r="I4312" t="s">
        <v>22533</v>
      </c>
      <c r="K4312" s="94" t="s">
        <v>11870</v>
      </c>
      <c r="L4312" s="94" t="s">
        <v>14961</v>
      </c>
    </row>
    <row r="4313" spans="8:12" ht="15" x14ac:dyDescent="0.25">
      <c r="H4313">
        <v>104577</v>
      </c>
      <c r="I4313" t="s">
        <v>22534</v>
      </c>
      <c r="K4313" s="94" t="s">
        <v>11871</v>
      </c>
      <c r="L4313" s="94" t="s">
        <v>14962</v>
      </c>
    </row>
    <row r="4314" spans="8:12" ht="15" x14ac:dyDescent="0.25">
      <c r="H4314">
        <v>104578</v>
      </c>
      <c r="I4314" t="s">
        <v>23959</v>
      </c>
      <c r="K4314" s="94" t="s">
        <v>11873</v>
      </c>
      <c r="L4314" s="94" t="s">
        <v>14963</v>
      </c>
    </row>
    <row r="4315" spans="8:12" ht="15" x14ac:dyDescent="0.25">
      <c r="H4315">
        <v>104579</v>
      </c>
      <c r="I4315" t="s">
        <v>22535</v>
      </c>
      <c r="K4315" s="94" t="s">
        <v>11874</v>
      </c>
      <c r="L4315" s="94" t="s">
        <v>14964</v>
      </c>
    </row>
    <row r="4316" spans="8:12" ht="15" x14ac:dyDescent="0.25">
      <c r="H4316">
        <v>104580</v>
      </c>
      <c r="I4316" t="s">
        <v>22536</v>
      </c>
      <c r="K4316" s="94" t="s">
        <v>11875</v>
      </c>
      <c r="L4316" s="94" t="s">
        <v>14965</v>
      </c>
    </row>
    <row r="4317" spans="8:12" ht="15" x14ac:dyDescent="0.25">
      <c r="H4317">
        <v>104581</v>
      </c>
      <c r="I4317" t="s">
        <v>22537</v>
      </c>
      <c r="K4317" s="94" t="s">
        <v>11876</v>
      </c>
      <c r="L4317" s="94" t="s">
        <v>14966</v>
      </c>
    </row>
    <row r="4318" spans="8:12" ht="15" x14ac:dyDescent="0.25">
      <c r="H4318">
        <v>104582</v>
      </c>
      <c r="I4318" t="s">
        <v>22538</v>
      </c>
      <c r="K4318" s="94" t="s">
        <v>11877</v>
      </c>
      <c r="L4318" s="94" t="s">
        <v>14967</v>
      </c>
    </row>
    <row r="4319" spans="8:12" ht="15" x14ac:dyDescent="0.25">
      <c r="H4319">
        <v>104583</v>
      </c>
      <c r="I4319" t="s">
        <v>22539</v>
      </c>
      <c r="K4319" s="94" t="s">
        <v>11878</v>
      </c>
      <c r="L4319" s="94" t="s">
        <v>14968</v>
      </c>
    </row>
    <row r="4320" spans="8:12" ht="15" x14ac:dyDescent="0.25">
      <c r="H4320">
        <v>104584</v>
      </c>
      <c r="I4320" t="s">
        <v>22540</v>
      </c>
      <c r="K4320" s="94" t="s">
        <v>11879</v>
      </c>
      <c r="L4320" s="94" t="s">
        <v>14969</v>
      </c>
    </row>
    <row r="4321" spans="8:12" ht="15" x14ac:dyDescent="0.25">
      <c r="H4321">
        <v>104585</v>
      </c>
      <c r="I4321" t="s">
        <v>22541</v>
      </c>
      <c r="K4321" s="94" t="s">
        <v>11880</v>
      </c>
      <c r="L4321" s="94" t="s">
        <v>14970</v>
      </c>
    </row>
    <row r="4322" spans="8:12" ht="15" x14ac:dyDescent="0.25">
      <c r="H4322">
        <v>104586</v>
      </c>
      <c r="I4322" t="s">
        <v>22542</v>
      </c>
      <c r="K4322" s="94" t="s">
        <v>11881</v>
      </c>
      <c r="L4322" s="94" t="s">
        <v>14971</v>
      </c>
    </row>
    <row r="4323" spans="8:12" ht="15" x14ac:dyDescent="0.25">
      <c r="H4323">
        <v>104587</v>
      </c>
      <c r="I4323" t="s">
        <v>23960</v>
      </c>
      <c r="K4323" s="94" t="s">
        <v>11882</v>
      </c>
      <c r="L4323" s="94" t="s">
        <v>11883</v>
      </c>
    </row>
    <row r="4324" spans="8:12" ht="15" x14ac:dyDescent="0.25">
      <c r="H4324">
        <v>104588</v>
      </c>
      <c r="I4324" t="s">
        <v>23961</v>
      </c>
      <c r="K4324" s="94" t="s">
        <v>11884</v>
      </c>
      <c r="L4324" s="94" t="s">
        <v>11885</v>
      </c>
    </row>
    <row r="4325" spans="8:12" ht="15" x14ac:dyDescent="0.25">
      <c r="H4325">
        <v>104589</v>
      </c>
      <c r="I4325" t="s">
        <v>23962</v>
      </c>
      <c r="K4325" s="94" t="s">
        <v>11886</v>
      </c>
      <c r="L4325" s="94" t="s">
        <v>11887</v>
      </c>
    </row>
    <row r="4326" spans="8:12" ht="15" x14ac:dyDescent="0.25">
      <c r="H4326">
        <v>104590</v>
      </c>
      <c r="I4326" t="s">
        <v>22543</v>
      </c>
      <c r="K4326" s="94" t="s">
        <v>11888</v>
      </c>
      <c r="L4326" s="94" t="s">
        <v>11889</v>
      </c>
    </row>
    <row r="4327" spans="8:12" ht="15" x14ac:dyDescent="0.25">
      <c r="H4327">
        <v>104591</v>
      </c>
      <c r="I4327" t="s">
        <v>22544</v>
      </c>
      <c r="K4327" s="94" t="s">
        <v>11890</v>
      </c>
      <c r="L4327" s="94" t="s">
        <v>11891</v>
      </c>
    </row>
    <row r="4328" spans="8:12" ht="15" x14ac:dyDescent="0.25">
      <c r="H4328">
        <v>104592</v>
      </c>
      <c r="I4328" t="s">
        <v>22545</v>
      </c>
      <c r="K4328" s="94" t="s">
        <v>11892</v>
      </c>
      <c r="L4328" s="94" t="s">
        <v>11838</v>
      </c>
    </row>
    <row r="4329" spans="8:12" ht="15" x14ac:dyDescent="0.25">
      <c r="H4329">
        <v>104593</v>
      </c>
      <c r="I4329" t="s">
        <v>22546</v>
      </c>
      <c r="K4329" s="94" t="s">
        <v>11893</v>
      </c>
      <c r="L4329" s="94" t="s">
        <v>11894</v>
      </c>
    </row>
    <row r="4330" spans="8:12" ht="15" x14ac:dyDescent="0.25">
      <c r="H4330">
        <v>104594</v>
      </c>
      <c r="I4330" t="s">
        <v>22547</v>
      </c>
      <c r="K4330" s="94" t="s">
        <v>11895</v>
      </c>
      <c r="L4330" s="94" t="s">
        <v>11896</v>
      </c>
    </row>
    <row r="4331" spans="8:12" ht="15" x14ac:dyDescent="0.25">
      <c r="H4331">
        <v>104595</v>
      </c>
      <c r="I4331" t="s">
        <v>22548</v>
      </c>
      <c r="K4331" s="94" t="s">
        <v>11897</v>
      </c>
      <c r="L4331" s="94" t="s">
        <v>11898</v>
      </c>
    </row>
    <row r="4332" spans="8:12" ht="15" x14ac:dyDescent="0.25">
      <c r="H4332">
        <v>104596</v>
      </c>
      <c r="I4332" t="s">
        <v>11946</v>
      </c>
      <c r="K4332" s="94" t="s">
        <v>11899</v>
      </c>
      <c r="L4332" s="94" t="s">
        <v>11900</v>
      </c>
    </row>
    <row r="4333" spans="8:12" ht="15" x14ac:dyDescent="0.25">
      <c r="H4333">
        <v>104597</v>
      </c>
      <c r="I4333" t="s">
        <v>22549</v>
      </c>
      <c r="K4333" s="94" t="s">
        <v>11901</v>
      </c>
      <c r="L4333" s="94" t="s">
        <v>14974</v>
      </c>
    </row>
    <row r="4334" spans="8:12" ht="15" x14ac:dyDescent="0.25">
      <c r="H4334">
        <v>104598</v>
      </c>
      <c r="I4334" t="s">
        <v>22550</v>
      </c>
      <c r="K4334" s="94" t="s">
        <v>11902</v>
      </c>
      <c r="L4334" s="94" t="s">
        <v>11903</v>
      </c>
    </row>
    <row r="4335" spans="8:12" ht="15" x14ac:dyDescent="0.25">
      <c r="H4335">
        <v>104599</v>
      </c>
      <c r="I4335" t="s">
        <v>22551</v>
      </c>
      <c r="K4335" s="94" t="s">
        <v>11904</v>
      </c>
      <c r="L4335" s="94" t="s">
        <v>11905</v>
      </c>
    </row>
    <row r="4336" spans="8:12" ht="15" x14ac:dyDescent="0.25">
      <c r="H4336">
        <v>104600</v>
      </c>
      <c r="I4336" t="s">
        <v>22552</v>
      </c>
      <c r="K4336" s="94" t="s">
        <v>11906</v>
      </c>
      <c r="L4336" s="94" t="s">
        <v>11907</v>
      </c>
    </row>
    <row r="4337" spans="8:12" ht="15" x14ac:dyDescent="0.25">
      <c r="H4337">
        <v>104601</v>
      </c>
      <c r="I4337" t="s">
        <v>22553</v>
      </c>
      <c r="K4337" s="94" t="s">
        <v>11908</v>
      </c>
      <c r="L4337" s="94" t="s">
        <v>11909</v>
      </c>
    </row>
    <row r="4338" spans="8:12" ht="15" x14ac:dyDescent="0.25">
      <c r="H4338">
        <v>104602</v>
      </c>
      <c r="I4338" t="s">
        <v>22554</v>
      </c>
      <c r="K4338" s="94" t="s">
        <v>11910</v>
      </c>
      <c r="L4338" s="94" t="s">
        <v>11911</v>
      </c>
    </row>
    <row r="4339" spans="8:12" ht="15" x14ac:dyDescent="0.25">
      <c r="H4339">
        <v>104603</v>
      </c>
      <c r="I4339" t="s">
        <v>22555</v>
      </c>
      <c r="K4339" s="94" t="s">
        <v>11912</v>
      </c>
      <c r="L4339" s="94" t="s">
        <v>11913</v>
      </c>
    </row>
    <row r="4340" spans="8:12" ht="15" x14ac:dyDescent="0.25">
      <c r="H4340">
        <v>104604</v>
      </c>
      <c r="I4340" t="s">
        <v>22556</v>
      </c>
      <c r="K4340" s="94" t="s">
        <v>11914</v>
      </c>
      <c r="L4340" s="94" t="s">
        <v>11894</v>
      </c>
    </row>
    <row r="4341" spans="8:12" ht="15" x14ac:dyDescent="0.25">
      <c r="H4341">
        <v>104605</v>
      </c>
      <c r="I4341" t="s">
        <v>23963</v>
      </c>
      <c r="K4341" s="94" t="s">
        <v>11915</v>
      </c>
      <c r="L4341" s="94" t="s">
        <v>11887</v>
      </c>
    </row>
    <row r="4342" spans="8:12" ht="15" x14ac:dyDescent="0.25">
      <c r="H4342">
        <v>104606</v>
      </c>
      <c r="I4342" t="s">
        <v>22557</v>
      </c>
      <c r="K4342" s="94" t="s">
        <v>11916</v>
      </c>
      <c r="L4342" s="94" t="s">
        <v>11917</v>
      </c>
    </row>
    <row r="4343" spans="8:12" ht="15" x14ac:dyDescent="0.25">
      <c r="H4343">
        <v>104607</v>
      </c>
      <c r="I4343" t="s">
        <v>22558</v>
      </c>
      <c r="K4343" s="94" t="s">
        <v>11918</v>
      </c>
      <c r="L4343" s="94" t="s">
        <v>11891</v>
      </c>
    </row>
    <row r="4344" spans="8:12" ht="15" x14ac:dyDescent="0.25">
      <c r="H4344">
        <v>104608</v>
      </c>
      <c r="I4344" t="s">
        <v>22559</v>
      </c>
      <c r="K4344" s="94" t="s">
        <v>11919</v>
      </c>
      <c r="L4344" s="94" t="s">
        <v>11920</v>
      </c>
    </row>
    <row r="4345" spans="8:12" ht="15" x14ac:dyDescent="0.25">
      <c r="H4345">
        <v>104609</v>
      </c>
      <c r="I4345" t="s">
        <v>14972</v>
      </c>
      <c r="K4345" s="94" t="s">
        <v>11921</v>
      </c>
      <c r="L4345" s="94" t="s">
        <v>11898</v>
      </c>
    </row>
    <row r="4346" spans="8:12" ht="15" x14ac:dyDescent="0.25">
      <c r="H4346">
        <v>104610</v>
      </c>
      <c r="I4346" t="s">
        <v>14973</v>
      </c>
      <c r="K4346" s="94" t="s">
        <v>11922</v>
      </c>
      <c r="L4346" s="94" t="s">
        <v>11923</v>
      </c>
    </row>
    <row r="4347" spans="8:12" ht="15" x14ac:dyDescent="0.25">
      <c r="H4347">
        <v>104611</v>
      </c>
      <c r="I4347" t="s">
        <v>22560</v>
      </c>
      <c r="K4347" s="94" t="s">
        <v>11924</v>
      </c>
      <c r="L4347" s="94" t="s">
        <v>11889</v>
      </c>
    </row>
    <row r="4348" spans="8:12" ht="15" x14ac:dyDescent="0.25">
      <c r="H4348">
        <v>104612</v>
      </c>
      <c r="I4348" t="s">
        <v>23964</v>
      </c>
      <c r="K4348" s="94" t="s">
        <v>11925</v>
      </c>
      <c r="L4348" s="94" t="s">
        <v>11896</v>
      </c>
    </row>
    <row r="4349" spans="8:12" ht="15" x14ac:dyDescent="0.25">
      <c r="H4349">
        <v>104613</v>
      </c>
      <c r="I4349" t="s">
        <v>23965</v>
      </c>
      <c r="K4349" s="94" t="s">
        <v>11926</v>
      </c>
      <c r="L4349" s="94" t="s">
        <v>11927</v>
      </c>
    </row>
    <row r="4350" spans="8:12" ht="15" x14ac:dyDescent="0.25">
      <c r="H4350">
        <v>104614</v>
      </c>
      <c r="I4350" t="s">
        <v>23966</v>
      </c>
      <c r="K4350" s="94" t="s">
        <v>11928</v>
      </c>
      <c r="L4350" s="94" t="s">
        <v>11929</v>
      </c>
    </row>
    <row r="4351" spans="8:12" ht="15" x14ac:dyDescent="0.25">
      <c r="H4351">
        <v>104615</v>
      </c>
      <c r="I4351" t="s">
        <v>23967</v>
      </c>
      <c r="K4351" s="94" t="s">
        <v>11930</v>
      </c>
      <c r="L4351" s="94" t="s">
        <v>11931</v>
      </c>
    </row>
    <row r="4352" spans="8:12" ht="15" x14ac:dyDescent="0.25">
      <c r="H4352">
        <v>104629</v>
      </c>
      <c r="I4352" t="s">
        <v>22561</v>
      </c>
      <c r="K4352" s="94" t="s">
        <v>11932</v>
      </c>
      <c r="L4352" s="94" t="s">
        <v>11933</v>
      </c>
    </row>
    <row r="4353" spans="8:12" ht="15" x14ac:dyDescent="0.25">
      <c r="H4353">
        <v>104630</v>
      </c>
      <c r="I4353" t="s">
        <v>22562</v>
      </c>
      <c r="K4353" s="94" t="s">
        <v>11934</v>
      </c>
      <c r="L4353" s="94" t="s">
        <v>11935</v>
      </c>
    </row>
    <row r="4354" spans="8:12" ht="15" x14ac:dyDescent="0.25">
      <c r="H4354">
        <v>104631</v>
      </c>
      <c r="I4354" t="s">
        <v>22563</v>
      </c>
      <c r="K4354" s="94" t="s">
        <v>11936</v>
      </c>
      <c r="L4354" s="94" t="s">
        <v>14974</v>
      </c>
    </row>
    <row r="4355" spans="8:12" ht="15" x14ac:dyDescent="0.25">
      <c r="H4355">
        <v>104632</v>
      </c>
      <c r="I4355" t="s">
        <v>22564</v>
      </c>
      <c r="K4355" s="94" t="s">
        <v>11937</v>
      </c>
      <c r="L4355" s="94" t="s">
        <v>11938</v>
      </c>
    </row>
    <row r="4356" spans="8:12" ht="15" x14ac:dyDescent="0.25">
      <c r="H4356">
        <v>104633</v>
      </c>
      <c r="I4356" t="s">
        <v>22565</v>
      </c>
      <c r="K4356" s="94" t="s">
        <v>11939</v>
      </c>
      <c r="L4356" s="94" t="s">
        <v>11940</v>
      </c>
    </row>
    <row r="4357" spans="8:12" ht="15" x14ac:dyDescent="0.25">
      <c r="H4357">
        <v>104634</v>
      </c>
      <c r="I4357" t="s">
        <v>22566</v>
      </c>
      <c r="K4357" s="94" t="s">
        <v>11941</v>
      </c>
      <c r="L4357" s="94" t="s">
        <v>11942</v>
      </c>
    </row>
    <row r="4358" spans="8:12" ht="15" x14ac:dyDescent="0.25">
      <c r="H4358">
        <v>104635</v>
      </c>
      <c r="I4358" t="s">
        <v>22567</v>
      </c>
      <c r="K4358" s="94" t="s">
        <v>11943</v>
      </c>
      <c r="L4358" s="94" t="s">
        <v>11944</v>
      </c>
    </row>
    <row r="4359" spans="8:12" ht="15" x14ac:dyDescent="0.25">
      <c r="H4359">
        <v>104636</v>
      </c>
      <c r="I4359" t="s">
        <v>23968</v>
      </c>
      <c r="K4359" s="94" t="s">
        <v>11945</v>
      </c>
      <c r="L4359" s="94" t="s">
        <v>11940</v>
      </c>
    </row>
    <row r="4360" spans="8:12" ht="15" x14ac:dyDescent="0.25">
      <c r="H4360">
        <v>104637</v>
      </c>
      <c r="I4360" t="s">
        <v>23969</v>
      </c>
      <c r="K4360" s="94" t="s">
        <v>11947</v>
      </c>
      <c r="L4360" s="94" t="s">
        <v>11948</v>
      </c>
    </row>
    <row r="4361" spans="8:12" ht="15" x14ac:dyDescent="0.25">
      <c r="H4361">
        <v>104640</v>
      </c>
      <c r="I4361" t="s">
        <v>22568</v>
      </c>
      <c r="K4361" s="94" t="s">
        <v>11949</v>
      </c>
      <c r="L4361" s="94" t="s">
        <v>14975</v>
      </c>
    </row>
    <row r="4362" spans="8:12" ht="15" x14ac:dyDescent="0.25">
      <c r="H4362">
        <v>104641</v>
      </c>
      <c r="I4362" t="s">
        <v>22569</v>
      </c>
      <c r="K4362" s="94" t="s">
        <v>11950</v>
      </c>
      <c r="L4362" s="94" t="s">
        <v>14976</v>
      </c>
    </row>
    <row r="4363" spans="8:12" ht="15" x14ac:dyDescent="0.25">
      <c r="H4363">
        <v>104642</v>
      </c>
      <c r="I4363" t="s">
        <v>22570</v>
      </c>
      <c r="K4363" s="94" t="s">
        <v>11951</v>
      </c>
      <c r="L4363" s="94" t="s">
        <v>11952</v>
      </c>
    </row>
    <row r="4364" spans="8:12" ht="15" x14ac:dyDescent="0.25">
      <c r="H4364">
        <v>104643</v>
      </c>
      <c r="I4364" t="s">
        <v>22571</v>
      </c>
      <c r="K4364" s="94" t="s">
        <v>11953</v>
      </c>
      <c r="L4364" s="94" t="s">
        <v>11954</v>
      </c>
    </row>
    <row r="4365" spans="8:12" ht="15" x14ac:dyDescent="0.25">
      <c r="H4365">
        <v>104644</v>
      </c>
      <c r="I4365" t="s">
        <v>22572</v>
      </c>
      <c r="K4365" s="94" t="s">
        <v>11955</v>
      </c>
      <c r="L4365" s="94" t="s">
        <v>11956</v>
      </c>
    </row>
    <row r="4366" spans="8:12" ht="15" x14ac:dyDescent="0.25">
      <c r="H4366">
        <v>104645</v>
      </c>
      <c r="I4366" t="s">
        <v>23970</v>
      </c>
      <c r="K4366" s="94" t="s">
        <v>11957</v>
      </c>
      <c r="L4366" s="94" t="s">
        <v>11958</v>
      </c>
    </row>
    <row r="4367" spans="8:12" ht="15" x14ac:dyDescent="0.25">
      <c r="H4367">
        <v>104646</v>
      </c>
      <c r="I4367" t="s">
        <v>22573</v>
      </c>
      <c r="K4367" s="94" t="s">
        <v>11959</v>
      </c>
      <c r="L4367" s="94" t="s">
        <v>11960</v>
      </c>
    </row>
    <row r="4368" spans="8:12" ht="15" x14ac:dyDescent="0.25">
      <c r="H4368">
        <v>104647</v>
      </c>
      <c r="I4368" t="s">
        <v>22574</v>
      </c>
      <c r="K4368" s="94" t="s">
        <v>11961</v>
      </c>
      <c r="L4368" s="94" t="s">
        <v>11962</v>
      </c>
    </row>
    <row r="4369" spans="8:12" ht="15" x14ac:dyDescent="0.25">
      <c r="H4369">
        <v>104648</v>
      </c>
      <c r="I4369" t="s">
        <v>12013</v>
      </c>
      <c r="K4369" s="94" t="s">
        <v>11963</v>
      </c>
      <c r="L4369" s="94" t="s">
        <v>14977</v>
      </c>
    </row>
    <row r="4370" spans="8:12" ht="15" x14ac:dyDescent="0.25">
      <c r="H4370">
        <v>104649</v>
      </c>
      <c r="I4370" t="s">
        <v>22575</v>
      </c>
      <c r="K4370" s="94" t="s">
        <v>11964</v>
      </c>
      <c r="L4370" s="94" t="s">
        <v>14978</v>
      </c>
    </row>
    <row r="4371" spans="8:12" ht="15" x14ac:dyDescent="0.25">
      <c r="H4371">
        <v>104650</v>
      </c>
      <c r="I4371" t="s">
        <v>22576</v>
      </c>
      <c r="K4371" s="94" t="s">
        <v>11965</v>
      </c>
      <c r="L4371" s="94" t="s">
        <v>11966</v>
      </c>
    </row>
    <row r="4372" spans="8:12" ht="15" x14ac:dyDescent="0.25">
      <c r="H4372">
        <v>104651</v>
      </c>
      <c r="I4372" t="s">
        <v>22577</v>
      </c>
      <c r="K4372" s="94" t="s">
        <v>11967</v>
      </c>
      <c r="L4372" s="94" t="s">
        <v>11968</v>
      </c>
    </row>
    <row r="4373" spans="8:12" ht="15" x14ac:dyDescent="0.25">
      <c r="H4373">
        <v>104652</v>
      </c>
      <c r="I4373" t="s">
        <v>22578</v>
      </c>
      <c r="K4373" s="94" t="s">
        <v>11969</v>
      </c>
      <c r="L4373" s="94" t="s">
        <v>11970</v>
      </c>
    </row>
    <row r="4374" spans="8:12" ht="15" x14ac:dyDescent="0.25">
      <c r="H4374">
        <v>104653</v>
      </c>
      <c r="I4374" t="s">
        <v>22579</v>
      </c>
      <c r="K4374" s="94" t="s">
        <v>11971</v>
      </c>
      <c r="L4374" s="94" t="s">
        <v>14979</v>
      </c>
    </row>
    <row r="4375" spans="8:12" ht="15" x14ac:dyDescent="0.25">
      <c r="H4375">
        <v>104654</v>
      </c>
      <c r="I4375" t="s">
        <v>22580</v>
      </c>
      <c r="K4375" s="94" t="s">
        <v>11972</v>
      </c>
      <c r="L4375" s="94" t="s">
        <v>14980</v>
      </c>
    </row>
    <row r="4376" spans="8:12" ht="15" x14ac:dyDescent="0.25">
      <c r="H4376">
        <v>104655</v>
      </c>
      <c r="I4376" t="s">
        <v>22581</v>
      </c>
      <c r="K4376" s="94" t="s">
        <v>11973</v>
      </c>
      <c r="L4376" s="94" t="s">
        <v>14981</v>
      </c>
    </row>
    <row r="4377" spans="8:12" ht="15" x14ac:dyDescent="0.25">
      <c r="H4377">
        <v>104656</v>
      </c>
      <c r="I4377" t="s">
        <v>22582</v>
      </c>
      <c r="K4377" s="94" t="s">
        <v>11974</v>
      </c>
      <c r="L4377" s="94" t="s">
        <v>11975</v>
      </c>
    </row>
    <row r="4378" spans="8:12" ht="15" x14ac:dyDescent="0.25">
      <c r="H4378">
        <v>104657</v>
      </c>
      <c r="I4378" t="s">
        <v>22583</v>
      </c>
      <c r="K4378" s="94" t="s">
        <v>11976</v>
      </c>
      <c r="L4378" s="94" t="s">
        <v>14982</v>
      </c>
    </row>
    <row r="4379" spans="8:12" ht="15" x14ac:dyDescent="0.25">
      <c r="H4379">
        <v>104658</v>
      </c>
      <c r="I4379" t="s">
        <v>22584</v>
      </c>
      <c r="K4379" s="94" t="s">
        <v>11977</v>
      </c>
      <c r="L4379" s="94" t="s">
        <v>11978</v>
      </c>
    </row>
    <row r="4380" spans="8:12" ht="15" x14ac:dyDescent="0.25">
      <c r="H4380">
        <v>104659</v>
      </c>
      <c r="I4380" t="s">
        <v>22585</v>
      </c>
      <c r="K4380" s="94" t="s">
        <v>11979</v>
      </c>
      <c r="L4380" s="94" t="s">
        <v>11980</v>
      </c>
    </row>
    <row r="4381" spans="8:12" ht="15" x14ac:dyDescent="0.25">
      <c r="H4381">
        <v>104660</v>
      </c>
      <c r="I4381" t="s">
        <v>22586</v>
      </c>
      <c r="K4381" s="94" t="s">
        <v>11981</v>
      </c>
      <c r="L4381" s="94" t="s">
        <v>11982</v>
      </c>
    </row>
    <row r="4382" spans="8:12" ht="15" x14ac:dyDescent="0.25">
      <c r="H4382">
        <v>104661</v>
      </c>
      <c r="I4382" t="s">
        <v>22587</v>
      </c>
      <c r="K4382" s="94" t="s">
        <v>11983</v>
      </c>
      <c r="L4382" s="94" t="s">
        <v>11984</v>
      </c>
    </row>
    <row r="4383" spans="8:12" ht="15" x14ac:dyDescent="0.25">
      <c r="H4383">
        <v>104662</v>
      </c>
      <c r="I4383" t="s">
        <v>22588</v>
      </c>
      <c r="K4383" s="94" t="s">
        <v>11985</v>
      </c>
      <c r="L4383" s="94" t="s">
        <v>11986</v>
      </c>
    </row>
    <row r="4384" spans="8:12" ht="15" x14ac:dyDescent="0.25">
      <c r="H4384">
        <v>104663</v>
      </c>
      <c r="I4384" t="s">
        <v>22589</v>
      </c>
      <c r="K4384" s="94" t="s">
        <v>11987</v>
      </c>
      <c r="L4384" s="94" t="s">
        <v>11988</v>
      </c>
    </row>
    <row r="4385" spans="8:12" ht="15" x14ac:dyDescent="0.25">
      <c r="H4385">
        <v>104664</v>
      </c>
      <c r="I4385" t="s">
        <v>22590</v>
      </c>
      <c r="K4385" s="94" t="s">
        <v>11989</v>
      </c>
      <c r="L4385" s="94" t="s">
        <v>11990</v>
      </c>
    </row>
    <row r="4386" spans="8:12" ht="15" x14ac:dyDescent="0.25">
      <c r="H4386">
        <v>104665</v>
      </c>
      <c r="I4386" t="s">
        <v>22591</v>
      </c>
      <c r="K4386" s="94" t="s">
        <v>11991</v>
      </c>
      <c r="L4386" s="94" t="s">
        <v>11992</v>
      </c>
    </row>
    <row r="4387" spans="8:12" ht="15" x14ac:dyDescent="0.25">
      <c r="H4387">
        <v>104666</v>
      </c>
      <c r="I4387" t="s">
        <v>22592</v>
      </c>
      <c r="K4387" s="94" t="s">
        <v>11993</v>
      </c>
      <c r="L4387" s="94" t="s">
        <v>11994</v>
      </c>
    </row>
    <row r="4388" spans="8:12" ht="15" x14ac:dyDescent="0.25">
      <c r="H4388">
        <v>104667</v>
      </c>
      <c r="I4388" t="s">
        <v>22593</v>
      </c>
      <c r="K4388" s="94" t="s">
        <v>11995</v>
      </c>
      <c r="L4388" s="94" t="s">
        <v>11996</v>
      </c>
    </row>
    <row r="4389" spans="8:12" ht="15" x14ac:dyDescent="0.25">
      <c r="H4389">
        <v>104668</v>
      </c>
      <c r="I4389" t="s">
        <v>22594</v>
      </c>
      <c r="K4389" s="94" t="s">
        <v>11997</v>
      </c>
      <c r="L4389" s="94" t="s">
        <v>11998</v>
      </c>
    </row>
    <row r="4390" spans="8:12" ht="15" x14ac:dyDescent="0.25">
      <c r="H4390">
        <v>104669</v>
      </c>
      <c r="I4390" t="s">
        <v>22595</v>
      </c>
      <c r="K4390" s="94" t="s">
        <v>11999</v>
      </c>
      <c r="L4390" s="94" t="s">
        <v>12000</v>
      </c>
    </row>
    <row r="4391" spans="8:12" ht="15" x14ac:dyDescent="0.25">
      <c r="H4391">
        <v>104670</v>
      </c>
      <c r="I4391" t="s">
        <v>22596</v>
      </c>
      <c r="K4391" s="94" t="s">
        <v>12001</v>
      </c>
      <c r="L4391" s="94" t="s">
        <v>12002</v>
      </c>
    </row>
    <row r="4392" spans="8:12" ht="15" x14ac:dyDescent="0.25">
      <c r="H4392">
        <v>104671</v>
      </c>
      <c r="I4392" t="s">
        <v>22597</v>
      </c>
      <c r="K4392" s="94" t="s">
        <v>12003</v>
      </c>
      <c r="L4392" s="94" t="s">
        <v>12004</v>
      </c>
    </row>
    <row r="4393" spans="8:12" ht="15" x14ac:dyDescent="0.25">
      <c r="H4393">
        <v>104672</v>
      </c>
      <c r="I4393" t="s">
        <v>22598</v>
      </c>
      <c r="K4393" s="94" t="s">
        <v>12005</v>
      </c>
      <c r="L4393" s="94" t="s">
        <v>12006</v>
      </c>
    </row>
    <row r="4394" spans="8:12" ht="15" x14ac:dyDescent="0.25">
      <c r="H4394">
        <v>104673</v>
      </c>
      <c r="I4394" t="s">
        <v>22599</v>
      </c>
      <c r="K4394" s="94" t="s">
        <v>12007</v>
      </c>
      <c r="L4394" s="94" t="s">
        <v>12008</v>
      </c>
    </row>
    <row r="4395" spans="8:12" ht="15" x14ac:dyDescent="0.25">
      <c r="H4395">
        <v>104674</v>
      </c>
      <c r="I4395" t="s">
        <v>22600</v>
      </c>
      <c r="K4395" s="94" t="s">
        <v>12009</v>
      </c>
      <c r="L4395" s="94" t="s">
        <v>12010</v>
      </c>
    </row>
    <row r="4396" spans="8:12" ht="15" x14ac:dyDescent="0.25">
      <c r="H4396">
        <v>104675</v>
      </c>
      <c r="I4396" t="s">
        <v>23971</v>
      </c>
      <c r="K4396" s="94" t="s">
        <v>12011</v>
      </c>
      <c r="L4396" s="94" t="s">
        <v>12012</v>
      </c>
    </row>
    <row r="4397" spans="8:12" ht="15" x14ac:dyDescent="0.25">
      <c r="H4397">
        <v>104676</v>
      </c>
      <c r="I4397" t="s">
        <v>22601</v>
      </c>
      <c r="K4397" s="94" t="s">
        <v>12014</v>
      </c>
      <c r="L4397" s="94" t="s">
        <v>12015</v>
      </c>
    </row>
    <row r="4398" spans="8:12" ht="15" x14ac:dyDescent="0.25">
      <c r="H4398">
        <v>104677</v>
      </c>
      <c r="I4398" t="s">
        <v>23972</v>
      </c>
      <c r="K4398" s="94" t="s">
        <v>12016</v>
      </c>
      <c r="L4398" s="94" t="s">
        <v>12017</v>
      </c>
    </row>
    <row r="4399" spans="8:12" ht="15" x14ac:dyDescent="0.25">
      <c r="H4399">
        <v>104678</v>
      </c>
      <c r="I4399" t="s">
        <v>14983</v>
      </c>
      <c r="K4399" s="94" t="s">
        <v>12018</v>
      </c>
      <c r="L4399" s="94" t="s">
        <v>12019</v>
      </c>
    </row>
    <row r="4400" spans="8:12" ht="15" x14ac:dyDescent="0.25">
      <c r="H4400">
        <v>104679</v>
      </c>
      <c r="I4400" t="s">
        <v>22602</v>
      </c>
      <c r="K4400" s="94" t="s">
        <v>12020</v>
      </c>
      <c r="L4400" s="94" t="s">
        <v>12021</v>
      </c>
    </row>
    <row r="4401" spans="8:12" ht="15" x14ac:dyDescent="0.25">
      <c r="H4401">
        <v>104680</v>
      </c>
      <c r="I4401" t="s">
        <v>22603</v>
      </c>
      <c r="K4401" s="94" t="s">
        <v>12022</v>
      </c>
      <c r="L4401" s="94" t="s">
        <v>12023</v>
      </c>
    </row>
    <row r="4402" spans="8:12" ht="15" x14ac:dyDescent="0.25">
      <c r="H4402">
        <v>104681</v>
      </c>
      <c r="I4402" t="s">
        <v>22604</v>
      </c>
      <c r="K4402" s="94" t="s">
        <v>12024</v>
      </c>
      <c r="L4402" s="94" t="s">
        <v>12025</v>
      </c>
    </row>
    <row r="4403" spans="8:12" ht="15" x14ac:dyDescent="0.25">
      <c r="H4403">
        <v>104682</v>
      </c>
      <c r="I4403" t="s">
        <v>22605</v>
      </c>
      <c r="K4403" s="94" t="s">
        <v>12026</v>
      </c>
      <c r="L4403" s="94" t="s">
        <v>14984</v>
      </c>
    </row>
    <row r="4404" spans="8:12" ht="15" x14ac:dyDescent="0.25">
      <c r="H4404">
        <v>104683</v>
      </c>
      <c r="I4404" t="s">
        <v>22606</v>
      </c>
      <c r="K4404" s="94" t="s">
        <v>12027</v>
      </c>
      <c r="L4404" s="94" t="s">
        <v>12028</v>
      </c>
    </row>
    <row r="4405" spans="8:12" ht="15" x14ac:dyDescent="0.25">
      <c r="H4405">
        <v>104684</v>
      </c>
      <c r="I4405" t="s">
        <v>22607</v>
      </c>
      <c r="K4405" s="94" t="s">
        <v>12029</v>
      </c>
      <c r="L4405" s="94" t="s">
        <v>12030</v>
      </c>
    </row>
    <row r="4406" spans="8:12" ht="15" x14ac:dyDescent="0.25">
      <c r="H4406">
        <v>104685</v>
      </c>
      <c r="I4406" t="s">
        <v>22608</v>
      </c>
      <c r="K4406" s="94" t="s">
        <v>12031</v>
      </c>
      <c r="L4406" s="94" t="s">
        <v>14985</v>
      </c>
    </row>
    <row r="4407" spans="8:12" ht="15" x14ac:dyDescent="0.25">
      <c r="H4407">
        <v>104686</v>
      </c>
      <c r="I4407" t="s">
        <v>22609</v>
      </c>
      <c r="K4407" s="94" t="s">
        <v>12032</v>
      </c>
      <c r="L4407" s="94" t="s">
        <v>14986</v>
      </c>
    </row>
    <row r="4408" spans="8:12" ht="15" x14ac:dyDescent="0.25">
      <c r="H4408">
        <v>104687</v>
      </c>
      <c r="I4408" t="s">
        <v>22610</v>
      </c>
      <c r="K4408" s="94" t="s">
        <v>12033</v>
      </c>
      <c r="L4408" s="94" t="s">
        <v>12034</v>
      </c>
    </row>
    <row r="4409" spans="8:12" ht="15" x14ac:dyDescent="0.25">
      <c r="H4409">
        <v>104688</v>
      </c>
      <c r="I4409" t="s">
        <v>22611</v>
      </c>
      <c r="K4409" s="94" t="s">
        <v>12035</v>
      </c>
      <c r="L4409" s="94" t="s">
        <v>12036</v>
      </c>
    </row>
    <row r="4410" spans="8:12" ht="15" x14ac:dyDescent="0.25">
      <c r="H4410">
        <v>104689</v>
      </c>
      <c r="I4410" t="s">
        <v>22612</v>
      </c>
      <c r="K4410" s="94" t="s">
        <v>12037</v>
      </c>
      <c r="L4410" s="94" t="s">
        <v>12038</v>
      </c>
    </row>
    <row r="4411" spans="8:12" ht="15" x14ac:dyDescent="0.25">
      <c r="H4411">
        <v>104690</v>
      </c>
      <c r="I4411" t="s">
        <v>22613</v>
      </c>
      <c r="K4411" s="94" t="s">
        <v>12039</v>
      </c>
      <c r="L4411" s="94" t="s">
        <v>12040</v>
      </c>
    </row>
    <row r="4412" spans="8:12" ht="15" x14ac:dyDescent="0.25">
      <c r="H4412">
        <v>104691</v>
      </c>
      <c r="I4412" t="s">
        <v>22614</v>
      </c>
      <c r="K4412" s="94" t="s">
        <v>12041</v>
      </c>
      <c r="L4412" s="94" t="s">
        <v>12042</v>
      </c>
    </row>
    <row r="4413" spans="8:12" ht="15" x14ac:dyDescent="0.25">
      <c r="H4413">
        <v>104692</v>
      </c>
      <c r="I4413" t="s">
        <v>22615</v>
      </c>
      <c r="K4413" s="94" t="s">
        <v>12043</v>
      </c>
      <c r="L4413" s="94" t="s">
        <v>14987</v>
      </c>
    </row>
    <row r="4414" spans="8:12" ht="15" x14ac:dyDescent="0.25">
      <c r="H4414">
        <v>104693</v>
      </c>
      <c r="I4414" t="s">
        <v>22616</v>
      </c>
      <c r="K4414" s="94" t="s">
        <v>14988</v>
      </c>
      <c r="L4414" s="94" t="s">
        <v>14989</v>
      </c>
    </row>
    <row r="4415" spans="8:12" ht="15" x14ac:dyDescent="0.25">
      <c r="H4415">
        <v>104694</v>
      </c>
      <c r="I4415" t="s">
        <v>22617</v>
      </c>
      <c r="K4415" s="94" t="s">
        <v>14990</v>
      </c>
      <c r="L4415" s="94" t="s">
        <v>14991</v>
      </c>
    </row>
    <row r="4416" spans="8:12" ht="15" x14ac:dyDescent="0.25">
      <c r="H4416">
        <v>104695</v>
      </c>
      <c r="I4416" t="s">
        <v>23973</v>
      </c>
      <c r="K4416" s="94" t="s">
        <v>14992</v>
      </c>
      <c r="L4416" s="94" t="s">
        <v>14993</v>
      </c>
    </row>
    <row r="4417" spans="8:12" ht="15" x14ac:dyDescent="0.25">
      <c r="H4417">
        <v>104696</v>
      </c>
      <c r="I4417" t="s">
        <v>22618</v>
      </c>
      <c r="K4417" s="94" t="s">
        <v>14994</v>
      </c>
      <c r="L4417" s="94" t="s">
        <v>14995</v>
      </c>
    </row>
    <row r="4418" spans="8:12" ht="15" x14ac:dyDescent="0.25">
      <c r="H4418">
        <v>104697</v>
      </c>
      <c r="I4418" t="s">
        <v>107</v>
      </c>
      <c r="K4418" s="94" t="s">
        <v>14996</v>
      </c>
      <c r="L4418" s="94" t="s">
        <v>14997</v>
      </c>
    </row>
    <row r="4419" spans="8:12" ht="15" x14ac:dyDescent="0.25">
      <c r="H4419">
        <v>104698</v>
      </c>
      <c r="I4419" t="s">
        <v>22619</v>
      </c>
      <c r="K4419" s="94" t="s">
        <v>14998</v>
      </c>
      <c r="L4419" s="94" t="s">
        <v>14999</v>
      </c>
    </row>
    <row r="4420" spans="8:12" ht="15" x14ac:dyDescent="0.25">
      <c r="H4420">
        <v>104699</v>
      </c>
      <c r="I4420" t="s">
        <v>109</v>
      </c>
      <c r="K4420" s="94" t="s">
        <v>15000</v>
      </c>
      <c r="L4420" s="94" t="s">
        <v>15001</v>
      </c>
    </row>
    <row r="4421" spans="8:12" ht="15" x14ac:dyDescent="0.25">
      <c r="H4421">
        <v>104700</v>
      </c>
      <c r="I4421" t="s">
        <v>22620</v>
      </c>
      <c r="K4421" s="94" t="s">
        <v>15002</v>
      </c>
      <c r="L4421" s="94" t="s">
        <v>15003</v>
      </c>
    </row>
    <row r="4422" spans="8:12" ht="15" x14ac:dyDescent="0.25">
      <c r="H4422">
        <v>104701</v>
      </c>
      <c r="I4422" t="s">
        <v>108</v>
      </c>
      <c r="K4422" s="94" t="s">
        <v>15004</v>
      </c>
      <c r="L4422" s="94" t="s">
        <v>15005</v>
      </c>
    </row>
    <row r="4423" spans="8:12" ht="15" x14ac:dyDescent="0.25">
      <c r="H4423">
        <v>104702</v>
      </c>
      <c r="I4423" t="s">
        <v>22621</v>
      </c>
      <c r="K4423" s="94" t="s">
        <v>15006</v>
      </c>
      <c r="L4423" s="94" t="s">
        <v>15007</v>
      </c>
    </row>
    <row r="4424" spans="8:12" ht="15" x14ac:dyDescent="0.25">
      <c r="H4424">
        <v>104703</v>
      </c>
      <c r="I4424" t="s">
        <v>22622</v>
      </c>
      <c r="K4424" s="94" t="s">
        <v>15008</v>
      </c>
      <c r="L4424" s="94" t="s">
        <v>15009</v>
      </c>
    </row>
    <row r="4425" spans="8:12" ht="15" x14ac:dyDescent="0.25">
      <c r="H4425">
        <v>104704</v>
      </c>
      <c r="I4425" t="s">
        <v>111</v>
      </c>
      <c r="K4425" s="94" t="s">
        <v>15010</v>
      </c>
      <c r="L4425" s="94" t="s">
        <v>15011</v>
      </c>
    </row>
    <row r="4426" spans="8:12" ht="15" x14ac:dyDescent="0.25">
      <c r="H4426">
        <v>104705</v>
      </c>
      <c r="I4426" t="s">
        <v>22623</v>
      </c>
      <c r="K4426" s="94" t="s">
        <v>15012</v>
      </c>
      <c r="L4426" s="94" t="s">
        <v>15013</v>
      </c>
    </row>
    <row r="4427" spans="8:12" ht="15" x14ac:dyDescent="0.25">
      <c r="H4427">
        <v>104706</v>
      </c>
      <c r="I4427" t="s">
        <v>22624</v>
      </c>
      <c r="K4427" s="94" t="s">
        <v>15014</v>
      </c>
      <c r="L4427" s="94" t="s">
        <v>15015</v>
      </c>
    </row>
    <row r="4428" spans="8:12" ht="15" x14ac:dyDescent="0.25">
      <c r="H4428">
        <v>104707</v>
      </c>
      <c r="I4428" t="s">
        <v>124</v>
      </c>
      <c r="K4428" s="94" t="s">
        <v>15016</v>
      </c>
      <c r="L4428" s="94" t="s">
        <v>15017</v>
      </c>
    </row>
    <row r="4429" spans="8:12" ht="15" x14ac:dyDescent="0.25">
      <c r="H4429">
        <v>104708</v>
      </c>
      <c r="I4429" t="s">
        <v>22625</v>
      </c>
      <c r="K4429" s="94" t="s">
        <v>15018</v>
      </c>
      <c r="L4429" s="94" t="s">
        <v>15019</v>
      </c>
    </row>
    <row r="4430" spans="8:12" ht="15" x14ac:dyDescent="0.25">
      <c r="H4430">
        <v>104709</v>
      </c>
      <c r="I4430" t="s">
        <v>22626</v>
      </c>
      <c r="K4430" s="94" t="s">
        <v>15020</v>
      </c>
      <c r="L4430" s="94" t="s">
        <v>15021</v>
      </c>
    </row>
    <row r="4431" spans="8:12" ht="15" x14ac:dyDescent="0.25">
      <c r="H4431">
        <v>104710</v>
      </c>
      <c r="I4431" t="s">
        <v>22627</v>
      </c>
      <c r="K4431" s="94" t="s">
        <v>15022</v>
      </c>
      <c r="L4431" s="94" t="s">
        <v>15023</v>
      </c>
    </row>
    <row r="4432" spans="8:12" ht="15" x14ac:dyDescent="0.25">
      <c r="H4432">
        <v>104711</v>
      </c>
      <c r="I4432" t="s">
        <v>22628</v>
      </c>
      <c r="K4432" s="94" t="s">
        <v>15024</v>
      </c>
      <c r="L4432" s="94" t="s">
        <v>15025</v>
      </c>
    </row>
    <row r="4433" spans="8:12" ht="15" x14ac:dyDescent="0.25">
      <c r="H4433">
        <v>104712</v>
      </c>
      <c r="I4433" t="s">
        <v>106</v>
      </c>
      <c r="K4433" s="94" t="s">
        <v>15026</v>
      </c>
      <c r="L4433" s="94" t="s">
        <v>15027</v>
      </c>
    </row>
    <row r="4434" spans="8:12" ht="15" x14ac:dyDescent="0.25">
      <c r="H4434">
        <v>104713</v>
      </c>
      <c r="I4434" t="s">
        <v>22629</v>
      </c>
      <c r="K4434" s="94" t="s">
        <v>15028</v>
      </c>
      <c r="L4434" s="94" t="s">
        <v>15029</v>
      </c>
    </row>
    <row r="4435" spans="8:12" ht="15" x14ac:dyDescent="0.25">
      <c r="H4435">
        <v>104714</v>
      </c>
      <c r="I4435" t="s">
        <v>90</v>
      </c>
      <c r="K4435" s="94" t="s">
        <v>15030</v>
      </c>
      <c r="L4435" s="94" t="s">
        <v>15031</v>
      </c>
    </row>
    <row r="4436" spans="8:12" ht="15" x14ac:dyDescent="0.25">
      <c r="H4436">
        <v>104715</v>
      </c>
      <c r="I4436" t="s">
        <v>22630</v>
      </c>
      <c r="K4436" s="94" t="s">
        <v>15032</v>
      </c>
      <c r="L4436" s="94" t="s">
        <v>15033</v>
      </c>
    </row>
    <row r="4437" spans="8:12" ht="15" x14ac:dyDescent="0.25">
      <c r="H4437">
        <v>104716</v>
      </c>
      <c r="I4437" t="s">
        <v>110</v>
      </c>
      <c r="K4437" s="94" t="s">
        <v>15034</v>
      </c>
      <c r="L4437" s="94" t="s">
        <v>15035</v>
      </c>
    </row>
    <row r="4438" spans="8:12" ht="15" x14ac:dyDescent="0.25">
      <c r="H4438">
        <v>104717</v>
      </c>
      <c r="I4438" t="s">
        <v>12044</v>
      </c>
      <c r="K4438" s="94" t="s">
        <v>15036</v>
      </c>
      <c r="L4438" s="94" t="s">
        <v>15037</v>
      </c>
    </row>
    <row r="4439" spans="8:12" ht="15" x14ac:dyDescent="0.25">
      <c r="H4439">
        <v>104718</v>
      </c>
      <c r="I4439" t="s">
        <v>22631</v>
      </c>
      <c r="K4439" s="94" t="s">
        <v>15038</v>
      </c>
      <c r="L4439" s="94" t="s">
        <v>15039</v>
      </c>
    </row>
    <row r="4440" spans="8:12" ht="15" x14ac:dyDescent="0.25">
      <c r="H4440">
        <v>104719</v>
      </c>
      <c r="I4440" t="s">
        <v>22632</v>
      </c>
      <c r="K4440" s="94" t="s">
        <v>15040</v>
      </c>
      <c r="L4440" s="94" t="s">
        <v>15041</v>
      </c>
    </row>
    <row r="4441" spans="8:12" ht="15" x14ac:dyDescent="0.25">
      <c r="H4441">
        <v>104720</v>
      </c>
      <c r="I4441" t="s">
        <v>22633</v>
      </c>
      <c r="K4441" s="94" t="s">
        <v>15042</v>
      </c>
      <c r="L4441" s="94" t="s">
        <v>15043</v>
      </c>
    </row>
    <row r="4442" spans="8:12" ht="15" x14ac:dyDescent="0.25">
      <c r="H4442">
        <v>104721</v>
      </c>
      <c r="I4442" t="s">
        <v>22634</v>
      </c>
      <c r="K4442" s="94" t="s">
        <v>15044</v>
      </c>
      <c r="L4442" s="94" t="s">
        <v>15045</v>
      </c>
    </row>
    <row r="4443" spans="8:12" ht="15" x14ac:dyDescent="0.25">
      <c r="H4443">
        <v>104722</v>
      </c>
      <c r="I4443" t="s">
        <v>22635</v>
      </c>
      <c r="K4443" s="94" t="s">
        <v>15046</v>
      </c>
      <c r="L4443" s="94" t="s">
        <v>15047</v>
      </c>
    </row>
    <row r="4444" spans="8:12" ht="15" x14ac:dyDescent="0.25">
      <c r="H4444">
        <v>104723</v>
      </c>
      <c r="I4444" t="s">
        <v>22636</v>
      </c>
      <c r="K4444" s="94" t="s">
        <v>15048</v>
      </c>
      <c r="L4444" s="94" t="s">
        <v>15049</v>
      </c>
    </row>
    <row r="4445" spans="8:12" ht="15" x14ac:dyDescent="0.25">
      <c r="H4445">
        <v>104724</v>
      </c>
      <c r="I4445" t="s">
        <v>22637</v>
      </c>
      <c r="K4445" s="94" t="s">
        <v>15050</v>
      </c>
      <c r="L4445" s="94" t="s">
        <v>15051</v>
      </c>
    </row>
    <row r="4446" spans="8:12" ht="15" x14ac:dyDescent="0.25">
      <c r="H4446">
        <v>104725</v>
      </c>
      <c r="I4446" t="s">
        <v>22638</v>
      </c>
      <c r="K4446" s="94" t="s">
        <v>15052</v>
      </c>
      <c r="L4446" s="94" t="s">
        <v>15053</v>
      </c>
    </row>
    <row r="4447" spans="8:12" ht="15" x14ac:dyDescent="0.25">
      <c r="H4447">
        <v>104726</v>
      </c>
      <c r="I4447" t="s">
        <v>22639</v>
      </c>
      <c r="K4447" s="94" t="s">
        <v>15054</v>
      </c>
      <c r="L4447" s="94" t="s">
        <v>15055</v>
      </c>
    </row>
    <row r="4448" spans="8:12" ht="15" x14ac:dyDescent="0.25">
      <c r="H4448">
        <v>104727</v>
      </c>
      <c r="I4448" t="s">
        <v>22640</v>
      </c>
      <c r="K4448" s="94" t="s">
        <v>15056</v>
      </c>
      <c r="L4448" s="94" t="s">
        <v>15057</v>
      </c>
    </row>
    <row r="4449" spans="8:12" ht="15" x14ac:dyDescent="0.25">
      <c r="H4449">
        <v>104728</v>
      </c>
      <c r="I4449" t="s">
        <v>22641</v>
      </c>
      <c r="K4449" s="94" t="s">
        <v>15058</v>
      </c>
      <c r="L4449" s="94" t="s">
        <v>15059</v>
      </c>
    </row>
    <row r="4450" spans="8:12" ht="15" x14ac:dyDescent="0.25">
      <c r="H4450">
        <v>104729</v>
      </c>
      <c r="I4450" t="s">
        <v>23974</v>
      </c>
      <c r="K4450" s="94" t="s">
        <v>15060</v>
      </c>
      <c r="L4450" s="94" t="s">
        <v>15061</v>
      </c>
    </row>
    <row r="4451" spans="8:12" ht="15" x14ac:dyDescent="0.25">
      <c r="H4451">
        <v>104730</v>
      </c>
      <c r="I4451" t="s">
        <v>23975</v>
      </c>
      <c r="K4451" s="94" t="s">
        <v>15062</v>
      </c>
      <c r="L4451" s="94" t="s">
        <v>15063</v>
      </c>
    </row>
    <row r="4452" spans="8:12" ht="15" x14ac:dyDescent="0.25">
      <c r="H4452">
        <v>104732</v>
      </c>
      <c r="I4452" t="s">
        <v>22642</v>
      </c>
      <c r="K4452" s="94" t="s">
        <v>15064</v>
      </c>
      <c r="L4452" s="94" t="s">
        <v>15065</v>
      </c>
    </row>
    <row r="4453" spans="8:12" ht="15" x14ac:dyDescent="0.25">
      <c r="H4453">
        <v>104733</v>
      </c>
      <c r="I4453" t="s">
        <v>22643</v>
      </c>
      <c r="K4453" s="94" t="s">
        <v>15066</v>
      </c>
      <c r="L4453" s="94" t="s">
        <v>15067</v>
      </c>
    </row>
    <row r="4454" spans="8:12" ht="15" x14ac:dyDescent="0.25">
      <c r="H4454">
        <v>104734</v>
      </c>
      <c r="I4454" t="s">
        <v>22644</v>
      </c>
      <c r="K4454" s="94" t="s">
        <v>15068</v>
      </c>
      <c r="L4454" s="94" t="s">
        <v>15069</v>
      </c>
    </row>
    <row r="4455" spans="8:12" ht="15" x14ac:dyDescent="0.25">
      <c r="H4455">
        <v>104735</v>
      </c>
      <c r="I4455" t="s">
        <v>22645</v>
      </c>
      <c r="K4455" s="94" t="s">
        <v>15070</v>
      </c>
      <c r="L4455" s="94" t="s">
        <v>15071</v>
      </c>
    </row>
    <row r="4456" spans="8:12" ht="15" x14ac:dyDescent="0.25">
      <c r="H4456">
        <v>104736</v>
      </c>
      <c r="I4456" t="s">
        <v>22646</v>
      </c>
      <c r="K4456" s="94" t="s">
        <v>15072</v>
      </c>
      <c r="L4456" s="94" t="s">
        <v>15073</v>
      </c>
    </row>
    <row r="4457" spans="8:12" ht="15" x14ac:dyDescent="0.25">
      <c r="H4457">
        <v>104737</v>
      </c>
      <c r="I4457" t="s">
        <v>22647</v>
      </c>
      <c r="K4457" s="94" t="s">
        <v>15074</v>
      </c>
      <c r="L4457" s="94" t="s">
        <v>12810</v>
      </c>
    </row>
    <row r="4458" spans="8:12" ht="15" x14ac:dyDescent="0.25">
      <c r="H4458">
        <v>104738</v>
      </c>
      <c r="I4458" t="s">
        <v>23976</v>
      </c>
      <c r="K4458" s="94" t="s">
        <v>15075</v>
      </c>
      <c r="L4458" s="94" t="s">
        <v>15076</v>
      </c>
    </row>
    <row r="4459" spans="8:12" ht="15" x14ac:dyDescent="0.25">
      <c r="H4459">
        <v>104739</v>
      </c>
      <c r="I4459" t="s">
        <v>22648</v>
      </c>
      <c r="K4459" s="94" t="s">
        <v>15077</v>
      </c>
      <c r="L4459" s="94" t="s">
        <v>15078</v>
      </c>
    </row>
    <row r="4460" spans="8:12" ht="15" x14ac:dyDescent="0.25">
      <c r="H4460">
        <v>104740</v>
      </c>
      <c r="I4460" t="s">
        <v>22649</v>
      </c>
      <c r="K4460" s="94" t="s">
        <v>15079</v>
      </c>
      <c r="L4460" s="94" t="s">
        <v>15080</v>
      </c>
    </row>
    <row r="4461" spans="8:12" ht="15" x14ac:dyDescent="0.25">
      <c r="H4461">
        <v>104741</v>
      </c>
      <c r="I4461" t="s">
        <v>22650</v>
      </c>
      <c r="K4461" s="94" t="s">
        <v>15081</v>
      </c>
      <c r="L4461" s="94" t="s">
        <v>15082</v>
      </c>
    </row>
    <row r="4462" spans="8:12" ht="15" x14ac:dyDescent="0.25">
      <c r="H4462">
        <v>104742</v>
      </c>
      <c r="I4462" t="s">
        <v>22651</v>
      </c>
      <c r="K4462" s="94" t="s">
        <v>15083</v>
      </c>
      <c r="L4462" s="94" t="s">
        <v>15084</v>
      </c>
    </row>
    <row r="4463" spans="8:12" ht="15" x14ac:dyDescent="0.25">
      <c r="H4463">
        <v>104743</v>
      </c>
      <c r="I4463" t="s">
        <v>23977</v>
      </c>
      <c r="K4463" s="94" t="s">
        <v>15085</v>
      </c>
      <c r="L4463" s="94" t="s">
        <v>15086</v>
      </c>
    </row>
    <row r="4464" spans="8:12" ht="15" x14ac:dyDescent="0.25">
      <c r="H4464">
        <v>104744</v>
      </c>
      <c r="I4464" t="s">
        <v>22652</v>
      </c>
      <c r="K4464" s="94" t="s">
        <v>15087</v>
      </c>
      <c r="L4464" s="94" t="s">
        <v>15088</v>
      </c>
    </row>
    <row r="4465" spans="8:12" ht="15" x14ac:dyDescent="0.25">
      <c r="H4465">
        <v>104745</v>
      </c>
      <c r="I4465" t="s">
        <v>22653</v>
      </c>
      <c r="K4465" s="94" t="s">
        <v>15089</v>
      </c>
      <c r="L4465" s="94" t="s">
        <v>15090</v>
      </c>
    </row>
    <row r="4466" spans="8:12" ht="15" x14ac:dyDescent="0.25">
      <c r="H4466">
        <v>104746</v>
      </c>
      <c r="I4466" t="s">
        <v>23978</v>
      </c>
      <c r="K4466" s="94" t="s">
        <v>15091</v>
      </c>
      <c r="L4466" s="94" t="s">
        <v>15092</v>
      </c>
    </row>
    <row r="4467" spans="8:12" ht="15" x14ac:dyDescent="0.25">
      <c r="H4467">
        <v>104747</v>
      </c>
      <c r="I4467" t="s">
        <v>22654</v>
      </c>
      <c r="K4467" s="94" t="s">
        <v>15093</v>
      </c>
      <c r="L4467" s="94" t="s">
        <v>15094</v>
      </c>
    </row>
    <row r="4468" spans="8:12" ht="15" x14ac:dyDescent="0.25">
      <c r="H4468">
        <v>104748</v>
      </c>
      <c r="I4468" t="s">
        <v>22655</v>
      </c>
      <c r="K4468" s="94" t="s">
        <v>15095</v>
      </c>
      <c r="L4468" s="94" t="s">
        <v>15096</v>
      </c>
    </row>
    <row r="4469" spans="8:12" ht="15" x14ac:dyDescent="0.25">
      <c r="H4469">
        <v>104749</v>
      </c>
      <c r="I4469" t="s">
        <v>22656</v>
      </c>
      <c r="K4469" s="94" t="s">
        <v>15097</v>
      </c>
      <c r="L4469" s="94" t="s">
        <v>15098</v>
      </c>
    </row>
    <row r="4470" spans="8:12" ht="15" x14ac:dyDescent="0.25">
      <c r="H4470">
        <v>104750</v>
      </c>
      <c r="I4470" t="s">
        <v>12045</v>
      </c>
      <c r="K4470" s="94" t="s">
        <v>15099</v>
      </c>
      <c r="L4470" s="94" t="s">
        <v>15100</v>
      </c>
    </row>
    <row r="4471" spans="8:12" ht="15" x14ac:dyDescent="0.25">
      <c r="H4471">
        <v>104751</v>
      </c>
      <c r="I4471" t="s">
        <v>11571</v>
      </c>
      <c r="K4471" s="94" t="s">
        <v>15101</v>
      </c>
      <c r="L4471" s="94" t="s">
        <v>15102</v>
      </c>
    </row>
    <row r="4472" spans="8:12" ht="15" x14ac:dyDescent="0.25">
      <c r="H4472">
        <v>104752</v>
      </c>
      <c r="I4472" t="s">
        <v>12046</v>
      </c>
      <c r="K4472" s="94" t="s">
        <v>15103</v>
      </c>
      <c r="L4472" s="94" t="s">
        <v>15104</v>
      </c>
    </row>
    <row r="4473" spans="8:12" ht="15" x14ac:dyDescent="0.25">
      <c r="H4473">
        <v>104753</v>
      </c>
      <c r="I4473" t="s">
        <v>22657</v>
      </c>
      <c r="K4473" s="94" t="s">
        <v>15105</v>
      </c>
      <c r="L4473" s="94" t="s">
        <v>15106</v>
      </c>
    </row>
    <row r="4474" spans="8:12" ht="15" x14ac:dyDescent="0.25">
      <c r="H4474">
        <v>104754</v>
      </c>
      <c r="I4474" t="s">
        <v>22658</v>
      </c>
      <c r="K4474" s="94" t="s">
        <v>15107</v>
      </c>
      <c r="L4474" s="94" t="s">
        <v>15108</v>
      </c>
    </row>
    <row r="4475" spans="8:12" ht="15" x14ac:dyDescent="0.25">
      <c r="H4475">
        <v>104755</v>
      </c>
      <c r="I4475" t="s">
        <v>22659</v>
      </c>
      <c r="K4475" s="94" t="s">
        <v>15109</v>
      </c>
      <c r="L4475" s="94" t="s">
        <v>15110</v>
      </c>
    </row>
    <row r="4476" spans="8:12" ht="15" x14ac:dyDescent="0.25">
      <c r="H4476">
        <v>104756</v>
      </c>
      <c r="I4476" t="s">
        <v>22660</v>
      </c>
      <c r="K4476" s="94" t="s">
        <v>15111</v>
      </c>
      <c r="L4476" s="94" t="s">
        <v>15112</v>
      </c>
    </row>
    <row r="4477" spans="8:12" ht="15" x14ac:dyDescent="0.25">
      <c r="H4477">
        <v>104757</v>
      </c>
      <c r="I4477" t="s">
        <v>22661</v>
      </c>
      <c r="K4477" s="94" t="s">
        <v>15113</v>
      </c>
      <c r="L4477" s="94" t="s">
        <v>15114</v>
      </c>
    </row>
    <row r="4478" spans="8:12" ht="15" x14ac:dyDescent="0.25">
      <c r="H4478">
        <v>104758</v>
      </c>
      <c r="I4478" t="s">
        <v>22662</v>
      </c>
      <c r="K4478" s="94" t="s">
        <v>15115</v>
      </c>
      <c r="L4478" s="94" t="s">
        <v>15116</v>
      </c>
    </row>
    <row r="4479" spans="8:12" ht="15" x14ac:dyDescent="0.25">
      <c r="H4479">
        <v>104759</v>
      </c>
      <c r="I4479" t="s">
        <v>22663</v>
      </c>
      <c r="K4479" s="94" t="s">
        <v>15117</v>
      </c>
      <c r="L4479" s="94" t="s">
        <v>15118</v>
      </c>
    </row>
    <row r="4480" spans="8:12" ht="15" x14ac:dyDescent="0.25">
      <c r="H4480">
        <v>104760</v>
      </c>
      <c r="I4480" t="s">
        <v>23979</v>
      </c>
      <c r="K4480" s="94" t="s">
        <v>15119</v>
      </c>
      <c r="L4480" s="94" t="s">
        <v>15120</v>
      </c>
    </row>
    <row r="4481" spans="8:12" ht="15" x14ac:dyDescent="0.25">
      <c r="H4481">
        <v>104761</v>
      </c>
      <c r="I4481" t="s">
        <v>22664</v>
      </c>
      <c r="K4481" s="94" t="s">
        <v>15121</v>
      </c>
      <c r="L4481" s="94" t="s">
        <v>15122</v>
      </c>
    </row>
    <row r="4482" spans="8:12" ht="15" x14ac:dyDescent="0.25">
      <c r="H4482">
        <v>104762</v>
      </c>
      <c r="I4482" t="s">
        <v>23980</v>
      </c>
      <c r="K4482" s="94" t="s">
        <v>15123</v>
      </c>
      <c r="L4482" s="94" t="s">
        <v>15124</v>
      </c>
    </row>
    <row r="4483" spans="8:12" ht="15" x14ac:dyDescent="0.25">
      <c r="H4483">
        <v>104763</v>
      </c>
      <c r="I4483" t="s">
        <v>23981</v>
      </c>
      <c r="K4483" s="94" t="s">
        <v>15125</v>
      </c>
      <c r="L4483" s="94" t="s">
        <v>15126</v>
      </c>
    </row>
    <row r="4484" spans="8:12" ht="15" x14ac:dyDescent="0.25">
      <c r="H4484">
        <v>104764</v>
      </c>
      <c r="I4484" t="s">
        <v>23982</v>
      </c>
      <c r="K4484" s="94" t="s">
        <v>15127</v>
      </c>
      <c r="L4484" s="94" t="s">
        <v>15128</v>
      </c>
    </row>
    <row r="4485" spans="8:12" ht="15" x14ac:dyDescent="0.25">
      <c r="H4485">
        <v>104765</v>
      </c>
      <c r="I4485" t="s">
        <v>22665</v>
      </c>
      <c r="K4485" s="94" t="s">
        <v>15129</v>
      </c>
      <c r="L4485" s="94" t="s">
        <v>15130</v>
      </c>
    </row>
    <row r="4486" spans="8:12" ht="15" x14ac:dyDescent="0.25">
      <c r="H4486">
        <v>104766</v>
      </c>
      <c r="I4486" t="s">
        <v>22666</v>
      </c>
      <c r="K4486" s="94" t="s">
        <v>15131</v>
      </c>
      <c r="L4486" s="94" t="s">
        <v>15132</v>
      </c>
    </row>
    <row r="4487" spans="8:12" ht="15" x14ac:dyDescent="0.25">
      <c r="H4487">
        <v>104767</v>
      </c>
      <c r="I4487" t="s">
        <v>12047</v>
      </c>
      <c r="K4487" s="94" t="s">
        <v>15133</v>
      </c>
      <c r="L4487" s="94" t="s">
        <v>15134</v>
      </c>
    </row>
    <row r="4488" spans="8:12" ht="15" x14ac:dyDescent="0.25">
      <c r="H4488">
        <v>104768</v>
      </c>
      <c r="I4488" t="s">
        <v>12048</v>
      </c>
      <c r="K4488" s="94" t="s">
        <v>15135</v>
      </c>
      <c r="L4488" s="94" t="s">
        <v>15136</v>
      </c>
    </row>
    <row r="4489" spans="8:12" ht="15" x14ac:dyDescent="0.25">
      <c r="H4489">
        <v>104769</v>
      </c>
      <c r="I4489" t="s">
        <v>22667</v>
      </c>
      <c r="K4489" s="94" t="s">
        <v>15137</v>
      </c>
      <c r="L4489" s="94" t="s">
        <v>15138</v>
      </c>
    </row>
    <row r="4490" spans="8:12" ht="15" x14ac:dyDescent="0.25">
      <c r="H4490">
        <v>104770</v>
      </c>
      <c r="I4490" t="s">
        <v>22668</v>
      </c>
      <c r="K4490" s="94" t="s">
        <v>15139</v>
      </c>
      <c r="L4490" s="94" t="s">
        <v>15140</v>
      </c>
    </row>
    <row r="4491" spans="8:12" ht="15" x14ac:dyDescent="0.25">
      <c r="H4491">
        <v>104771</v>
      </c>
      <c r="I4491" t="s">
        <v>22669</v>
      </c>
      <c r="K4491" s="94" t="s">
        <v>15141</v>
      </c>
      <c r="L4491" s="94" t="s">
        <v>15142</v>
      </c>
    </row>
    <row r="4492" spans="8:12" ht="15" x14ac:dyDescent="0.25">
      <c r="H4492">
        <v>104772</v>
      </c>
      <c r="I4492" t="s">
        <v>22670</v>
      </c>
      <c r="K4492" s="94" t="s">
        <v>15143</v>
      </c>
      <c r="L4492" s="94" t="s">
        <v>15144</v>
      </c>
    </row>
    <row r="4493" spans="8:12" ht="15" x14ac:dyDescent="0.25">
      <c r="H4493">
        <v>104773</v>
      </c>
      <c r="I4493" t="s">
        <v>22671</v>
      </c>
      <c r="K4493" s="94" t="s">
        <v>15145</v>
      </c>
      <c r="L4493" s="94" t="s">
        <v>15146</v>
      </c>
    </row>
    <row r="4494" spans="8:12" ht="15" x14ac:dyDescent="0.25">
      <c r="H4494">
        <v>104774</v>
      </c>
      <c r="I4494" t="s">
        <v>12049</v>
      </c>
      <c r="K4494" s="94" t="s">
        <v>15147</v>
      </c>
      <c r="L4494" s="94" t="s">
        <v>15148</v>
      </c>
    </row>
    <row r="4495" spans="8:12" ht="15" x14ac:dyDescent="0.25">
      <c r="H4495">
        <v>104775</v>
      </c>
      <c r="I4495" t="s">
        <v>12050</v>
      </c>
      <c r="K4495" s="94" t="s">
        <v>15149</v>
      </c>
      <c r="L4495" s="94" t="s">
        <v>15150</v>
      </c>
    </row>
    <row r="4496" spans="8:12" ht="15" x14ac:dyDescent="0.25">
      <c r="H4496">
        <v>104776</v>
      </c>
      <c r="I4496" t="s">
        <v>22672</v>
      </c>
      <c r="K4496" s="94" t="s">
        <v>15151</v>
      </c>
      <c r="L4496" s="94" t="s">
        <v>15152</v>
      </c>
    </row>
    <row r="4497" spans="8:12" ht="15" x14ac:dyDescent="0.25">
      <c r="H4497">
        <v>104777</v>
      </c>
      <c r="I4497" t="s">
        <v>22673</v>
      </c>
      <c r="K4497" s="94" t="s">
        <v>15153</v>
      </c>
      <c r="L4497" s="94" t="s">
        <v>15154</v>
      </c>
    </row>
    <row r="4498" spans="8:12" ht="15" x14ac:dyDescent="0.25">
      <c r="H4498">
        <v>104778</v>
      </c>
      <c r="I4498" t="s">
        <v>22674</v>
      </c>
      <c r="K4498" s="94" t="s">
        <v>15155</v>
      </c>
      <c r="L4498" s="94" t="s">
        <v>15156</v>
      </c>
    </row>
    <row r="4499" spans="8:12" ht="15" x14ac:dyDescent="0.25">
      <c r="H4499">
        <v>104779</v>
      </c>
      <c r="I4499" t="s">
        <v>22675</v>
      </c>
      <c r="K4499" s="94" t="s">
        <v>15157</v>
      </c>
      <c r="L4499" s="94" t="s">
        <v>15158</v>
      </c>
    </row>
    <row r="4500" spans="8:12" ht="15" x14ac:dyDescent="0.25">
      <c r="H4500">
        <v>104780</v>
      </c>
      <c r="I4500" t="s">
        <v>22676</v>
      </c>
      <c r="K4500" s="94" t="s">
        <v>15159</v>
      </c>
      <c r="L4500" s="94" t="s">
        <v>15160</v>
      </c>
    </row>
    <row r="4501" spans="8:12" ht="15" x14ac:dyDescent="0.25">
      <c r="H4501">
        <v>104781</v>
      </c>
      <c r="I4501" t="s">
        <v>22677</v>
      </c>
      <c r="K4501" s="94" t="s">
        <v>15161</v>
      </c>
      <c r="L4501" s="94" t="s">
        <v>15162</v>
      </c>
    </row>
    <row r="4502" spans="8:12" ht="15" x14ac:dyDescent="0.25">
      <c r="H4502">
        <v>104782</v>
      </c>
      <c r="I4502" t="s">
        <v>22678</v>
      </c>
      <c r="K4502" s="94" t="s">
        <v>15163</v>
      </c>
      <c r="L4502" s="94" t="s">
        <v>15164</v>
      </c>
    </row>
    <row r="4503" spans="8:12" ht="15" x14ac:dyDescent="0.25">
      <c r="H4503">
        <v>104783</v>
      </c>
      <c r="I4503" t="s">
        <v>22679</v>
      </c>
      <c r="K4503" s="94" t="s">
        <v>15165</v>
      </c>
      <c r="L4503" s="94" t="s">
        <v>15166</v>
      </c>
    </row>
    <row r="4504" spans="8:12" ht="15" x14ac:dyDescent="0.25">
      <c r="H4504">
        <v>104784</v>
      </c>
      <c r="I4504" t="s">
        <v>22680</v>
      </c>
      <c r="K4504" s="94" t="s">
        <v>15167</v>
      </c>
      <c r="L4504" s="94" t="s">
        <v>15168</v>
      </c>
    </row>
    <row r="4505" spans="8:12" ht="15" x14ac:dyDescent="0.25">
      <c r="H4505">
        <v>104785</v>
      </c>
      <c r="I4505" t="s">
        <v>12051</v>
      </c>
      <c r="K4505" s="94" t="s">
        <v>15169</v>
      </c>
      <c r="L4505" s="94" t="s">
        <v>15170</v>
      </c>
    </row>
    <row r="4506" spans="8:12" ht="15" x14ac:dyDescent="0.25">
      <c r="H4506">
        <v>104786</v>
      </c>
      <c r="I4506" t="s">
        <v>22681</v>
      </c>
      <c r="K4506" s="94" t="s">
        <v>15171</v>
      </c>
      <c r="L4506" s="94" t="s">
        <v>15172</v>
      </c>
    </row>
    <row r="4507" spans="8:12" ht="15" x14ac:dyDescent="0.25">
      <c r="H4507">
        <v>104787</v>
      </c>
      <c r="I4507" t="s">
        <v>22682</v>
      </c>
      <c r="K4507" s="94" t="s">
        <v>15173</v>
      </c>
      <c r="L4507" s="94" t="s">
        <v>15174</v>
      </c>
    </row>
    <row r="4508" spans="8:12" ht="15" x14ac:dyDescent="0.25">
      <c r="H4508">
        <v>104788</v>
      </c>
      <c r="I4508" t="s">
        <v>22683</v>
      </c>
      <c r="K4508" s="94" t="s">
        <v>15176</v>
      </c>
      <c r="L4508" s="94" t="s">
        <v>15177</v>
      </c>
    </row>
    <row r="4509" spans="8:12" ht="15" x14ac:dyDescent="0.25">
      <c r="H4509">
        <v>104789</v>
      </c>
      <c r="I4509" t="s">
        <v>22684</v>
      </c>
      <c r="K4509" s="94" t="s">
        <v>15178</v>
      </c>
      <c r="L4509" s="94" t="s">
        <v>15179</v>
      </c>
    </row>
    <row r="4510" spans="8:12" ht="15" x14ac:dyDescent="0.25">
      <c r="H4510">
        <v>104790</v>
      </c>
      <c r="I4510" t="s">
        <v>22685</v>
      </c>
      <c r="K4510" s="94" t="s">
        <v>15180</v>
      </c>
      <c r="L4510" s="94" t="s">
        <v>15181</v>
      </c>
    </row>
    <row r="4511" spans="8:12" ht="15" x14ac:dyDescent="0.25">
      <c r="H4511">
        <v>104791</v>
      </c>
      <c r="I4511" t="s">
        <v>22686</v>
      </c>
      <c r="K4511" s="94" t="s">
        <v>15182</v>
      </c>
      <c r="L4511" s="94" t="s">
        <v>15183</v>
      </c>
    </row>
    <row r="4512" spans="8:12" ht="15" x14ac:dyDescent="0.25">
      <c r="H4512">
        <v>104792</v>
      </c>
      <c r="I4512" t="s">
        <v>22687</v>
      </c>
      <c r="K4512" s="94" t="s">
        <v>15184</v>
      </c>
      <c r="L4512" s="94" t="s">
        <v>15185</v>
      </c>
    </row>
    <row r="4513" spans="8:12" ht="15" x14ac:dyDescent="0.25">
      <c r="H4513">
        <v>104793</v>
      </c>
      <c r="I4513" t="s">
        <v>22688</v>
      </c>
      <c r="K4513" s="94" t="s">
        <v>15186</v>
      </c>
      <c r="L4513" s="94" t="s">
        <v>15187</v>
      </c>
    </row>
    <row r="4514" spans="8:12" ht="15" x14ac:dyDescent="0.25">
      <c r="H4514">
        <v>104794</v>
      </c>
      <c r="I4514" t="s">
        <v>22689</v>
      </c>
      <c r="K4514" s="94" t="s">
        <v>15188</v>
      </c>
      <c r="L4514" s="94" t="s">
        <v>15189</v>
      </c>
    </row>
    <row r="4515" spans="8:12" ht="15" x14ac:dyDescent="0.25">
      <c r="H4515">
        <v>104795</v>
      </c>
      <c r="I4515" t="s">
        <v>22690</v>
      </c>
      <c r="K4515" s="94" t="s">
        <v>15190</v>
      </c>
      <c r="L4515" s="94" t="s">
        <v>15191</v>
      </c>
    </row>
    <row r="4516" spans="8:12" ht="15" x14ac:dyDescent="0.25">
      <c r="H4516">
        <v>104796</v>
      </c>
      <c r="I4516" t="s">
        <v>22691</v>
      </c>
      <c r="K4516" s="94" t="s">
        <v>15192</v>
      </c>
      <c r="L4516" s="94" t="s">
        <v>15193</v>
      </c>
    </row>
    <row r="4517" spans="8:12" ht="15" x14ac:dyDescent="0.25">
      <c r="H4517">
        <v>104797</v>
      </c>
      <c r="I4517" t="s">
        <v>22692</v>
      </c>
      <c r="K4517" s="94" t="s">
        <v>15194</v>
      </c>
      <c r="L4517" s="94" t="s">
        <v>15195</v>
      </c>
    </row>
    <row r="4518" spans="8:12" ht="15" x14ac:dyDescent="0.25">
      <c r="H4518">
        <v>104798</v>
      </c>
      <c r="I4518" t="s">
        <v>22693</v>
      </c>
      <c r="K4518" s="94" t="s">
        <v>15196</v>
      </c>
      <c r="L4518" s="94" t="s">
        <v>15197</v>
      </c>
    </row>
    <row r="4519" spans="8:12" ht="15" x14ac:dyDescent="0.25">
      <c r="H4519">
        <v>104799</v>
      </c>
      <c r="I4519" t="s">
        <v>22694</v>
      </c>
      <c r="K4519" s="94" t="s">
        <v>15198</v>
      </c>
      <c r="L4519" s="94" t="s">
        <v>15199</v>
      </c>
    </row>
    <row r="4520" spans="8:12" ht="15" x14ac:dyDescent="0.25">
      <c r="H4520">
        <v>104800</v>
      </c>
      <c r="I4520" t="s">
        <v>22695</v>
      </c>
      <c r="K4520" s="94" t="s">
        <v>15200</v>
      </c>
      <c r="L4520" s="94" t="s">
        <v>15201</v>
      </c>
    </row>
    <row r="4521" spans="8:12" ht="15" x14ac:dyDescent="0.25">
      <c r="H4521">
        <v>104801</v>
      </c>
      <c r="I4521" t="s">
        <v>22696</v>
      </c>
      <c r="K4521" s="94" t="s">
        <v>15202</v>
      </c>
      <c r="L4521" s="94" t="s">
        <v>15203</v>
      </c>
    </row>
    <row r="4522" spans="8:12" ht="15" x14ac:dyDescent="0.25">
      <c r="H4522">
        <v>104802</v>
      </c>
      <c r="I4522" t="s">
        <v>22697</v>
      </c>
      <c r="K4522" s="94" t="s">
        <v>22962</v>
      </c>
      <c r="L4522" s="94" t="s">
        <v>22963</v>
      </c>
    </row>
    <row r="4523" spans="8:12" ht="15" x14ac:dyDescent="0.25">
      <c r="H4523">
        <v>104803</v>
      </c>
      <c r="I4523" t="s">
        <v>22698</v>
      </c>
      <c r="K4523" s="94" t="s">
        <v>22964</v>
      </c>
      <c r="L4523" s="94" t="s">
        <v>22965</v>
      </c>
    </row>
    <row r="4524" spans="8:12" ht="15" x14ac:dyDescent="0.25">
      <c r="H4524">
        <v>104804</v>
      </c>
      <c r="I4524" t="s">
        <v>22699</v>
      </c>
      <c r="K4524" s="94" t="s">
        <v>22966</v>
      </c>
      <c r="L4524" s="94" t="s">
        <v>22967</v>
      </c>
    </row>
    <row r="4525" spans="8:12" ht="15" x14ac:dyDescent="0.25">
      <c r="H4525">
        <v>104805</v>
      </c>
      <c r="I4525" t="s">
        <v>22700</v>
      </c>
      <c r="K4525" s="94" t="s">
        <v>22968</v>
      </c>
      <c r="L4525" s="94" t="s">
        <v>22969</v>
      </c>
    </row>
    <row r="4526" spans="8:12" ht="15" x14ac:dyDescent="0.25">
      <c r="H4526">
        <v>104806</v>
      </c>
      <c r="I4526" t="s">
        <v>22701</v>
      </c>
      <c r="K4526" s="94" t="s">
        <v>22970</v>
      </c>
      <c r="L4526" s="94" t="s">
        <v>22971</v>
      </c>
    </row>
    <row r="4527" spans="8:12" ht="15" x14ac:dyDescent="0.25">
      <c r="H4527">
        <v>104807</v>
      </c>
      <c r="I4527" t="s">
        <v>22702</v>
      </c>
      <c r="K4527" s="94" t="s">
        <v>22972</v>
      </c>
      <c r="L4527" s="94" t="s">
        <v>22973</v>
      </c>
    </row>
    <row r="4528" spans="8:12" ht="15" x14ac:dyDescent="0.25">
      <c r="H4528">
        <v>104808</v>
      </c>
      <c r="I4528" t="s">
        <v>22703</v>
      </c>
      <c r="K4528" s="94" t="s">
        <v>22974</v>
      </c>
      <c r="L4528" s="94" t="s">
        <v>22975</v>
      </c>
    </row>
    <row r="4529" spans="8:12" ht="15" x14ac:dyDescent="0.25">
      <c r="H4529">
        <v>104809</v>
      </c>
      <c r="I4529" t="s">
        <v>22704</v>
      </c>
      <c r="K4529" s="94" t="s">
        <v>22976</v>
      </c>
      <c r="L4529" s="94" t="s">
        <v>22977</v>
      </c>
    </row>
    <row r="4530" spans="8:12" ht="15" x14ac:dyDescent="0.25">
      <c r="H4530">
        <v>104810</v>
      </c>
      <c r="I4530" t="s">
        <v>22705</v>
      </c>
      <c r="K4530" s="94" t="s">
        <v>22978</v>
      </c>
      <c r="L4530" s="94" t="s">
        <v>22979</v>
      </c>
    </row>
    <row r="4531" spans="8:12" ht="15" x14ac:dyDescent="0.25">
      <c r="H4531">
        <v>104811</v>
      </c>
      <c r="I4531" t="s">
        <v>22706</v>
      </c>
      <c r="K4531" s="94" t="s">
        <v>22980</v>
      </c>
      <c r="L4531" s="94" t="s">
        <v>22981</v>
      </c>
    </row>
    <row r="4532" spans="8:12" ht="15" x14ac:dyDescent="0.25">
      <c r="H4532">
        <v>104812</v>
      </c>
      <c r="I4532" t="s">
        <v>22707</v>
      </c>
      <c r="K4532" s="94" t="s">
        <v>22982</v>
      </c>
      <c r="L4532" s="94" t="s">
        <v>22983</v>
      </c>
    </row>
    <row r="4533" spans="8:12" ht="15" x14ac:dyDescent="0.25">
      <c r="H4533">
        <v>104813</v>
      </c>
      <c r="I4533" t="s">
        <v>22708</v>
      </c>
      <c r="K4533" s="94" t="s">
        <v>22984</v>
      </c>
      <c r="L4533" s="94" t="s">
        <v>22985</v>
      </c>
    </row>
    <row r="4534" spans="8:12" ht="15" x14ac:dyDescent="0.25">
      <c r="H4534">
        <v>104814</v>
      </c>
      <c r="I4534" t="s">
        <v>22709</v>
      </c>
      <c r="K4534" s="94" t="s">
        <v>22986</v>
      </c>
      <c r="L4534" s="94" t="s">
        <v>14935</v>
      </c>
    </row>
    <row r="4535" spans="8:12" ht="15" x14ac:dyDescent="0.25">
      <c r="H4535">
        <v>104815</v>
      </c>
      <c r="I4535" t="s">
        <v>22710</v>
      </c>
      <c r="K4535" s="94" t="s">
        <v>22987</v>
      </c>
      <c r="L4535" s="94" t="s">
        <v>22988</v>
      </c>
    </row>
    <row r="4536" spans="8:12" ht="15" x14ac:dyDescent="0.25">
      <c r="H4536">
        <v>104816</v>
      </c>
      <c r="I4536" t="s">
        <v>22711</v>
      </c>
      <c r="K4536" s="94" t="s">
        <v>22989</v>
      </c>
      <c r="L4536" s="94" t="s">
        <v>22990</v>
      </c>
    </row>
    <row r="4537" spans="8:12" ht="15" x14ac:dyDescent="0.25">
      <c r="H4537">
        <v>104817</v>
      </c>
      <c r="I4537" t="s">
        <v>22712</v>
      </c>
      <c r="K4537" s="94" t="s">
        <v>22991</v>
      </c>
      <c r="L4537" s="94" t="s">
        <v>22992</v>
      </c>
    </row>
    <row r="4538" spans="8:12" ht="15" x14ac:dyDescent="0.25">
      <c r="H4538">
        <v>104818</v>
      </c>
      <c r="I4538" t="s">
        <v>22713</v>
      </c>
      <c r="K4538" s="94" t="s">
        <v>22993</v>
      </c>
      <c r="L4538" s="94" t="s">
        <v>22994</v>
      </c>
    </row>
    <row r="4539" spans="8:12" ht="15" x14ac:dyDescent="0.25">
      <c r="H4539">
        <v>104819</v>
      </c>
      <c r="I4539" t="s">
        <v>23983</v>
      </c>
      <c r="K4539" s="94" t="s">
        <v>22995</v>
      </c>
      <c r="L4539" s="94" t="s">
        <v>22996</v>
      </c>
    </row>
    <row r="4540" spans="8:12" ht="15" x14ac:dyDescent="0.25">
      <c r="H4540">
        <v>104820</v>
      </c>
      <c r="I4540" t="s">
        <v>23984</v>
      </c>
      <c r="K4540" s="94" t="s">
        <v>22997</v>
      </c>
      <c r="L4540" s="94" t="s">
        <v>22998</v>
      </c>
    </row>
    <row r="4541" spans="8:12" ht="15" x14ac:dyDescent="0.25">
      <c r="H4541">
        <v>104821</v>
      </c>
      <c r="I4541" t="s">
        <v>22714</v>
      </c>
      <c r="K4541" s="94" t="s">
        <v>22999</v>
      </c>
      <c r="L4541" s="94" t="s">
        <v>23000</v>
      </c>
    </row>
    <row r="4542" spans="8:12" ht="15" x14ac:dyDescent="0.25">
      <c r="H4542">
        <v>104822</v>
      </c>
      <c r="I4542" t="s">
        <v>22715</v>
      </c>
      <c r="K4542" s="94" t="s">
        <v>23001</v>
      </c>
      <c r="L4542" s="94" t="s">
        <v>23002</v>
      </c>
    </row>
    <row r="4543" spans="8:12" ht="15" x14ac:dyDescent="0.25">
      <c r="H4543">
        <v>104823</v>
      </c>
      <c r="I4543" t="s">
        <v>22716</v>
      </c>
      <c r="K4543" s="94" t="s">
        <v>23003</v>
      </c>
      <c r="L4543" s="94" t="s">
        <v>23004</v>
      </c>
    </row>
    <row r="4544" spans="8:12" ht="15" x14ac:dyDescent="0.25">
      <c r="H4544">
        <v>104824</v>
      </c>
      <c r="I4544" t="s">
        <v>22717</v>
      </c>
      <c r="K4544" s="94" t="s">
        <v>23005</v>
      </c>
      <c r="L4544" s="94" t="s">
        <v>23006</v>
      </c>
    </row>
    <row r="4545" spans="8:12" ht="15" x14ac:dyDescent="0.25">
      <c r="H4545">
        <v>104825</v>
      </c>
      <c r="I4545" t="s">
        <v>22718</v>
      </c>
      <c r="K4545" s="94" t="s">
        <v>23007</v>
      </c>
      <c r="L4545" s="94" t="s">
        <v>23008</v>
      </c>
    </row>
    <row r="4546" spans="8:12" ht="15" x14ac:dyDescent="0.25">
      <c r="H4546">
        <v>104826</v>
      </c>
      <c r="I4546" t="s">
        <v>12052</v>
      </c>
      <c r="K4546" s="94" t="s">
        <v>23009</v>
      </c>
      <c r="L4546" s="94" t="s">
        <v>23010</v>
      </c>
    </row>
    <row r="4547" spans="8:12" ht="15" x14ac:dyDescent="0.25">
      <c r="H4547">
        <v>104827</v>
      </c>
      <c r="I4547" t="s">
        <v>12053</v>
      </c>
      <c r="K4547" s="94" t="s">
        <v>23011</v>
      </c>
      <c r="L4547" s="94" t="s">
        <v>23012</v>
      </c>
    </row>
    <row r="4548" spans="8:12" ht="15" x14ac:dyDescent="0.25">
      <c r="H4548">
        <v>104828</v>
      </c>
      <c r="I4548" t="s">
        <v>22719</v>
      </c>
      <c r="K4548" s="94" t="s">
        <v>23013</v>
      </c>
      <c r="L4548" s="94" t="s">
        <v>23014</v>
      </c>
    </row>
    <row r="4549" spans="8:12" ht="15" x14ac:dyDescent="0.25">
      <c r="H4549">
        <v>104829</v>
      </c>
      <c r="I4549" t="s">
        <v>22720</v>
      </c>
      <c r="K4549" s="94" t="s">
        <v>23015</v>
      </c>
      <c r="L4549" s="94" t="s">
        <v>23016</v>
      </c>
    </row>
    <row r="4550" spans="8:12" ht="15" x14ac:dyDescent="0.25">
      <c r="H4550">
        <v>104830</v>
      </c>
      <c r="I4550" t="s">
        <v>22721</v>
      </c>
      <c r="K4550" s="94" t="s">
        <v>23017</v>
      </c>
      <c r="L4550" s="94" t="s">
        <v>23018</v>
      </c>
    </row>
    <row r="4551" spans="8:12" ht="15" x14ac:dyDescent="0.25">
      <c r="H4551">
        <v>104831</v>
      </c>
      <c r="I4551" t="s">
        <v>22722</v>
      </c>
      <c r="K4551" s="94" t="s">
        <v>23019</v>
      </c>
      <c r="L4551" s="94" t="s">
        <v>23020</v>
      </c>
    </row>
    <row r="4552" spans="8:12" ht="15" x14ac:dyDescent="0.25">
      <c r="H4552">
        <v>104832</v>
      </c>
      <c r="I4552" t="s">
        <v>12054</v>
      </c>
      <c r="K4552" s="94" t="s">
        <v>23021</v>
      </c>
      <c r="L4552" s="94" t="s">
        <v>23022</v>
      </c>
    </row>
    <row r="4553" spans="8:12" ht="15" x14ac:dyDescent="0.25">
      <c r="H4553">
        <v>104833</v>
      </c>
      <c r="I4553" t="s">
        <v>22723</v>
      </c>
      <c r="K4553" s="94" t="s">
        <v>23023</v>
      </c>
      <c r="L4553" s="94" t="s">
        <v>23024</v>
      </c>
    </row>
    <row r="4554" spans="8:12" ht="15" x14ac:dyDescent="0.25">
      <c r="H4554">
        <v>104834</v>
      </c>
      <c r="I4554" t="s">
        <v>23985</v>
      </c>
      <c r="K4554" s="94" t="s">
        <v>23025</v>
      </c>
      <c r="L4554" s="94" t="s">
        <v>23026</v>
      </c>
    </row>
    <row r="4555" spans="8:12" ht="15" x14ac:dyDescent="0.25">
      <c r="H4555">
        <v>104835</v>
      </c>
      <c r="I4555" t="s">
        <v>22724</v>
      </c>
      <c r="K4555" s="94" t="s">
        <v>23027</v>
      </c>
      <c r="L4555" s="94" t="s">
        <v>23028</v>
      </c>
    </row>
    <row r="4556" spans="8:12" ht="15" x14ac:dyDescent="0.25">
      <c r="H4556">
        <v>104836</v>
      </c>
      <c r="I4556" t="s">
        <v>22725</v>
      </c>
      <c r="K4556" s="94" t="s">
        <v>23029</v>
      </c>
      <c r="L4556" s="94" t="s">
        <v>23030</v>
      </c>
    </row>
    <row r="4557" spans="8:12" ht="15" x14ac:dyDescent="0.25">
      <c r="H4557">
        <v>104837</v>
      </c>
      <c r="I4557" t="s">
        <v>22726</v>
      </c>
      <c r="K4557" s="94" t="s">
        <v>23031</v>
      </c>
      <c r="L4557" s="94" t="s">
        <v>23032</v>
      </c>
    </row>
    <row r="4558" spans="8:12" ht="15" x14ac:dyDescent="0.25">
      <c r="H4558">
        <v>104838</v>
      </c>
      <c r="I4558" t="s">
        <v>22727</v>
      </c>
      <c r="K4558" s="94" t="s">
        <v>23033</v>
      </c>
      <c r="L4558" s="94" t="s">
        <v>23034</v>
      </c>
    </row>
    <row r="4559" spans="8:12" ht="15" x14ac:dyDescent="0.25">
      <c r="H4559">
        <v>104839</v>
      </c>
      <c r="I4559" t="s">
        <v>22728</v>
      </c>
      <c r="K4559" s="94" t="s">
        <v>23035</v>
      </c>
      <c r="L4559" s="94" t="s">
        <v>23036</v>
      </c>
    </row>
    <row r="4560" spans="8:12" ht="15" x14ac:dyDescent="0.25">
      <c r="H4560">
        <v>104840</v>
      </c>
      <c r="I4560" t="s">
        <v>12055</v>
      </c>
      <c r="K4560" s="94" t="s">
        <v>23037</v>
      </c>
      <c r="L4560" s="94" t="s">
        <v>23038</v>
      </c>
    </row>
    <row r="4561" spans="8:12" ht="15" x14ac:dyDescent="0.25">
      <c r="H4561">
        <v>104841</v>
      </c>
      <c r="I4561" t="s">
        <v>19703</v>
      </c>
      <c r="K4561" s="94" t="s">
        <v>23039</v>
      </c>
      <c r="L4561" s="94" t="s">
        <v>23040</v>
      </c>
    </row>
    <row r="4562" spans="8:12" ht="15" x14ac:dyDescent="0.25">
      <c r="H4562">
        <v>104842</v>
      </c>
      <c r="I4562" t="s">
        <v>22729</v>
      </c>
      <c r="K4562" s="94" t="s">
        <v>23041</v>
      </c>
      <c r="L4562" s="94" t="s">
        <v>23042</v>
      </c>
    </row>
    <row r="4563" spans="8:12" ht="15" x14ac:dyDescent="0.25">
      <c r="H4563">
        <v>104843</v>
      </c>
      <c r="I4563" t="s">
        <v>22730</v>
      </c>
      <c r="K4563" s="94" t="s">
        <v>23043</v>
      </c>
      <c r="L4563" s="94" t="s">
        <v>23044</v>
      </c>
    </row>
    <row r="4564" spans="8:12" ht="15" x14ac:dyDescent="0.25">
      <c r="H4564">
        <v>104844</v>
      </c>
      <c r="I4564" t="s">
        <v>22731</v>
      </c>
      <c r="K4564" s="94" t="s">
        <v>23045</v>
      </c>
      <c r="L4564" s="94" t="s">
        <v>23046</v>
      </c>
    </row>
    <row r="4565" spans="8:12" ht="15" x14ac:dyDescent="0.25">
      <c r="H4565">
        <v>104845</v>
      </c>
      <c r="I4565" t="s">
        <v>22732</v>
      </c>
      <c r="K4565" s="94" t="s">
        <v>23047</v>
      </c>
      <c r="L4565" s="94" t="s">
        <v>23048</v>
      </c>
    </row>
    <row r="4566" spans="8:12" ht="15" x14ac:dyDescent="0.25">
      <c r="H4566">
        <v>104846</v>
      </c>
      <c r="I4566" t="s">
        <v>22733</v>
      </c>
      <c r="K4566" s="94" t="s">
        <v>23049</v>
      </c>
      <c r="L4566" s="94" t="s">
        <v>23050</v>
      </c>
    </row>
    <row r="4567" spans="8:12" ht="15" x14ac:dyDescent="0.25">
      <c r="H4567">
        <v>104847</v>
      </c>
      <c r="I4567" t="s">
        <v>22734</v>
      </c>
      <c r="K4567" s="94" t="s">
        <v>23051</v>
      </c>
      <c r="L4567" s="94" t="s">
        <v>23052</v>
      </c>
    </row>
    <row r="4568" spans="8:12" ht="15" x14ac:dyDescent="0.25">
      <c r="H4568">
        <v>104848</v>
      </c>
      <c r="I4568" t="s">
        <v>22735</v>
      </c>
      <c r="K4568" s="94" t="s">
        <v>23053</v>
      </c>
      <c r="L4568" s="94" t="s">
        <v>23054</v>
      </c>
    </row>
    <row r="4569" spans="8:12" ht="15" x14ac:dyDescent="0.25">
      <c r="H4569">
        <v>104849</v>
      </c>
      <c r="I4569" t="s">
        <v>15204</v>
      </c>
      <c r="K4569" s="94" t="s">
        <v>23055</v>
      </c>
      <c r="L4569" s="94" t="s">
        <v>23056</v>
      </c>
    </row>
    <row r="4570" spans="8:12" ht="15" x14ac:dyDescent="0.25">
      <c r="H4570">
        <v>104850</v>
      </c>
      <c r="I4570" t="s">
        <v>22736</v>
      </c>
      <c r="K4570" s="94" t="s">
        <v>23057</v>
      </c>
      <c r="L4570" s="94" t="s">
        <v>23058</v>
      </c>
    </row>
    <row r="4571" spans="8:12" ht="15" x14ac:dyDescent="0.25">
      <c r="H4571">
        <v>104851</v>
      </c>
      <c r="I4571" t="s">
        <v>22737</v>
      </c>
      <c r="K4571" s="94" t="s">
        <v>23059</v>
      </c>
      <c r="L4571" s="94" t="s">
        <v>23060</v>
      </c>
    </row>
    <row r="4572" spans="8:12" ht="15" x14ac:dyDescent="0.25">
      <c r="H4572">
        <v>104852</v>
      </c>
      <c r="I4572" t="s">
        <v>15205</v>
      </c>
      <c r="K4572" s="94" t="s">
        <v>23061</v>
      </c>
      <c r="L4572" s="94" t="s">
        <v>23062</v>
      </c>
    </row>
    <row r="4573" spans="8:12" ht="15" x14ac:dyDescent="0.25">
      <c r="H4573">
        <v>104853</v>
      </c>
      <c r="I4573" t="s">
        <v>22738</v>
      </c>
      <c r="K4573" s="94" t="s">
        <v>23063</v>
      </c>
      <c r="L4573" s="94" t="s">
        <v>23064</v>
      </c>
    </row>
    <row r="4574" spans="8:12" ht="15" x14ac:dyDescent="0.25">
      <c r="H4574">
        <v>104854</v>
      </c>
      <c r="I4574" t="s">
        <v>22739</v>
      </c>
      <c r="K4574" s="94" t="s">
        <v>23065</v>
      </c>
      <c r="L4574" s="94" t="s">
        <v>23066</v>
      </c>
    </row>
    <row r="4575" spans="8:12" ht="15" x14ac:dyDescent="0.25">
      <c r="H4575">
        <v>104855</v>
      </c>
      <c r="I4575" t="s">
        <v>22740</v>
      </c>
      <c r="K4575" s="94" t="s">
        <v>23067</v>
      </c>
      <c r="L4575" s="94" t="s">
        <v>23068</v>
      </c>
    </row>
    <row r="4576" spans="8:12" ht="15" x14ac:dyDescent="0.25">
      <c r="H4576">
        <v>104856</v>
      </c>
      <c r="I4576" t="s">
        <v>22741</v>
      </c>
      <c r="K4576" s="94" t="s">
        <v>23069</v>
      </c>
      <c r="L4576" s="94" t="s">
        <v>23070</v>
      </c>
    </row>
    <row r="4577" spans="8:12" ht="15" x14ac:dyDescent="0.25">
      <c r="H4577">
        <v>104857</v>
      </c>
      <c r="I4577" t="s">
        <v>21773</v>
      </c>
      <c r="K4577" s="94" t="s">
        <v>23071</v>
      </c>
      <c r="L4577" s="94" t="s">
        <v>23072</v>
      </c>
    </row>
    <row r="4578" spans="8:12" ht="15" x14ac:dyDescent="0.25">
      <c r="H4578">
        <v>104858</v>
      </c>
      <c r="I4578" t="s">
        <v>22742</v>
      </c>
      <c r="K4578" s="94" t="s">
        <v>23073</v>
      </c>
      <c r="L4578" s="94" t="s">
        <v>23074</v>
      </c>
    </row>
    <row r="4579" spans="8:12" ht="15" x14ac:dyDescent="0.25">
      <c r="H4579">
        <v>104859</v>
      </c>
      <c r="I4579" t="s">
        <v>23986</v>
      </c>
      <c r="K4579" s="94" t="s">
        <v>23075</v>
      </c>
      <c r="L4579" s="94" t="s">
        <v>23076</v>
      </c>
    </row>
    <row r="4580" spans="8:12" ht="15" x14ac:dyDescent="0.25">
      <c r="H4580">
        <v>104860</v>
      </c>
      <c r="I4580" t="s">
        <v>23987</v>
      </c>
      <c r="K4580" s="94" t="s">
        <v>23077</v>
      </c>
      <c r="L4580" s="94" t="s">
        <v>23078</v>
      </c>
    </row>
    <row r="4581" spans="8:12" ht="15" x14ac:dyDescent="0.25">
      <c r="H4581">
        <v>104861</v>
      </c>
      <c r="I4581" t="s">
        <v>22743</v>
      </c>
      <c r="K4581" s="94" t="s">
        <v>23079</v>
      </c>
      <c r="L4581" s="94" t="s">
        <v>23080</v>
      </c>
    </row>
    <row r="4582" spans="8:12" ht="15" x14ac:dyDescent="0.25">
      <c r="H4582">
        <v>104862</v>
      </c>
      <c r="I4582" t="s">
        <v>22744</v>
      </c>
      <c r="K4582" s="94" t="s">
        <v>23081</v>
      </c>
      <c r="L4582" s="94" t="s">
        <v>23082</v>
      </c>
    </row>
    <row r="4583" spans="8:12" ht="15" x14ac:dyDescent="0.25">
      <c r="H4583">
        <v>104863</v>
      </c>
      <c r="I4583" t="s">
        <v>22745</v>
      </c>
      <c r="K4583" s="94" t="s">
        <v>23083</v>
      </c>
      <c r="L4583" s="94" t="s">
        <v>23084</v>
      </c>
    </row>
    <row r="4584" spans="8:12" ht="15" x14ac:dyDescent="0.25">
      <c r="H4584">
        <v>104864</v>
      </c>
      <c r="I4584" t="s">
        <v>22746</v>
      </c>
      <c r="K4584" s="94" t="s">
        <v>23085</v>
      </c>
      <c r="L4584" s="94" t="s">
        <v>23086</v>
      </c>
    </row>
    <row r="4585" spans="8:12" ht="15" x14ac:dyDescent="0.25">
      <c r="H4585">
        <v>104865</v>
      </c>
      <c r="I4585" t="s">
        <v>22747</v>
      </c>
      <c r="K4585" s="94" t="s">
        <v>23087</v>
      </c>
      <c r="L4585" s="94" t="s">
        <v>23088</v>
      </c>
    </row>
    <row r="4586" spans="8:12" ht="15" x14ac:dyDescent="0.25">
      <c r="H4586">
        <v>104866</v>
      </c>
      <c r="I4586" t="s">
        <v>22748</v>
      </c>
      <c r="K4586" s="94" t="s">
        <v>23089</v>
      </c>
      <c r="L4586" s="94" t="s">
        <v>23090</v>
      </c>
    </row>
    <row r="4587" spans="8:12" ht="15" x14ac:dyDescent="0.25">
      <c r="H4587">
        <v>104867</v>
      </c>
      <c r="I4587" t="s">
        <v>22749</v>
      </c>
      <c r="K4587" s="94" t="s">
        <v>23091</v>
      </c>
      <c r="L4587" s="94" t="s">
        <v>23092</v>
      </c>
    </row>
    <row r="4588" spans="8:12" ht="15" x14ac:dyDescent="0.25">
      <c r="H4588">
        <v>104868</v>
      </c>
      <c r="I4588" t="s">
        <v>22750</v>
      </c>
      <c r="K4588" s="94" t="s">
        <v>23093</v>
      </c>
      <c r="L4588" s="94" t="s">
        <v>23094</v>
      </c>
    </row>
    <row r="4589" spans="8:12" ht="15" x14ac:dyDescent="0.25">
      <c r="H4589">
        <v>104869</v>
      </c>
      <c r="I4589" t="s">
        <v>22751</v>
      </c>
      <c r="K4589" s="94" t="s">
        <v>23095</v>
      </c>
      <c r="L4589" s="94" t="s">
        <v>23096</v>
      </c>
    </row>
    <row r="4590" spans="8:12" ht="15" x14ac:dyDescent="0.25">
      <c r="H4590">
        <v>104870</v>
      </c>
      <c r="I4590" t="s">
        <v>22752</v>
      </c>
      <c r="K4590" s="94" t="s">
        <v>23097</v>
      </c>
      <c r="L4590" s="94" t="s">
        <v>23098</v>
      </c>
    </row>
    <row r="4591" spans="8:12" ht="15" x14ac:dyDescent="0.25">
      <c r="H4591">
        <v>104871</v>
      </c>
      <c r="I4591" t="s">
        <v>22753</v>
      </c>
      <c r="K4591" s="94" t="s">
        <v>23099</v>
      </c>
      <c r="L4591" s="94" t="s">
        <v>23100</v>
      </c>
    </row>
    <row r="4592" spans="8:12" ht="15" x14ac:dyDescent="0.25">
      <c r="H4592">
        <v>104872</v>
      </c>
      <c r="I4592" t="s">
        <v>22754</v>
      </c>
      <c r="K4592" s="94" t="s">
        <v>23101</v>
      </c>
      <c r="L4592" s="94" t="s">
        <v>23102</v>
      </c>
    </row>
    <row r="4593" spans="8:12" ht="15" x14ac:dyDescent="0.25">
      <c r="H4593">
        <v>104873</v>
      </c>
      <c r="I4593" t="s">
        <v>22755</v>
      </c>
      <c r="K4593" s="94" t="s">
        <v>23103</v>
      </c>
      <c r="L4593" s="94" t="s">
        <v>23104</v>
      </c>
    </row>
    <row r="4594" spans="8:12" ht="15" x14ac:dyDescent="0.25">
      <c r="H4594">
        <v>104874</v>
      </c>
      <c r="I4594" t="s">
        <v>23988</v>
      </c>
      <c r="K4594" s="94" t="s">
        <v>23105</v>
      </c>
      <c r="L4594" s="94" t="s">
        <v>23106</v>
      </c>
    </row>
    <row r="4595" spans="8:12" ht="15" x14ac:dyDescent="0.25">
      <c r="H4595">
        <v>104875</v>
      </c>
      <c r="I4595" t="s">
        <v>23989</v>
      </c>
      <c r="K4595" s="94" t="s">
        <v>23107</v>
      </c>
      <c r="L4595" s="94" t="s">
        <v>23108</v>
      </c>
    </row>
    <row r="4596" spans="8:12" ht="15" x14ac:dyDescent="0.25">
      <c r="H4596">
        <v>104876</v>
      </c>
      <c r="I4596" t="s">
        <v>23990</v>
      </c>
      <c r="K4596" s="94" t="s">
        <v>23109</v>
      </c>
      <c r="L4596" s="94" t="s">
        <v>23110</v>
      </c>
    </row>
    <row r="4597" spans="8:12" ht="15" x14ac:dyDescent="0.25">
      <c r="H4597">
        <v>104877</v>
      </c>
      <c r="I4597" t="s">
        <v>23991</v>
      </c>
      <c r="K4597" s="94" t="s">
        <v>23111</v>
      </c>
      <c r="L4597" s="94" t="s">
        <v>23112</v>
      </c>
    </row>
    <row r="4598" spans="8:12" ht="15" x14ac:dyDescent="0.25">
      <c r="H4598">
        <v>104878</v>
      </c>
      <c r="I4598" t="s">
        <v>23992</v>
      </c>
      <c r="K4598" s="94" t="s">
        <v>23113</v>
      </c>
      <c r="L4598" s="94" t="s">
        <v>23114</v>
      </c>
    </row>
    <row r="4599" spans="8:12" ht="15" x14ac:dyDescent="0.25">
      <c r="H4599">
        <v>104879</v>
      </c>
      <c r="I4599" t="s">
        <v>22756</v>
      </c>
      <c r="K4599" s="94" t="s">
        <v>23115</v>
      </c>
      <c r="L4599" s="94" t="s">
        <v>23116</v>
      </c>
    </row>
    <row r="4600" spans="8:12" ht="15" x14ac:dyDescent="0.25">
      <c r="H4600">
        <v>104880</v>
      </c>
      <c r="I4600" t="s">
        <v>22757</v>
      </c>
      <c r="K4600" s="94" t="s">
        <v>23117</v>
      </c>
      <c r="L4600" s="94" t="s">
        <v>23118</v>
      </c>
    </row>
    <row r="4601" spans="8:12" ht="15" x14ac:dyDescent="0.25">
      <c r="H4601">
        <v>104881</v>
      </c>
      <c r="I4601" t="s">
        <v>23993</v>
      </c>
      <c r="K4601" s="94" t="s">
        <v>23119</v>
      </c>
      <c r="L4601" s="94" t="s">
        <v>23120</v>
      </c>
    </row>
    <row r="4602" spans="8:12" ht="15" x14ac:dyDescent="0.25">
      <c r="H4602">
        <v>104882</v>
      </c>
      <c r="I4602" t="s">
        <v>22758</v>
      </c>
      <c r="K4602" s="94" t="s">
        <v>23121</v>
      </c>
      <c r="L4602" s="94" t="s">
        <v>23122</v>
      </c>
    </row>
    <row r="4603" spans="8:12" ht="15" x14ac:dyDescent="0.25">
      <c r="H4603">
        <v>104883</v>
      </c>
      <c r="I4603" t="s">
        <v>22759</v>
      </c>
      <c r="K4603" s="94" t="s">
        <v>23123</v>
      </c>
      <c r="L4603" s="94" t="s">
        <v>23124</v>
      </c>
    </row>
    <row r="4604" spans="8:12" ht="15" x14ac:dyDescent="0.25">
      <c r="H4604">
        <v>104884</v>
      </c>
      <c r="I4604" t="s">
        <v>22760</v>
      </c>
      <c r="K4604" s="94" t="s">
        <v>23125</v>
      </c>
      <c r="L4604" s="94" t="s">
        <v>23126</v>
      </c>
    </row>
    <row r="4605" spans="8:12" ht="15" x14ac:dyDescent="0.25">
      <c r="H4605">
        <v>104885</v>
      </c>
      <c r="I4605" t="s">
        <v>22761</v>
      </c>
      <c r="K4605" s="94" t="s">
        <v>23127</v>
      </c>
      <c r="L4605" s="94" t="s">
        <v>23128</v>
      </c>
    </row>
    <row r="4606" spans="8:12" ht="15" x14ac:dyDescent="0.25">
      <c r="H4606">
        <v>104886</v>
      </c>
      <c r="I4606" t="s">
        <v>22762</v>
      </c>
      <c r="K4606" s="94" t="s">
        <v>23129</v>
      </c>
      <c r="L4606" s="94" t="s">
        <v>23130</v>
      </c>
    </row>
    <row r="4607" spans="8:12" ht="15" x14ac:dyDescent="0.25">
      <c r="H4607">
        <v>104887</v>
      </c>
      <c r="I4607" t="s">
        <v>22763</v>
      </c>
      <c r="K4607" s="94" t="s">
        <v>23131</v>
      </c>
      <c r="L4607" s="94" t="s">
        <v>23132</v>
      </c>
    </row>
    <row r="4608" spans="8:12" ht="15" x14ac:dyDescent="0.25">
      <c r="H4608">
        <v>104888</v>
      </c>
      <c r="I4608" t="s">
        <v>22764</v>
      </c>
      <c r="K4608" s="94" t="s">
        <v>23133</v>
      </c>
      <c r="L4608" s="94" t="s">
        <v>23134</v>
      </c>
    </row>
    <row r="4609" spans="8:12" ht="15" x14ac:dyDescent="0.25">
      <c r="H4609">
        <v>104889</v>
      </c>
      <c r="I4609" t="s">
        <v>22765</v>
      </c>
      <c r="K4609" s="94" t="s">
        <v>23135</v>
      </c>
      <c r="L4609" s="94" t="s">
        <v>23136</v>
      </c>
    </row>
    <row r="4610" spans="8:12" ht="15" x14ac:dyDescent="0.25">
      <c r="H4610">
        <v>104890</v>
      </c>
      <c r="I4610" t="s">
        <v>11630</v>
      </c>
      <c r="K4610" s="94" t="s">
        <v>23137</v>
      </c>
      <c r="L4610" s="94" t="s">
        <v>23138</v>
      </c>
    </row>
    <row r="4611" spans="8:12" ht="15" x14ac:dyDescent="0.25">
      <c r="H4611">
        <v>104891</v>
      </c>
      <c r="I4611" t="s">
        <v>22766</v>
      </c>
      <c r="K4611" s="94" t="s">
        <v>23139</v>
      </c>
      <c r="L4611" s="94" t="s">
        <v>23140</v>
      </c>
    </row>
    <row r="4612" spans="8:12" ht="15" x14ac:dyDescent="0.25">
      <c r="H4612">
        <v>104892</v>
      </c>
      <c r="I4612" t="s">
        <v>22767</v>
      </c>
      <c r="K4612" s="94" t="s">
        <v>23141</v>
      </c>
      <c r="L4612" s="94" t="s">
        <v>23142</v>
      </c>
    </row>
    <row r="4613" spans="8:12" ht="15" x14ac:dyDescent="0.25">
      <c r="H4613">
        <v>104893</v>
      </c>
      <c r="I4613" t="s">
        <v>22768</v>
      </c>
      <c r="K4613" s="94" t="s">
        <v>23143</v>
      </c>
      <c r="L4613" s="94" t="s">
        <v>23140</v>
      </c>
    </row>
    <row r="4614" spans="8:12" ht="15" x14ac:dyDescent="0.25">
      <c r="H4614">
        <v>104894</v>
      </c>
      <c r="I4614" t="s">
        <v>22769</v>
      </c>
      <c r="K4614" s="94" t="s">
        <v>23144</v>
      </c>
      <c r="L4614" s="94" t="s">
        <v>23145</v>
      </c>
    </row>
    <row r="4615" spans="8:12" ht="15" x14ac:dyDescent="0.25">
      <c r="H4615">
        <v>104895</v>
      </c>
      <c r="I4615" t="s">
        <v>22770</v>
      </c>
      <c r="K4615" s="94" t="s">
        <v>23146</v>
      </c>
      <c r="L4615" s="94" t="s">
        <v>23147</v>
      </c>
    </row>
    <row r="4616" spans="8:12" ht="15" x14ac:dyDescent="0.25">
      <c r="H4616">
        <v>104896</v>
      </c>
      <c r="I4616" t="s">
        <v>22771</v>
      </c>
      <c r="K4616" s="94" t="s">
        <v>23148</v>
      </c>
      <c r="L4616" s="94" t="s">
        <v>23149</v>
      </c>
    </row>
    <row r="4617" spans="8:12" ht="15" x14ac:dyDescent="0.25">
      <c r="H4617">
        <v>104897</v>
      </c>
      <c r="I4617" t="s">
        <v>22772</v>
      </c>
      <c r="K4617" s="94" t="s">
        <v>23150</v>
      </c>
      <c r="L4617" s="94" t="s">
        <v>23151</v>
      </c>
    </row>
    <row r="4618" spans="8:12" ht="15" x14ac:dyDescent="0.25">
      <c r="H4618">
        <v>104898</v>
      </c>
      <c r="I4618" t="s">
        <v>22773</v>
      </c>
      <c r="K4618" s="94" t="s">
        <v>23152</v>
      </c>
      <c r="L4618" s="94" t="s">
        <v>23153</v>
      </c>
    </row>
    <row r="4619" spans="8:12" ht="15" x14ac:dyDescent="0.25">
      <c r="H4619">
        <v>104899</v>
      </c>
      <c r="I4619" t="s">
        <v>22774</v>
      </c>
      <c r="K4619" s="94" t="s">
        <v>23154</v>
      </c>
      <c r="L4619" s="94" t="s">
        <v>23155</v>
      </c>
    </row>
    <row r="4620" spans="8:12" ht="15" x14ac:dyDescent="0.25">
      <c r="H4620">
        <v>104900</v>
      </c>
      <c r="I4620" t="s">
        <v>22775</v>
      </c>
      <c r="K4620" s="94" t="s">
        <v>23156</v>
      </c>
      <c r="L4620" s="94" t="s">
        <v>23157</v>
      </c>
    </row>
    <row r="4621" spans="8:12" ht="15" x14ac:dyDescent="0.25">
      <c r="H4621">
        <v>104901</v>
      </c>
      <c r="I4621" t="s">
        <v>22776</v>
      </c>
      <c r="K4621" s="94" t="s">
        <v>23158</v>
      </c>
      <c r="L4621" s="94" t="s">
        <v>23159</v>
      </c>
    </row>
    <row r="4622" spans="8:12" ht="15" x14ac:dyDescent="0.25">
      <c r="H4622">
        <v>104902</v>
      </c>
      <c r="I4622" t="s">
        <v>22777</v>
      </c>
      <c r="K4622" s="94" t="s">
        <v>23160</v>
      </c>
      <c r="L4622" s="94" t="s">
        <v>23161</v>
      </c>
    </row>
    <row r="4623" spans="8:12" ht="15" x14ac:dyDescent="0.25">
      <c r="H4623">
        <v>104903</v>
      </c>
      <c r="I4623" t="s">
        <v>22778</v>
      </c>
      <c r="K4623" s="94" t="s">
        <v>23162</v>
      </c>
      <c r="L4623" s="94" t="s">
        <v>23163</v>
      </c>
    </row>
    <row r="4624" spans="8:12" ht="15" x14ac:dyDescent="0.25">
      <c r="H4624">
        <v>104904</v>
      </c>
      <c r="I4624" t="s">
        <v>22779</v>
      </c>
      <c r="K4624" s="94" t="s">
        <v>23164</v>
      </c>
      <c r="L4624" s="94" t="s">
        <v>23165</v>
      </c>
    </row>
    <row r="4625" spans="8:12" ht="15" x14ac:dyDescent="0.25">
      <c r="H4625">
        <v>104905</v>
      </c>
      <c r="I4625" t="s">
        <v>22780</v>
      </c>
      <c r="K4625" s="94" t="s">
        <v>23166</v>
      </c>
      <c r="L4625" s="94" t="s">
        <v>23167</v>
      </c>
    </row>
    <row r="4626" spans="8:12" ht="15" x14ac:dyDescent="0.25">
      <c r="H4626">
        <v>104906</v>
      </c>
      <c r="I4626" t="s">
        <v>22781</v>
      </c>
      <c r="K4626" s="94" t="s">
        <v>23168</v>
      </c>
      <c r="L4626" s="94" t="s">
        <v>23169</v>
      </c>
    </row>
    <row r="4627" spans="8:12" ht="15" x14ac:dyDescent="0.25">
      <c r="H4627">
        <v>104907</v>
      </c>
      <c r="I4627" t="s">
        <v>22782</v>
      </c>
      <c r="K4627" s="94" t="s">
        <v>23170</v>
      </c>
      <c r="L4627" s="94" t="s">
        <v>23171</v>
      </c>
    </row>
    <row r="4628" spans="8:12" ht="15" x14ac:dyDescent="0.25">
      <c r="H4628">
        <v>104908</v>
      </c>
      <c r="I4628" t="s">
        <v>22783</v>
      </c>
      <c r="K4628" s="94" t="s">
        <v>23994</v>
      </c>
      <c r="L4628" s="94" t="s">
        <v>23995</v>
      </c>
    </row>
    <row r="4629" spans="8:12" ht="15" x14ac:dyDescent="0.25">
      <c r="H4629">
        <v>104909</v>
      </c>
      <c r="I4629" t="s">
        <v>22784</v>
      </c>
      <c r="K4629" s="94" t="s">
        <v>23996</v>
      </c>
      <c r="L4629" s="94" t="s">
        <v>23997</v>
      </c>
    </row>
    <row r="4630" spans="8:12" ht="15" x14ac:dyDescent="0.25">
      <c r="H4630">
        <v>104910</v>
      </c>
      <c r="I4630" t="s">
        <v>22785</v>
      </c>
      <c r="K4630" s="94" t="s">
        <v>23998</v>
      </c>
      <c r="L4630" s="94" t="s">
        <v>23999</v>
      </c>
    </row>
    <row r="4631" spans="8:12" ht="15" x14ac:dyDescent="0.25">
      <c r="H4631">
        <v>104911</v>
      </c>
      <c r="I4631" t="s">
        <v>22786</v>
      </c>
      <c r="K4631" s="94" t="s">
        <v>24000</v>
      </c>
      <c r="L4631" s="94" t="s">
        <v>24001</v>
      </c>
    </row>
    <row r="4632" spans="8:12" ht="15" x14ac:dyDescent="0.25">
      <c r="H4632">
        <v>104912</v>
      </c>
      <c r="I4632" t="s">
        <v>22787</v>
      </c>
      <c r="K4632" s="94" t="s">
        <v>24002</v>
      </c>
      <c r="L4632" s="94" t="s">
        <v>24003</v>
      </c>
    </row>
    <row r="4633" spans="8:12" ht="15" x14ac:dyDescent="0.25">
      <c r="H4633">
        <v>104913</v>
      </c>
      <c r="I4633" t="s">
        <v>22788</v>
      </c>
      <c r="K4633" s="94" t="s">
        <v>24004</v>
      </c>
      <c r="L4633" s="94" t="s">
        <v>24005</v>
      </c>
    </row>
    <row r="4634" spans="8:12" ht="15" x14ac:dyDescent="0.25">
      <c r="H4634">
        <v>104914</v>
      </c>
      <c r="I4634" t="s">
        <v>22789</v>
      </c>
      <c r="K4634" s="94" t="s">
        <v>24006</v>
      </c>
      <c r="L4634" s="94" t="s">
        <v>24007</v>
      </c>
    </row>
    <row r="4635" spans="8:12" ht="15" x14ac:dyDescent="0.25">
      <c r="H4635">
        <v>104915</v>
      </c>
      <c r="I4635" t="s">
        <v>22790</v>
      </c>
      <c r="K4635" s="94" t="s">
        <v>24008</v>
      </c>
      <c r="L4635" s="94" t="s">
        <v>24009</v>
      </c>
    </row>
    <row r="4636" spans="8:12" ht="15" x14ac:dyDescent="0.25">
      <c r="H4636">
        <v>104916</v>
      </c>
      <c r="I4636" t="s">
        <v>22791</v>
      </c>
      <c r="K4636" s="94" t="s">
        <v>24010</v>
      </c>
      <c r="L4636" s="94" t="s">
        <v>24011</v>
      </c>
    </row>
    <row r="4637" spans="8:12" ht="15" x14ac:dyDescent="0.25">
      <c r="H4637">
        <v>104917</v>
      </c>
      <c r="I4637" t="s">
        <v>22792</v>
      </c>
      <c r="K4637" s="94" t="s">
        <v>24012</v>
      </c>
      <c r="L4637" s="94" t="s">
        <v>24013</v>
      </c>
    </row>
    <row r="4638" spans="8:12" ht="15" x14ac:dyDescent="0.25">
      <c r="H4638">
        <v>104918</v>
      </c>
      <c r="I4638" t="s">
        <v>22793</v>
      </c>
      <c r="K4638" s="94" t="s">
        <v>24014</v>
      </c>
      <c r="L4638" s="94" t="s">
        <v>24015</v>
      </c>
    </row>
    <row r="4639" spans="8:12" ht="15" x14ac:dyDescent="0.25">
      <c r="H4639">
        <v>104919</v>
      </c>
      <c r="I4639" t="s">
        <v>22794</v>
      </c>
      <c r="K4639" s="94" t="s">
        <v>24016</v>
      </c>
      <c r="L4639" s="94" t="s">
        <v>24017</v>
      </c>
    </row>
    <row r="4640" spans="8:12" ht="15" x14ac:dyDescent="0.25">
      <c r="H4640">
        <v>104920</v>
      </c>
      <c r="I4640" t="s">
        <v>22795</v>
      </c>
      <c r="K4640" s="94" t="s">
        <v>24018</v>
      </c>
      <c r="L4640" s="94" t="s">
        <v>24019</v>
      </c>
    </row>
    <row r="4641" spans="8:12" ht="15" x14ac:dyDescent="0.25">
      <c r="H4641">
        <v>104921</v>
      </c>
      <c r="I4641" t="s">
        <v>22796</v>
      </c>
      <c r="K4641" s="94" t="s">
        <v>24020</v>
      </c>
      <c r="L4641" s="94" t="s">
        <v>24021</v>
      </c>
    </row>
    <row r="4642" spans="8:12" ht="15" x14ac:dyDescent="0.25">
      <c r="H4642">
        <v>104922</v>
      </c>
      <c r="I4642" t="s">
        <v>22797</v>
      </c>
      <c r="K4642" s="94" t="s">
        <v>24022</v>
      </c>
      <c r="L4642" s="94" t="s">
        <v>24023</v>
      </c>
    </row>
    <row r="4643" spans="8:12" ht="15" x14ac:dyDescent="0.25">
      <c r="H4643">
        <v>104923</v>
      </c>
      <c r="I4643" t="s">
        <v>22798</v>
      </c>
      <c r="K4643" s="94" t="s">
        <v>24024</v>
      </c>
      <c r="L4643" s="94" t="s">
        <v>24025</v>
      </c>
    </row>
    <row r="4644" spans="8:12" ht="15" x14ac:dyDescent="0.25">
      <c r="H4644">
        <v>104924</v>
      </c>
      <c r="I4644" t="s">
        <v>22799</v>
      </c>
      <c r="K4644" s="94" t="s">
        <v>24026</v>
      </c>
      <c r="L4644" s="94" t="s">
        <v>24023</v>
      </c>
    </row>
    <row r="4645" spans="8:12" ht="15" x14ac:dyDescent="0.25">
      <c r="H4645">
        <v>104925</v>
      </c>
      <c r="I4645" t="s">
        <v>22800</v>
      </c>
      <c r="K4645" s="94" t="s">
        <v>24027</v>
      </c>
      <c r="L4645" s="94" t="s">
        <v>24025</v>
      </c>
    </row>
    <row r="4646" spans="8:12" ht="15" x14ac:dyDescent="0.25">
      <c r="H4646">
        <v>104926</v>
      </c>
      <c r="I4646" t="s">
        <v>22801</v>
      </c>
      <c r="K4646" s="94" t="s">
        <v>24028</v>
      </c>
      <c r="L4646" s="94" t="s">
        <v>24023</v>
      </c>
    </row>
    <row r="4647" spans="8:12" ht="15" x14ac:dyDescent="0.25">
      <c r="H4647">
        <v>104927</v>
      </c>
      <c r="I4647" t="s">
        <v>15266</v>
      </c>
      <c r="K4647" s="94" t="s">
        <v>24029</v>
      </c>
      <c r="L4647" s="94" t="s">
        <v>24023</v>
      </c>
    </row>
    <row r="4648" spans="8:12" ht="15" x14ac:dyDescent="0.25">
      <c r="H4648">
        <v>104928</v>
      </c>
      <c r="I4648" t="s">
        <v>22802</v>
      </c>
      <c r="K4648" s="94" t="s">
        <v>24030</v>
      </c>
      <c r="L4648" s="94" t="s">
        <v>24025</v>
      </c>
    </row>
    <row r="4649" spans="8:12" ht="15" x14ac:dyDescent="0.25">
      <c r="H4649">
        <v>104929</v>
      </c>
      <c r="I4649" t="s">
        <v>24031</v>
      </c>
      <c r="K4649" s="94" t="s">
        <v>24032</v>
      </c>
      <c r="L4649" s="94" t="s">
        <v>24033</v>
      </c>
    </row>
    <row r="4650" spans="8:12" ht="15" x14ac:dyDescent="0.25">
      <c r="H4650">
        <v>104930</v>
      </c>
      <c r="I4650" t="s">
        <v>22803</v>
      </c>
      <c r="K4650" s="94" t="s">
        <v>24034</v>
      </c>
      <c r="L4650" s="94" t="s">
        <v>24035</v>
      </c>
    </row>
    <row r="4651" spans="8:12" ht="15" x14ac:dyDescent="0.25">
      <c r="H4651">
        <v>104931</v>
      </c>
      <c r="I4651" t="s">
        <v>22804</v>
      </c>
      <c r="K4651" s="94" t="s">
        <v>24036</v>
      </c>
      <c r="L4651" s="94" t="s">
        <v>24037</v>
      </c>
    </row>
    <row r="4652" spans="8:12" ht="15" x14ac:dyDescent="0.25">
      <c r="H4652">
        <v>104932</v>
      </c>
      <c r="I4652" t="s">
        <v>22805</v>
      </c>
      <c r="K4652" s="94" t="s">
        <v>24038</v>
      </c>
      <c r="L4652" s="94" t="s">
        <v>24039</v>
      </c>
    </row>
    <row r="4653" spans="8:12" ht="15" x14ac:dyDescent="0.25">
      <c r="H4653">
        <v>104933</v>
      </c>
      <c r="I4653" t="s">
        <v>22806</v>
      </c>
      <c r="K4653" s="94" t="s">
        <v>24040</v>
      </c>
      <c r="L4653" s="94" t="s">
        <v>24041</v>
      </c>
    </row>
    <row r="4654" spans="8:12" ht="15" x14ac:dyDescent="0.25">
      <c r="H4654">
        <v>104934</v>
      </c>
      <c r="I4654" t="s">
        <v>24042</v>
      </c>
      <c r="K4654" s="94" t="s">
        <v>24043</v>
      </c>
      <c r="L4654" s="94" t="s">
        <v>24044</v>
      </c>
    </row>
    <row r="4655" spans="8:12" ht="15" x14ac:dyDescent="0.25">
      <c r="H4655">
        <v>104935</v>
      </c>
      <c r="I4655" t="s">
        <v>22807</v>
      </c>
      <c r="K4655" s="94" t="s">
        <v>24045</v>
      </c>
      <c r="L4655" s="94" t="s">
        <v>24046</v>
      </c>
    </row>
    <row r="4656" spans="8:12" ht="15" x14ac:dyDescent="0.25">
      <c r="H4656">
        <v>104936</v>
      </c>
      <c r="I4656" t="s">
        <v>24047</v>
      </c>
      <c r="K4656" s="94" t="s">
        <v>24048</v>
      </c>
      <c r="L4656" s="94" t="s">
        <v>24049</v>
      </c>
    </row>
    <row r="4657" spans="8:12" ht="15" x14ac:dyDescent="0.25">
      <c r="H4657">
        <v>104937</v>
      </c>
      <c r="I4657" t="s">
        <v>22808</v>
      </c>
      <c r="K4657" s="94" t="s">
        <v>24050</v>
      </c>
      <c r="L4657" s="94" t="s">
        <v>24051</v>
      </c>
    </row>
    <row r="4658" spans="8:12" ht="15" x14ac:dyDescent="0.25">
      <c r="H4658">
        <v>104938</v>
      </c>
      <c r="I4658" t="s">
        <v>22809</v>
      </c>
      <c r="K4658" s="94" t="s">
        <v>24052</v>
      </c>
      <c r="L4658" s="94" t="s">
        <v>24053</v>
      </c>
    </row>
    <row r="4659" spans="8:12" ht="15" x14ac:dyDescent="0.25">
      <c r="H4659">
        <v>104939</v>
      </c>
      <c r="I4659" t="s">
        <v>22810</v>
      </c>
      <c r="K4659" s="94" t="s">
        <v>24054</v>
      </c>
      <c r="L4659" s="94" t="s">
        <v>24055</v>
      </c>
    </row>
    <row r="4660" spans="8:12" ht="15" x14ac:dyDescent="0.25">
      <c r="H4660">
        <v>104940</v>
      </c>
      <c r="I4660" t="s">
        <v>22811</v>
      </c>
      <c r="K4660" s="94" t="s">
        <v>24056</v>
      </c>
      <c r="L4660" s="94" t="s">
        <v>24057</v>
      </c>
    </row>
    <row r="4661" spans="8:12" ht="15" x14ac:dyDescent="0.25">
      <c r="H4661">
        <v>104941</v>
      </c>
      <c r="I4661" t="s">
        <v>22812</v>
      </c>
      <c r="K4661" s="94" t="s">
        <v>24058</v>
      </c>
      <c r="L4661" s="94" t="s">
        <v>24059</v>
      </c>
    </row>
    <row r="4662" spans="8:12" ht="15" x14ac:dyDescent="0.25">
      <c r="H4662">
        <v>104942</v>
      </c>
      <c r="I4662" t="s">
        <v>22813</v>
      </c>
      <c r="K4662" s="94" t="s">
        <v>24060</v>
      </c>
      <c r="L4662" s="94" t="s">
        <v>24061</v>
      </c>
    </row>
    <row r="4663" spans="8:12" ht="15" x14ac:dyDescent="0.25">
      <c r="H4663">
        <v>104943</v>
      </c>
      <c r="I4663" t="s">
        <v>22814</v>
      </c>
      <c r="K4663" s="94" t="s">
        <v>24062</v>
      </c>
      <c r="L4663" s="94" t="s">
        <v>24063</v>
      </c>
    </row>
    <row r="4664" spans="8:12" ht="15" x14ac:dyDescent="0.25">
      <c r="H4664">
        <v>104944</v>
      </c>
      <c r="I4664" t="s">
        <v>22815</v>
      </c>
      <c r="K4664" s="94" t="s">
        <v>24064</v>
      </c>
      <c r="L4664" s="94" t="s">
        <v>24065</v>
      </c>
    </row>
    <row r="4665" spans="8:12" ht="15" x14ac:dyDescent="0.25">
      <c r="H4665">
        <v>104945</v>
      </c>
      <c r="I4665" t="s">
        <v>22816</v>
      </c>
      <c r="K4665" s="94" t="s">
        <v>24066</v>
      </c>
      <c r="L4665" s="94" t="s">
        <v>24067</v>
      </c>
    </row>
    <row r="4666" spans="8:12" ht="15" x14ac:dyDescent="0.25">
      <c r="H4666">
        <v>104946</v>
      </c>
      <c r="I4666" t="s">
        <v>22817</v>
      </c>
      <c r="K4666" s="94" t="s">
        <v>24068</v>
      </c>
      <c r="L4666" s="94" t="s">
        <v>24069</v>
      </c>
    </row>
    <row r="4667" spans="8:12" ht="15" x14ac:dyDescent="0.25">
      <c r="H4667">
        <v>104947</v>
      </c>
      <c r="I4667" t="s">
        <v>22818</v>
      </c>
      <c r="K4667" s="94" t="s">
        <v>24070</v>
      </c>
      <c r="L4667" s="94" t="s">
        <v>24071</v>
      </c>
    </row>
    <row r="4668" spans="8:12" ht="15" x14ac:dyDescent="0.25">
      <c r="H4668">
        <v>104948</v>
      </c>
      <c r="I4668" t="s">
        <v>22819</v>
      </c>
      <c r="K4668" s="94" t="s">
        <v>24072</v>
      </c>
      <c r="L4668" s="94" t="s">
        <v>24073</v>
      </c>
    </row>
    <row r="4669" spans="8:12" ht="15" x14ac:dyDescent="0.25">
      <c r="H4669">
        <v>104949</v>
      </c>
      <c r="I4669" t="s">
        <v>22405</v>
      </c>
      <c r="K4669" s="94" t="s">
        <v>24074</v>
      </c>
      <c r="L4669" s="94" t="s">
        <v>24075</v>
      </c>
    </row>
    <row r="4670" spans="8:12" ht="15" x14ac:dyDescent="0.25">
      <c r="H4670">
        <v>104950</v>
      </c>
      <c r="I4670" t="s">
        <v>22820</v>
      </c>
      <c r="K4670" s="94" t="s">
        <v>24076</v>
      </c>
      <c r="L4670" s="94" t="s">
        <v>24077</v>
      </c>
    </row>
    <row r="4671" spans="8:12" ht="15" x14ac:dyDescent="0.25">
      <c r="H4671">
        <v>104951</v>
      </c>
      <c r="I4671" t="s">
        <v>22821</v>
      </c>
      <c r="K4671" s="94" t="s">
        <v>24078</v>
      </c>
      <c r="L4671" s="94" t="s">
        <v>24079</v>
      </c>
    </row>
    <row r="4672" spans="8:12" ht="15" x14ac:dyDescent="0.25">
      <c r="H4672">
        <v>104952</v>
      </c>
      <c r="I4672" t="s">
        <v>22822</v>
      </c>
      <c r="K4672" s="94" t="s">
        <v>24080</v>
      </c>
      <c r="L4672" s="94" t="s">
        <v>24081</v>
      </c>
    </row>
    <row r="4673" spans="8:12" ht="15" x14ac:dyDescent="0.25">
      <c r="H4673">
        <v>104953</v>
      </c>
      <c r="I4673" t="s">
        <v>22823</v>
      </c>
      <c r="K4673" s="94" t="s">
        <v>24082</v>
      </c>
      <c r="L4673" s="94" t="s">
        <v>24083</v>
      </c>
    </row>
    <row r="4674" spans="8:12" ht="15" x14ac:dyDescent="0.25">
      <c r="H4674">
        <v>104954</v>
      </c>
      <c r="I4674" t="s">
        <v>22824</v>
      </c>
      <c r="K4674" s="94" t="s">
        <v>24084</v>
      </c>
      <c r="L4674" s="94" t="s">
        <v>24085</v>
      </c>
    </row>
    <row r="4675" spans="8:12" ht="15" x14ac:dyDescent="0.25">
      <c r="H4675">
        <v>104955</v>
      </c>
      <c r="I4675" t="s">
        <v>22825</v>
      </c>
      <c r="K4675" s="94" t="s">
        <v>24086</v>
      </c>
      <c r="L4675" s="94" t="s">
        <v>24087</v>
      </c>
    </row>
    <row r="4676" spans="8:12" ht="15" x14ac:dyDescent="0.25">
      <c r="H4676">
        <v>104956</v>
      </c>
      <c r="I4676" t="s">
        <v>22826</v>
      </c>
      <c r="K4676" s="94" t="s">
        <v>24088</v>
      </c>
      <c r="L4676" s="94" t="s">
        <v>24089</v>
      </c>
    </row>
    <row r="4677" spans="8:12" ht="15" x14ac:dyDescent="0.25">
      <c r="H4677">
        <v>104957</v>
      </c>
      <c r="I4677" t="s">
        <v>22827</v>
      </c>
      <c r="K4677" s="94" t="s">
        <v>24090</v>
      </c>
      <c r="L4677" s="94" t="s">
        <v>24091</v>
      </c>
    </row>
    <row r="4678" spans="8:12" ht="15" x14ac:dyDescent="0.25">
      <c r="H4678">
        <v>104958</v>
      </c>
      <c r="I4678" t="s">
        <v>22828</v>
      </c>
      <c r="K4678" s="94" t="s">
        <v>24092</v>
      </c>
      <c r="L4678" s="94" t="s">
        <v>24093</v>
      </c>
    </row>
    <row r="4679" spans="8:12" ht="15" x14ac:dyDescent="0.25">
      <c r="H4679">
        <v>104959</v>
      </c>
      <c r="I4679" t="s">
        <v>22829</v>
      </c>
      <c r="K4679" s="94" t="s">
        <v>24094</v>
      </c>
      <c r="L4679" s="94" t="s">
        <v>24095</v>
      </c>
    </row>
    <row r="4680" spans="8:12" ht="15" x14ac:dyDescent="0.25">
      <c r="H4680">
        <v>104960</v>
      </c>
      <c r="I4680" t="s">
        <v>24096</v>
      </c>
      <c r="K4680" s="94" t="s">
        <v>24097</v>
      </c>
      <c r="L4680" s="94" t="s">
        <v>24098</v>
      </c>
    </row>
    <row r="4681" spans="8:12" ht="15" x14ac:dyDescent="0.25">
      <c r="H4681">
        <v>104961</v>
      </c>
      <c r="I4681" t="s">
        <v>22830</v>
      </c>
      <c r="K4681" s="94" t="s">
        <v>24099</v>
      </c>
      <c r="L4681" s="94" t="s">
        <v>24100</v>
      </c>
    </row>
    <row r="4682" spans="8:12" ht="15" x14ac:dyDescent="0.25">
      <c r="H4682">
        <v>104962</v>
      </c>
      <c r="I4682" t="s">
        <v>22831</v>
      </c>
      <c r="K4682" s="94" t="s">
        <v>24101</v>
      </c>
      <c r="L4682" s="94" t="s">
        <v>24102</v>
      </c>
    </row>
    <row r="4683" spans="8:12" ht="15" x14ac:dyDescent="0.25">
      <c r="H4683">
        <v>104963</v>
      </c>
      <c r="I4683" t="s">
        <v>22832</v>
      </c>
      <c r="K4683" s="94" t="s">
        <v>24103</v>
      </c>
      <c r="L4683" s="94" t="s">
        <v>24104</v>
      </c>
    </row>
    <row r="4684" spans="8:12" ht="15" x14ac:dyDescent="0.25">
      <c r="H4684">
        <v>104964</v>
      </c>
      <c r="I4684" t="s">
        <v>22833</v>
      </c>
      <c r="K4684" s="94" t="s">
        <v>24105</v>
      </c>
      <c r="L4684" s="94" t="s">
        <v>24106</v>
      </c>
    </row>
    <row r="4685" spans="8:12" ht="15" x14ac:dyDescent="0.25">
      <c r="H4685">
        <v>104965</v>
      </c>
      <c r="I4685" t="s">
        <v>22834</v>
      </c>
      <c r="K4685" s="94" t="s">
        <v>24107</v>
      </c>
      <c r="L4685" s="94" t="s">
        <v>24108</v>
      </c>
    </row>
    <row r="4686" spans="8:12" ht="15" x14ac:dyDescent="0.25">
      <c r="H4686">
        <v>104966</v>
      </c>
      <c r="I4686" t="s">
        <v>24109</v>
      </c>
      <c r="K4686" s="94" t="s">
        <v>24110</v>
      </c>
      <c r="L4686" s="94" t="s">
        <v>24111</v>
      </c>
    </row>
    <row r="4687" spans="8:12" ht="15" x14ac:dyDescent="0.25">
      <c r="H4687">
        <v>104967</v>
      </c>
      <c r="I4687" t="s">
        <v>22835</v>
      </c>
      <c r="K4687" s="94" t="s">
        <v>24112</v>
      </c>
      <c r="L4687" s="94" t="s">
        <v>24113</v>
      </c>
    </row>
    <row r="4688" spans="8:12" ht="15" x14ac:dyDescent="0.25">
      <c r="H4688">
        <v>104968</v>
      </c>
      <c r="I4688" t="s">
        <v>22836</v>
      </c>
      <c r="K4688" s="94" t="s">
        <v>24114</v>
      </c>
      <c r="L4688" s="94" t="s">
        <v>24115</v>
      </c>
    </row>
    <row r="4689" spans="8:12" ht="15" x14ac:dyDescent="0.25">
      <c r="H4689">
        <v>104969</v>
      </c>
      <c r="I4689" t="s">
        <v>22837</v>
      </c>
      <c r="K4689" s="94" t="s">
        <v>24116</v>
      </c>
      <c r="L4689" s="94" t="s">
        <v>24117</v>
      </c>
    </row>
    <row r="4690" spans="8:12" ht="15" x14ac:dyDescent="0.25">
      <c r="H4690">
        <v>104970</v>
      </c>
      <c r="I4690" t="s">
        <v>22838</v>
      </c>
      <c r="K4690" s="94" t="s">
        <v>24118</v>
      </c>
      <c r="L4690" s="94" t="s">
        <v>24119</v>
      </c>
    </row>
    <row r="4691" spans="8:12" ht="15" x14ac:dyDescent="0.25">
      <c r="H4691">
        <v>104971</v>
      </c>
      <c r="I4691" t="s">
        <v>24120</v>
      </c>
      <c r="K4691" s="94" t="s">
        <v>24121</v>
      </c>
      <c r="L4691" s="94" t="s">
        <v>24122</v>
      </c>
    </row>
    <row r="4692" spans="8:12" ht="15" x14ac:dyDescent="0.25">
      <c r="H4692">
        <v>104972</v>
      </c>
      <c r="I4692" t="s">
        <v>22839</v>
      </c>
      <c r="K4692" s="94" t="s">
        <v>24123</v>
      </c>
      <c r="L4692" s="94" t="s">
        <v>24124</v>
      </c>
    </row>
    <row r="4693" spans="8:12" ht="15" x14ac:dyDescent="0.25">
      <c r="H4693">
        <v>104973</v>
      </c>
      <c r="I4693" t="s">
        <v>22840</v>
      </c>
      <c r="K4693" s="94" t="s">
        <v>24125</v>
      </c>
      <c r="L4693" s="94" t="s">
        <v>24126</v>
      </c>
    </row>
    <row r="4694" spans="8:12" ht="15" x14ac:dyDescent="0.25">
      <c r="H4694">
        <v>104974</v>
      </c>
      <c r="I4694" t="s">
        <v>22841</v>
      </c>
      <c r="K4694" s="94" t="s">
        <v>24127</v>
      </c>
      <c r="L4694" s="94" t="s">
        <v>24128</v>
      </c>
    </row>
    <row r="4695" spans="8:12" ht="15" x14ac:dyDescent="0.25">
      <c r="H4695">
        <v>104975</v>
      </c>
      <c r="I4695" t="s">
        <v>22842</v>
      </c>
      <c r="K4695" s="94" t="s">
        <v>24129</v>
      </c>
      <c r="L4695" s="94" t="s">
        <v>24130</v>
      </c>
    </row>
    <row r="4696" spans="8:12" ht="15" x14ac:dyDescent="0.25">
      <c r="H4696">
        <v>104976</v>
      </c>
      <c r="I4696" t="s">
        <v>22843</v>
      </c>
      <c r="K4696" s="94" t="s">
        <v>24131</v>
      </c>
      <c r="L4696" s="94" t="s">
        <v>24132</v>
      </c>
    </row>
    <row r="4697" spans="8:12" ht="15" x14ac:dyDescent="0.25">
      <c r="H4697">
        <v>104977</v>
      </c>
      <c r="I4697" t="s">
        <v>22844</v>
      </c>
      <c r="K4697" s="94" t="s">
        <v>24133</v>
      </c>
      <c r="L4697" s="94" t="s">
        <v>24134</v>
      </c>
    </row>
    <row r="4698" spans="8:12" ht="15" x14ac:dyDescent="0.25">
      <c r="H4698">
        <v>104978</v>
      </c>
      <c r="I4698" t="s">
        <v>22845</v>
      </c>
      <c r="K4698" s="94" t="s">
        <v>24135</v>
      </c>
      <c r="L4698" s="94" t="s">
        <v>24136</v>
      </c>
    </row>
    <row r="4699" spans="8:12" ht="15" x14ac:dyDescent="0.25">
      <c r="H4699">
        <v>104979</v>
      </c>
      <c r="I4699" t="s">
        <v>22846</v>
      </c>
      <c r="K4699" s="94" t="s">
        <v>5848</v>
      </c>
      <c r="L4699" s="94" t="s">
        <v>5849</v>
      </c>
    </row>
    <row r="4700" spans="8:12" ht="15" x14ac:dyDescent="0.25">
      <c r="H4700">
        <v>104980</v>
      </c>
      <c r="I4700" t="s">
        <v>22847</v>
      </c>
      <c r="K4700" s="94" t="s">
        <v>5850</v>
      </c>
      <c r="L4700" s="94" t="s">
        <v>5851</v>
      </c>
    </row>
    <row r="4701" spans="8:12" ht="15" x14ac:dyDescent="0.25">
      <c r="H4701">
        <v>104981</v>
      </c>
      <c r="I4701" t="s">
        <v>22848</v>
      </c>
      <c r="K4701" s="94" t="s">
        <v>5852</v>
      </c>
      <c r="L4701" s="94" t="s">
        <v>5853</v>
      </c>
    </row>
    <row r="4702" spans="8:12" ht="15" x14ac:dyDescent="0.25">
      <c r="H4702">
        <v>104982</v>
      </c>
      <c r="I4702" t="s">
        <v>22849</v>
      </c>
      <c r="K4702" s="94" t="s">
        <v>5854</v>
      </c>
      <c r="L4702" s="94" t="s">
        <v>5855</v>
      </c>
    </row>
    <row r="4703" spans="8:12" ht="15" x14ac:dyDescent="0.25">
      <c r="H4703">
        <v>104983</v>
      </c>
      <c r="I4703" t="s">
        <v>22850</v>
      </c>
      <c r="K4703" s="94" t="s">
        <v>5856</v>
      </c>
      <c r="L4703" s="94" t="s">
        <v>5857</v>
      </c>
    </row>
    <row r="4704" spans="8:12" ht="15" x14ac:dyDescent="0.25">
      <c r="H4704">
        <v>104984</v>
      </c>
      <c r="I4704" t="s">
        <v>22851</v>
      </c>
      <c r="K4704" s="94" t="s">
        <v>5858</v>
      </c>
      <c r="L4704" s="94" t="s">
        <v>5859</v>
      </c>
    </row>
    <row r="4705" spans="8:12" ht="15" x14ac:dyDescent="0.25">
      <c r="H4705">
        <v>104985</v>
      </c>
      <c r="I4705" t="s">
        <v>22852</v>
      </c>
      <c r="K4705" s="94" t="s">
        <v>5860</v>
      </c>
      <c r="L4705" s="94" t="s">
        <v>5861</v>
      </c>
    </row>
    <row r="4706" spans="8:12" ht="15" x14ac:dyDescent="0.25">
      <c r="H4706">
        <v>104986</v>
      </c>
      <c r="I4706" t="s">
        <v>22853</v>
      </c>
      <c r="K4706" s="94" t="s">
        <v>5862</v>
      </c>
      <c r="L4706" s="94" t="s">
        <v>5863</v>
      </c>
    </row>
    <row r="4707" spans="8:12" ht="15" x14ac:dyDescent="0.25">
      <c r="H4707">
        <v>104987</v>
      </c>
      <c r="I4707" t="s">
        <v>22854</v>
      </c>
      <c r="K4707" s="94" t="s">
        <v>5864</v>
      </c>
      <c r="L4707" s="94" t="s">
        <v>5865</v>
      </c>
    </row>
    <row r="4708" spans="8:12" ht="15" x14ac:dyDescent="0.25">
      <c r="H4708">
        <v>104988</v>
      </c>
      <c r="I4708" t="s">
        <v>22855</v>
      </c>
      <c r="K4708" s="94" t="s">
        <v>5866</v>
      </c>
      <c r="L4708" s="94" t="s">
        <v>5867</v>
      </c>
    </row>
    <row r="4709" spans="8:12" ht="15" x14ac:dyDescent="0.25">
      <c r="H4709">
        <v>104989</v>
      </c>
      <c r="I4709" t="s">
        <v>22856</v>
      </c>
      <c r="K4709" s="94" t="s">
        <v>5868</v>
      </c>
      <c r="L4709" s="94" t="s">
        <v>5869</v>
      </c>
    </row>
    <row r="4710" spans="8:12" ht="15" x14ac:dyDescent="0.25">
      <c r="H4710">
        <v>104990</v>
      </c>
      <c r="I4710" t="s">
        <v>22857</v>
      </c>
      <c r="K4710" s="94" t="s">
        <v>5870</v>
      </c>
      <c r="L4710" s="94" t="s">
        <v>5871</v>
      </c>
    </row>
    <row r="4711" spans="8:12" ht="15" x14ac:dyDescent="0.25">
      <c r="H4711">
        <v>104991</v>
      </c>
      <c r="I4711" t="s">
        <v>22858</v>
      </c>
      <c r="K4711" s="94" t="s">
        <v>5872</v>
      </c>
      <c r="L4711" s="94" t="s">
        <v>5873</v>
      </c>
    </row>
    <row r="4712" spans="8:12" ht="15" x14ac:dyDescent="0.25">
      <c r="H4712">
        <v>104992</v>
      </c>
      <c r="I4712" t="s">
        <v>22859</v>
      </c>
      <c r="K4712" s="94" t="s">
        <v>5874</v>
      </c>
      <c r="L4712" s="94" t="s">
        <v>5875</v>
      </c>
    </row>
    <row r="4713" spans="8:12" ht="15" x14ac:dyDescent="0.25">
      <c r="H4713">
        <v>104993</v>
      </c>
      <c r="I4713" t="s">
        <v>22860</v>
      </c>
      <c r="K4713" s="94" t="s">
        <v>5876</v>
      </c>
      <c r="L4713" s="94" t="s">
        <v>5877</v>
      </c>
    </row>
    <row r="4714" spans="8:12" ht="15" x14ac:dyDescent="0.25">
      <c r="H4714">
        <v>104994</v>
      </c>
      <c r="I4714" t="s">
        <v>22861</v>
      </c>
      <c r="K4714" s="94" t="s">
        <v>5878</v>
      </c>
      <c r="L4714" s="94" t="s">
        <v>5879</v>
      </c>
    </row>
    <row r="4715" spans="8:12" ht="15" x14ac:dyDescent="0.25">
      <c r="H4715">
        <v>104995</v>
      </c>
      <c r="I4715" t="s">
        <v>22862</v>
      </c>
      <c r="K4715" s="94" t="s">
        <v>5880</v>
      </c>
      <c r="L4715" s="94" t="s">
        <v>5881</v>
      </c>
    </row>
    <row r="4716" spans="8:12" ht="15" x14ac:dyDescent="0.25">
      <c r="H4716">
        <v>104996</v>
      </c>
      <c r="I4716" t="s">
        <v>22747</v>
      </c>
      <c r="K4716" s="94" t="s">
        <v>5882</v>
      </c>
      <c r="L4716" s="94" t="s">
        <v>5883</v>
      </c>
    </row>
    <row r="4717" spans="8:12" ht="15" x14ac:dyDescent="0.25">
      <c r="H4717">
        <v>104997</v>
      </c>
      <c r="I4717" t="s">
        <v>22863</v>
      </c>
      <c r="K4717" s="94" t="s">
        <v>5884</v>
      </c>
      <c r="L4717" s="94" t="s">
        <v>5885</v>
      </c>
    </row>
    <row r="4718" spans="8:12" ht="15" x14ac:dyDescent="0.25">
      <c r="H4718">
        <v>104998</v>
      </c>
      <c r="I4718" t="s">
        <v>22864</v>
      </c>
      <c r="K4718" s="94" t="s">
        <v>5886</v>
      </c>
      <c r="L4718" s="94" t="s">
        <v>5887</v>
      </c>
    </row>
    <row r="4719" spans="8:12" ht="15" x14ac:dyDescent="0.25">
      <c r="H4719">
        <v>104999</v>
      </c>
      <c r="I4719" t="s">
        <v>22865</v>
      </c>
      <c r="K4719" s="94" t="s">
        <v>5888</v>
      </c>
      <c r="L4719" s="94" t="s">
        <v>5889</v>
      </c>
    </row>
    <row r="4720" spans="8:12" ht="15" x14ac:dyDescent="0.25">
      <c r="H4720">
        <v>105000</v>
      </c>
      <c r="I4720" t="s">
        <v>22866</v>
      </c>
      <c r="K4720" s="94" t="s">
        <v>5890</v>
      </c>
      <c r="L4720" s="94" t="s">
        <v>5891</v>
      </c>
    </row>
    <row r="4721" spans="8:12" ht="15" x14ac:dyDescent="0.25">
      <c r="H4721">
        <v>105001</v>
      </c>
      <c r="I4721" t="s">
        <v>22867</v>
      </c>
      <c r="K4721" s="94" t="s">
        <v>5892</v>
      </c>
      <c r="L4721" s="94" t="s">
        <v>5893</v>
      </c>
    </row>
    <row r="4722" spans="8:12" ht="15" x14ac:dyDescent="0.25">
      <c r="H4722">
        <v>105002</v>
      </c>
      <c r="I4722" t="s">
        <v>22868</v>
      </c>
      <c r="K4722" s="94" t="s">
        <v>5894</v>
      </c>
      <c r="L4722" s="94" t="s">
        <v>5895</v>
      </c>
    </row>
    <row r="4723" spans="8:12" ht="15" x14ac:dyDescent="0.25">
      <c r="H4723">
        <v>105003</v>
      </c>
      <c r="I4723" t="s">
        <v>22869</v>
      </c>
      <c r="K4723" s="94" t="s">
        <v>5896</v>
      </c>
      <c r="L4723" s="94" t="s">
        <v>5897</v>
      </c>
    </row>
    <row r="4724" spans="8:12" ht="15" x14ac:dyDescent="0.25">
      <c r="H4724">
        <v>105004</v>
      </c>
      <c r="I4724" t="s">
        <v>22870</v>
      </c>
      <c r="K4724" s="94" t="s">
        <v>5898</v>
      </c>
      <c r="L4724" s="94" t="s">
        <v>5899</v>
      </c>
    </row>
    <row r="4725" spans="8:12" ht="15" x14ac:dyDescent="0.25">
      <c r="H4725">
        <v>105005</v>
      </c>
      <c r="I4725" t="s">
        <v>22871</v>
      </c>
      <c r="K4725" s="94" t="s">
        <v>5900</v>
      </c>
      <c r="L4725" s="94" t="s">
        <v>5901</v>
      </c>
    </row>
    <row r="4726" spans="8:12" ht="15" x14ac:dyDescent="0.25">
      <c r="H4726">
        <v>105006</v>
      </c>
      <c r="I4726" t="s">
        <v>22872</v>
      </c>
      <c r="K4726" s="94" t="s">
        <v>5902</v>
      </c>
      <c r="L4726" s="94" t="s">
        <v>5903</v>
      </c>
    </row>
    <row r="4727" spans="8:12" ht="15" x14ac:dyDescent="0.25">
      <c r="H4727">
        <v>105007</v>
      </c>
      <c r="I4727" t="s">
        <v>22873</v>
      </c>
      <c r="K4727" s="94" t="s">
        <v>5904</v>
      </c>
      <c r="L4727" s="94" t="s">
        <v>5905</v>
      </c>
    </row>
    <row r="4728" spans="8:12" ht="15" x14ac:dyDescent="0.25">
      <c r="H4728">
        <v>105008</v>
      </c>
      <c r="I4728" t="s">
        <v>22874</v>
      </c>
      <c r="K4728" s="94" t="s">
        <v>5906</v>
      </c>
      <c r="L4728" s="94" t="s">
        <v>5907</v>
      </c>
    </row>
    <row r="4729" spans="8:12" ht="15" x14ac:dyDescent="0.25">
      <c r="H4729">
        <v>105009</v>
      </c>
      <c r="I4729" t="s">
        <v>22875</v>
      </c>
      <c r="K4729" s="94" t="s">
        <v>5908</v>
      </c>
      <c r="L4729" s="94" t="s">
        <v>5909</v>
      </c>
    </row>
    <row r="4730" spans="8:12" ht="15" x14ac:dyDescent="0.25">
      <c r="H4730">
        <v>105010</v>
      </c>
      <c r="I4730" t="s">
        <v>22876</v>
      </c>
      <c r="K4730" s="94" t="s">
        <v>5910</v>
      </c>
      <c r="L4730" s="94" t="s">
        <v>5911</v>
      </c>
    </row>
    <row r="4731" spans="8:12" ht="15" x14ac:dyDescent="0.25">
      <c r="H4731">
        <v>105011</v>
      </c>
      <c r="I4731" t="s">
        <v>24137</v>
      </c>
      <c r="K4731" s="94" t="s">
        <v>5912</v>
      </c>
      <c r="L4731" s="94" t="s">
        <v>5913</v>
      </c>
    </row>
    <row r="4732" spans="8:12" ht="15" x14ac:dyDescent="0.25">
      <c r="H4732">
        <v>105012</v>
      </c>
      <c r="I4732" t="s">
        <v>24138</v>
      </c>
      <c r="K4732" s="94" t="s">
        <v>5914</v>
      </c>
      <c r="L4732" s="94" t="s">
        <v>5915</v>
      </c>
    </row>
    <row r="4733" spans="8:12" ht="15" x14ac:dyDescent="0.25">
      <c r="H4733">
        <v>105013</v>
      </c>
      <c r="I4733" t="s">
        <v>24139</v>
      </c>
      <c r="K4733" s="94" t="s">
        <v>5916</v>
      </c>
      <c r="L4733" s="94" t="s">
        <v>5917</v>
      </c>
    </row>
    <row r="4734" spans="8:12" ht="15" x14ac:dyDescent="0.25">
      <c r="H4734">
        <v>105014</v>
      </c>
      <c r="I4734" t="s">
        <v>24140</v>
      </c>
      <c r="K4734" s="94" t="s">
        <v>5918</v>
      </c>
      <c r="L4734" s="94" t="s">
        <v>5919</v>
      </c>
    </row>
    <row r="4735" spans="8:12" ht="15" x14ac:dyDescent="0.25">
      <c r="H4735">
        <v>105015</v>
      </c>
      <c r="I4735" t="s">
        <v>24141</v>
      </c>
      <c r="K4735" s="94" t="s">
        <v>5920</v>
      </c>
      <c r="L4735" s="94" t="s">
        <v>5921</v>
      </c>
    </row>
    <row r="4736" spans="8:12" ht="15" x14ac:dyDescent="0.25">
      <c r="H4736">
        <v>105016</v>
      </c>
      <c r="I4736" t="s">
        <v>24142</v>
      </c>
      <c r="K4736" s="94" t="s">
        <v>5922</v>
      </c>
      <c r="L4736" s="94" t="s">
        <v>5923</v>
      </c>
    </row>
    <row r="4737" spans="8:12" ht="15" x14ac:dyDescent="0.25">
      <c r="H4737">
        <v>105017</v>
      </c>
      <c r="I4737" t="s">
        <v>24143</v>
      </c>
      <c r="K4737" s="94" t="s">
        <v>5924</v>
      </c>
      <c r="L4737" s="94" t="s">
        <v>5925</v>
      </c>
    </row>
    <row r="4738" spans="8:12" ht="15" x14ac:dyDescent="0.25">
      <c r="H4738">
        <v>105018</v>
      </c>
      <c r="I4738" t="s">
        <v>24144</v>
      </c>
      <c r="K4738" s="94" t="s">
        <v>5926</v>
      </c>
      <c r="L4738" s="94" t="s">
        <v>5927</v>
      </c>
    </row>
    <row r="4739" spans="8:12" ht="15" x14ac:dyDescent="0.25">
      <c r="H4739">
        <v>105019</v>
      </c>
      <c r="I4739" t="s">
        <v>24145</v>
      </c>
      <c r="K4739" s="94" t="s">
        <v>5928</v>
      </c>
      <c r="L4739" s="94" t="s">
        <v>5929</v>
      </c>
    </row>
    <row r="4740" spans="8:12" ht="15" x14ac:dyDescent="0.25">
      <c r="H4740">
        <v>105020</v>
      </c>
      <c r="I4740" t="s">
        <v>24146</v>
      </c>
      <c r="K4740" s="94" t="s">
        <v>5930</v>
      </c>
      <c r="L4740" s="94" t="s">
        <v>5931</v>
      </c>
    </row>
    <row r="4741" spans="8:12" ht="15" x14ac:dyDescent="0.25">
      <c r="H4741">
        <v>105021</v>
      </c>
      <c r="I4741" t="s">
        <v>24147</v>
      </c>
      <c r="K4741" s="94" t="s">
        <v>5932</v>
      </c>
      <c r="L4741" s="94" t="s">
        <v>5933</v>
      </c>
    </row>
    <row r="4742" spans="8:12" ht="15" x14ac:dyDescent="0.25">
      <c r="H4742">
        <v>105022</v>
      </c>
      <c r="I4742" t="s">
        <v>24148</v>
      </c>
      <c r="K4742" s="94" t="s">
        <v>5934</v>
      </c>
      <c r="L4742" s="94" t="s">
        <v>15206</v>
      </c>
    </row>
    <row r="4743" spans="8:12" ht="15" x14ac:dyDescent="0.25">
      <c r="H4743">
        <v>105023</v>
      </c>
      <c r="I4743" t="s">
        <v>24149</v>
      </c>
      <c r="K4743" s="94" t="s">
        <v>5935</v>
      </c>
      <c r="L4743" s="94" t="s">
        <v>15207</v>
      </c>
    </row>
    <row r="4744" spans="8:12" ht="15" x14ac:dyDescent="0.25">
      <c r="H4744">
        <v>105024</v>
      </c>
      <c r="I4744" t="s">
        <v>24150</v>
      </c>
      <c r="K4744" s="94" t="s">
        <v>5936</v>
      </c>
      <c r="L4744" s="94" t="s">
        <v>15208</v>
      </c>
    </row>
    <row r="4745" spans="8:12" ht="15" x14ac:dyDescent="0.25">
      <c r="H4745">
        <v>105025</v>
      </c>
      <c r="I4745" t="s">
        <v>24151</v>
      </c>
      <c r="K4745" s="94" t="s">
        <v>5937</v>
      </c>
      <c r="L4745" s="94" t="s">
        <v>15209</v>
      </c>
    </row>
    <row r="4746" spans="8:12" ht="15" x14ac:dyDescent="0.25">
      <c r="H4746">
        <v>105026</v>
      </c>
      <c r="I4746" t="s">
        <v>24152</v>
      </c>
      <c r="K4746" s="94" t="s">
        <v>5938</v>
      </c>
      <c r="L4746" s="94" t="s">
        <v>15210</v>
      </c>
    </row>
    <row r="4747" spans="8:12" ht="15" x14ac:dyDescent="0.25">
      <c r="H4747">
        <v>105027</v>
      </c>
      <c r="I4747" t="s">
        <v>24153</v>
      </c>
      <c r="K4747" s="94" t="s">
        <v>5939</v>
      </c>
      <c r="L4747" s="94" t="s">
        <v>15211</v>
      </c>
    </row>
    <row r="4748" spans="8:12" ht="15" x14ac:dyDescent="0.25">
      <c r="H4748">
        <v>105028</v>
      </c>
      <c r="I4748" t="s">
        <v>24154</v>
      </c>
      <c r="K4748" s="94" t="s">
        <v>5940</v>
      </c>
      <c r="L4748" s="94" t="s">
        <v>15212</v>
      </c>
    </row>
    <row r="4749" spans="8:12" ht="15" x14ac:dyDescent="0.25">
      <c r="H4749">
        <v>105029</v>
      </c>
      <c r="I4749" t="s">
        <v>24155</v>
      </c>
      <c r="K4749" s="94" t="s">
        <v>5941</v>
      </c>
      <c r="L4749" s="94" t="s">
        <v>15213</v>
      </c>
    </row>
    <row r="4750" spans="8:12" ht="15" x14ac:dyDescent="0.25">
      <c r="H4750">
        <v>105030</v>
      </c>
      <c r="I4750" t="s">
        <v>24156</v>
      </c>
      <c r="K4750" s="94" t="s">
        <v>5942</v>
      </c>
      <c r="L4750" s="94" t="s">
        <v>15214</v>
      </c>
    </row>
    <row r="4751" spans="8:12" ht="15" x14ac:dyDescent="0.25">
      <c r="H4751">
        <v>105031</v>
      </c>
      <c r="I4751" t="s">
        <v>24157</v>
      </c>
      <c r="K4751" s="94" t="s">
        <v>5943</v>
      </c>
      <c r="L4751" s="94" t="s">
        <v>15215</v>
      </c>
    </row>
    <row r="4752" spans="8:12" ht="15" x14ac:dyDescent="0.25">
      <c r="H4752">
        <v>105032</v>
      </c>
      <c r="I4752" t="s">
        <v>24158</v>
      </c>
      <c r="K4752" s="94" t="s">
        <v>5944</v>
      </c>
      <c r="L4752" s="94" t="s">
        <v>15216</v>
      </c>
    </row>
    <row r="4753" spans="8:12" ht="15" x14ac:dyDescent="0.25">
      <c r="H4753">
        <v>105033</v>
      </c>
      <c r="I4753" t="s">
        <v>24159</v>
      </c>
      <c r="K4753" s="94" t="s">
        <v>5945</v>
      </c>
      <c r="L4753" s="94" t="s">
        <v>15217</v>
      </c>
    </row>
    <row r="4754" spans="8:12" ht="15" x14ac:dyDescent="0.25">
      <c r="H4754">
        <v>105034</v>
      </c>
      <c r="I4754" t="s">
        <v>24160</v>
      </c>
      <c r="K4754" s="94" t="s">
        <v>5946</v>
      </c>
      <c r="L4754" s="94" t="s">
        <v>15218</v>
      </c>
    </row>
    <row r="4755" spans="8:12" ht="15" x14ac:dyDescent="0.25">
      <c r="H4755">
        <v>105035</v>
      </c>
      <c r="I4755" t="s">
        <v>24161</v>
      </c>
      <c r="K4755" s="94" t="s">
        <v>5947</v>
      </c>
      <c r="L4755" s="94" t="s">
        <v>15219</v>
      </c>
    </row>
    <row r="4756" spans="8:12" ht="15" x14ac:dyDescent="0.25">
      <c r="H4756">
        <v>105036</v>
      </c>
      <c r="I4756" t="s">
        <v>24162</v>
      </c>
      <c r="K4756" s="94" t="s">
        <v>5948</v>
      </c>
      <c r="L4756" s="94" t="s">
        <v>15220</v>
      </c>
    </row>
    <row r="4757" spans="8:12" ht="15" x14ac:dyDescent="0.25">
      <c r="H4757">
        <v>105037</v>
      </c>
      <c r="I4757" t="s">
        <v>24163</v>
      </c>
      <c r="K4757" s="94" t="s">
        <v>5949</v>
      </c>
      <c r="L4757" s="94" t="s">
        <v>15221</v>
      </c>
    </row>
    <row r="4758" spans="8:12" ht="15" x14ac:dyDescent="0.25">
      <c r="H4758">
        <v>105038</v>
      </c>
      <c r="I4758" t="s">
        <v>24164</v>
      </c>
      <c r="K4758" s="94" t="s">
        <v>5950</v>
      </c>
      <c r="L4758" s="94" t="s">
        <v>15222</v>
      </c>
    </row>
    <row r="4759" spans="8:12" ht="15" x14ac:dyDescent="0.25">
      <c r="H4759">
        <v>105039</v>
      </c>
      <c r="I4759" t="s">
        <v>24165</v>
      </c>
      <c r="K4759" s="94" t="s">
        <v>5951</v>
      </c>
      <c r="L4759" s="94" t="s">
        <v>15223</v>
      </c>
    </row>
    <row r="4760" spans="8:12" ht="15" x14ac:dyDescent="0.25">
      <c r="H4760">
        <v>105040</v>
      </c>
      <c r="I4760" t="s">
        <v>24166</v>
      </c>
      <c r="K4760" s="94" t="s">
        <v>5952</v>
      </c>
      <c r="L4760" s="94" t="s">
        <v>15224</v>
      </c>
    </row>
    <row r="4761" spans="8:12" ht="15" x14ac:dyDescent="0.25">
      <c r="H4761">
        <v>105041</v>
      </c>
      <c r="I4761" t="s">
        <v>24167</v>
      </c>
      <c r="K4761" s="94" t="s">
        <v>5953</v>
      </c>
      <c r="L4761" s="94" t="s">
        <v>15225</v>
      </c>
    </row>
    <row r="4762" spans="8:12" ht="15" x14ac:dyDescent="0.25">
      <c r="H4762">
        <v>105042</v>
      </c>
      <c r="I4762" t="s">
        <v>24168</v>
      </c>
      <c r="K4762" s="94" t="s">
        <v>5954</v>
      </c>
      <c r="L4762" s="94" t="s">
        <v>15226</v>
      </c>
    </row>
    <row r="4763" spans="8:12" ht="15" x14ac:dyDescent="0.25">
      <c r="H4763">
        <v>105043</v>
      </c>
      <c r="I4763" t="s">
        <v>24169</v>
      </c>
      <c r="K4763" s="94" t="s">
        <v>5955</v>
      </c>
      <c r="L4763" s="94" t="s">
        <v>15227</v>
      </c>
    </row>
    <row r="4764" spans="8:12" ht="15" x14ac:dyDescent="0.25">
      <c r="H4764">
        <v>105044</v>
      </c>
      <c r="I4764" t="s">
        <v>24170</v>
      </c>
      <c r="K4764" s="94" t="s">
        <v>5956</v>
      </c>
      <c r="L4764" s="94" t="s">
        <v>15228</v>
      </c>
    </row>
    <row r="4765" spans="8:12" ht="15" x14ac:dyDescent="0.25">
      <c r="H4765">
        <v>105045</v>
      </c>
      <c r="I4765" t="s">
        <v>24171</v>
      </c>
      <c r="K4765" s="94" t="s">
        <v>5957</v>
      </c>
      <c r="L4765" s="94" t="s">
        <v>15229</v>
      </c>
    </row>
    <row r="4766" spans="8:12" ht="15" x14ac:dyDescent="0.25">
      <c r="H4766">
        <v>105046</v>
      </c>
      <c r="I4766" t="s">
        <v>24172</v>
      </c>
      <c r="K4766" s="94" t="s">
        <v>5958</v>
      </c>
      <c r="L4766" s="94" t="s">
        <v>15230</v>
      </c>
    </row>
    <row r="4767" spans="8:12" ht="15" x14ac:dyDescent="0.25">
      <c r="H4767">
        <v>105047</v>
      </c>
      <c r="I4767" t="s">
        <v>24173</v>
      </c>
      <c r="K4767" s="94" t="s">
        <v>5959</v>
      </c>
      <c r="L4767" s="94" t="s">
        <v>15231</v>
      </c>
    </row>
    <row r="4768" spans="8:12" ht="15" x14ac:dyDescent="0.25">
      <c r="H4768">
        <v>105048</v>
      </c>
      <c r="I4768" t="s">
        <v>24174</v>
      </c>
      <c r="K4768" s="94" t="s">
        <v>5960</v>
      </c>
      <c r="L4768" s="94" t="s">
        <v>15232</v>
      </c>
    </row>
    <row r="4769" spans="8:12" ht="15" x14ac:dyDescent="0.25">
      <c r="H4769">
        <v>105049</v>
      </c>
      <c r="I4769" t="s">
        <v>24175</v>
      </c>
      <c r="K4769" s="94" t="s">
        <v>5961</v>
      </c>
      <c r="L4769" s="94" t="s">
        <v>15233</v>
      </c>
    </row>
    <row r="4770" spans="8:12" ht="15" x14ac:dyDescent="0.25">
      <c r="H4770">
        <v>105050</v>
      </c>
      <c r="I4770" t="s">
        <v>24176</v>
      </c>
      <c r="K4770" s="94" t="s">
        <v>5962</v>
      </c>
      <c r="L4770" s="94" t="s">
        <v>15234</v>
      </c>
    </row>
    <row r="4771" spans="8:12" ht="15" x14ac:dyDescent="0.25">
      <c r="H4771">
        <v>105051</v>
      </c>
      <c r="I4771" t="s">
        <v>24177</v>
      </c>
      <c r="K4771" s="94" t="s">
        <v>5963</v>
      </c>
      <c r="L4771" s="94" t="s">
        <v>15235</v>
      </c>
    </row>
    <row r="4772" spans="8:12" ht="15" x14ac:dyDescent="0.25">
      <c r="H4772">
        <v>105052</v>
      </c>
      <c r="I4772" t="s">
        <v>24178</v>
      </c>
      <c r="K4772" s="94" t="s">
        <v>5964</v>
      </c>
      <c r="L4772" s="94" t="s">
        <v>15236</v>
      </c>
    </row>
    <row r="4773" spans="8:12" ht="15" x14ac:dyDescent="0.25">
      <c r="H4773">
        <v>105053</v>
      </c>
      <c r="I4773" t="s">
        <v>24179</v>
      </c>
      <c r="K4773" s="94" t="s">
        <v>5965</v>
      </c>
      <c r="L4773" s="94" t="s">
        <v>15237</v>
      </c>
    </row>
    <row r="4774" spans="8:12" ht="15" x14ac:dyDescent="0.25">
      <c r="H4774">
        <v>105054</v>
      </c>
      <c r="I4774" t="s">
        <v>24180</v>
      </c>
      <c r="K4774" s="94" t="s">
        <v>5966</v>
      </c>
      <c r="L4774" s="94" t="s">
        <v>15238</v>
      </c>
    </row>
    <row r="4775" spans="8:12" ht="15" x14ac:dyDescent="0.25">
      <c r="H4775">
        <v>105055</v>
      </c>
      <c r="I4775" t="s">
        <v>24181</v>
      </c>
      <c r="K4775" s="94" t="s">
        <v>5967</v>
      </c>
      <c r="L4775" s="94" t="s">
        <v>15239</v>
      </c>
    </row>
    <row r="4776" spans="8:12" ht="15" x14ac:dyDescent="0.25">
      <c r="H4776">
        <v>105056</v>
      </c>
      <c r="I4776" t="s">
        <v>24182</v>
      </c>
      <c r="K4776" s="94" t="s">
        <v>5968</v>
      </c>
      <c r="L4776" s="94" t="s">
        <v>15240</v>
      </c>
    </row>
    <row r="4777" spans="8:12" ht="15" x14ac:dyDescent="0.25">
      <c r="H4777">
        <v>105057</v>
      </c>
      <c r="I4777" t="s">
        <v>24183</v>
      </c>
      <c r="K4777" s="94" t="s">
        <v>5969</v>
      </c>
      <c r="L4777" s="94" t="s">
        <v>15241</v>
      </c>
    </row>
    <row r="4778" spans="8:12" ht="15" x14ac:dyDescent="0.25">
      <c r="H4778">
        <v>105058</v>
      </c>
      <c r="I4778" t="s">
        <v>24184</v>
      </c>
      <c r="K4778" s="94" t="s">
        <v>5970</v>
      </c>
      <c r="L4778" s="94" t="s">
        <v>15242</v>
      </c>
    </row>
    <row r="4779" spans="8:12" ht="15" x14ac:dyDescent="0.25">
      <c r="H4779">
        <v>105059</v>
      </c>
      <c r="I4779" t="s">
        <v>24185</v>
      </c>
      <c r="K4779" s="94" t="s">
        <v>5971</v>
      </c>
      <c r="L4779" s="94" t="s">
        <v>15243</v>
      </c>
    </row>
    <row r="4780" spans="8:12" ht="15" x14ac:dyDescent="0.25">
      <c r="H4780">
        <v>105060</v>
      </c>
      <c r="I4780" t="s">
        <v>24186</v>
      </c>
      <c r="K4780" s="94" t="s">
        <v>5972</v>
      </c>
      <c r="L4780" s="94" t="s">
        <v>15244</v>
      </c>
    </row>
    <row r="4781" spans="8:12" ht="15" x14ac:dyDescent="0.25">
      <c r="H4781">
        <v>105061</v>
      </c>
      <c r="I4781" t="s">
        <v>24187</v>
      </c>
      <c r="K4781" s="94" t="s">
        <v>5973</v>
      </c>
      <c r="L4781" s="94" t="s">
        <v>15245</v>
      </c>
    </row>
    <row r="4782" spans="8:12" ht="15" x14ac:dyDescent="0.25">
      <c r="H4782">
        <v>105062</v>
      </c>
      <c r="I4782" t="s">
        <v>24188</v>
      </c>
      <c r="K4782" s="94" t="s">
        <v>5974</v>
      </c>
      <c r="L4782" s="94" t="s">
        <v>15246</v>
      </c>
    </row>
    <row r="4783" spans="8:12" ht="15" x14ac:dyDescent="0.25">
      <c r="H4783">
        <v>105063</v>
      </c>
      <c r="I4783" t="s">
        <v>24189</v>
      </c>
      <c r="K4783" s="94" t="s">
        <v>5975</v>
      </c>
      <c r="L4783" s="94" t="s">
        <v>15247</v>
      </c>
    </row>
    <row r="4784" spans="8:12" ht="15" x14ac:dyDescent="0.25">
      <c r="H4784">
        <v>105064</v>
      </c>
      <c r="I4784" t="s">
        <v>24190</v>
      </c>
      <c r="K4784" s="94" t="s">
        <v>5976</v>
      </c>
      <c r="L4784" s="94" t="s">
        <v>15248</v>
      </c>
    </row>
    <row r="4785" spans="8:12" ht="15" x14ac:dyDescent="0.25">
      <c r="H4785">
        <v>105065</v>
      </c>
      <c r="I4785" t="s">
        <v>24191</v>
      </c>
      <c r="K4785" s="94" t="s">
        <v>5977</v>
      </c>
      <c r="L4785" s="94" t="s">
        <v>15249</v>
      </c>
    </row>
    <row r="4786" spans="8:12" ht="15" x14ac:dyDescent="0.25">
      <c r="H4786">
        <v>105066</v>
      </c>
      <c r="I4786" t="s">
        <v>24192</v>
      </c>
      <c r="K4786" s="94" t="s">
        <v>5978</v>
      </c>
      <c r="L4786" s="94" t="s">
        <v>15250</v>
      </c>
    </row>
    <row r="4787" spans="8:12" ht="15" x14ac:dyDescent="0.25">
      <c r="H4787">
        <v>105067</v>
      </c>
      <c r="I4787" t="s">
        <v>22559</v>
      </c>
      <c r="K4787" s="94" t="s">
        <v>5979</v>
      </c>
      <c r="L4787" s="94" t="s">
        <v>15251</v>
      </c>
    </row>
    <row r="4788" spans="8:12" ht="15" x14ac:dyDescent="0.25">
      <c r="H4788">
        <v>105068</v>
      </c>
      <c r="I4788" t="s">
        <v>22559</v>
      </c>
      <c r="K4788" s="94" t="s">
        <v>5980</v>
      </c>
      <c r="L4788" s="94" t="s">
        <v>15252</v>
      </c>
    </row>
    <row r="4789" spans="8:12" ht="15" x14ac:dyDescent="0.25">
      <c r="H4789">
        <v>105069</v>
      </c>
      <c r="I4789" t="s">
        <v>22559</v>
      </c>
      <c r="K4789" s="94" t="s">
        <v>5981</v>
      </c>
      <c r="L4789" s="94" t="s">
        <v>15253</v>
      </c>
    </row>
    <row r="4790" spans="8:12" ht="15" x14ac:dyDescent="0.25">
      <c r="H4790">
        <v>105070</v>
      </c>
      <c r="I4790" t="s">
        <v>22559</v>
      </c>
      <c r="K4790" s="94" t="s">
        <v>5982</v>
      </c>
      <c r="L4790" s="94" t="s">
        <v>15254</v>
      </c>
    </row>
    <row r="4791" spans="8:12" ht="15" x14ac:dyDescent="0.25">
      <c r="H4791">
        <v>105071</v>
      </c>
      <c r="I4791" t="s">
        <v>22559</v>
      </c>
      <c r="K4791" s="94" t="s">
        <v>5983</v>
      </c>
      <c r="L4791" s="94" t="s">
        <v>15255</v>
      </c>
    </row>
    <row r="4792" spans="8:12" ht="15" x14ac:dyDescent="0.25">
      <c r="H4792">
        <v>105072</v>
      </c>
      <c r="I4792" t="s">
        <v>22559</v>
      </c>
      <c r="K4792" s="94" t="s">
        <v>5984</v>
      </c>
      <c r="L4792" s="94" t="s">
        <v>15256</v>
      </c>
    </row>
    <row r="4793" spans="8:12" ht="15" x14ac:dyDescent="0.25">
      <c r="H4793">
        <v>105073</v>
      </c>
      <c r="I4793" t="s">
        <v>22559</v>
      </c>
      <c r="K4793" s="94" t="s">
        <v>5985</v>
      </c>
      <c r="L4793" s="94" t="s">
        <v>15257</v>
      </c>
    </row>
    <row r="4794" spans="8:12" ht="15" x14ac:dyDescent="0.25">
      <c r="H4794">
        <v>105074</v>
      </c>
      <c r="I4794" t="s">
        <v>24193</v>
      </c>
      <c r="K4794" s="94" t="s">
        <v>5986</v>
      </c>
      <c r="L4794" s="94" t="s">
        <v>15258</v>
      </c>
    </row>
    <row r="4795" spans="8:12" ht="15" x14ac:dyDescent="0.25">
      <c r="H4795">
        <v>105075</v>
      </c>
      <c r="I4795" t="s">
        <v>24194</v>
      </c>
      <c r="K4795" s="94" t="s">
        <v>5987</v>
      </c>
      <c r="L4795" s="94" t="s">
        <v>15259</v>
      </c>
    </row>
    <row r="4796" spans="8:12" ht="15" x14ac:dyDescent="0.25">
      <c r="H4796">
        <v>105076</v>
      </c>
      <c r="I4796" t="s">
        <v>24195</v>
      </c>
      <c r="K4796" s="94" t="s">
        <v>5988</v>
      </c>
      <c r="L4796" s="94" t="s">
        <v>15260</v>
      </c>
    </row>
    <row r="4797" spans="8:12" ht="15" x14ac:dyDescent="0.25">
      <c r="H4797">
        <v>105077</v>
      </c>
      <c r="I4797" t="s">
        <v>24196</v>
      </c>
      <c r="K4797" s="94" t="s">
        <v>5989</v>
      </c>
      <c r="L4797" s="94" t="s">
        <v>15261</v>
      </c>
    </row>
    <row r="4798" spans="8:12" ht="15" x14ac:dyDescent="0.25">
      <c r="H4798">
        <v>105078</v>
      </c>
      <c r="I4798" t="s">
        <v>24197</v>
      </c>
      <c r="K4798" s="94" t="s">
        <v>5990</v>
      </c>
      <c r="L4798" s="94" t="s">
        <v>15262</v>
      </c>
    </row>
    <row r="4799" spans="8:12" ht="15" x14ac:dyDescent="0.25">
      <c r="H4799">
        <v>105079</v>
      </c>
      <c r="I4799" t="s">
        <v>24198</v>
      </c>
      <c r="K4799" s="94" t="s">
        <v>5991</v>
      </c>
      <c r="L4799" s="94" t="s">
        <v>15263</v>
      </c>
    </row>
    <row r="4800" spans="8:12" ht="15" x14ac:dyDescent="0.25">
      <c r="H4800">
        <v>105080</v>
      </c>
      <c r="I4800" t="s">
        <v>24199</v>
      </c>
      <c r="K4800" s="94" t="s">
        <v>5992</v>
      </c>
      <c r="L4800" s="94" t="s">
        <v>15264</v>
      </c>
    </row>
    <row r="4801" spans="8:12" ht="15" x14ac:dyDescent="0.25">
      <c r="H4801">
        <v>105081</v>
      </c>
      <c r="I4801" t="s">
        <v>24200</v>
      </c>
      <c r="K4801" s="94" t="s">
        <v>5993</v>
      </c>
      <c r="L4801" s="94" t="s">
        <v>15265</v>
      </c>
    </row>
    <row r="4802" spans="8:12" ht="15" x14ac:dyDescent="0.25">
      <c r="H4802">
        <v>105082</v>
      </c>
      <c r="I4802" t="s">
        <v>24201</v>
      </c>
      <c r="K4802" s="94" t="s">
        <v>15267</v>
      </c>
      <c r="L4802" s="94" t="s">
        <v>15268</v>
      </c>
    </row>
    <row r="4803" spans="8:12" ht="15" x14ac:dyDescent="0.25">
      <c r="H4803">
        <v>105083</v>
      </c>
      <c r="I4803" t="s">
        <v>24202</v>
      </c>
      <c r="K4803" s="94" t="s">
        <v>15269</v>
      </c>
      <c r="L4803" s="94" t="s">
        <v>15270</v>
      </c>
    </row>
    <row r="4804" spans="8:12" ht="15" x14ac:dyDescent="0.25">
      <c r="H4804">
        <v>105084</v>
      </c>
      <c r="I4804" t="s">
        <v>24203</v>
      </c>
      <c r="K4804" s="94" t="s">
        <v>15271</v>
      </c>
      <c r="L4804" s="94" t="s">
        <v>15272</v>
      </c>
    </row>
    <row r="4805" spans="8:12" ht="15" x14ac:dyDescent="0.25">
      <c r="H4805">
        <v>105085</v>
      </c>
      <c r="I4805" t="s">
        <v>24204</v>
      </c>
      <c r="K4805" s="94" t="s">
        <v>15273</v>
      </c>
      <c r="L4805" s="94" t="s">
        <v>15274</v>
      </c>
    </row>
    <row r="4806" spans="8:12" ht="15" x14ac:dyDescent="0.25">
      <c r="H4806">
        <v>105086</v>
      </c>
      <c r="I4806" t="s">
        <v>24205</v>
      </c>
      <c r="K4806" s="94" t="s">
        <v>15275</v>
      </c>
      <c r="L4806" s="94" t="s">
        <v>15276</v>
      </c>
    </row>
    <row r="4807" spans="8:12" ht="15" x14ac:dyDescent="0.25">
      <c r="H4807">
        <v>105087</v>
      </c>
      <c r="I4807" t="s">
        <v>24206</v>
      </c>
      <c r="K4807" s="94" t="s">
        <v>15277</v>
      </c>
      <c r="L4807" s="94" t="s">
        <v>15278</v>
      </c>
    </row>
    <row r="4808" spans="8:12" ht="15" x14ac:dyDescent="0.25">
      <c r="H4808">
        <v>105088</v>
      </c>
      <c r="I4808" t="s">
        <v>24207</v>
      </c>
      <c r="K4808" s="94" t="s">
        <v>15279</v>
      </c>
      <c r="L4808" s="94" t="s">
        <v>15280</v>
      </c>
    </row>
    <row r="4809" spans="8:12" ht="15" x14ac:dyDescent="0.25">
      <c r="H4809">
        <v>105089</v>
      </c>
      <c r="I4809" t="s">
        <v>24208</v>
      </c>
      <c r="K4809" s="94" t="s">
        <v>23172</v>
      </c>
      <c r="L4809" s="94" t="s">
        <v>23173</v>
      </c>
    </row>
    <row r="4810" spans="8:12" ht="15" x14ac:dyDescent="0.25">
      <c r="H4810">
        <v>105090</v>
      </c>
      <c r="I4810" t="s">
        <v>22682</v>
      </c>
      <c r="K4810" s="94" t="s">
        <v>23174</v>
      </c>
      <c r="L4810" s="94" t="s">
        <v>23175</v>
      </c>
    </row>
    <row r="4811" spans="8:12" ht="15" x14ac:dyDescent="0.25">
      <c r="H4811">
        <v>105091</v>
      </c>
      <c r="I4811" t="s">
        <v>24209</v>
      </c>
      <c r="K4811" s="94" t="s">
        <v>24210</v>
      </c>
      <c r="L4811" s="94" t="s">
        <v>24211</v>
      </c>
    </row>
    <row r="4812" spans="8:12" ht="15" x14ac:dyDescent="0.25">
      <c r="H4812">
        <v>105092</v>
      </c>
      <c r="I4812" t="s">
        <v>24212</v>
      </c>
      <c r="K4812" s="94" t="s">
        <v>24213</v>
      </c>
      <c r="L4812" s="94" t="s">
        <v>24214</v>
      </c>
    </row>
    <row r="4813" spans="8:12" ht="15" x14ac:dyDescent="0.25">
      <c r="H4813">
        <v>105093</v>
      </c>
      <c r="I4813" t="s">
        <v>24215</v>
      </c>
      <c r="K4813" s="94" t="s">
        <v>24216</v>
      </c>
      <c r="L4813" s="94" t="s">
        <v>24217</v>
      </c>
    </row>
    <row r="4814" spans="8:12" ht="15" x14ac:dyDescent="0.25">
      <c r="H4814">
        <v>105094</v>
      </c>
      <c r="I4814" t="s">
        <v>24218</v>
      </c>
      <c r="K4814" s="94" t="s">
        <v>24219</v>
      </c>
      <c r="L4814" s="94" t="s">
        <v>24220</v>
      </c>
    </row>
    <row r="4815" spans="8:12" ht="15" x14ac:dyDescent="0.25">
      <c r="H4815">
        <v>105095</v>
      </c>
      <c r="I4815" t="s">
        <v>24221</v>
      </c>
      <c r="K4815" s="94" t="s">
        <v>24222</v>
      </c>
      <c r="L4815" s="94" t="s">
        <v>24223</v>
      </c>
    </row>
    <row r="4816" spans="8:12" ht="15" x14ac:dyDescent="0.25">
      <c r="H4816">
        <v>105096</v>
      </c>
      <c r="I4816" t="s">
        <v>24224</v>
      </c>
      <c r="K4816" s="94" t="s">
        <v>24225</v>
      </c>
      <c r="L4816" s="94" t="s">
        <v>24226</v>
      </c>
    </row>
    <row r="4817" spans="8:12" ht="15" x14ac:dyDescent="0.25">
      <c r="H4817">
        <v>105097</v>
      </c>
      <c r="I4817" t="s">
        <v>24227</v>
      </c>
      <c r="K4817" s="94" t="s">
        <v>24228</v>
      </c>
      <c r="L4817" s="94" t="s">
        <v>24229</v>
      </c>
    </row>
    <row r="4818" spans="8:12" ht="15" x14ac:dyDescent="0.25">
      <c r="H4818">
        <v>105098</v>
      </c>
      <c r="I4818" t="s">
        <v>24230</v>
      </c>
      <c r="K4818" s="94" t="s">
        <v>24231</v>
      </c>
      <c r="L4818" s="94" t="s">
        <v>24232</v>
      </c>
    </row>
    <row r="4819" spans="8:12" ht="15" x14ac:dyDescent="0.25">
      <c r="H4819">
        <v>105099</v>
      </c>
      <c r="I4819" t="s">
        <v>24233</v>
      </c>
      <c r="K4819" s="94" t="s">
        <v>24234</v>
      </c>
      <c r="L4819" s="94" t="s">
        <v>24235</v>
      </c>
    </row>
    <row r="4820" spans="8:12" ht="15" x14ac:dyDescent="0.25">
      <c r="H4820">
        <v>105100</v>
      </c>
      <c r="I4820" t="s">
        <v>24236</v>
      </c>
      <c r="K4820" s="94" t="s">
        <v>24237</v>
      </c>
      <c r="L4820" s="94" t="s">
        <v>24238</v>
      </c>
    </row>
    <row r="4821" spans="8:12" ht="15" x14ac:dyDescent="0.25">
      <c r="H4821">
        <v>105101</v>
      </c>
      <c r="I4821" t="s">
        <v>24239</v>
      </c>
      <c r="K4821" s="94" t="s">
        <v>24240</v>
      </c>
      <c r="L4821" s="94" t="s">
        <v>24241</v>
      </c>
    </row>
    <row r="4822" spans="8:12" ht="15" x14ac:dyDescent="0.25">
      <c r="H4822">
        <v>105102</v>
      </c>
      <c r="I4822" t="s">
        <v>24242</v>
      </c>
      <c r="K4822" s="94" t="s">
        <v>24243</v>
      </c>
      <c r="L4822" s="94" t="s">
        <v>24244</v>
      </c>
    </row>
    <row r="4823" spans="8:12" ht="15" x14ac:dyDescent="0.25">
      <c r="H4823">
        <v>105103</v>
      </c>
      <c r="I4823" t="s">
        <v>24245</v>
      </c>
      <c r="K4823" s="94" t="s">
        <v>24246</v>
      </c>
      <c r="L4823" s="94" t="s">
        <v>24247</v>
      </c>
    </row>
    <row r="4824" spans="8:12" ht="15" x14ac:dyDescent="0.25">
      <c r="H4824">
        <v>105104</v>
      </c>
      <c r="I4824" t="s">
        <v>24248</v>
      </c>
      <c r="K4824" s="94" t="s">
        <v>24249</v>
      </c>
      <c r="L4824" s="94" t="s">
        <v>24250</v>
      </c>
    </row>
    <row r="4825" spans="8:12" ht="15" x14ac:dyDescent="0.25">
      <c r="H4825">
        <v>105105</v>
      </c>
      <c r="I4825" t="s">
        <v>24251</v>
      </c>
      <c r="K4825" s="94" t="s">
        <v>24252</v>
      </c>
      <c r="L4825" s="94" t="s">
        <v>24253</v>
      </c>
    </row>
    <row r="4826" spans="8:12" ht="15" x14ac:dyDescent="0.25">
      <c r="H4826">
        <v>105106</v>
      </c>
      <c r="I4826" t="s">
        <v>24254</v>
      </c>
      <c r="K4826" s="94" t="s">
        <v>24255</v>
      </c>
      <c r="L4826" s="94" t="s">
        <v>24256</v>
      </c>
    </row>
    <row r="4827" spans="8:12" ht="15" x14ac:dyDescent="0.25">
      <c r="H4827">
        <v>105107</v>
      </c>
      <c r="I4827" t="s">
        <v>24257</v>
      </c>
      <c r="K4827" s="94" t="s">
        <v>24258</v>
      </c>
      <c r="L4827" s="94" t="s">
        <v>24259</v>
      </c>
    </row>
    <row r="4828" spans="8:12" ht="15" x14ac:dyDescent="0.25">
      <c r="H4828">
        <v>105108</v>
      </c>
      <c r="I4828" t="s">
        <v>24260</v>
      </c>
      <c r="K4828" s="94" t="s">
        <v>24261</v>
      </c>
      <c r="L4828" s="94" t="s">
        <v>24262</v>
      </c>
    </row>
    <row r="4829" spans="8:12" ht="15" x14ac:dyDescent="0.25">
      <c r="H4829">
        <v>105109</v>
      </c>
      <c r="I4829" t="s">
        <v>24263</v>
      </c>
      <c r="K4829" s="94" t="s">
        <v>24264</v>
      </c>
      <c r="L4829" s="94" t="s">
        <v>24265</v>
      </c>
    </row>
    <row r="4830" spans="8:12" ht="15" x14ac:dyDescent="0.25">
      <c r="H4830">
        <v>105110</v>
      </c>
      <c r="I4830" t="s">
        <v>24266</v>
      </c>
      <c r="K4830" s="94" t="s">
        <v>24267</v>
      </c>
      <c r="L4830" s="94" t="s">
        <v>24268</v>
      </c>
    </row>
    <row r="4831" spans="8:12" ht="15" x14ac:dyDescent="0.25">
      <c r="H4831">
        <v>105111</v>
      </c>
      <c r="I4831" t="s">
        <v>24269</v>
      </c>
      <c r="K4831" s="94" t="s">
        <v>5994</v>
      </c>
      <c r="L4831" s="94" t="s">
        <v>15281</v>
      </c>
    </row>
    <row r="4832" spans="8:12" ht="15" x14ac:dyDescent="0.25">
      <c r="H4832">
        <v>105112</v>
      </c>
      <c r="I4832" t="s">
        <v>24270</v>
      </c>
      <c r="K4832" s="94" t="s">
        <v>5995</v>
      </c>
      <c r="L4832" s="94" t="s">
        <v>15282</v>
      </c>
    </row>
    <row r="4833" spans="8:12" ht="15" x14ac:dyDescent="0.25">
      <c r="H4833">
        <v>105113</v>
      </c>
      <c r="I4833" t="s">
        <v>24271</v>
      </c>
      <c r="K4833" s="94" t="s">
        <v>5996</v>
      </c>
      <c r="L4833" s="94" t="s">
        <v>15283</v>
      </c>
    </row>
    <row r="4834" spans="8:12" ht="15" x14ac:dyDescent="0.25">
      <c r="H4834">
        <v>105114</v>
      </c>
      <c r="I4834" t="s">
        <v>24272</v>
      </c>
      <c r="K4834" s="94" t="s">
        <v>5997</v>
      </c>
      <c r="L4834" s="94" t="s">
        <v>15284</v>
      </c>
    </row>
    <row r="4835" spans="8:12" ht="15" x14ac:dyDescent="0.25">
      <c r="H4835">
        <v>105115</v>
      </c>
      <c r="I4835" t="s">
        <v>24273</v>
      </c>
      <c r="K4835" s="94" t="s">
        <v>5998</v>
      </c>
      <c r="L4835" s="94" t="s">
        <v>15285</v>
      </c>
    </row>
    <row r="4836" spans="8:12" ht="15" x14ac:dyDescent="0.25">
      <c r="H4836">
        <v>105116</v>
      </c>
      <c r="I4836" t="s">
        <v>24274</v>
      </c>
      <c r="K4836" s="94" t="s">
        <v>5999</v>
      </c>
      <c r="L4836" s="94" t="s">
        <v>15286</v>
      </c>
    </row>
    <row r="4837" spans="8:12" ht="15" x14ac:dyDescent="0.25">
      <c r="H4837">
        <v>105117</v>
      </c>
      <c r="I4837" t="s">
        <v>24275</v>
      </c>
      <c r="K4837" s="94" t="s">
        <v>6000</v>
      </c>
      <c r="L4837" s="94" t="s">
        <v>15287</v>
      </c>
    </row>
    <row r="4838" spans="8:12" ht="15" x14ac:dyDescent="0.25">
      <c r="H4838">
        <v>105118</v>
      </c>
      <c r="I4838" t="s">
        <v>24276</v>
      </c>
      <c r="K4838" s="94" t="s">
        <v>6001</v>
      </c>
      <c r="L4838" s="94" t="s">
        <v>15288</v>
      </c>
    </row>
    <row r="4839" spans="8:12" ht="15" x14ac:dyDescent="0.25">
      <c r="H4839">
        <v>105119</v>
      </c>
      <c r="I4839" t="s">
        <v>24277</v>
      </c>
      <c r="K4839" s="94" t="s">
        <v>6002</v>
      </c>
      <c r="L4839" s="94" t="s">
        <v>15289</v>
      </c>
    </row>
    <row r="4840" spans="8:12" ht="15" x14ac:dyDescent="0.25">
      <c r="H4840">
        <v>105120</v>
      </c>
      <c r="I4840" t="s">
        <v>24278</v>
      </c>
      <c r="K4840" s="94" t="s">
        <v>6003</v>
      </c>
      <c r="L4840" s="94" t="s">
        <v>15290</v>
      </c>
    </row>
    <row r="4841" spans="8:12" ht="15" x14ac:dyDescent="0.25">
      <c r="H4841">
        <v>105121</v>
      </c>
      <c r="I4841" t="s">
        <v>24279</v>
      </c>
      <c r="K4841" s="94" t="s">
        <v>6004</v>
      </c>
      <c r="L4841" s="94" t="s">
        <v>15291</v>
      </c>
    </row>
    <row r="4842" spans="8:12" ht="15" x14ac:dyDescent="0.25">
      <c r="H4842">
        <v>105122</v>
      </c>
      <c r="I4842" t="s">
        <v>24280</v>
      </c>
      <c r="K4842" s="94" t="s">
        <v>6005</v>
      </c>
      <c r="L4842" s="94" t="s">
        <v>15292</v>
      </c>
    </row>
    <row r="4843" spans="8:12" ht="15" x14ac:dyDescent="0.25">
      <c r="H4843">
        <v>105123</v>
      </c>
      <c r="I4843" t="s">
        <v>24281</v>
      </c>
      <c r="K4843" s="94" t="s">
        <v>6006</v>
      </c>
      <c r="L4843" s="94" t="s">
        <v>15293</v>
      </c>
    </row>
    <row r="4844" spans="8:12" ht="15" x14ac:dyDescent="0.25">
      <c r="H4844">
        <v>105124</v>
      </c>
      <c r="I4844" t="s">
        <v>24282</v>
      </c>
      <c r="K4844" s="94" t="s">
        <v>6007</v>
      </c>
      <c r="L4844" s="94" t="s">
        <v>15294</v>
      </c>
    </row>
    <row r="4845" spans="8:12" ht="15" x14ac:dyDescent="0.25">
      <c r="H4845">
        <v>105125</v>
      </c>
      <c r="I4845" t="s">
        <v>24283</v>
      </c>
      <c r="K4845" s="94" t="s">
        <v>6008</v>
      </c>
      <c r="L4845" s="94" t="s">
        <v>15295</v>
      </c>
    </row>
    <row r="4846" spans="8:12" ht="15" x14ac:dyDescent="0.25">
      <c r="H4846">
        <v>105126</v>
      </c>
      <c r="I4846" t="s">
        <v>24284</v>
      </c>
      <c r="K4846" s="94" t="s">
        <v>6009</v>
      </c>
      <c r="L4846" s="94" t="s">
        <v>15296</v>
      </c>
    </row>
    <row r="4847" spans="8:12" ht="15" x14ac:dyDescent="0.25">
      <c r="H4847">
        <v>105127</v>
      </c>
      <c r="I4847" t="s">
        <v>24285</v>
      </c>
      <c r="K4847" s="94" t="s">
        <v>6010</v>
      </c>
      <c r="L4847" s="94" t="s">
        <v>15297</v>
      </c>
    </row>
    <row r="4848" spans="8:12" ht="15" x14ac:dyDescent="0.25">
      <c r="H4848">
        <v>105128</v>
      </c>
      <c r="I4848" t="s">
        <v>24286</v>
      </c>
      <c r="K4848" s="94" t="s">
        <v>6011</v>
      </c>
      <c r="L4848" s="94" t="s">
        <v>15298</v>
      </c>
    </row>
    <row r="4849" spans="8:12" ht="15" x14ac:dyDescent="0.25">
      <c r="H4849">
        <v>105129</v>
      </c>
      <c r="I4849" t="s">
        <v>24287</v>
      </c>
      <c r="K4849" s="94" t="s">
        <v>6012</v>
      </c>
      <c r="L4849" s="94" t="s">
        <v>15299</v>
      </c>
    </row>
    <row r="4850" spans="8:12" ht="15" x14ac:dyDescent="0.25">
      <c r="H4850">
        <v>105130</v>
      </c>
      <c r="I4850" t="s">
        <v>24288</v>
      </c>
      <c r="K4850" s="94" t="s">
        <v>6013</v>
      </c>
      <c r="L4850" s="94" t="s">
        <v>15300</v>
      </c>
    </row>
    <row r="4851" spans="8:12" ht="15" x14ac:dyDescent="0.25">
      <c r="H4851">
        <v>105131</v>
      </c>
      <c r="I4851" t="s">
        <v>24289</v>
      </c>
      <c r="K4851" s="94" t="s">
        <v>6014</v>
      </c>
      <c r="L4851" s="94" t="s">
        <v>15301</v>
      </c>
    </row>
    <row r="4852" spans="8:12" ht="15" x14ac:dyDescent="0.25">
      <c r="H4852">
        <v>105132</v>
      </c>
      <c r="I4852" t="s">
        <v>24290</v>
      </c>
      <c r="K4852" s="94" t="s">
        <v>6015</v>
      </c>
      <c r="L4852" s="94" t="s">
        <v>15302</v>
      </c>
    </row>
    <row r="4853" spans="8:12" ht="15" x14ac:dyDescent="0.25">
      <c r="H4853">
        <v>105133</v>
      </c>
      <c r="I4853" t="s">
        <v>24291</v>
      </c>
      <c r="K4853" s="94" t="s">
        <v>6016</v>
      </c>
      <c r="L4853" s="94" t="s">
        <v>15303</v>
      </c>
    </row>
    <row r="4854" spans="8:12" ht="15" x14ac:dyDescent="0.25">
      <c r="H4854">
        <v>105134</v>
      </c>
      <c r="I4854" t="s">
        <v>24292</v>
      </c>
      <c r="K4854" s="94" t="s">
        <v>6017</v>
      </c>
      <c r="L4854" s="94" t="s">
        <v>15304</v>
      </c>
    </row>
    <row r="4855" spans="8:12" ht="15" x14ac:dyDescent="0.25">
      <c r="H4855">
        <v>105135</v>
      </c>
      <c r="I4855" t="s">
        <v>24293</v>
      </c>
      <c r="K4855" s="94" t="s">
        <v>6018</v>
      </c>
      <c r="L4855" s="94" t="s">
        <v>15305</v>
      </c>
    </row>
    <row r="4856" spans="8:12" ht="15" x14ac:dyDescent="0.25">
      <c r="H4856">
        <v>105136</v>
      </c>
      <c r="I4856" t="s">
        <v>24294</v>
      </c>
      <c r="K4856" s="94" t="s">
        <v>6019</v>
      </c>
      <c r="L4856" s="94" t="s">
        <v>15306</v>
      </c>
    </row>
    <row r="4857" spans="8:12" ht="15" x14ac:dyDescent="0.25">
      <c r="H4857">
        <v>105137</v>
      </c>
      <c r="I4857" t="s">
        <v>24295</v>
      </c>
      <c r="K4857" s="94" t="s">
        <v>6020</v>
      </c>
      <c r="L4857" s="94" t="s">
        <v>15307</v>
      </c>
    </row>
    <row r="4858" spans="8:12" ht="15" x14ac:dyDescent="0.25">
      <c r="H4858">
        <v>105283</v>
      </c>
      <c r="I4858" t="s">
        <v>24798</v>
      </c>
      <c r="K4858" s="94" t="s">
        <v>6021</v>
      </c>
      <c r="L4858" s="94" t="s">
        <v>15308</v>
      </c>
    </row>
    <row r="4859" spans="8:12" ht="15" x14ac:dyDescent="0.25">
      <c r="H4859">
        <v>199991</v>
      </c>
      <c r="I4859" t="s">
        <v>22877</v>
      </c>
      <c r="K4859" s="94" t="s">
        <v>6022</v>
      </c>
      <c r="L4859" s="94" t="s">
        <v>15309</v>
      </c>
    </row>
    <row r="4860" spans="8:12" ht="15" x14ac:dyDescent="0.25">
      <c r="H4860">
        <v>199995</v>
      </c>
      <c r="I4860" t="s">
        <v>22878</v>
      </c>
      <c r="K4860" s="94" t="s">
        <v>6023</v>
      </c>
      <c r="L4860" s="94" t="s">
        <v>15310</v>
      </c>
    </row>
    <row r="4861" spans="8:12" ht="15" x14ac:dyDescent="0.25">
      <c r="H4861">
        <v>199996</v>
      </c>
      <c r="I4861" t="s">
        <v>22879</v>
      </c>
      <c r="K4861" s="94" t="s">
        <v>6024</v>
      </c>
      <c r="L4861" s="94" t="s">
        <v>15311</v>
      </c>
    </row>
    <row r="4862" spans="8:12" ht="15" x14ac:dyDescent="0.25">
      <c r="H4862">
        <v>199997</v>
      </c>
      <c r="I4862" t="s">
        <v>12056</v>
      </c>
      <c r="K4862" s="94" t="s">
        <v>6025</v>
      </c>
      <c r="L4862" s="94" t="s">
        <v>15312</v>
      </c>
    </row>
    <row r="4863" spans="8:12" ht="15" x14ac:dyDescent="0.25">
      <c r="H4863">
        <v>199998</v>
      </c>
      <c r="I4863" t="s">
        <v>22880</v>
      </c>
      <c r="K4863" s="94" t="s">
        <v>6026</v>
      </c>
      <c r="L4863" s="94" t="s">
        <v>15313</v>
      </c>
    </row>
    <row r="4864" spans="8:12" ht="15" x14ac:dyDescent="0.25">
      <c r="H4864">
        <v>199999</v>
      </c>
      <c r="I4864" t="s">
        <v>22881</v>
      </c>
      <c r="K4864" s="94" t="s">
        <v>6027</v>
      </c>
      <c r="L4864" s="94" t="s">
        <v>15314</v>
      </c>
    </row>
    <row r="4865" spans="11:12" ht="15" x14ac:dyDescent="0.25">
      <c r="K4865" s="94" t="s">
        <v>6028</v>
      </c>
      <c r="L4865" s="94" t="s">
        <v>15315</v>
      </c>
    </row>
    <row r="4866" spans="11:12" ht="15" x14ac:dyDescent="0.25">
      <c r="K4866" s="94" t="s">
        <v>6029</v>
      </c>
      <c r="L4866" s="94" t="s">
        <v>15316</v>
      </c>
    </row>
    <row r="4867" spans="11:12" ht="15" x14ac:dyDescent="0.25">
      <c r="K4867" s="94" t="s">
        <v>6030</v>
      </c>
      <c r="L4867" s="94" t="s">
        <v>15317</v>
      </c>
    </row>
    <row r="4868" spans="11:12" ht="15" x14ac:dyDescent="0.25">
      <c r="K4868" s="94" t="s">
        <v>6031</v>
      </c>
      <c r="L4868" s="94" t="s">
        <v>15318</v>
      </c>
    </row>
    <row r="4869" spans="11:12" ht="15" x14ac:dyDescent="0.25">
      <c r="K4869" s="94" t="s">
        <v>6032</v>
      </c>
      <c r="L4869" s="94" t="s">
        <v>15319</v>
      </c>
    </row>
    <row r="4870" spans="11:12" ht="15" x14ac:dyDescent="0.25">
      <c r="K4870" s="94" t="s">
        <v>6033</v>
      </c>
      <c r="L4870" s="94" t="s">
        <v>15320</v>
      </c>
    </row>
    <row r="4871" spans="11:12" ht="15" x14ac:dyDescent="0.25">
      <c r="K4871" s="94" t="s">
        <v>6034</v>
      </c>
      <c r="L4871" s="94" t="s">
        <v>15321</v>
      </c>
    </row>
    <row r="4872" spans="11:12" ht="15" x14ac:dyDescent="0.25">
      <c r="K4872" s="94" t="s">
        <v>6035</v>
      </c>
      <c r="L4872" s="94" t="s">
        <v>15322</v>
      </c>
    </row>
    <row r="4873" spans="11:12" ht="15" x14ac:dyDescent="0.25">
      <c r="K4873" s="94" t="s">
        <v>6036</v>
      </c>
      <c r="L4873" s="94" t="s">
        <v>15323</v>
      </c>
    </row>
    <row r="4874" spans="11:12" ht="15" x14ac:dyDescent="0.25">
      <c r="K4874" s="94" t="s">
        <v>6037</v>
      </c>
      <c r="L4874" s="94" t="s">
        <v>15324</v>
      </c>
    </row>
    <row r="4875" spans="11:12" ht="15" x14ac:dyDescent="0.25">
      <c r="K4875" s="94" t="s">
        <v>6038</v>
      </c>
      <c r="L4875" s="94" t="s">
        <v>15325</v>
      </c>
    </row>
    <row r="4876" spans="11:12" ht="15" x14ac:dyDescent="0.25">
      <c r="K4876" s="94" t="s">
        <v>6039</v>
      </c>
      <c r="L4876" s="94" t="s">
        <v>15326</v>
      </c>
    </row>
    <row r="4877" spans="11:12" ht="15" x14ac:dyDescent="0.25">
      <c r="K4877" s="94" t="s">
        <v>6040</v>
      </c>
      <c r="L4877" s="94" t="s">
        <v>184</v>
      </c>
    </row>
    <row r="4878" spans="11:12" ht="15" x14ac:dyDescent="0.25">
      <c r="K4878" s="94" t="s">
        <v>6041</v>
      </c>
      <c r="L4878" s="94" t="s">
        <v>15327</v>
      </c>
    </row>
    <row r="4879" spans="11:12" ht="15" x14ac:dyDescent="0.25">
      <c r="K4879" s="94" t="s">
        <v>6042</v>
      </c>
      <c r="L4879" s="94" t="s">
        <v>15328</v>
      </c>
    </row>
    <row r="4880" spans="11:12" ht="15" x14ac:dyDescent="0.25">
      <c r="K4880" s="94" t="s">
        <v>6043</v>
      </c>
      <c r="L4880" s="94" t="s">
        <v>15329</v>
      </c>
    </row>
    <row r="4881" spans="11:12" ht="15" x14ac:dyDescent="0.25">
      <c r="K4881" s="94" t="s">
        <v>6044</v>
      </c>
      <c r="L4881" s="94" t="s">
        <v>15330</v>
      </c>
    </row>
    <row r="4882" spans="11:12" ht="15" x14ac:dyDescent="0.25">
      <c r="K4882" s="94" t="s">
        <v>6045</v>
      </c>
      <c r="L4882" s="94" t="s">
        <v>15331</v>
      </c>
    </row>
    <row r="4883" spans="11:12" ht="15" x14ac:dyDescent="0.25">
      <c r="K4883" s="94" t="s">
        <v>6046</v>
      </c>
      <c r="L4883" s="94" t="s">
        <v>15332</v>
      </c>
    </row>
    <row r="4884" spans="11:12" ht="15" x14ac:dyDescent="0.25">
      <c r="K4884" s="94" t="s">
        <v>6047</v>
      </c>
      <c r="L4884" s="94" t="s">
        <v>15333</v>
      </c>
    </row>
    <row r="4885" spans="11:12" ht="15" x14ac:dyDescent="0.25">
      <c r="K4885" s="94" t="s">
        <v>6048</v>
      </c>
      <c r="L4885" s="94" t="s">
        <v>15334</v>
      </c>
    </row>
    <row r="4886" spans="11:12" ht="15" x14ac:dyDescent="0.25">
      <c r="K4886" s="94" t="s">
        <v>6049</v>
      </c>
      <c r="L4886" s="94" t="s">
        <v>15335</v>
      </c>
    </row>
    <row r="4887" spans="11:12" ht="15" x14ac:dyDescent="0.25">
      <c r="K4887" s="94" t="s">
        <v>6050</v>
      </c>
      <c r="L4887" s="94" t="s">
        <v>15336</v>
      </c>
    </row>
    <row r="4888" spans="11:12" ht="15" x14ac:dyDescent="0.25">
      <c r="K4888" s="94" t="s">
        <v>6051</v>
      </c>
      <c r="L4888" s="94" t="s">
        <v>15337</v>
      </c>
    </row>
    <row r="4889" spans="11:12" ht="15" x14ac:dyDescent="0.25">
      <c r="K4889" s="94" t="s">
        <v>6052</v>
      </c>
      <c r="L4889" s="94" t="s">
        <v>15338</v>
      </c>
    </row>
    <row r="4890" spans="11:12" ht="15" x14ac:dyDescent="0.25">
      <c r="K4890" s="94" t="s">
        <v>6053</v>
      </c>
      <c r="L4890" s="94" t="s">
        <v>15339</v>
      </c>
    </row>
    <row r="4891" spans="11:12" ht="15" x14ac:dyDescent="0.25">
      <c r="K4891" s="94" t="s">
        <v>6054</v>
      </c>
      <c r="L4891" s="94" t="s">
        <v>15340</v>
      </c>
    </row>
    <row r="4892" spans="11:12" ht="15" x14ac:dyDescent="0.25">
      <c r="K4892" s="94" t="s">
        <v>6055</v>
      </c>
      <c r="L4892" s="94" t="s">
        <v>15341</v>
      </c>
    </row>
    <row r="4893" spans="11:12" ht="15" x14ac:dyDescent="0.25">
      <c r="K4893" s="94" t="s">
        <v>6056</v>
      </c>
      <c r="L4893" s="94" t="s">
        <v>15342</v>
      </c>
    </row>
    <row r="4894" spans="11:12" ht="15" x14ac:dyDescent="0.25">
      <c r="K4894" s="94" t="s">
        <v>6057</v>
      </c>
      <c r="L4894" s="94" t="s">
        <v>15343</v>
      </c>
    </row>
    <row r="4895" spans="11:12" ht="15" x14ac:dyDescent="0.25">
      <c r="K4895" s="94" t="s">
        <v>6058</v>
      </c>
      <c r="L4895" s="94" t="s">
        <v>15344</v>
      </c>
    </row>
    <row r="4896" spans="11:12" ht="15" x14ac:dyDescent="0.25">
      <c r="K4896" s="94" t="s">
        <v>6059</v>
      </c>
      <c r="L4896" s="94" t="s">
        <v>15345</v>
      </c>
    </row>
    <row r="4897" spans="11:12" ht="15" x14ac:dyDescent="0.25">
      <c r="K4897" s="94" t="s">
        <v>6060</v>
      </c>
      <c r="L4897" s="94" t="s">
        <v>15346</v>
      </c>
    </row>
    <row r="4898" spans="11:12" ht="15" x14ac:dyDescent="0.25">
      <c r="K4898" s="94" t="s">
        <v>6061</v>
      </c>
      <c r="L4898" s="94" t="s">
        <v>15347</v>
      </c>
    </row>
    <row r="4899" spans="11:12" ht="15" x14ac:dyDescent="0.25">
      <c r="K4899" s="94" t="s">
        <v>6062</v>
      </c>
      <c r="L4899" s="94" t="s">
        <v>15348</v>
      </c>
    </row>
    <row r="4900" spans="11:12" ht="15" x14ac:dyDescent="0.25">
      <c r="K4900" s="94" t="s">
        <v>6063</v>
      </c>
      <c r="L4900" s="94" t="s">
        <v>15349</v>
      </c>
    </row>
    <row r="4901" spans="11:12" ht="15" x14ac:dyDescent="0.25">
      <c r="K4901" s="94" t="s">
        <v>6064</v>
      </c>
      <c r="L4901" s="94" t="s">
        <v>15350</v>
      </c>
    </row>
    <row r="4902" spans="11:12" ht="15" x14ac:dyDescent="0.25">
      <c r="K4902" s="94" t="s">
        <v>6065</v>
      </c>
      <c r="L4902" s="94" t="s">
        <v>15351</v>
      </c>
    </row>
    <row r="4903" spans="11:12" ht="15" x14ac:dyDescent="0.25">
      <c r="K4903" s="94" t="s">
        <v>6066</v>
      </c>
      <c r="L4903" s="94" t="s">
        <v>15352</v>
      </c>
    </row>
    <row r="4904" spans="11:12" ht="15" x14ac:dyDescent="0.25">
      <c r="K4904" s="94" t="s">
        <v>6067</v>
      </c>
      <c r="L4904" s="94" t="s">
        <v>15353</v>
      </c>
    </row>
    <row r="4905" spans="11:12" ht="15" x14ac:dyDescent="0.25">
      <c r="K4905" s="94" t="s">
        <v>6068</v>
      </c>
      <c r="L4905" s="94" t="s">
        <v>15354</v>
      </c>
    </row>
    <row r="4906" spans="11:12" ht="15" x14ac:dyDescent="0.25">
      <c r="K4906" s="94" t="s">
        <v>6069</v>
      </c>
      <c r="L4906" s="94" t="s">
        <v>15355</v>
      </c>
    </row>
    <row r="4907" spans="11:12" ht="15" x14ac:dyDescent="0.25">
      <c r="K4907" s="94" t="s">
        <v>6070</v>
      </c>
      <c r="L4907" s="94" t="s">
        <v>15356</v>
      </c>
    </row>
    <row r="4908" spans="11:12" ht="15" x14ac:dyDescent="0.25">
      <c r="K4908" s="94" t="s">
        <v>6071</v>
      </c>
      <c r="L4908" s="94" t="s">
        <v>15357</v>
      </c>
    </row>
    <row r="4909" spans="11:12" ht="15" x14ac:dyDescent="0.25">
      <c r="K4909" s="94" t="s">
        <v>6072</v>
      </c>
      <c r="L4909" s="94" t="s">
        <v>15358</v>
      </c>
    </row>
    <row r="4910" spans="11:12" ht="15" x14ac:dyDescent="0.25">
      <c r="K4910" s="94" t="s">
        <v>6073</v>
      </c>
      <c r="L4910" s="94" t="s">
        <v>15359</v>
      </c>
    </row>
    <row r="4911" spans="11:12" ht="15" x14ac:dyDescent="0.25">
      <c r="K4911" s="94" t="s">
        <v>6074</v>
      </c>
      <c r="L4911" s="94" t="s">
        <v>15360</v>
      </c>
    </row>
    <row r="4912" spans="11:12" ht="15" x14ac:dyDescent="0.25">
      <c r="K4912" s="94" t="s">
        <v>6076</v>
      </c>
      <c r="L4912" s="94" t="s">
        <v>15361</v>
      </c>
    </row>
    <row r="4913" spans="11:12" ht="15" x14ac:dyDescent="0.25">
      <c r="K4913" s="94" t="s">
        <v>6077</v>
      </c>
      <c r="L4913" s="94" t="s">
        <v>15362</v>
      </c>
    </row>
    <row r="4914" spans="11:12" ht="15" x14ac:dyDescent="0.25">
      <c r="K4914" s="94" t="s">
        <v>6078</v>
      </c>
      <c r="L4914" s="94" t="s">
        <v>13668</v>
      </c>
    </row>
    <row r="4915" spans="11:12" ht="15" x14ac:dyDescent="0.25">
      <c r="K4915" s="94" t="s">
        <v>6079</v>
      </c>
      <c r="L4915" s="94" t="s">
        <v>15363</v>
      </c>
    </row>
    <row r="4916" spans="11:12" ht="15" x14ac:dyDescent="0.25">
      <c r="K4916" s="94" t="s">
        <v>6080</v>
      </c>
      <c r="L4916" s="94" t="s">
        <v>15364</v>
      </c>
    </row>
    <row r="4917" spans="11:12" ht="15" x14ac:dyDescent="0.25">
      <c r="K4917" s="94" t="s">
        <v>6081</v>
      </c>
      <c r="L4917" s="94" t="s">
        <v>15365</v>
      </c>
    </row>
    <row r="4918" spans="11:12" ht="15" x14ac:dyDescent="0.25">
      <c r="K4918" s="94" t="s">
        <v>6082</v>
      </c>
      <c r="L4918" s="94" t="s">
        <v>15366</v>
      </c>
    </row>
    <row r="4919" spans="11:12" ht="15" x14ac:dyDescent="0.25">
      <c r="K4919" s="94" t="s">
        <v>6083</v>
      </c>
      <c r="L4919" s="94" t="s">
        <v>15367</v>
      </c>
    </row>
    <row r="4920" spans="11:12" ht="15" x14ac:dyDescent="0.25">
      <c r="K4920" s="94" t="s">
        <v>6084</v>
      </c>
      <c r="L4920" s="94" t="s">
        <v>15368</v>
      </c>
    </row>
    <row r="4921" spans="11:12" ht="15" x14ac:dyDescent="0.25">
      <c r="K4921" s="94" t="s">
        <v>6085</v>
      </c>
      <c r="L4921" s="94" t="s">
        <v>15369</v>
      </c>
    </row>
    <row r="4922" spans="11:12" ht="15" x14ac:dyDescent="0.25">
      <c r="K4922" s="94" t="s">
        <v>6086</v>
      </c>
      <c r="L4922" s="94" t="s">
        <v>15370</v>
      </c>
    </row>
    <row r="4923" spans="11:12" ht="15" x14ac:dyDescent="0.25">
      <c r="K4923" s="94" t="s">
        <v>6087</v>
      </c>
      <c r="L4923" s="94" t="s">
        <v>15371</v>
      </c>
    </row>
    <row r="4924" spans="11:12" ht="15" x14ac:dyDescent="0.25">
      <c r="K4924" s="94" t="s">
        <v>6088</v>
      </c>
      <c r="L4924" s="94" t="s">
        <v>15372</v>
      </c>
    </row>
    <row r="4925" spans="11:12" ht="15" x14ac:dyDescent="0.25">
      <c r="K4925" s="94" t="s">
        <v>6089</v>
      </c>
      <c r="L4925" s="94" t="s">
        <v>15373</v>
      </c>
    </row>
    <row r="4926" spans="11:12" ht="15" x14ac:dyDescent="0.25">
      <c r="K4926" s="94" t="s">
        <v>6090</v>
      </c>
      <c r="L4926" s="94" t="s">
        <v>15374</v>
      </c>
    </row>
    <row r="4927" spans="11:12" ht="15" x14ac:dyDescent="0.25">
      <c r="K4927" s="94" t="s">
        <v>6091</v>
      </c>
      <c r="L4927" s="94" t="s">
        <v>15375</v>
      </c>
    </row>
    <row r="4928" spans="11:12" ht="15" x14ac:dyDescent="0.25">
      <c r="K4928" s="94" t="s">
        <v>6092</v>
      </c>
      <c r="L4928" s="94" t="s">
        <v>15376</v>
      </c>
    </row>
    <row r="4929" spans="11:12" ht="15" x14ac:dyDescent="0.25">
      <c r="K4929" s="94" t="s">
        <v>6093</v>
      </c>
      <c r="L4929" s="94" t="s">
        <v>15377</v>
      </c>
    </row>
    <row r="4930" spans="11:12" ht="15" x14ac:dyDescent="0.25">
      <c r="K4930" s="94" t="s">
        <v>6094</v>
      </c>
      <c r="L4930" s="94" t="s">
        <v>15378</v>
      </c>
    </row>
    <row r="4931" spans="11:12" ht="15" x14ac:dyDescent="0.25">
      <c r="K4931" s="94" t="s">
        <v>6095</v>
      </c>
      <c r="L4931" s="94" t="s">
        <v>15379</v>
      </c>
    </row>
    <row r="4932" spans="11:12" ht="15" x14ac:dyDescent="0.25">
      <c r="K4932" s="94" t="s">
        <v>6096</v>
      </c>
      <c r="L4932" s="94" t="s">
        <v>15380</v>
      </c>
    </row>
    <row r="4933" spans="11:12" ht="15" x14ac:dyDescent="0.25">
      <c r="K4933" s="94" t="s">
        <v>6097</v>
      </c>
      <c r="L4933" s="94" t="s">
        <v>15381</v>
      </c>
    </row>
    <row r="4934" spans="11:12" ht="15" x14ac:dyDescent="0.25">
      <c r="K4934" s="94" t="s">
        <v>6098</v>
      </c>
      <c r="L4934" s="94" t="s">
        <v>15382</v>
      </c>
    </row>
    <row r="4935" spans="11:12" ht="15" x14ac:dyDescent="0.25">
      <c r="K4935" s="94" t="s">
        <v>6099</v>
      </c>
      <c r="L4935" s="94" t="s">
        <v>15383</v>
      </c>
    </row>
    <row r="4936" spans="11:12" ht="15" x14ac:dyDescent="0.25">
      <c r="K4936" s="94" t="s">
        <v>6100</v>
      </c>
      <c r="L4936" s="94" t="s">
        <v>15384</v>
      </c>
    </row>
    <row r="4937" spans="11:12" ht="15" x14ac:dyDescent="0.25">
      <c r="K4937" s="94" t="s">
        <v>6101</v>
      </c>
      <c r="L4937" s="94" t="s">
        <v>15385</v>
      </c>
    </row>
    <row r="4938" spans="11:12" ht="15" x14ac:dyDescent="0.25">
      <c r="K4938" s="94" t="s">
        <v>6102</v>
      </c>
      <c r="L4938" s="94" t="s">
        <v>15386</v>
      </c>
    </row>
    <row r="4939" spans="11:12" ht="15" x14ac:dyDescent="0.25">
      <c r="K4939" s="94" t="s">
        <v>6103</v>
      </c>
      <c r="L4939" s="94" t="s">
        <v>15387</v>
      </c>
    </row>
    <row r="4940" spans="11:12" ht="15" x14ac:dyDescent="0.25">
      <c r="K4940" s="94" t="s">
        <v>6104</v>
      </c>
      <c r="L4940" s="94" t="s">
        <v>15388</v>
      </c>
    </row>
    <row r="4941" spans="11:12" ht="15" x14ac:dyDescent="0.25">
      <c r="K4941" s="94" t="s">
        <v>6105</v>
      </c>
      <c r="L4941" s="94" t="s">
        <v>15389</v>
      </c>
    </row>
    <row r="4942" spans="11:12" ht="15" x14ac:dyDescent="0.25">
      <c r="K4942" s="94" t="s">
        <v>12057</v>
      </c>
      <c r="L4942" s="94" t="s">
        <v>15390</v>
      </c>
    </row>
    <row r="4943" spans="11:12" ht="15" x14ac:dyDescent="0.25">
      <c r="K4943" s="94" t="s">
        <v>15391</v>
      </c>
      <c r="L4943" s="94" t="s">
        <v>15392</v>
      </c>
    </row>
    <row r="4944" spans="11:12" ht="15" x14ac:dyDescent="0.25">
      <c r="K4944" s="94" t="s">
        <v>15393</v>
      </c>
      <c r="L4944" s="94" t="s">
        <v>15394</v>
      </c>
    </row>
    <row r="4945" spans="11:12" ht="15" x14ac:dyDescent="0.25">
      <c r="K4945" s="94" t="s">
        <v>15395</v>
      </c>
      <c r="L4945" s="94" t="s">
        <v>15396</v>
      </c>
    </row>
    <row r="4946" spans="11:12" ht="15" x14ac:dyDescent="0.25">
      <c r="K4946" s="94" t="s">
        <v>15397</v>
      </c>
      <c r="L4946" s="94" t="s">
        <v>15398</v>
      </c>
    </row>
    <row r="4947" spans="11:12" ht="15" x14ac:dyDescent="0.25">
      <c r="K4947" s="94" t="s">
        <v>15399</v>
      </c>
      <c r="L4947" s="94" t="s">
        <v>15400</v>
      </c>
    </row>
    <row r="4948" spans="11:12" ht="15" x14ac:dyDescent="0.25">
      <c r="K4948" s="94" t="s">
        <v>15401</v>
      </c>
      <c r="L4948" s="94" t="s">
        <v>12556</v>
      </c>
    </row>
    <row r="4949" spans="11:12" ht="15" x14ac:dyDescent="0.25">
      <c r="K4949" s="94" t="s">
        <v>15402</v>
      </c>
      <c r="L4949" s="94" t="s">
        <v>15403</v>
      </c>
    </row>
    <row r="4950" spans="11:12" ht="15" x14ac:dyDescent="0.25">
      <c r="K4950" s="94" t="s">
        <v>15404</v>
      </c>
      <c r="L4950" s="94" t="s">
        <v>15405</v>
      </c>
    </row>
    <row r="4951" spans="11:12" ht="15" x14ac:dyDescent="0.25">
      <c r="K4951" s="94" t="s">
        <v>15406</v>
      </c>
      <c r="L4951" s="94" t="s">
        <v>15407</v>
      </c>
    </row>
    <row r="4952" spans="11:12" ht="15" x14ac:dyDescent="0.25">
      <c r="K4952" s="94" t="s">
        <v>15408</v>
      </c>
      <c r="L4952" s="94" t="s">
        <v>153</v>
      </c>
    </row>
    <row r="4953" spans="11:12" ht="15" x14ac:dyDescent="0.25">
      <c r="K4953" s="94" t="s">
        <v>15409</v>
      </c>
      <c r="L4953" s="94" t="s">
        <v>15410</v>
      </c>
    </row>
    <row r="4954" spans="11:12" ht="15" x14ac:dyDescent="0.25">
      <c r="K4954" s="94" t="s">
        <v>15411</v>
      </c>
      <c r="L4954" s="94" t="s">
        <v>15412</v>
      </c>
    </row>
    <row r="4955" spans="11:12" ht="15" x14ac:dyDescent="0.25">
      <c r="K4955" s="94" t="s">
        <v>15413</v>
      </c>
      <c r="L4955" s="94" t="s">
        <v>15414</v>
      </c>
    </row>
    <row r="4956" spans="11:12" ht="15" x14ac:dyDescent="0.25">
      <c r="K4956" s="94" t="s">
        <v>15415</v>
      </c>
      <c r="L4956" s="94" t="s">
        <v>15416</v>
      </c>
    </row>
    <row r="4957" spans="11:12" ht="15" x14ac:dyDescent="0.25">
      <c r="K4957" s="94" t="s">
        <v>15417</v>
      </c>
      <c r="L4957" s="94" t="s">
        <v>15418</v>
      </c>
    </row>
    <row r="4958" spans="11:12" ht="15" x14ac:dyDescent="0.25">
      <c r="K4958" s="94" t="s">
        <v>15419</v>
      </c>
      <c r="L4958" s="94" t="s">
        <v>13339</v>
      </c>
    </row>
    <row r="4959" spans="11:12" ht="15" x14ac:dyDescent="0.25">
      <c r="K4959" s="94" t="s">
        <v>15420</v>
      </c>
      <c r="L4959" s="94" t="s">
        <v>15421</v>
      </c>
    </row>
    <row r="4960" spans="11:12" ht="15" x14ac:dyDescent="0.25">
      <c r="K4960" s="94" t="s">
        <v>23176</v>
      </c>
      <c r="L4960" s="94" t="s">
        <v>23177</v>
      </c>
    </row>
    <row r="4961" spans="11:12" ht="15" x14ac:dyDescent="0.25">
      <c r="K4961" s="94" t="s">
        <v>24296</v>
      </c>
      <c r="L4961" s="94" t="s">
        <v>24297</v>
      </c>
    </row>
    <row r="4962" spans="11:12" ht="15" x14ac:dyDescent="0.25">
      <c r="K4962" s="94" t="s">
        <v>6106</v>
      </c>
      <c r="L4962" s="94" t="s">
        <v>15422</v>
      </c>
    </row>
    <row r="4963" spans="11:12" ht="15" x14ac:dyDescent="0.25">
      <c r="K4963" s="94" t="s">
        <v>6107</v>
      </c>
      <c r="L4963" s="94" t="s">
        <v>15424</v>
      </c>
    </row>
    <row r="4964" spans="11:12" ht="15" x14ac:dyDescent="0.25">
      <c r="K4964" s="94" t="s">
        <v>6108</v>
      </c>
      <c r="L4964" s="94" t="s">
        <v>6109</v>
      </c>
    </row>
    <row r="4965" spans="11:12" ht="15" x14ac:dyDescent="0.25">
      <c r="K4965" s="94" t="s">
        <v>6110</v>
      </c>
      <c r="L4965" s="94" t="s">
        <v>15425</v>
      </c>
    </row>
    <row r="4966" spans="11:12" ht="15" x14ac:dyDescent="0.25">
      <c r="K4966" s="94" t="s">
        <v>6111</v>
      </c>
      <c r="L4966" s="94" t="s">
        <v>6112</v>
      </c>
    </row>
    <row r="4967" spans="11:12" ht="15" x14ac:dyDescent="0.25">
      <c r="K4967" s="94" t="s">
        <v>6113</v>
      </c>
      <c r="L4967" s="94" t="s">
        <v>6114</v>
      </c>
    </row>
    <row r="4968" spans="11:12" ht="15" x14ac:dyDescent="0.25">
      <c r="K4968" s="94" t="s">
        <v>6115</v>
      </c>
      <c r="L4968" s="94" t="s">
        <v>6116</v>
      </c>
    </row>
    <row r="4969" spans="11:12" ht="15" x14ac:dyDescent="0.25">
      <c r="K4969" s="94" t="s">
        <v>6117</v>
      </c>
      <c r="L4969" s="94" t="s">
        <v>6118</v>
      </c>
    </row>
    <row r="4970" spans="11:12" ht="15" x14ac:dyDescent="0.25">
      <c r="K4970" s="94" t="s">
        <v>6119</v>
      </c>
      <c r="L4970" s="94" t="s">
        <v>6120</v>
      </c>
    </row>
    <row r="4971" spans="11:12" ht="15" x14ac:dyDescent="0.25">
      <c r="K4971" s="94" t="s">
        <v>6121</v>
      </c>
      <c r="L4971" s="94" t="s">
        <v>6122</v>
      </c>
    </row>
    <row r="4972" spans="11:12" ht="15" x14ac:dyDescent="0.25">
      <c r="K4972" s="94" t="s">
        <v>6123</v>
      </c>
      <c r="L4972" s="94" t="s">
        <v>6124</v>
      </c>
    </row>
    <row r="4973" spans="11:12" ht="15" x14ac:dyDescent="0.25">
      <c r="K4973" s="94" t="s">
        <v>6125</v>
      </c>
      <c r="L4973" s="94" t="s">
        <v>15426</v>
      </c>
    </row>
    <row r="4974" spans="11:12" ht="15" x14ac:dyDescent="0.25">
      <c r="K4974" s="94" t="s">
        <v>6126</v>
      </c>
      <c r="L4974" s="94" t="s">
        <v>15427</v>
      </c>
    </row>
    <row r="4975" spans="11:12" ht="15" x14ac:dyDescent="0.25">
      <c r="K4975" s="94" t="s">
        <v>12058</v>
      </c>
      <c r="L4975" s="94" t="s">
        <v>15428</v>
      </c>
    </row>
    <row r="4976" spans="11:12" ht="15" x14ac:dyDescent="0.25">
      <c r="K4976" s="94" t="s">
        <v>6127</v>
      </c>
      <c r="L4976" s="94" t="s">
        <v>23178</v>
      </c>
    </row>
    <row r="4977" spans="11:12" ht="15" x14ac:dyDescent="0.25">
      <c r="K4977" s="94" t="s">
        <v>12059</v>
      </c>
      <c r="L4977" s="94" t="s">
        <v>15429</v>
      </c>
    </row>
    <row r="4978" spans="11:12" ht="15" x14ac:dyDescent="0.25">
      <c r="K4978" s="94" t="s">
        <v>6128</v>
      </c>
      <c r="L4978" s="94" t="s">
        <v>15430</v>
      </c>
    </row>
    <row r="4979" spans="11:12" ht="15" x14ac:dyDescent="0.25">
      <c r="K4979" s="94" t="s">
        <v>6129</v>
      </c>
      <c r="L4979" s="94" t="s">
        <v>15432</v>
      </c>
    </row>
    <row r="4980" spans="11:12" ht="15" x14ac:dyDescent="0.25">
      <c r="K4980" s="94" t="s">
        <v>6130</v>
      </c>
      <c r="L4980" s="94" t="s">
        <v>15433</v>
      </c>
    </row>
    <row r="4981" spans="11:12" ht="15" x14ac:dyDescent="0.25">
      <c r="K4981" s="94" t="s">
        <v>6131</v>
      </c>
      <c r="L4981" s="94" t="s">
        <v>12911</v>
      </c>
    </row>
    <row r="4982" spans="11:12" ht="15" x14ac:dyDescent="0.25">
      <c r="K4982" s="94" t="s">
        <v>6132</v>
      </c>
      <c r="L4982" s="94" t="s">
        <v>15434</v>
      </c>
    </row>
    <row r="4983" spans="11:12" ht="15" x14ac:dyDescent="0.25">
      <c r="K4983" s="94" t="s">
        <v>6133</v>
      </c>
      <c r="L4983" s="94" t="s">
        <v>15438</v>
      </c>
    </row>
    <row r="4984" spans="11:12" ht="15" x14ac:dyDescent="0.25">
      <c r="K4984" s="94" t="s">
        <v>6134</v>
      </c>
      <c r="L4984" s="94" t="s">
        <v>15439</v>
      </c>
    </row>
    <row r="4985" spans="11:12" ht="15" x14ac:dyDescent="0.25">
      <c r="K4985" s="94" t="s">
        <v>6135</v>
      </c>
      <c r="L4985" s="94" t="s">
        <v>15440</v>
      </c>
    </row>
    <row r="4986" spans="11:12" ht="15" x14ac:dyDescent="0.25">
      <c r="K4986" s="94" t="s">
        <v>6136</v>
      </c>
      <c r="L4986" s="94" t="s">
        <v>15441</v>
      </c>
    </row>
    <row r="4987" spans="11:12" ht="15" x14ac:dyDescent="0.25">
      <c r="K4987" s="94" t="s">
        <v>6137</v>
      </c>
      <c r="L4987" s="94" t="s">
        <v>15442</v>
      </c>
    </row>
    <row r="4988" spans="11:12" ht="15" x14ac:dyDescent="0.25">
      <c r="K4988" s="94" t="s">
        <v>6138</v>
      </c>
      <c r="L4988" s="94" t="s">
        <v>15443</v>
      </c>
    </row>
    <row r="4989" spans="11:12" ht="15" x14ac:dyDescent="0.25">
      <c r="K4989" s="94" t="s">
        <v>6139</v>
      </c>
      <c r="L4989" s="94" t="s">
        <v>15444</v>
      </c>
    </row>
    <row r="4990" spans="11:12" ht="15" x14ac:dyDescent="0.25">
      <c r="K4990" s="94" t="s">
        <v>6140</v>
      </c>
      <c r="L4990" s="94" t="s">
        <v>15445</v>
      </c>
    </row>
    <row r="4991" spans="11:12" ht="15" x14ac:dyDescent="0.25">
      <c r="K4991" s="94" t="s">
        <v>6141</v>
      </c>
      <c r="L4991" s="94" t="s">
        <v>15446</v>
      </c>
    </row>
    <row r="4992" spans="11:12" ht="15" x14ac:dyDescent="0.25">
      <c r="K4992" s="94" t="s">
        <v>6142</v>
      </c>
      <c r="L4992" s="94" t="s">
        <v>15447</v>
      </c>
    </row>
    <row r="4993" spans="11:12" ht="15" x14ac:dyDescent="0.25">
      <c r="K4993" s="94" t="s">
        <v>6143</v>
      </c>
      <c r="L4993" s="94" t="s">
        <v>15448</v>
      </c>
    </row>
    <row r="4994" spans="11:12" ht="15" x14ac:dyDescent="0.25">
      <c r="K4994" s="94" t="s">
        <v>6144</v>
      </c>
      <c r="L4994" s="94" t="s">
        <v>15449</v>
      </c>
    </row>
    <row r="4995" spans="11:12" ht="15" x14ac:dyDescent="0.25">
      <c r="K4995" s="94" t="s">
        <v>6145</v>
      </c>
      <c r="L4995" s="94" t="s">
        <v>15450</v>
      </c>
    </row>
    <row r="4996" spans="11:12" ht="15" x14ac:dyDescent="0.25">
      <c r="K4996" s="94" t="s">
        <v>6146</v>
      </c>
      <c r="L4996" s="94" t="s">
        <v>15451</v>
      </c>
    </row>
    <row r="4997" spans="11:12" ht="15" x14ac:dyDescent="0.25">
      <c r="K4997" s="94" t="s">
        <v>6147</v>
      </c>
      <c r="L4997" s="94" t="s">
        <v>13320</v>
      </c>
    </row>
    <row r="4998" spans="11:12" ht="15" x14ac:dyDescent="0.25">
      <c r="K4998" s="94" t="s">
        <v>6148</v>
      </c>
      <c r="L4998" s="94" t="s">
        <v>15452</v>
      </c>
    </row>
    <row r="4999" spans="11:12" ht="15" x14ac:dyDescent="0.25">
      <c r="K4999" s="94" t="s">
        <v>6149</v>
      </c>
      <c r="L4999" s="94" t="s">
        <v>13312</v>
      </c>
    </row>
    <row r="5000" spans="11:12" ht="15" x14ac:dyDescent="0.25">
      <c r="K5000" s="94" t="s">
        <v>6150</v>
      </c>
      <c r="L5000" s="94" t="s">
        <v>15453</v>
      </c>
    </row>
    <row r="5001" spans="11:12" ht="15" x14ac:dyDescent="0.25">
      <c r="K5001" s="94" t="s">
        <v>6151</v>
      </c>
      <c r="L5001" s="94" t="s">
        <v>15454</v>
      </c>
    </row>
    <row r="5002" spans="11:12" ht="15" x14ac:dyDescent="0.25">
      <c r="K5002" s="94" t="s">
        <v>6152</v>
      </c>
      <c r="L5002" s="94" t="s">
        <v>15455</v>
      </c>
    </row>
    <row r="5003" spans="11:12" ht="15" x14ac:dyDescent="0.25">
      <c r="K5003" s="94" t="s">
        <v>6153</v>
      </c>
      <c r="L5003" s="94" t="s">
        <v>15456</v>
      </c>
    </row>
    <row r="5004" spans="11:12" ht="15" x14ac:dyDescent="0.25">
      <c r="K5004" s="94" t="s">
        <v>6154</v>
      </c>
      <c r="L5004" s="94" t="s">
        <v>15457</v>
      </c>
    </row>
    <row r="5005" spans="11:12" ht="15" x14ac:dyDescent="0.25">
      <c r="K5005" s="94" t="s">
        <v>6155</v>
      </c>
      <c r="L5005" s="94" t="s">
        <v>15458</v>
      </c>
    </row>
    <row r="5006" spans="11:12" ht="15" x14ac:dyDescent="0.25">
      <c r="K5006" s="94" t="s">
        <v>6156</v>
      </c>
      <c r="L5006" s="94" t="s">
        <v>15459</v>
      </c>
    </row>
    <row r="5007" spans="11:12" ht="15" x14ac:dyDescent="0.25">
      <c r="K5007" s="94" t="s">
        <v>6157</v>
      </c>
      <c r="L5007" s="94" t="s">
        <v>15460</v>
      </c>
    </row>
    <row r="5008" spans="11:12" ht="15" x14ac:dyDescent="0.25">
      <c r="K5008" s="94" t="s">
        <v>6158</v>
      </c>
      <c r="L5008" s="94" t="s">
        <v>15461</v>
      </c>
    </row>
    <row r="5009" spans="11:12" ht="15" x14ac:dyDescent="0.25">
      <c r="K5009" s="94" t="s">
        <v>6159</v>
      </c>
      <c r="L5009" s="94" t="s">
        <v>15462</v>
      </c>
    </row>
    <row r="5010" spans="11:12" ht="15" x14ac:dyDescent="0.25">
      <c r="K5010" s="94" t="s">
        <v>6160</v>
      </c>
      <c r="L5010" s="94" t="s">
        <v>15463</v>
      </c>
    </row>
    <row r="5011" spans="11:12" ht="15" x14ac:dyDescent="0.25">
      <c r="K5011" s="94" t="s">
        <v>6161</v>
      </c>
      <c r="L5011" s="94" t="s">
        <v>15464</v>
      </c>
    </row>
    <row r="5012" spans="11:12" ht="15" x14ac:dyDescent="0.25">
      <c r="K5012" s="94" t="s">
        <v>6162</v>
      </c>
      <c r="L5012" s="94" t="s">
        <v>15465</v>
      </c>
    </row>
    <row r="5013" spans="11:12" ht="15" x14ac:dyDescent="0.25">
      <c r="K5013" s="94" t="s">
        <v>6163</v>
      </c>
      <c r="L5013" s="94" t="s">
        <v>15466</v>
      </c>
    </row>
    <row r="5014" spans="11:12" ht="15" x14ac:dyDescent="0.25">
      <c r="K5014" s="94" t="s">
        <v>6164</v>
      </c>
      <c r="L5014" s="94" t="s">
        <v>15467</v>
      </c>
    </row>
    <row r="5015" spans="11:12" ht="15" x14ac:dyDescent="0.25">
      <c r="K5015" s="94" t="s">
        <v>6165</v>
      </c>
      <c r="L5015" s="94" t="s">
        <v>15468</v>
      </c>
    </row>
    <row r="5016" spans="11:12" ht="15" x14ac:dyDescent="0.25">
      <c r="K5016" s="94" t="s">
        <v>6166</v>
      </c>
      <c r="L5016" s="94" t="s">
        <v>15469</v>
      </c>
    </row>
    <row r="5017" spans="11:12" ht="15" x14ac:dyDescent="0.25">
      <c r="K5017" s="94" t="s">
        <v>6167</v>
      </c>
      <c r="L5017" s="94" t="s">
        <v>15470</v>
      </c>
    </row>
    <row r="5018" spans="11:12" ht="15" x14ac:dyDescent="0.25">
      <c r="K5018" s="94" t="s">
        <v>6168</v>
      </c>
      <c r="L5018" s="94" t="s">
        <v>15471</v>
      </c>
    </row>
    <row r="5019" spans="11:12" ht="15" x14ac:dyDescent="0.25">
      <c r="K5019" s="94" t="s">
        <v>6169</v>
      </c>
      <c r="L5019" s="94" t="s">
        <v>15472</v>
      </c>
    </row>
    <row r="5020" spans="11:12" ht="15" x14ac:dyDescent="0.25">
      <c r="K5020" s="94" t="s">
        <v>6170</v>
      </c>
      <c r="L5020" s="94" t="s">
        <v>15473</v>
      </c>
    </row>
    <row r="5021" spans="11:12" ht="15" x14ac:dyDescent="0.25">
      <c r="K5021" s="94" t="s">
        <v>6171</v>
      </c>
      <c r="L5021" s="94" t="s">
        <v>15474</v>
      </c>
    </row>
    <row r="5022" spans="11:12" ht="15" x14ac:dyDescent="0.25">
      <c r="K5022" s="94" t="s">
        <v>6172</v>
      </c>
      <c r="L5022" s="94" t="s">
        <v>15475</v>
      </c>
    </row>
    <row r="5023" spans="11:12" ht="15" x14ac:dyDescent="0.25">
      <c r="K5023" s="94" t="s">
        <v>6173</v>
      </c>
      <c r="L5023" s="94" t="s">
        <v>15476</v>
      </c>
    </row>
    <row r="5024" spans="11:12" ht="15" x14ac:dyDescent="0.25">
      <c r="K5024" s="94" t="s">
        <v>6174</v>
      </c>
      <c r="L5024" s="94" t="s">
        <v>15477</v>
      </c>
    </row>
    <row r="5025" spans="11:12" ht="15" x14ac:dyDescent="0.25">
      <c r="K5025" s="94" t="s">
        <v>6175</v>
      </c>
      <c r="L5025" s="94" t="s">
        <v>15478</v>
      </c>
    </row>
    <row r="5026" spans="11:12" ht="15" x14ac:dyDescent="0.25">
      <c r="K5026" s="94" t="s">
        <v>6176</v>
      </c>
      <c r="L5026" s="94" t="s">
        <v>15479</v>
      </c>
    </row>
    <row r="5027" spans="11:12" ht="15" x14ac:dyDescent="0.25">
      <c r="K5027" s="94" t="s">
        <v>6177</v>
      </c>
      <c r="L5027" s="94" t="s">
        <v>15480</v>
      </c>
    </row>
    <row r="5028" spans="11:12" ht="15" x14ac:dyDescent="0.25">
      <c r="K5028" s="94" t="s">
        <v>6178</v>
      </c>
      <c r="L5028" s="94" t="s">
        <v>15481</v>
      </c>
    </row>
    <row r="5029" spans="11:12" ht="15" x14ac:dyDescent="0.25">
      <c r="K5029" s="94" t="s">
        <v>6179</v>
      </c>
      <c r="L5029" s="94" t="s">
        <v>15482</v>
      </c>
    </row>
    <row r="5030" spans="11:12" ht="15" x14ac:dyDescent="0.25">
      <c r="K5030" s="94" t="s">
        <v>6180</v>
      </c>
      <c r="L5030" s="94" t="s">
        <v>15483</v>
      </c>
    </row>
    <row r="5031" spans="11:12" ht="15" x14ac:dyDescent="0.25">
      <c r="K5031" s="94" t="s">
        <v>6181</v>
      </c>
      <c r="L5031" s="94" t="s">
        <v>15484</v>
      </c>
    </row>
    <row r="5032" spans="11:12" ht="15" x14ac:dyDescent="0.25">
      <c r="K5032" s="94" t="s">
        <v>6182</v>
      </c>
      <c r="L5032" s="94" t="s">
        <v>15485</v>
      </c>
    </row>
    <row r="5033" spans="11:12" ht="15" x14ac:dyDescent="0.25">
      <c r="K5033" s="94" t="s">
        <v>6183</v>
      </c>
      <c r="L5033" s="94" t="s">
        <v>15486</v>
      </c>
    </row>
    <row r="5034" spans="11:12" ht="15" x14ac:dyDescent="0.25">
      <c r="K5034" s="94" t="s">
        <v>6184</v>
      </c>
      <c r="L5034" s="94" t="s">
        <v>15487</v>
      </c>
    </row>
    <row r="5035" spans="11:12" ht="15" x14ac:dyDescent="0.25">
      <c r="K5035" s="94" t="s">
        <v>6185</v>
      </c>
      <c r="L5035" s="94" t="s">
        <v>15488</v>
      </c>
    </row>
    <row r="5036" spans="11:12" ht="15" x14ac:dyDescent="0.25">
      <c r="K5036" s="94" t="s">
        <v>6186</v>
      </c>
      <c r="L5036" s="94" t="s">
        <v>15489</v>
      </c>
    </row>
    <row r="5037" spans="11:12" ht="15" x14ac:dyDescent="0.25">
      <c r="K5037" s="94" t="s">
        <v>6187</v>
      </c>
      <c r="L5037" s="94" t="s">
        <v>15490</v>
      </c>
    </row>
    <row r="5038" spans="11:12" ht="15" x14ac:dyDescent="0.25">
      <c r="K5038" s="94" t="s">
        <v>6188</v>
      </c>
      <c r="L5038" s="94" t="s">
        <v>15491</v>
      </c>
    </row>
    <row r="5039" spans="11:12" ht="15" x14ac:dyDescent="0.25">
      <c r="K5039" s="94" t="s">
        <v>6189</v>
      </c>
      <c r="L5039" s="94" t="s">
        <v>15492</v>
      </c>
    </row>
    <row r="5040" spans="11:12" ht="15" x14ac:dyDescent="0.25">
      <c r="K5040" s="94" t="s">
        <v>6190</v>
      </c>
      <c r="L5040" s="94" t="s">
        <v>15493</v>
      </c>
    </row>
    <row r="5041" spans="11:12" ht="15" x14ac:dyDescent="0.25">
      <c r="K5041" s="94" t="s">
        <v>6191</v>
      </c>
      <c r="L5041" s="94" t="s">
        <v>15494</v>
      </c>
    </row>
    <row r="5042" spans="11:12" ht="15" x14ac:dyDescent="0.25">
      <c r="K5042" s="94" t="s">
        <v>6192</v>
      </c>
      <c r="L5042" s="94" t="s">
        <v>15495</v>
      </c>
    </row>
    <row r="5043" spans="11:12" ht="15" x14ac:dyDescent="0.25">
      <c r="K5043" s="94" t="s">
        <v>6193</v>
      </c>
      <c r="L5043" s="94" t="s">
        <v>15496</v>
      </c>
    </row>
    <row r="5044" spans="11:12" ht="15" x14ac:dyDescent="0.25">
      <c r="K5044" s="94" t="s">
        <v>6194</v>
      </c>
      <c r="L5044" s="94" t="s">
        <v>15497</v>
      </c>
    </row>
    <row r="5045" spans="11:12" ht="15" x14ac:dyDescent="0.25">
      <c r="K5045" s="94" t="s">
        <v>6195</v>
      </c>
      <c r="L5045" s="94" t="s">
        <v>13094</v>
      </c>
    </row>
    <row r="5046" spans="11:12" ht="15" x14ac:dyDescent="0.25">
      <c r="K5046" s="94" t="s">
        <v>6196</v>
      </c>
      <c r="L5046" s="94" t="s">
        <v>15498</v>
      </c>
    </row>
    <row r="5047" spans="11:12" ht="15" x14ac:dyDescent="0.25">
      <c r="K5047" s="94" t="s">
        <v>6197</v>
      </c>
      <c r="L5047" s="94" t="s">
        <v>15499</v>
      </c>
    </row>
    <row r="5048" spans="11:12" ht="15" x14ac:dyDescent="0.25">
      <c r="K5048" s="94" t="s">
        <v>6198</v>
      </c>
      <c r="L5048" s="94" t="s">
        <v>15500</v>
      </c>
    </row>
    <row r="5049" spans="11:12" ht="15" x14ac:dyDescent="0.25">
      <c r="K5049" s="94" t="s">
        <v>6199</v>
      </c>
      <c r="L5049" s="94" t="s">
        <v>15501</v>
      </c>
    </row>
    <row r="5050" spans="11:12" ht="15" x14ac:dyDescent="0.25">
      <c r="K5050" s="94" t="s">
        <v>6200</v>
      </c>
      <c r="L5050" s="94" t="s">
        <v>15502</v>
      </c>
    </row>
    <row r="5051" spans="11:12" ht="15" x14ac:dyDescent="0.25">
      <c r="K5051" s="94" t="s">
        <v>6201</v>
      </c>
      <c r="L5051" s="94" t="s">
        <v>15503</v>
      </c>
    </row>
    <row r="5052" spans="11:12" ht="15" x14ac:dyDescent="0.25">
      <c r="K5052" s="94" t="s">
        <v>6202</v>
      </c>
      <c r="L5052" s="94" t="s">
        <v>15504</v>
      </c>
    </row>
    <row r="5053" spans="11:12" ht="15" x14ac:dyDescent="0.25">
      <c r="K5053" s="94" t="s">
        <v>6203</v>
      </c>
      <c r="L5053" s="94" t="s">
        <v>15505</v>
      </c>
    </row>
    <row r="5054" spans="11:12" ht="15" x14ac:dyDescent="0.25">
      <c r="K5054" s="94" t="s">
        <v>6204</v>
      </c>
      <c r="L5054" s="94" t="s">
        <v>15506</v>
      </c>
    </row>
    <row r="5055" spans="11:12" ht="15" x14ac:dyDescent="0.25">
      <c r="K5055" s="94" t="s">
        <v>6205</v>
      </c>
      <c r="L5055" s="94" t="s">
        <v>15507</v>
      </c>
    </row>
    <row r="5056" spans="11:12" ht="15" x14ac:dyDescent="0.25">
      <c r="K5056" s="94" t="s">
        <v>6206</v>
      </c>
      <c r="L5056" s="94" t="s">
        <v>15508</v>
      </c>
    </row>
    <row r="5057" spans="11:12" ht="15" x14ac:dyDescent="0.25">
      <c r="K5057" s="94" t="s">
        <v>6207</v>
      </c>
      <c r="L5057" s="94" t="s">
        <v>13777</v>
      </c>
    </row>
    <row r="5058" spans="11:12" ht="15" x14ac:dyDescent="0.25">
      <c r="K5058" s="94" t="s">
        <v>6208</v>
      </c>
      <c r="L5058" s="94" t="s">
        <v>15509</v>
      </c>
    </row>
    <row r="5059" spans="11:12" ht="15" x14ac:dyDescent="0.25">
      <c r="K5059" s="94" t="s">
        <v>6209</v>
      </c>
      <c r="L5059" s="94" t="s">
        <v>23179</v>
      </c>
    </row>
    <row r="5060" spans="11:12" ht="15" x14ac:dyDescent="0.25">
      <c r="K5060" s="94" t="s">
        <v>6210</v>
      </c>
      <c r="L5060" s="94" t="s">
        <v>15510</v>
      </c>
    </row>
    <row r="5061" spans="11:12" ht="15" x14ac:dyDescent="0.25">
      <c r="K5061" s="94" t="s">
        <v>6211</v>
      </c>
      <c r="L5061" s="94" t="s">
        <v>15511</v>
      </c>
    </row>
    <row r="5062" spans="11:12" ht="15" x14ac:dyDescent="0.25">
      <c r="K5062" s="94" t="s">
        <v>6212</v>
      </c>
      <c r="L5062" s="94" t="s">
        <v>15512</v>
      </c>
    </row>
    <row r="5063" spans="11:12" ht="15" x14ac:dyDescent="0.25">
      <c r="K5063" s="94" t="s">
        <v>6213</v>
      </c>
      <c r="L5063" s="94" t="s">
        <v>15513</v>
      </c>
    </row>
    <row r="5064" spans="11:12" ht="15" x14ac:dyDescent="0.25">
      <c r="K5064" s="94" t="s">
        <v>6214</v>
      </c>
      <c r="L5064" s="94" t="s">
        <v>15514</v>
      </c>
    </row>
    <row r="5065" spans="11:12" ht="15" x14ac:dyDescent="0.25">
      <c r="K5065" s="94" t="s">
        <v>6215</v>
      </c>
      <c r="L5065" s="94" t="s">
        <v>15515</v>
      </c>
    </row>
    <row r="5066" spans="11:12" ht="15" x14ac:dyDescent="0.25">
      <c r="K5066" s="94" t="s">
        <v>6216</v>
      </c>
      <c r="L5066" s="94" t="s">
        <v>15516</v>
      </c>
    </row>
    <row r="5067" spans="11:12" ht="15" x14ac:dyDescent="0.25">
      <c r="K5067" s="94" t="s">
        <v>6217</v>
      </c>
      <c r="L5067" s="94" t="s">
        <v>15517</v>
      </c>
    </row>
    <row r="5068" spans="11:12" ht="15" x14ac:dyDescent="0.25">
      <c r="K5068" s="94" t="s">
        <v>6218</v>
      </c>
      <c r="L5068" s="94" t="s">
        <v>15518</v>
      </c>
    </row>
    <row r="5069" spans="11:12" ht="15" x14ac:dyDescent="0.25">
      <c r="K5069" s="94" t="s">
        <v>6219</v>
      </c>
      <c r="L5069" s="94" t="s">
        <v>15519</v>
      </c>
    </row>
    <row r="5070" spans="11:12" ht="15" x14ac:dyDescent="0.25">
      <c r="K5070" s="94" t="s">
        <v>6220</v>
      </c>
      <c r="L5070" s="94" t="s">
        <v>15520</v>
      </c>
    </row>
    <row r="5071" spans="11:12" ht="15" x14ac:dyDescent="0.25">
      <c r="K5071" s="94" t="s">
        <v>6221</v>
      </c>
      <c r="L5071" s="94" t="s">
        <v>15521</v>
      </c>
    </row>
    <row r="5072" spans="11:12" ht="15" x14ac:dyDescent="0.25">
      <c r="K5072" s="94" t="s">
        <v>6222</v>
      </c>
      <c r="L5072" s="94" t="s">
        <v>15522</v>
      </c>
    </row>
    <row r="5073" spans="11:12" ht="15" x14ac:dyDescent="0.25">
      <c r="K5073" s="94" t="s">
        <v>6223</v>
      </c>
      <c r="L5073" s="94" t="s">
        <v>15523</v>
      </c>
    </row>
    <row r="5074" spans="11:12" ht="15" x14ac:dyDescent="0.25">
      <c r="K5074" s="94" t="s">
        <v>6224</v>
      </c>
      <c r="L5074" s="94" t="s">
        <v>15524</v>
      </c>
    </row>
    <row r="5075" spans="11:12" ht="15" x14ac:dyDescent="0.25">
      <c r="K5075" s="94" t="s">
        <v>6225</v>
      </c>
      <c r="L5075" s="94" t="s">
        <v>15525</v>
      </c>
    </row>
    <row r="5076" spans="11:12" ht="15" x14ac:dyDescent="0.25">
      <c r="K5076" s="94" t="s">
        <v>6226</v>
      </c>
      <c r="L5076" s="94" t="s">
        <v>15526</v>
      </c>
    </row>
    <row r="5077" spans="11:12" ht="15" x14ac:dyDescent="0.25">
      <c r="K5077" s="94" t="s">
        <v>6227</v>
      </c>
      <c r="L5077" s="94" t="s">
        <v>15527</v>
      </c>
    </row>
    <row r="5078" spans="11:12" ht="15" x14ac:dyDescent="0.25">
      <c r="K5078" s="94" t="s">
        <v>6228</v>
      </c>
      <c r="L5078" s="94" t="s">
        <v>15528</v>
      </c>
    </row>
    <row r="5079" spans="11:12" ht="15" x14ac:dyDescent="0.25">
      <c r="K5079" s="94" t="s">
        <v>6229</v>
      </c>
      <c r="L5079" s="94" t="s">
        <v>15529</v>
      </c>
    </row>
    <row r="5080" spans="11:12" ht="15" x14ac:dyDescent="0.25">
      <c r="K5080" s="94" t="s">
        <v>6230</v>
      </c>
      <c r="L5080" s="94" t="s">
        <v>15530</v>
      </c>
    </row>
    <row r="5081" spans="11:12" ht="15" x14ac:dyDescent="0.25">
      <c r="K5081" s="94" t="s">
        <v>6231</v>
      </c>
      <c r="L5081" s="94" t="s">
        <v>15531</v>
      </c>
    </row>
    <row r="5082" spans="11:12" ht="15" x14ac:dyDescent="0.25">
      <c r="K5082" s="94" t="s">
        <v>6232</v>
      </c>
      <c r="L5082" s="94" t="s">
        <v>15532</v>
      </c>
    </row>
    <row r="5083" spans="11:12" ht="15" x14ac:dyDescent="0.25">
      <c r="K5083" s="94" t="s">
        <v>6233</v>
      </c>
      <c r="L5083" s="94" t="s">
        <v>15533</v>
      </c>
    </row>
    <row r="5084" spans="11:12" ht="15" x14ac:dyDescent="0.25">
      <c r="K5084" s="94" t="s">
        <v>6234</v>
      </c>
      <c r="L5084" s="94" t="s">
        <v>15534</v>
      </c>
    </row>
    <row r="5085" spans="11:12" ht="15" x14ac:dyDescent="0.25">
      <c r="K5085" s="94" t="s">
        <v>6235</v>
      </c>
      <c r="L5085" s="94" t="s">
        <v>15535</v>
      </c>
    </row>
    <row r="5086" spans="11:12" ht="15" x14ac:dyDescent="0.25">
      <c r="K5086" s="94" t="s">
        <v>6236</v>
      </c>
      <c r="L5086" s="94" t="s">
        <v>15536</v>
      </c>
    </row>
    <row r="5087" spans="11:12" ht="15" x14ac:dyDescent="0.25">
      <c r="K5087" s="94" t="s">
        <v>6237</v>
      </c>
      <c r="L5087" s="94" t="s">
        <v>15537</v>
      </c>
    </row>
    <row r="5088" spans="11:12" ht="15" x14ac:dyDescent="0.25">
      <c r="K5088" s="94" t="s">
        <v>6238</v>
      </c>
      <c r="L5088" s="94" t="s">
        <v>15538</v>
      </c>
    </row>
    <row r="5089" spans="11:12" ht="15" x14ac:dyDescent="0.25">
      <c r="K5089" s="94" t="s">
        <v>6239</v>
      </c>
      <c r="L5089" s="94" t="s">
        <v>15539</v>
      </c>
    </row>
    <row r="5090" spans="11:12" ht="15" x14ac:dyDescent="0.25">
      <c r="K5090" s="94" t="s">
        <v>6240</v>
      </c>
      <c r="L5090" s="94" t="s">
        <v>15540</v>
      </c>
    </row>
    <row r="5091" spans="11:12" ht="15" x14ac:dyDescent="0.25">
      <c r="K5091" s="94" t="s">
        <v>6241</v>
      </c>
      <c r="L5091" s="94" t="s">
        <v>15541</v>
      </c>
    </row>
    <row r="5092" spans="11:12" ht="15" x14ac:dyDescent="0.25">
      <c r="K5092" s="94" t="s">
        <v>6242</v>
      </c>
      <c r="L5092" s="94" t="s">
        <v>15542</v>
      </c>
    </row>
    <row r="5093" spans="11:12" ht="15" x14ac:dyDescent="0.25">
      <c r="K5093" s="94" t="s">
        <v>6243</v>
      </c>
      <c r="L5093" s="94" t="s">
        <v>15543</v>
      </c>
    </row>
    <row r="5094" spans="11:12" ht="15" x14ac:dyDescent="0.25">
      <c r="K5094" s="94" t="s">
        <v>6244</v>
      </c>
      <c r="L5094" s="94" t="s">
        <v>15544</v>
      </c>
    </row>
    <row r="5095" spans="11:12" ht="15" x14ac:dyDescent="0.25">
      <c r="K5095" s="94" t="s">
        <v>6245</v>
      </c>
      <c r="L5095" s="94" t="s">
        <v>15545</v>
      </c>
    </row>
    <row r="5096" spans="11:12" ht="15" x14ac:dyDescent="0.25">
      <c r="K5096" s="94" t="s">
        <v>6246</v>
      </c>
      <c r="L5096" s="94" t="s">
        <v>15546</v>
      </c>
    </row>
    <row r="5097" spans="11:12" ht="15" x14ac:dyDescent="0.25">
      <c r="K5097" s="94" t="s">
        <v>6247</v>
      </c>
      <c r="L5097" s="94" t="s">
        <v>15547</v>
      </c>
    </row>
    <row r="5098" spans="11:12" ht="15" x14ac:dyDescent="0.25">
      <c r="K5098" s="94" t="s">
        <v>6248</v>
      </c>
      <c r="L5098" s="94" t="s">
        <v>15548</v>
      </c>
    </row>
    <row r="5099" spans="11:12" ht="15" x14ac:dyDescent="0.25">
      <c r="K5099" s="94" t="s">
        <v>6249</v>
      </c>
      <c r="L5099" s="94" t="s">
        <v>15549</v>
      </c>
    </row>
    <row r="5100" spans="11:12" ht="15" x14ac:dyDescent="0.25">
      <c r="K5100" s="94" t="s">
        <v>6250</v>
      </c>
      <c r="L5100" s="94" t="s">
        <v>15550</v>
      </c>
    </row>
    <row r="5101" spans="11:12" ht="15" x14ac:dyDescent="0.25">
      <c r="K5101" s="94" t="s">
        <v>6251</v>
      </c>
      <c r="L5101" s="94" t="s">
        <v>15551</v>
      </c>
    </row>
    <row r="5102" spans="11:12" ht="15" x14ac:dyDescent="0.25">
      <c r="K5102" s="94" t="s">
        <v>6252</v>
      </c>
      <c r="L5102" s="94" t="s">
        <v>15552</v>
      </c>
    </row>
    <row r="5103" spans="11:12" ht="15" x14ac:dyDescent="0.25">
      <c r="K5103" s="94" t="s">
        <v>6253</v>
      </c>
      <c r="L5103" s="94" t="s">
        <v>15553</v>
      </c>
    </row>
    <row r="5104" spans="11:12" ht="15" x14ac:dyDescent="0.25">
      <c r="K5104" s="94" t="s">
        <v>6254</v>
      </c>
      <c r="L5104" s="94" t="s">
        <v>15554</v>
      </c>
    </row>
    <row r="5105" spans="11:12" ht="15" x14ac:dyDescent="0.25">
      <c r="K5105" s="94" t="s">
        <v>6255</v>
      </c>
      <c r="L5105" s="94" t="s">
        <v>15555</v>
      </c>
    </row>
    <row r="5106" spans="11:12" ht="15" x14ac:dyDescent="0.25">
      <c r="K5106" s="94" t="s">
        <v>6256</v>
      </c>
      <c r="L5106" s="94" t="s">
        <v>15556</v>
      </c>
    </row>
    <row r="5107" spans="11:12" ht="15" x14ac:dyDescent="0.25">
      <c r="K5107" s="94" t="s">
        <v>6257</v>
      </c>
      <c r="L5107" s="94" t="s">
        <v>15557</v>
      </c>
    </row>
    <row r="5108" spans="11:12" ht="15" x14ac:dyDescent="0.25">
      <c r="K5108" s="94" t="s">
        <v>6258</v>
      </c>
      <c r="L5108" s="94" t="s">
        <v>15558</v>
      </c>
    </row>
    <row r="5109" spans="11:12" ht="15" x14ac:dyDescent="0.25">
      <c r="K5109" s="94" t="s">
        <v>6259</v>
      </c>
      <c r="L5109" s="94" t="s">
        <v>15559</v>
      </c>
    </row>
    <row r="5110" spans="11:12" ht="15" x14ac:dyDescent="0.25">
      <c r="K5110" s="94" t="s">
        <v>6260</v>
      </c>
      <c r="L5110" s="94" t="s">
        <v>15560</v>
      </c>
    </row>
    <row r="5111" spans="11:12" ht="15" x14ac:dyDescent="0.25">
      <c r="K5111" s="94" t="s">
        <v>6261</v>
      </c>
      <c r="L5111" s="94" t="s">
        <v>15561</v>
      </c>
    </row>
    <row r="5112" spans="11:12" ht="15" x14ac:dyDescent="0.25">
      <c r="K5112" s="94" t="s">
        <v>6262</v>
      </c>
      <c r="L5112" s="94" t="s">
        <v>15562</v>
      </c>
    </row>
    <row r="5113" spans="11:12" ht="15" x14ac:dyDescent="0.25">
      <c r="K5113" s="94" t="s">
        <v>6263</v>
      </c>
      <c r="L5113" s="94" t="s">
        <v>15563</v>
      </c>
    </row>
    <row r="5114" spans="11:12" ht="15" x14ac:dyDescent="0.25">
      <c r="K5114" s="94" t="s">
        <v>6264</v>
      </c>
      <c r="L5114" s="94" t="s">
        <v>15564</v>
      </c>
    </row>
    <row r="5115" spans="11:12" ht="15" x14ac:dyDescent="0.25">
      <c r="K5115" s="94" t="s">
        <v>6265</v>
      </c>
      <c r="L5115" s="94" t="s">
        <v>15565</v>
      </c>
    </row>
    <row r="5116" spans="11:12" ht="15" x14ac:dyDescent="0.25">
      <c r="K5116" s="94" t="s">
        <v>6266</v>
      </c>
      <c r="L5116" s="94" t="s">
        <v>15566</v>
      </c>
    </row>
    <row r="5117" spans="11:12" ht="15" x14ac:dyDescent="0.25">
      <c r="K5117" s="94" t="s">
        <v>6267</v>
      </c>
      <c r="L5117" s="94" t="s">
        <v>15567</v>
      </c>
    </row>
    <row r="5118" spans="11:12" ht="15" x14ac:dyDescent="0.25">
      <c r="K5118" s="94" t="s">
        <v>6268</v>
      </c>
      <c r="L5118" s="94" t="s">
        <v>15568</v>
      </c>
    </row>
    <row r="5119" spans="11:12" ht="15" x14ac:dyDescent="0.25">
      <c r="K5119" s="94" t="s">
        <v>6269</v>
      </c>
      <c r="L5119" s="94" t="s">
        <v>15569</v>
      </c>
    </row>
    <row r="5120" spans="11:12" ht="15" x14ac:dyDescent="0.25">
      <c r="K5120" s="94" t="s">
        <v>6270</v>
      </c>
      <c r="L5120" s="94" t="s">
        <v>15570</v>
      </c>
    </row>
    <row r="5121" spans="11:12" ht="15" x14ac:dyDescent="0.25">
      <c r="K5121" s="94" t="s">
        <v>6271</v>
      </c>
      <c r="L5121" s="94" t="s">
        <v>15571</v>
      </c>
    </row>
    <row r="5122" spans="11:12" ht="15" x14ac:dyDescent="0.25">
      <c r="K5122" s="94" t="s">
        <v>6272</v>
      </c>
      <c r="L5122" s="94" t="s">
        <v>15572</v>
      </c>
    </row>
    <row r="5123" spans="11:12" ht="15" x14ac:dyDescent="0.25">
      <c r="K5123" s="94" t="s">
        <v>6273</v>
      </c>
      <c r="L5123" s="94" t="s">
        <v>15573</v>
      </c>
    </row>
    <row r="5124" spans="11:12" ht="15" x14ac:dyDescent="0.25">
      <c r="K5124" s="94" t="s">
        <v>6274</v>
      </c>
      <c r="L5124" s="94" t="s">
        <v>15574</v>
      </c>
    </row>
    <row r="5125" spans="11:12" ht="15" x14ac:dyDescent="0.25">
      <c r="K5125" s="94" t="s">
        <v>6275</v>
      </c>
      <c r="L5125" s="94" t="s">
        <v>15575</v>
      </c>
    </row>
    <row r="5126" spans="11:12" ht="15" x14ac:dyDescent="0.25">
      <c r="K5126" s="94" t="s">
        <v>6276</v>
      </c>
      <c r="L5126" s="94" t="s">
        <v>15576</v>
      </c>
    </row>
    <row r="5127" spans="11:12" ht="15" x14ac:dyDescent="0.25">
      <c r="K5127" s="94" t="s">
        <v>6277</v>
      </c>
      <c r="L5127" s="94" t="s">
        <v>15577</v>
      </c>
    </row>
    <row r="5128" spans="11:12" ht="15" x14ac:dyDescent="0.25">
      <c r="K5128" s="94" t="s">
        <v>6278</v>
      </c>
      <c r="L5128" s="94" t="s">
        <v>15578</v>
      </c>
    </row>
    <row r="5129" spans="11:12" ht="15" x14ac:dyDescent="0.25">
      <c r="K5129" s="94" t="s">
        <v>6279</v>
      </c>
      <c r="L5129" s="94" t="s">
        <v>15579</v>
      </c>
    </row>
    <row r="5130" spans="11:12" ht="15" x14ac:dyDescent="0.25">
      <c r="K5130" s="94" t="s">
        <v>6280</v>
      </c>
      <c r="L5130" s="94" t="s">
        <v>15580</v>
      </c>
    </row>
    <row r="5131" spans="11:12" ht="15" x14ac:dyDescent="0.25">
      <c r="K5131" s="94" t="s">
        <v>6281</v>
      </c>
      <c r="L5131" s="94" t="s">
        <v>15581</v>
      </c>
    </row>
    <row r="5132" spans="11:12" ht="15" x14ac:dyDescent="0.25">
      <c r="K5132" s="94" t="s">
        <v>6282</v>
      </c>
      <c r="L5132" s="94" t="s">
        <v>15582</v>
      </c>
    </row>
    <row r="5133" spans="11:12" ht="15" x14ac:dyDescent="0.25">
      <c r="K5133" s="94" t="s">
        <v>6283</v>
      </c>
      <c r="L5133" s="94" t="s">
        <v>15583</v>
      </c>
    </row>
    <row r="5134" spans="11:12" ht="15" x14ac:dyDescent="0.25">
      <c r="K5134" s="94" t="s">
        <v>6284</v>
      </c>
      <c r="L5134" s="94" t="s">
        <v>15584</v>
      </c>
    </row>
    <row r="5135" spans="11:12" ht="15" x14ac:dyDescent="0.25">
      <c r="K5135" s="94" t="s">
        <v>6285</v>
      </c>
      <c r="L5135" s="94" t="s">
        <v>15585</v>
      </c>
    </row>
    <row r="5136" spans="11:12" ht="15" x14ac:dyDescent="0.25">
      <c r="K5136" s="94" t="s">
        <v>6286</v>
      </c>
      <c r="L5136" s="94" t="s">
        <v>12942</v>
      </c>
    </row>
    <row r="5137" spans="11:12" ht="15" x14ac:dyDescent="0.25">
      <c r="K5137" s="94" t="s">
        <v>6287</v>
      </c>
      <c r="L5137" s="94" t="s">
        <v>15586</v>
      </c>
    </row>
    <row r="5138" spans="11:12" ht="15" x14ac:dyDescent="0.25">
      <c r="K5138" s="94" t="s">
        <v>6288</v>
      </c>
      <c r="L5138" s="94" t="s">
        <v>15587</v>
      </c>
    </row>
    <row r="5139" spans="11:12" ht="15" x14ac:dyDescent="0.25">
      <c r="K5139" s="94" t="s">
        <v>6289</v>
      </c>
      <c r="L5139" s="94" t="s">
        <v>15588</v>
      </c>
    </row>
    <row r="5140" spans="11:12" ht="15" x14ac:dyDescent="0.25">
      <c r="K5140" s="94" t="s">
        <v>6290</v>
      </c>
      <c r="L5140" s="94" t="s">
        <v>15589</v>
      </c>
    </row>
    <row r="5141" spans="11:12" ht="15" x14ac:dyDescent="0.25">
      <c r="K5141" s="94" t="s">
        <v>6291</v>
      </c>
      <c r="L5141" s="94" t="s">
        <v>6292</v>
      </c>
    </row>
    <row r="5142" spans="11:12" ht="15" x14ac:dyDescent="0.25">
      <c r="K5142" s="94" t="s">
        <v>6293</v>
      </c>
      <c r="L5142" s="94" t="s">
        <v>15590</v>
      </c>
    </row>
    <row r="5143" spans="11:12" ht="15" x14ac:dyDescent="0.25">
      <c r="K5143" s="94" t="s">
        <v>6294</v>
      </c>
      <c r="L5143" s="94" t="s">
        <v>15591</v>
      </c>
    </row>
    <row r="5144" spans="11:12" ht="15" x14ac:dyDescent="0.25">
      <c r="K5144" s="94" t="s">
        <v>12060</v>
      </c>
      <c r="L5144" s="94" t="s">
        <v>15592</v>
      </c>
    </row>
    <row r="5145" spans="11:12" ht="15" x14ac:dyDescent="0.25">
      <c r="K5145" s="94" t="s">
        <v>12061</v>
      </c>
      <c r="L5145" s="94" t="s">
        <v>15593</v>
      </c>
    </row>
    <row r="5146" spans="11:12" ht="15" x14ac:dyDescent="0.25">
      <c r="K5146" s="94" t="s">
        <v>12062</v>
      </c>
      <c r="L5146" s="94" t="s">
        <v>15594</v>
      </c>
    </row>
    <row r="5147" spans="11:12" ht="15" x14ac:dyDescent="0.25">
      <c r="K5147" s="94" t="s">
        <v>12063</v>
      </c>
      <c r="L5147" s="94" t="s">
        <v>15595</v>
      </c>
    </row>
    <row r="5148" spans="11:12" ht="15" x14ac:dyDescent="0.25">
      <c r="K5148" s="94" t="s">
        <v>12064</v>
      </c>
      <c r="L5148" s="94" t="s">
        <v>15596</v>
      </c>
    </row>
    <row r="5149" spans="11:12" ht="15" x14ac:dyDescent="0.25">
      <c r="K5149" s="94" t="s">
        <v>12065</v>
      </c>
      <c r="L5149" s="94" t="s">
        <v>15597</v>
      </c>
    </row>
    <row r="5150" spans="11:12" ht="15" x14ac:dyDescent="0.25">
      <c r="K5150" s="94" t="s">
        <v>12066</v>
      </c>
      <c r="L5150" s="94" t="s">
        <v>15598</v>
      </c>
    </row>
    <row r="5151" spans="11:12" ht="15" x14ac:dyDescent="0.25">
      <c r="K5151" s="94" t="s">
        <v>12067</v>
      </c>
      <c r="L5151" s="94" t="s">
        <v>15599</v>
      </c>
    </row>
    <row r="5152" spans="11:12" ht="15" x14ac:dyDescent="0.25">
      <c r="K5152" s="94" t="s">
        <v>12068</v>
      </c>
      <c r="L5152" s="94" t="s">
        <v>15600</v>
      </c>
    </row>
    <row r="5153" spans="11:12" ht="15" x14ac:dyDescent="0.25">
      <c r="K5153" s="94" t="s">
        <v>12069</v>
      </c>
      <c r="L5153" s="94" t="s">
        <v>15601</v>
      </c>
    </row>
    <row r="5154" spans="11:12" ht="15" x14ac:dyDescent="0.25">
      <c r="K5154" s="94" t="s">
        <v>15602</v>
      </c>
      <c r="L5154" s="94" t="s">
        <v>15603</v>
      </c>
    </row>
    <row r="5155" spans="11:12" ht="15" x14ac:dyDescent="0.25">
      <c r="K5155" s="94" t="s">
        <v>15604</v>
      </c>
      <c r="L5155" s="94" t="s">
        <v>15605</v>
      </c>
    </row>
    <row r="5156" spans="11:12" ht="15" x14ac:dyDescent="0.25">
      <c r="K5156" s="94" t="s">
        <v>15606</v>
      </c>
      <c r="L5156" s="94" t="s">
        <v>15607</v>
      </c>
    </row>
    <row r="5157" spans="11:12" ht="15" x14ac:dyDescent="0.25">
      <c r="K5157" s="94" t="s">
        <v>15608</v>
      </c>
      <c r="L5157" s="94" t="s">
        <v>15609</v>
      </c>
    </row>
    <row r="5158" spans="11:12" ht="15" x14ac:dyDescent="0.25">
      <c r="K5158" s="94" t="s">
        <v>15610</v>
      </c>
      <c r="L5158" s="94" t="s">
        <v>15611</v>
      </c>
    </row>
    <row r="5159" spans="11:12" ht="15" x14ac:dyDescent="0.25">
      <c r="K5159" s="94" t="s">
        <v>15612</v>
      </c>
      <c r="L5159" s="94" t="s">
        <v>15613</v>
      </c>
    </row>
    <row r="5160" spans="11:12" ht="15" x14ac:dyDescent="0.25">
      <c r="K5160" s="94" t="s">
        <v>15614</v>
      </c>
      <c r="L5160" s="94" t="s">
        <v>15615</v>
      </c>
    </row>
    <row r="5161" spans="11:12" ht="15" x14ac:dyDescent="0.25">
      <c r="K5161" s="94" t="s">
        <v>15616</v>
      </c>
      <c r="L5161" s="94" t="s">
        <v>15617</v>
      </c>
    </row>
    <row r="5162" spans="11:12" ht="15" x14ac:dyDescent="0.25">
      <c r="K5162" s="94" t="s">
        <v>15618</v>
      </c>
      <c r="L5162" s="94" t="s">
        <v>15619</v>
      </c>
    </row>
    <row r="5163" spans="11:12" ht="15" x14ac:dyDescent="0.25">
      <c r="K5163" s="94" t="s">
        <v>15620</v>
      </c>
      <c r="L5163" s="94" t="s">
        <v>15621</v>
      </c>
    </row>
    <row r="5164" spans="11:12" ht="15" x14ac:dyDescent="0.25">
      <c r="K5164" s="94" t="s">
        <v>15622</v>
      </c>
      <c r="L5164" s="94" t="s">
        <v>15623</v>
      </c>
    </row>
    <row r="5165" spans="11:12" ht="15" x14ac:dyDescent="0.25">
      <c r="K5165" s="94" t="s">
        <v>15624</v>
      </c>
      <c r="L5165" s="94" t="s">
        <v>15625</v>
      </c>
    </row>
    <row r="5166" spans="11:12" ht="15" x14ac:dyDescent="0.25">
      <c r="K5166" s="94" t="s">
        <v>15626</v>
      </c>
      <c r="L5166" s="94" t="s">
        <v>15627</v>
      </c>
    </row>
    <row r="5167" spans="11:12" ht="15" x14ac:dyDescent="0.25">
      <c r="K5167" s="94" t="s">
        <v>15628</v>
      </c>
      <c r="L5167" s="94" t="s">
        <v>15629</v>
      </c>
    </row>
    <row r="5168" spans="11:12" ht="15" x14ac:dyDescent="0.25">
      <c r="K5168" s="94" t="s">
        <v>15630</v>
      </c>
      <c r="L5168" s="94" t="s">
        <v>15631</v>
      </c>
    </row>
    <row r="5169" spans="11:12" ht="15" x14ac:dyDescent="0.25">
      <c r="K5169" s="94" t="s">
        <v>15632</v>
      </c>
      <c r="L5169" s="94" t="s">
        <v>15633</v>
      </c>
    </row>
    <row r="5170" spans="11:12" ht="15" x14ac:dyDescent="0.25">
      <c r="K5170" s="94" t="s">
        <v>15634</v>
      </c>
      <c r="L5170" s="94" t="s">
        <v>15635</v>
      </c>
    </row>
    <row r="5171" spans="11:12" ht="15" x14ac:dyDescent="0.25">
      <c r="K5171" s="94" t="s">
        <v>15636</v>
      </c>
      <c r="L5171" s="94" t="s">
        <v>15637</v>
      </c>
    </row>
    <row r="5172" spans="11:12" ht="15" x14ac:dyDescent="0.25">
      <c r="K5172" s="94" t="s">
        <v>15638</v>
      </c>
      <c r="L5172" s="94" t="s">
        <v>15639</v>
      </c>
    </row>
    <row r="5173" spans="11:12" ht="15" x14ac:dyDescent="0.25">
      <c r="K5173" s="94" t="s">
        <v>15640</v>
      </c>
      <c r="L5173" s="94" t="s">
        <v>15641</v>
      </c>
    </row>
    <row r="5174" spans="11:12" ht="15" x14ac:dyDescent="0.25">
      <c r="K5174" s="94" t="s">
        <v>15642</v>
      </c>
      <c r="L5174" s="94" t="s">
        <v>15643</v>
      </c>
    </row>
    <row r="5175" spans="11:12" ht="15" x14ac:dyDescent="0.25">
      <c r="K5175" s="94" t="s">
        <v>15644</v>
      </c>
      <c r="L5175" s="94" t="s">
        <v>15645</v>
      </c>
    </row>
    <row r="5176" spans="11:12" ht="15" x14ac:dyDescent="0.25">
      <c r="K5176" s="94" t="s">
        <v>15646</v>
      </c>
      <c r="L5176" s="94" t="s">
        <v>15647</v>
      </c>
    </row>
    <row r="5177" spans="11:12" ht="15" x14ac:dyDescent="0.25">
      <c r="K5177" s="94" t="s">
        <v>15648</v>
      </c>
      <c r="L5177" s="94" t="s">
        <v>15649</v>
      </c>
    </row>
    <row r="5178" spans="11:12" ht="15" x14ac:dyDescent="0.25">
      <c r="K5178" s="94" t="s">
        <v>15650</v>
      </c>
      <c r="L5178" s="94" t="s">
        <v>15651</v>
      </c>
    </row>
    <row r="5179" spans="11:12" ht="15" x14ac:dyDescent="0.25">
      <c r="K5179" s="94" t="s">
        <v>15652</v>
      </c>
      <c r="L5179" s="94" t="s">
        <v>15653</v>
      </c>
    </row>
    <row r="5180" spans="11:12" ht="15" x14ac:dyDescent="0.25">
      <c r="K5180" s="94" t="s">
        <v>15654</v>
      </c>
      <c r="L5180" s="94" t="s">
        <v>15655</v>
      </c>
    </row>
    <row r="5181" spans="11:12" ht="15" x14ac:dyDescent="0.25">
      <c r="K5181" s="94" t="s">
        <v>15656</v>
      </c>
      <c r="L5181" s="94" t="s">
        <v>15657</v>
      </c>
    </row>
    <row r="5182" spans="11:12" ht="15" x14ac:dyDescent="0.25">
      <c r="K5182" s="94" t="s">
        <v>15658</v>
      </c>
      <c r="L5182" s="94" t="s">
        <v>15659</v>
      </c>
    </row>
    <row r="5183" spans="11:12" ht="15" x14ac:dyDescent="0.25">
      <c r="K5183" s="94" t="s">
        <v>23180</v>
      </c>
      <c r="L5183" s="94" t="s">
        <v>23181</v>
      </c>
    </row>
    <row r="5184" spans="11:12" ht="15" x14ac:dyDescent="0.25">
      <c r="K5184" s="94" t="s">
        <v>23182</v>
      </c>
      <c r="L5184" s="94" t="s">
        <v>23183</v>
      </c>
    </row>
    <row r="5185" spans="11:12" ht="15" x14ac:dyDescent="0.25">
      <c r="K5185" s="94" t="s">
        <v>23184</v>
      </c>
      <c r="L5185" s="94" t="s">
        <v>23185</v>
      </c>
    </row>
    <row r="5186" spans="11:12" ht="15" x14ac:dyDescent="0.25">
      <c r="K5186" s="94" t="s">
        <v>23186</v>
      </c>
      <c r="L5186" s="94" t="s">
        <v>23187</v>
      </c>
    </row>
    <row r="5187" spans="11:12" ht="15" x14ac:dyDescent="0.25">
      <c r="K5187" s="94" t="s">
        <v>23188</v>
      </c>
      <c r="L5187" s="94" t="s">
        <v>23189</v>
      </c>
    </row>
    <row r="5188" spans="11:12" ht="15" x14ac:dyDescent="0.25">
      <c r="K5188" s="94" t="s">
        <v>23190</v>
      </c>
      <c r="L5188" s="94" t="s">
        <v>23191</v>
      </c>
    </row>
    <row r="5189" spans="11:12" ht="15" x14ac:dyDescent="0.25">
      <c r="K5189" s="94" t="s">
        <v>23192</v>
      </c>
      <c r="L5189" s="94" t="s">
        <v>23193</v>
      </c>
    </row>
    <row r="5190" spans="11:12" ht="15" x14ac:dyDescent="0.25">
      <c r="K5190" s="94" t="s">
        <v>23194</v>
      </c>
      <c r="L5190" s="94" t="s">
        <v>23195</v>
      </c>
    </row>
    <row r="5191" spans="11:12" ht="15" x14ac:dyDescent="0.25">
      <c r="K5191" s="94" t="s">
        <v>23196</v>
      </c>
      <c r="L5191" s="94" t="s">
        <v>23197</v>
      </c>
    </row>
    <row r="5192" spans="11:12" ht="15" x14ac:dyDescent="0.25">
      <c r="K5192" s="94" t="s">
        <v>23198</v>
      </c>
      <c r="L5192" s="94" t="s">
        <v>23199</v>
      </c>
    </row>
    <row r="5193" spans="11:12" ht="15" x14ac:dyDescent="0.25">
      <c r="K5193" s="94" t="s">
        <v>23200</v>
      </c>
      <c r="L5193" s="94" t="s">
        <v>23201</v>
      </c>
    </row>
    <row r="5194" spans="11:12" ht="15" x14ac:dyDescent="0.25">
      <c r="K5194" s="94" t="s">
        <v>23202</v>
      </c>
      <c r="L5194" s="94" t="s">
        <v>23203</v>
      </c>
    </row>
    <row r="5195" spans="11:12" ht="15" x14ac:dyDescent="0.25">
      <c r="K5195" s="94" t="s">
        <v>23204</v>
      </c>
      <c r="L5195" s="94" t="s">
        <v>23205</v>
      </c>
    </row>
    <row r="5196" spans="11:12" ht="15" x14ac:dyDescent="0.25">
      <c r="K5196" s="94" t="s">
        <v>23206</v>
      </c>
      <c r="L5196" s="94" t="s">
        <v>23207</v>
      </c>
    </row>
    <row r="5197" spans="11:12" ht="15" x14ac:dyDescent="0.25">
      <c r="K5197" s="94" t="s">
        <v>23208</v>
      </c>
      <c r="L5197" s="94" t="s">
        <v>23209</v>
      </c>
    </row>
    <row r="5198" spans="11:12" ht="15" x14ac:dyDescent="0.25">
      <c r="K5198" s="94" t="s">
        <v>24298</v>
      </c>
      <c r="L5198" s="94" t="s">
        <v>24299</v>
      </c>
    </row>
    <row r="5199" spans="11:12" ht="15" x14ac:dyDescent="0.25">
      <c r="K5199" s="94" t="s">
        <v>24300</v>
      </c>
      <c r="L5199" s="94" t="s">
        <v>24301</v>
      </c>
    </row>
    <row r="5200" spans="11:12" ht="15" x14ac:dyDescent="0.25">
      <c r="K5200" s="94" t="s">
        <v>24302</v>
      </c>
      <c r="L5200" s="94" t="s">
        <v>24303</v>
      </c>
    </row>
    <row r="5201" spans="11:12" ht="15" x14ac:dyDescent="0.25">
      <c r="K5201" s="94" t="s">
        <v>24304</v>
      </c>
      <c r="L5201" s="94" t="s">
        <v>24305</v>
      </c>
    </row>
    <row r="5202" spans="11:12" ht="15" x14ac:dyDescent="0.25">
      <c r="K5202" s="94" t="s">
        <v>24306</v>
      </c>
      <c r="L5202" s="94" t="s">
        <v>24307</v>
      </c>
    </row>
    <row r="5203" spans="11:12" ht="15" x14ac:dyDescent="0.25">
      <c r="K5203" s="94" t="s">
        <v>24308</v>
      </c>
      <c r="L5203" s="94" t="s">
        <v>24309</v>
      </c>
    </row>
    <row r="5204" spans="11:12" ht="15" x14ac:dyDescent="0.25">
      <c r="K5204" s="94" t="s">
        <v>24310</v>
      </c>
      <c r="L5204" s="94" t="s">
        <v>24311</v>
      </c>
    </row>
    <row r="5205" spans="11:12" ht="15" x14ac:dyDescent="0.25">
      <c r="K5205" s="94" t="s">
        <v>24312</v>
      </c>
      <c r="L5205" s="94" t="s">
        <v>24313</v>
      </c>
    </row>
    <row r="5206" spans="11:12" ht="15" x14ac:dyDescent="0.25">
      <c r="K5206" s="94" t="s">
        <v>24314</v>
      </c>
      <c r="L5206" s="94" t="s">
        <v>24315</v>
      </c>
    </row>
    <row r="5207" spans="11:12" ht="15" x14ac:dyDescent="0.25">
      <c r="K5207" s="94" t="s">
        <v>24316</v>
      </c>
      <c r="L5207" s="94" t="s">
        <v>24317</v>
      </c>
    </row>
    <row r="5208" spans="11:12" ht="15" x14ac:dyDescent="0.25">
      <c r="K5208" s="94" t="s">
        <v>24318</v>
      </c>
      <c r="L5208" s="94" t="s">
        <v>23694</v>
      </c>
    </row>
    <row r="5209" spans="11:12" ht="15" x14ac:dyDescent="0.25">
      <c r="K5209" s="94" t="s">
        <v>24319</v>
      </c>
      <c r="L5209" s="94" t="s">
        <v>24320</v>
      </c>
    </row>
    <row r="5210" spans="11:12" ht="15" x14ac:dyDescent="0.25">
      <c r="K5210" s="94" t="s">
        <v>24321</v>
      </c>
      <c r="L5210" s="94" t="s">
        <v>24322</v>
      </c>
    </row>
    <row r="5211" spans="11:12" ht="15" x14ac:dyDescent="0.25">
      <c r="K5211" s="94" t="s">
        <v>6295</v>
      </c>
      <c r="L5211" s="94" t="s">
        <v>15660</v>
      </c>
    </row>
    <row r="5212" spans="11:12" ht="15" x14ac:dyDescent="0.25">
      <c r="K5212" s="94" t="s">
        <v>6296</v>
      </c>
      <c r="L5212" s="94" t="s">
        <v>15661</v>
      </c>
    </row>
    <row r="5213" spans="11:12" ht="15" x14ac:dyDescent="0.25">
      <c r="K5213" s="94" t="s">
        <v>6297</v>
      </c>
      <c r="L5213" s="94" t="s">
        <v>15662</v>
      </c>
    </row>
    <row r="5214" spans="11:12" ht="15" x14ac:dyDescent="0.25">
      <c r="K5214" s="94" t="s">
        <v>6298</v>
      </c>
      <c r="L5214" s="94" t="s">
        <v>15663</v>
      </c>
    </row>
    <row r="5215" spans="11:12" ht="15" x14ac:dyDescent="0.25">
      <c r="K5215" s="94" t="s">
        <v>6299</v>
      </c>
      <c r="L5215" s="94" t="s">
        <v>15664</v>
      </c>
    </row>
    <row r="5216" spans="11:12" ht="15" x14ac:dyDescent="0.25">
      <c r="K5216" s="94" t="s">
        <v>6300</v>
      </c>
      <c r="L5216" s="94" t="s">
        <v>15665</v>
      </c>
    </row>
    <row r="5217" spans="11:12" ht="15" x14ac:dyDescent="0.25">
      <c r="K5217" s="94" t="s">
        <v>6301</v>
      </c>
      <c r="L5217" s="94" t="s">
        <v>15666</v>
      </c>
    </row>
    <row r="5218" spans="11:12" ht="15" x14ac:dyDescent="0.25">
      <c r="K5218" s="94" t="s">
        <v>6302</v>
      </c>
      <c r="L5218" s="94" t="s">
        <v>15667</v>
      </c>
    </row>
    <row r="5219" spans="11:12" ht="15" x14ac:dyDescent="0.25">
      <c r="K5219" s="94" t="s">
        <v>6303</v>
      </c>
      <c r="L5219" s="94" t="s">
        <v>15668</v>
      </c>
    </row>
    <row r="5220" spans="11:12" ht="15" x14ac:dyDescent="0.25">
      <c r="K5220" s="94" t="s">
        <v>6304</v>
      </c>
      <c r="L5220" s="94" t="s">
        <v>15669</v>
      </c>
    </row>
    <row r="5221" spans="11:12" ht="15" x14ac:dyDescent="0.25">
      <c r="K5221" s="94" t="s">
        <v>6305</v>
      </c>
      <c r="L5221" s="94" t="s">
        <v>6306</v>
      </c>
    </row>
    <row r="5222" spans="11:12" ht="15" x14ac:dyDescent="0.25">
      <c r="K5222" s="94" t="s">
        <v>6307</v>
      </c>
      <c r="L5222" s="94" t="s">
        <v>15670</v>
      </c>
    </row>
    <row r="5223" spans="11:12" ht="15" x14ac:dyDescent="0.25">
      <c r="K5223" s="94" t="s">
        <v>6308</v>
      </c>
      <c r="L5223" s="94" t="s">
        <v>15671</v>
      </c>
    </row>
    <row r="5224" spans="11:12" ht="15" x14ac:dyDescent="0.25">
      <c r="K5224" s="94" t="s">
        <v>6309</v>
      </c>
      <c r="L5224" s="94" t="s">
        <v>15672</v>
      </c>
    </row>
    <row r="5225" spans="11:12" ht="15" x14ac:dyDescent="0.25">
      <c r="K5225" s="94" t="s">
        <v>6310</v>
      </c>
      <c r="L5225" s="94" t="s">
        <v>15673</v>
      </c>
    </row>
    <row r="5226" spans="11:12" ht="15" x14ac:dyDescent="0.25">
      <c r="K5226" s="94" t="s">
        <v>6311</v>
      </c>
      <c r="L5226" s="94" t="s">
        <v>15674</v>
      </c>
    </row>
    <row r="5227" spans="11:12" ht="15" x14ac:dyDescent="0.25">
      <c r="K5227" s="94" t="s">
        <v>6312</v>
      </c>
      <c r="L5227" s="94" t="s">
        <v>15675</v>
      </c>
    </row>
    <row r="5228" spans="11:12" ht="15" x14ac:dyDescent="0.25">
      <c r="K5228" s="94" t="s">
        <v>6313</v>
      </c>
      <c r="L5228" s="94" t="s">
        <v>15676</v>
      </c>
    </row>
    <row r="5229" spans="11:12" ht="15" x14ac:dyDescent="0.25">
      <c r="K5229" s="94" t="s">
        <v>6314</v>
      </c>
      <c r="L5229" s="94" t="s">
        <v>15677</v>
      </c>
    </row>
    <row r="5230" spans="11:12" ht="15" x14ac:dyDescent="0.25">
      <c r="K5230" s="94" t="s">
        <v>6315</v>
      </c>
      <c r="L5230" s="94" t="s">
        <v>15678</v>
      </c>
    </row>
    <row r="5231" spans="11:12" ht="15" x14ac:dyDescent="0.25">
      <c r="K5231" s="94" t="s">
        <v>6316</v>
      </c>
      <c r="L5231" s="94" t="s">
        <v>15679</v>
      </c>
    </row>
    <row r="5232" spans="11:12" ht="15" x14ac:dyDescent="0.25">
      <c r="K5232" s="94" t="s">
        <v>6317</v>
      </c>
      <c r="L5232" s="94" t="s">
        <v>15680</v>
      </c>
    </row>
    <row r="5233" spans="11:12" ht="15" x14ac:dyDescent="0.25">
      <c r="K5233" s="94" t="s">
        <v>6318</v>
      </c>
      <c r="L5233" s="94" t="s">
        <v>15681</v>
      </c>
    </row>
    <row r="5234" spans="11:12" ht="15" x14ac:dyDescent="0.25">
      <c r="K5234" s="94" t="s">
        <v>6319</v>
      </c>
      <c r="L5234" s="94" t="s">
        <v>15682</v>
      </c>
    </row>
    <row r="5235" spans="11:12" ht="15" x14ac:dyDescent="0.25">
      <c r="K5235" s="94" t="s">
        <v>6320</v>
      </c>
      <c r="L5235" s="94" t="s">
        <v>15683</v>
      </c>
    </row>
    <row r="5236" spans="11:12" ht="15" x14ac:dyDescent="0.25">
      <c r="K5236" s="94" t="s">
        <v>6321</v>
      </c>
      <c r="L5236" s="94" t="s">
        <v>15684</v>
      </c>
    </row>
    <row r="5237" spans="11:12" ht="15" x14ac:dyDescent="0.25">
      <c r="K5237" s="94" t="s">
        <v>6322</v>
      </c>
      <c r="L5237" s="94" t="s">
        <v>15685</v>
      </c>
    </row>
    <row r="5238" spans="11:12" ht="15" x14ac:dyDescent="0.25">
      <c r="K5238" s="94" t="s">
        <v>6323</v>
      </c>
      <c r="L5238" s="94" t="s">
        <v>15686</v>
      </c>
    </row>
    <row r="5239" spans="11:12" ht="15" x14ac:dyDescent="0.25">
      <c r="K5239" s="94" t="s">
        <v>6324</v>
      </c>
      <c r="L5239" s="94" t="s">
        <v>6325</v>
      </c>
    </row>
    <row r="5240" spans="11:12" ht="15" x14ac:dyDescent="0.25">
      <c r="K5240" s="94" t="s">
        <v>6326</v>
      </c>
      <c r="L5240" s="94" t="s">
        <v>6327</v>
      </c>
    </row>
    <row r="5241" spans="11:12" ht="15" x14ac:dyDescent="0.25">
      <c r="K5241" s="94" t="s">
        <v>6328</v>
      </c>
      <c r="L5241" s="94" t="s">
        <v>6329</v>
      </c>
    </row>
    <row r="5242" spans="11:12" ht="15" x14ac:dyDescent="0.25">
      <c r="K5242" s="94" t="s">
        <v>6330</v>
      </c>
      <c r="L5242" s="94" t="s">
        <v>15687</v>
      </c>
    </row>
    <row r="5243" spans="11:12" ht="15" x14ac:dyDescent="0.25">
      <c r="K5243" s="94" t="s">
        <v>6331</v>
      </c>
      <c r="L5243" s="94" t="s">
        <v>6332</v>
      </c>
    </row>
    <row r="5244" spans="11:12" ht="15" x14ac:dyDescent="0.25">
      <c r="K5244" s="94" t="s">
        <v>6333</v>
      </c>
      <c r="L5244" s="94" t="s">
        <v>15688</v>
      </c>
    </row>
    <row r="5245" spans="11:12" ht="15" x14ac:dyDescent="0.25">
      <c r="K5245" s="94" t="s">
        <v>6334</v>
      </c>
      <c r="L5245" s="94" t="s">
        <v>15689</v>
      </c>
    </row>
    <row r="5246" spans="11:12" ht="15" x14ac:dyDescent="0.25">
      <c r="K5246" s="94" t="s">
        <v>6335</v>
      </c>
      <c r="L5246" s="94" t="s">
        <v>15690</v>
      </c>
    </row>
    <row r="5247" spans="11:12" ht="15" x14ac:dyDescent="0.25">
      <c r="K5247" s="94" t="s">
        <v>6336</v>
      </c>
      <c r="L5247" s="94" t="s">
        <v>23210</v>
      </c>
    </row>
    <row r="5248" spans="11:12" ht="15" x14ac:dyDescent="0.25">
      <c r="K5248" s="94" t="s">
        <v>6337</v>
      </c>
      <c r="L5248" s="94" t="s">
        <v>15691</v>
      </c>
    </row>
    <row r="5249" spans="11:12" ht="15" x14ac:dyDescent="0.25">
      <c r="K5249" s="94" t="s">
        <v>6338</v>
      </c>
      <c r="L5249" s="94" t="s">
        <v>15692</v>
      </c>
    </row>
    <row r="5250" spans="11:12" ht="15" x14ac:dyDescent="0.25">
      <c r="K5250" s="94" t="s">
        <v>6339</v>
      </c>
      <c r="L5250" s="94" t="s">
        <v>23211</v>
      </c>
    </row>
    <row r="5251" spans="11:12" ht="15" x14ac:dyDescent="0.25">
      <c r="K5251" s="94" t="s">
        <v>6340</v>
      </c>
      <c r="L5251" s="94" t="s">
        <v>15693</v>
      </c>
    </row>
    <row r="5252" spans="11:12" ht="15" x14ac:dyDescent="0.25">
      <c r="K5252" s="94" t="s">
        <v>6341</v>
      </c>
      <c r="L5252" s="94" t="s">
        <v>15694</v>
      </c>
    </row>
    <row r="5253" spans="11:12" ht="15" x14ac:dyDescent="0.25">
      <c r="K5253" s="94" t="s">
        <v>6342</v>
      </c>
      <c r="L5253" s="94" t="s">
        <v>15695</v>
      </c>
    </row>
    <row r="5254" spans="11:12" ht="15" x14ac:dyDescent="0.25">
      <c r="K5254" s="94" t="s">
        <v>6343</v>
      </c>
      <c r="L5254" s="94" t="s">
        <v>15696</v>
      </c>
    </row>
    <row r="5255" spans="11:12" ht="15" x14ac:dyDescent="0.25">
      <c r="K5255" s="94" t="s">
        <v>6344</v>
      </c>
      <c r="L5255" s="94" t="s">
        <v>15697</v>
      </c>
    </row>
    <row r="5256" spans="11:12" ht="15" x14ac:dyDescent="0.25">
      <c r="K5256" s="94" t="s">
        <v>6345</v>
      </c>
      <c r="L5256" s="94" t="s">
        <v>15698</v>
      </c>
    </row>
    <row r="5257" spans="11:12" ht="15" x14ac:dyDescent="0.25">
      <c r="K5257" s="94" t="s">
        <v>6346</v>
      </c>
      <c r="L5257" s="94" t="s">
        <v>15699</v>
      </c>
    </row>
    <row r="5258" spans="11:12" ht="15" x14ac:dyDescent="0.25">
      <c r="K5258" s="94" t="s">
        <v>6347</v>
      </c>
      <c r="L5258" s="94" t="s">
        <v>15700</v>
      </c>
    </row>
    <row r="5259" spans="11:12" ht="15" x14ac:dyDescent="0.25">
      <c r="K5259" s="94" t="s">
        <v>6348</v>
      </c>
      <c r="L5259" s="94" t="s">
        <v>15701</v>
      </c>
    </row>
    <row r="5260" spans="11:12" ht="15" x14ac:dyDescent="0.25">
      <c r="K5260" s="94" t="s">
        <v>6349</v>
      </c>
      <c r="L5260" s="94" t="s">
        <v>15702</v>
      </c>
    </row>
    <row r="5261" spans="11:12" ht="15" x14ac:dyDescent="0.25">
      <c r="K5261" s="94" t="s">
        <v>6350</v>
      </c>
      <c r="L5261" s="94" t="s">
        <v>15703</v>
      </c>
    </row>
    <row r="5262" spans="11:12" ht="15" x14ac:dyDescent="0.25">
      <c r="K5262" s="94" t="s">
        <v>12070</v>
      </c>
      <c r="L5262" s="94" t="s">
        <v>15704</v>
      </c>
    </row>
    <row r="5263" spans="11:12" ht="15" x14ac:dyDescent="0.25">
      <c r="K5263" s="94" t="s">
        <v>12071</v>
      </c>
      <c r="L5263" s="94" t="s">
        <v>23212</v>
      </c>
    </row>
    <row r="5264" spans="11:12" ht="15" x14ac:dyDescent="0.25">
      <c r="K5264" s="94" t="s">
        <v>6351</v>
      </c>
      <c r="L5264" s="94" t="s">
        <v>15705</v>
      </c>
    </row>
    <row r="5265" spans="11:12" ht="15" x14ac:dyDescent="0.25">
      <c r="K5265" s="94" t="s">
        <v>15706</v>
      </c>
      <c r="L5265" s="94" t="s">
        <v>15707</v>
      </c>
    </row>
    <row r="5266" spans="11:12" ht="15" x14ac:dyDescent="0.25">
      <c r="K5266" s="94" t="s">
        <v>6352</v>
      </c>
      <c r="L5266" s="94" t="s">
        <v>23213</v>
      </c>
    </row>
    <row r="5267" spans="11:12" ht="15" x14ac:dyDescent="0.25">
      <c r="K5267" s="94" t="s">
        <v>6353</v>
      </c>
      <c r="L5267" s="94" t="s">
        <v>23214</v>
      </c>
    </row>
    <row r="5268" spans="11:12" ht="15" x14ac:dyDescent="0.25">
      <c r="K5268" s="94" t="s">
        <v>6354</v>
      </c>
      <c r="L5268" s="94" t="s">
        <v>23215</v>
      </c>
    </row>
    <row r="5269" spans="11:12" ht="15" x14ac:dyDescent="0.25">
      <c r="K5269" s="94" t="s">
        <v>6355</v>
      </c>
      <c r="L5269" s="94" t="s">
        <v>23216</v>
      </c>
    </row>
    <row r="5270" spans="11:12" ht="15" x14ac:dyDescent="0.25">
      <c r="K5270" s="94" t="s">
        <v>6356</v>
      </c>
      <c r="L5270" s="94" t="s">
        <v>23217</v>
      </c>
    </row>
    <row r="5271" spans="11:12" ht="15" x14ac:dyDescent="0.25">
      <c r="K5271" s="94" t="s">
        <v>6357</v>
      </c>
      <c r="L5271" s="94" t="s">
        <v>23218</v>
      </c>
    </row>
    <row r="5272" spans="11:12" ht="15" x14ac:dyDescent="0.25">
      <c r="K5272" s="94" t="s">
        <v>6358</v>
      </c>
      <c r="L5272" s="94" t="s">
        <v>23219</v>
      </c>
    </row>
    <row r="5273" spans="11:12" ht="15" x14ac:dyDescent="0.25">
      <c r="K5273" s="94" t="s">
        <v>6359</v>
      </c>
      <c r="L5273" s="94" t="s">
        <v>23220</v>
      </c>
    </row>
    <row r="5274" spans="11:12" ht="15" x14ac:dyDescent="0.25">
      <c r="K5274" s="94" t="s">
        <v>6360</v>
      </c>
      <c r="L5274" s="94" t="s">
        <v>23221</v>
      </c>
    </row>
    <row r="5275" spans="11:12" ht="15" x14ac:dyDescent="0.25">
      <c r="K5275" s="94" t="s">
        <v>6361</v>
      </c>
      <c r="L5275" s="94" t="s">
        <v>23222</v>
      </c>
    </row>
    <row r="5276" spans="11:12" ht="15" x14ac:dyDescent="0.25">
      <c r="K5276" s="94" t="s">
        <v>6362</v>
      </c>
      <c r="L5276" s="94" t="s">
        <v>23223</v>
      </c>
    </row>
    <row r="5277" spans="11:12" ht="15" x14ac:dyDescent="0.25">
      <c r="K5277" s="94" t="s">
        <v>6363</v>
      </c>
      <c r="L5277" s="94" t="s">
        <v>23224</v>
      </c>
    </row>
    <row r="5278" spans="11:12" ht="15" x14ac:dyDescent="0.25">
      <c r="K5278" s="94" t="s">
        <v>6364</v>
      </c>
      <c r="L5278" s="94" t="s">
        <v>23225</v>
      </c>
    </row>
    <row r="5279" spans="11:12" ht="15" x14ac:dyDescent="0.25">
      <c r="K5279" s="94" t="s">
        <v>23226</v>
      </c>
      <c r="L5279" s="94" t="s">
        <v>23227</v>
      </c>
    </row>
    <row r="5280" spans="11:12" ht="15" x14ac:dyDescent="0.25">
      <c r="K5280" s="94" t="s">
        <v>23228</v>
      </c>
      <c r="L5280" s="94" t="s">
        <v>23229</v>
      </c>
    </row>
    <row r="5281" spans="11:12" ht="15" x14ac:dyDescent="0.25">
      <c r="K5281" s="94" t="s">
        <v>23230</v>
      </c>
      <c r="L5281" s="94" t="s">
        <v>23231</v>
      </c>
    </row>
    <row r="5282" spans="11:12" ht="15" x14ac:dyDescent="0.25">
      <c r="K5282" s="94" t="s">
        <v>23232</v>
      </c>
      <c r="L5282" s="94" t="s">
        <v>23233</v>
      </c>
    </row>
    <row r="5283" spans="11:12" ht="15" x14ac:dyDescent="0.25">
      <c r="K5283" s="94" t="s">
        <v>23234</v>
      </c>
      <c r="L5283" s="94" t="s">
        <v>23235</v>
      </c>
    </row>
    <row r="5284" spans="11:12" ht="15" x14ac:dyDescent="0.25">
      <c r="K5284" s="94" t="s">
        <v>6365</v>
      </c>
      <c r="L5284" s="94" t="s">
        <v>23236</v>
      </c>
    </row>
    <row r="5285" spans="11:12" ht="15" x14ac:dyDescent="0.25">
      <c r="K5285" s="94" t="s">
        <v>6366</v>
      </c>
      <c r="L5285" s="94" t="s">
        <v>23237</v>
      </c>
    </row>
    <row r="5286" spans="11:12" ht="15" x14ac:dyDescent="0.25">
      <c r="K5286" s="94" t="s">
        <v>6367</v>
      </c>
      <c r="L5286" s="94" t="s">
        <v>23238</v>
      </c>
    </row>
    <row r="5287" spans="11:12" ht="15" x14ac:dyDescent="0.25">
      <c r="K5287" s="94" t="s">
        <v>23239</v>
      </c>
      <c r="L5287" s="94" t="s">
        <v>23240</v>
      </c>
    </row>
    <row r="5288" spans="11:12" ht="15" x14ac:dyDescent="0.25">
      <c r="K5288" s="94" t="s">
        <v>23241</v>
      </c>
      <c r="L5288" s="94" t="s">
        <v>23242</v>
      </c>
    </row>
    <row r="5289" spans="11:12" ht="15" x14ac:dyDescent="0.25">
      <c r="K5289" s="94" t="s">
        <v>6368</v>
      </c>
      <c r="L5289" s="94" t="s">
        <v>23243</v>
      </c>
    </row>
    <row r="5290" spans="11:12" ht="15" x14ac:dyDescent="0.25">
      <c r="K5290" s="94" t="s">
        <v>6369</v>
      </c>
      <c r="L5290" s="94" t="s">
        <v>23244</v>
      </c>
    </row>
    <row r="5291" spans="11:12" ht="15" x14ac:dyDescent="0.25">
      <c r="K5291" s="94" t="s">
        <v>6370</v>
      </c>
      <c r="L5291" s="94" t="s">
        <v>23245</v>
      </c>
    </row>
    <row r="5292" spans="11:12" ht="15" x14ac:dyDescent="0.25">
      <c r="K5292" s="94" t="s">
        <v>23246</v>
      </c>
      <c r="L5292" s="94" t="s">
        <v>23247</v>
      </c>
    </row>
    <row r="5293" spans="11:12" ht="15" x14ac:dyDescent="0.25">
      <c r="K5293" s="94" t="s">
        <v>6371</v>
      </c>
      <c r="L5293" s="94" t="s">
        <v>23248</v>
      </c>
    </row>
    <row r="5294" spans="11:12" ht="15" x14ac:dyDescent="0.25">
      <c r="K5294" s="94" t="s">
        <v>23249</v>
      </c>
      <c r="L5294" s="94" t="s">
        <v>23250</v>
      </c>
    </row>
    <row r="5295" spans="11:12" ht="15" x14ac:dyDescent="0.25">
      <c r="K5295" s="94" t="s">
        <v>6372</v>
      </c>
      <c r="L5295" s="94" t="s">
        <v>23251</v>
      </c>
    </row>
    <row r="5296" spans="11:12" ht="15" x14ac:dyDescent="0.25">
      <c r="K5296" s="94" t="s">
        <v>23252</v>
      </c>
      <c r="L5296" s="94" t="s">
        <v>23253</v>
      </c>
    </row>
    <row r="5297" spans="11:12" ht="15" x14ac:dyDescent="0.25">
      <c r="K5297" s="94" t="s">
        <v>23254</v>
      </c>
      <c r="L5297" s="94" t="s">
        <v>23255</v>
      </c>
    </row>
    <row r="5298" spans="11:12" ht="15" x14ac:dyDescent="0.25">
      <c r="K5298" s="94" t="s">
        <v>6373</v>
      </c>
      <c r="L5298" s="94" t="s">
        <v>23256</v>
      </c>
    </row>
    <row r="5299" spans="11:12" ht="15" x14ac:dyDescent="0.25">
      <c r="K5299" s="94" t="s">
        <v>6374</v>
      </c>
      <c r="L5299" s="94" t="s">
        <v>23257</v>
      </c>
    </row>
    <row r="5300" spans="11:12" ht="15" x14ac:dyDescent="0.25">
      <c r="K5300" s="94" t="s">
        <v>6375</v>
      </c>
      <c r="L5300" s="94" t="s">
        <v>23258</v>
      </c>
    </row>
    <row r="5301" spans="11:12" ht="15" x14ac:dyDescent="0.25">
      <c r="K5301" s="94" t="s">
        <v>23259</v>
      </c>
      <c r="L5301" s="94" t="s">
        <v>23260</v>
      </c>
    </row>
    <row r="5302" spans="11:12" ht="15" x14ac:dyDescent="0.25">
      <c r="K5302" s="94" t="s">
        <v>23261</v>
      </c>
      <c r="L5302" s="94" t="s">
        <v>23262</v>
      </c>
    </row>
    <row r="5303" spans="11:12" ht="15" x14ac:dyDescent="0.25">
      <c r="K5303" s="94" t="s">
        <v>6376</v>
      </c>
      <c r="L5303" s="94" t="s">
        <v>23263</v>
      </c>
    </row>
    <row r="5304" spans="11:12" ht="15" x14ac:dyDescent="0.25">
      <c r="K5304" s="94" t="s">
        <v>6377</v>
      </c>
      <c r="L5304" s="94" t="s">
        <v>15709</v>
      </c>
    </row>
    <row r="5305" spans="11:12" ht="15" x14ac:dyDescent="0.25">
      <c r="K5305" s="94" t="s">
        <v>6378</v>
      </c>
      <c r="L5305" s="94" t="s">
        <v>15710</v>
      </c>
    </row>
    <row r="5306" spans="11:12" ht="15" x14ac:dyDescent="0.25">
      <c r="K5306" s="94" t="s">
        <v>6379</v>
      </c>
      <c r="L5306" s="94" t="s">
        <v>15711</v>
      </c>
    </row>
    <row r="5307" spans="11:12" ht="15" x14ac:dyDescent="0.25">
      <c r="K5307" s="94" t="s">
        <v>6380</v>
      </c>
      <c r="L5307" s="94" t="s">
        <v>15712</v>
      </c>
    </row>
    <row r="5308" spans="11:12" ht="15" x14ac:dyDescent="0.25">
      <c r="K5308" s="94" t="s">
        <v>6381</v>
      </c>
      <c r="L5308" s="94" t="s">
        <v>15713</v>
      </c>
    </row>
    <row r="5309" spans="11:12" ht="15" x14ac:dyDescent="0.25">
      <c r="K5309" s="94" t="s">
        <v>6382</v>
      </c>
      <c r="L5309" s="94" t="s">
        <v>15714</v>
      </c>
    </row>
    <row r="5310" spans="11:12" ht="15" x14ac:dyDescent="0.25">
      <c r="K5310" s="94" t="s">
        <v>6383</v>
      </c>
      <c r="L5310" s="94" t="s">
        <v>15715</v>
      </c>
    </row>
    <row r="5311" spans="11:12" ht="15" x14ac:dyDescent="0.25">
      <c r="K5311" s="94" t="s">
        <v>6384</v>
      </c>
      <c r="L5311" s="94" t="s">
        <v>15716</v>
      </c>
    </row>
    <row r="5312" spans="11:12" ht="15" x14ac:dyDescent="0.25">
      <c r="K5312" s="94" t="s">
        <v>6385</v>
      </c>
      <c r="L5312" s="94" t="s">
        <v>15717</v>
      </c>
    </row>
    <row r="5313" spans="11:12" ht="15" x14ac:dyDescent="0.25">
      <c r="K5313" s="94" t="s">
        <v>6386</v>
      </c>
      <c r="L5313" s="94" t="s">
        <v>15718</v>
      </c>
    </row>
    <row r="5314" spans="11:12" ht="15" x14ac:dyDescent="0.25">
      <c r="K5314" s="94" t="s">
        <v>6387</v>
      </c>
      <c r="L5314" s="94" t="s">
        <v>15719</v>
      </c>
    </row>
    <row r="5315" spans="11:12" ht="15" x14ac:dyDescent="0.25">
      <c r="K5315" s="94" t="s">
        <v>6388</v>
      </c>
      <c r="L5315" s="94" t="s">
        <v>15720</v>
      </c>
    </row>
    <row r="5316" spans="11:12" ht="15" x14ac:dyDescent="0.25">
      <c r="K5316" s="94" t="s">
        <v>6389</v>
      </c>
      <c r="L5316" s="94" t="s">
        <v>15721</v>
      </c>
    </row>
    <row r="5317" spans="11:12" ht="15" x14ac:dyDescent="0.25">
      <c r="K5317" s="94" t="s">
        <v>6390</v>
      </c>
      <c r="L5317" s="94" t="s">
        <v>15723</v>
      </c>
    </row>
    <row r="5318" spans="11:12" ht="15" x14ac:dyDescent="0.25">
      <c r="K5318" s="94" t="s">
        <v>6391</v>
      </c>
      <c r="L5318" s="94" t="s">
        <v>15724</v>
      </c>
    </row>
    <row r="5319" spans="11:12" ht="15" x14ac:dyDescent="0.25">
      <c r="K5319" s="94" t="s">
        <v>6392</v>
      </c>
      <c r="L5319" s="94" t="s">
        <v>15725</v>
      </c>
    </row>
    <row r="5320" spans="11:12" ht="15" x14ac:dyDescent="0.25">
      <c r="K5320" s="94" t="s">
        <v>6393</v>
      </c>
      <c r="L5320" s="94" t="s">
        <v>15726</v>
      </c>
    </row>
    <row r="5321" spans="11:12" ht="15" x14ac:dyDescent="0.25">
      <c r="K5321" s="94" t="s">
        <v>6394</v>
      </c>
      <c r="L5321" s="94" t="s">
        <v>15727</v>
      </c>
    </row>
    <row r="5322" spans="11:12" ht="15" x14ac:dyDescent="0.25">
      <c r="K5322" s="94" t="s">
        <v>6395</v>
      </c>
      <c r="L5322" s="94" t="s">
        <v>15728</v>
      </c>
    </row>
    <row r="5323" spans="11:12" ht="15" x14ac:dyDescent="0.25">
      <c r="K5323" s="94" t="s">
        <v>6396</v>
      </c>
      <c r="L5323" s="94" t="s">
        <v>15729</v>
      </c>
    </row>
    <row r="5324" spans="11:12" ht="15" x14ac:dyDescent="0.25">
      <c r="K5324" s="94" t="s">
        <v>6397</v>
      </c>
      <c r="L5324" s="94" t="s">
        <v>15730</v>
      </c>
    </row>
    <row r="5325" spans="11:12" ht="15" x14ac:dyDescent="0.25">
      <c r="K5325" s="94" t="s">
        <v>6398</v>
      </c>
      <c r="L5325" s="94" t="s">
        <v>15731</v>
      </c>
    </row>
    <row r="5326" spans="11:12" ht="15" x14ac:dyDescent="0.25">
      <c r="K5326" s="94" t="s">
        <v>6399</v>
      </c>
      <c r="L5326" s="94" t="s">
        <v>15689</v>
      </c>
    </row>
    <row r="5327" spans="11:12" ht="15" x14ac:dyDescent="0.25">
      <c r="K5327" s="94" t="s">
        <v>6400</v>
      </c>
      <c r="L5327" s="94" t="s">
        <v>15732</v>
      </c>
    </row>
    <row r="5328" spans="11:12" ht="15" x14ac:dyDescent="0.25">
      <c r="K5328" s="94" t="s">
        <v>6401</v>
      </c>
      <c r="L5328" s="94" t="s">
        <v>15733</v>
      </c>
    </row>
    <row r="5329" spans="11:12" ht="15" x14ac:dyDescent="0.25">
      <c r="K5329" s="94" t="s">
        <v>6402</v>
      </c>
      <c r="L5329" s="94" t="s">
        <v>15734</v>
      </c>
    </row>
    <row r="5330" spans="11:12" ht="15" x14ac:dyDescent="0.25">
      <c r="K5330" s="94" t="s">
        <v>6403</v>
      </c>
      <c r="L5330" s="94" t="s">
        <v>15735</v>
      </c>
    </row>
    <row r="5331" spans="11:12" ht="15" x14ac:dyDescent="0.25">
      <c r="K5331" s="94" t="s">
        <v>6404</v>
      </c>
      <c r="L5331" s="94" t="s">
        <v>13117</v>
      </c>
    </row>
    <row r="5332" spans="11:12" ht="15" x14ac:dyDescent="0.25">
      <c r="K5332" s="94" t="s">
        <v>6405</v>
      </c>
      <c r="L5332" s="94" t="s">
        <v>13118</v>
      </c>
    </row>
    <row r="5333" spans="11:12" ht="15" x14ac:dyDescent="0.25">
      <c r="K5333" s="94" t="s">
        <v>12072</v>
      </c>
      <c r="L5333" s="94" t="s">
        <v>15736</v>
      </c>
    </row>
    <row r="5334" spans="11:12" ht="15" x14ac:dyDescent="0.25">
      <c r="K5334" s="94" t="s">
        <v>6406</v>
      </c>
      <c r="L5334" s="94" t="s">
        <v>15737</v>
      </c>
    </row>
    <row r="5335" spans="11:12" ht="15" x14ac:dyDescent="0.25">
      <c r="K5335" s="94" t="s">
        <v>6407</v>
      </c>
      <c r="L5335" s="94" t="s">
        <v>15738</v>
      </c>
    </row>
    <row r="5336" spans="11:12" ht="15" x14ac:dyDescent="0.25">
      <c r="K5336" s="94" t="s">
        <v>6408</v>
      </c>
      <c r="L5336" s="94" t="s">
        <v>15739</v>
      </c>
    </row>
    <row r="5337" spans="11:12" ht="15" x14ac:dyDescent="0.25">
      <c r="K5337" s="94" t="s">
        <v>6409</v>
      </c>
      <c r="L5337" s="94" t="s">
        <v>15740</v>
      </c>
    </row>
    <row r="5338" spans="11:12" ht="15" x14ac:dyDescent="0.25">
      <c r="K5338" s="94" t="s">
        <v>6410</v>
      </c>
      <c r="L5338" s="94" t="s">
        <v>15741</v>
      </c>
    </row>
    <row r="5339" spans="11:12" ht="15" x14ac:dyDescent="0.25">
      <c r="K5339" s="94" t="s">
        <v>6411</v>
      </c>
      <c r="L5339" s="94" t="s">
        <v>15742</v>
      </c>
    </row>
    <row r="5340" spans="11:12" ht="15" x14ac:dyDescent="0.25">
      <c r="K5340" s="94" t="s">
        <v>6412</v>
      </c>
      <c r="L5340" s="94" t="s">
        <v>15743</v>
      </c>
    </row>
    <row r="5341" spans="11:12" ht="15" x14ac:dyDescent="0.25">
      <c r="K5341" s="94" t="s">
        <v>6413</v>
      </c>
      <c r="L5341" s="94" t="s">
        <v>15744</v>
      </c>
    </row>
    <row r="5342" spans="11:12" ht="15" x14ac:dyDescent="0.25">
      <c r="K5342" s="94" t="s">
        <v>6414</v>
      </c>
      <c r="L5342" s="94" t="s">
        <v>15745</v>
      </c>
    </row>
    <row r="5343" spans="11:12" ht="15" x14ac:dyDescent="0.25">
      <c r="K5343" s="94" t="s">
        <v>15746</v>
      </c>
      <c r="L5343" s="94" t="s">
        <v>15747</v>
      </c>
    </row>
    <row r="5344" spans="11:12" ht="15" x14ac:dyDescent="0.25">
      <c r="K5344" s="94" t="s">
        <v>15748</v>
      </c>
      <c r="L5344" s="94" t="s">
        <v>15749</v>
      </c>
    </row>
    <row r="5345" spans="11:12" ht="15" x14ac:dyDescent="0.25">
      <c r="K5345" s="94" t="s">
        <v>15750</v>
      </c>
      <c r="L5345" s="94" t="s">
        <v>15751</v>
      </c>
    </row>
    <row r="5346" spans="11:12" ht="15" x14ac:dyDescent="0.25">
      <c r="K5346" s="94" t="s">
        <v>15752</v>
      </c>
      <c r="L5346" s="94" t="s">
        <v>15753</v>
      </c>
    </row>
    <row r="5347" spans="11:12" ht="15" x14ac:dyDescent="0.25">
      <c r="K5347" s="94" t="s">
        <v>15754</v>
      </c>
      <c r="L5347" s="94" t="s">
        <v>15755</v>
      </c>
    </row>
    <row r="5348" spans="11:12" ht="15" x14ac:dyDescent="0.25">
      <c r="K5348" s="94" t="s">
        <v>15756</v>
      </c>
      <c r="L5348" s="94" t="s">
        <v>15757</v>
      </c>
    </row>
    <row r="5349" spans="11:12" ht="15" x14ac:dyDescent="0.25">
      <c r="K5349" s="94" t="s">
        <v>15758</v>
      </c>
      <c r="L5349" s="94" t="s">
        <v>15759</v>
      </c>
    </row>
    <row r="5350" spans="11:12" ht="15" x14ac:dyDescent="0.25">
      <c r="K5350" s="94" t="s">
        <v>15760</v>
      </c>
      <c r="L5350" s="94" t="s">
        <v>15761</v>
      </c>
    </row>
    <row r="5351" spans="11:12" ht="15" x14ac:dyDescent="0.25">
      <c r="K5351" s="94" t="s">
        <v>15762</v>
      </c>
      <c r="L5351" s="94" t="s">
        <v>15763</v>
      </c>
    </row>
    <row r="5352" spans="11:12" ht="15" x14ac:dyDescent="0.25">
      <c r="K5352" s="94" t="s">
        <v>15764</v>
      </c>
      <c r="L5352" s="94" t="s">
        <v>15765</v>
      </c>
    </row>
    <row r="5353" spans="11:12" ht="15" x14ac:dyDescent="0.25">
      <c r="K5353" s="94" t="s">
        <v>15766</v>
      </c>
      <c r="L5353" s="94" t="s">
        <v>15767</v>
      </c>
    </row>
    <row r="5354" spans="11:12" ht="15" x14ac:dyDescent="0.25">
      <c r="K5354" s="94" t="s">
        <v>15768</v>
      </c>
      <c r="L5354" s="94" t="s">
        <v>15769</v>
      </c>
    </row>
    <row r="5355" spans="11:12" ht="15" x14ac:dyDescent="0.25">
      <c r="K5355" s="94" t="s">
        <v>15770</v>
      </c>
      <c r="L5355" s="94" t="s">
        <v>15771</v>
      </c>
    </row>
    <row r="5356" spans="11:12" ht="15" x14ac:dyDescent="0.25">
      <c r="K5356" s="94" t="s">
        <v>15772</v>
      </c>
      <c r="L5356" s="94" t="s">
        <v>15773</v>
      </c>
    </row>
    <row r="5357" spans="11:12" ht="15" x14ac:dyDescent="0.25">
      <c r="K5357" s="94" t="s">
        <v>15774</v>
      </c>
      <c r="L5357" s="94" t="s">
        <v>15775</v>
      </c>
    </row>
    <row r="5358" spans="11:12" ht="15" x14ac:dyDescent="0.25">
      <c r="K5358" s="94" t="s">
        <v>15776</v>
      </c>
      <c r="L5358" s="94" t="s">
        <v>15777</v>
      </c>
    </row>
    <row r="5359" spans="11:12" ht="15" x14ac:dyDescent="0.25">
      <c r="K5359" s="94" t="s">
        <v>15778</v>
      </c>
      <c r="L5359" s="94" t="s">
        <v>15779</v>
      </c>
    </row>
    <row r="5360" spans="11:12" ht="15" x14ac:dyDescent="0.25">
      <c r="K5360" s="94" t="s">
        <v>15780</v>
      </c>
      <c r="L5360" s="94" t="s">
        <v>15781</v>
      </c>
    </row>
    <row r="5361" spans="11:12" ht="15" x14ac:dyDescent="0.25">
      <c r="K5361" s="94" t="s">
        <v>15782</v>
      </c>
      <c r="L5361" s="94" t="s">
        <v>15783</v>
      </c>
    </row>
    <row r="5362" spans="11:12" ht="15" x14ac:dyDescent="0.25">
      <c r="K5362" s="94" t="s">
        <v>15784</v>
      </c>
      <c r="L5362" s="94" t="s">
        <v>15785</v>
      </c>
    </row>
    <row r="5363" spans="11:12" ht="15" x14ac:dyDescent="0.25">
      <c r="K5363" s="94" t="s">
        <v>15786</v>
      </c>
      <c r="L5363" s="94" t="s">
        <v>15787</v>
      </c>
    </row>
    <row r="5364" spans="11:12" ht="15" x14ac:dyDescent="0.25">
      <c r="K5364" s="94" t="s">
        <v>15788</v>
      </c>
      <c r="L5364" s="94" t="s">
        <v>15789</v>
      </c>
    </row>
    <row r="5365" spans="11:12" ht="15" x14ac:dyDescent="0.25">
      <c r="K5365" s="94" t="s">
        <v>15790</v>
      </c>
      <c r="L5365" s="94" t="s">
        <v>15791</v>
      </c>
    </row>
    <row r="5366" spans="11:12" ht="15" x14ac:dyDescent="0.25">
      <c r="K5366" s="94" t="s">
        <v>15792</v>
      </c>
      <c r="L5366" s="94" t="s">
        <v>15793</v>
      </c>
    </row>
    <row r="5367" spans="11:12" ht="15" x14ac:dyDescent="0.25">
      <c r="K5367" s="94" t="s">
        <v>15794</v>
      </c>
      <c r="L5367" s="94" t="s">
        <v>15795</v>
      </c>
    </row>
    <row r="5368" spans="11:12" ht="15" x14ac:dyDescent="0.25">
      <c r="K5368" s="94" t="s">
        <v>15796</v>
      </c>
      <c r="L5368" s="94" t="s">
        <v>15797</v>
      </c>
    </row>
    <row r="5369" spans="11:12" ht="15" x14ac:dyDescent="0.25">
      <c r="K5369" s="94" t="s">
        <v>15798</v>
      </c>
      <c r="L5369" s="94" t="s">
        <v>15799</v>
      </c>
    </row>
    <row r="5370" spans="11:12" ht="15" x14ac:dyDescent="0.25">
      <c r="K5370" s="94" t="s">
        <v>15800</v>
      </c>
      <c r="L5370" s="94" t="s">
        <v>15801</v>
      </c>
    </row>
    <row r="5371" spans="11:12" ht="15" x14ac:dyDescent="0.25">
      <c r="K5371" s="94" t="s">
        <v>15802</v>
      </c>
      <c r="L5371" s="94" t="s">
        <v>15803</v>
      </c>
    </row>
    <row r="5372" spans="11:12" ht="15" x14ac:dyDescent="0.25">
      <c r="K5372" s="94" t="s">
        <v>15804</v>
      </c>
      <c r="L5372" s="94" t="s">
        <v>15805</v>
      </c>
    </row>
    <row r="5373" spans="11:12" ht="15" x14ac:dyDescent="0.25">
      <c r="K5373" s="94" t="s">
        <v>15806</v>
      </c>
      <c r="L5373" s="94" t="s">
        <v>15807</v>
      </c>
    </row>
    <row r="5374" spans="11:12" ht="15" x14ac:dyDescent="0.25">
      <c r="K5374" s="94" t="s">
        <v>15808</v>
      </c>
      <c r="L5374" s="94" t="s">
        <v>15809</v>
      </c>
    </row>
    <row r="5375" spans="11:12" ht="15" x14ac:dyDescent="0.25">
      <c r="K5375" s="94" t="s">
        <v>15810</v>
      </c>
      <c r="L5375" s="94" t="s">
        <v>15811</v>
      </c>
    </row>
    <row r="5376" spans="11:12" ht="15" x14ac:dyDescent="0.25">
      <c r="K5376" s="94" t="s">
        <v>15812</v>
      </c>
      <c r="L5376" s="94" t="s">
        <v>15813</v>
      </c>
    </row>
    <row r="5377" spans="11:12" ht="15" x14ac:dyDescent="0.25">
      <c r="K5377" s="94" t="s">
        <v>15814</v>
      </c>
      <c r="L5377" s="94" t="s">
        <v>15815</v>
      </c>
    </row>
    <row r="5378" spans="11:12" ht="15" x14ac:dyDescent="0.25">
      <c r="K5378" s="94" t="s">
        <v>15816</v>
      </c>
      <c r="L5378" s="94" t="s">
        <v>15817</v>
      </c>
    </row>
    <row r="5379" spans="11:12" ht="15" x14ac:dyDescent="0.25">
      <c r="K5379" s="94" t="s">
        <v>15818</v>
      </c>
      <c r="L5379" s="94" t="s">
        <v>15819</v>
      </c>
    </row>
    <row r="5380" spans="11:12" ht="15" x14ac:dyDescent="0.25">
      <c r="K5380" s="94" t="s">
        <v>15820</v>
      </c>
      <c r="L5380" s="94" t="s">
        <v>15821</v>
      </c>
    </row>
    <row r="5381" spans="11:12" ht="15" x14ac:dyDescent="0.25">
      <c r="K5381" s="94" t="s">
        <v>15822</v>
      </c>
      <c r="L5381" s="94" t="s">
        <v>15823</v>
      </c>
    </row>
    <row r="5382" spans="11:12" ht="15" x14ac:dyDescent="0.25">
      <c r="K5382" s="94" t="s">
        <v>15824</v>
      </c>
      <c r="L5382" s="94" t="s">
        <v>15825</v>
      </c>
    </row>
    <row r="5383" spans="11:12" ht="15" x14ac:dyDescent="0.25">
      <c r="K5383" s="94" t="s">
        <v>15826</v>
      </c>
      <c r="L5383" s="94" t="s">
        <v>15827</v>
      </c>
    </row>
    <row r="5384" spans="11:12" ht="15" x14ac:dyDescent="0.25">
      <c r="K5384" s="94" t="s">
        <v>15828</v>
      </c>
      <c r="L5384" s="94" t="s">
        <v>15829</v>
      </c>
    </row>
    <row r="5385" spans="11:12" ht="15" x14ac:dyDescent="0.25">
      <c r="K5385" s="94" t="s">
        <v>15830</v>
      </c>
      <c r="L5385" s="94" t="s">
        <v>15831</v>
      </c>
    </row>
    <row r="5386" spans="11:12" ht="15" x14ac:dyDescent="0.25">
      <c r="K5386" s="94" t="s">
        <v>15832</v>
      </c>
      <c r="L5386" s="94" t="s">
        <v>15833</v>
      </c>
    </row>
    <row r="5387" spans="11:12" ht="15" x14ac:dyDescent="0.25">
      <c r="K5387" s="94" t="s">
        <v>15834</v>
      </c>
      <c r="L5387" s="94" t="s">
        <v>15835</v>
      </c>
    </row>
    <row r="5388" spans="11:12" ht="15" x14ac:dyDescent="0.25">
      <c r="K5388" s="94" t="s">
        <v>15836</v>
      </c>
      <c r="L5388" s="94" t="s">
        <v>15837</v>
      </c>
    </row>
    <row r="5389" spans="11:12" ht="15" x14ac:dyDescent="0.25">
      <c r="K5389" s="94" t="s">
        <v>15838</v>
      </c>
      <c r="L5389" s="94" t="s">
        <v>15839</v>
      </c>
    </row>
    <row r="5390" spans="11:12" ht="15" x14ac:dyDescent="0.25">
      <c r="K5390" s="94" t="s">
        <v>15840</v>
      </c>
      <c r="L5390" s="94" t="s">
        <v>15841</v>
      </c>
    </row>
    <row r="5391" spans="11:12" ht="15" x14ac:dyDescent="0.25">
      <c r="K5391" s="94" t="s">
        <v>15842</v>
      </c>
      <c r="L5391" s="94" t="s">
        <v>15843</v>
      </c>
    </row>
    <row r="5392" spans="11:12" ht="15" x14ac:dyDescent="0.25">
      <c r="K5392" s="94" t="s">
        <v>15844</v>
      </c>
      <c r="L5392" s="94" t="s">
        <v>15845</v>
      </c>
    </row>
    <row r="5393" spans="11:12" ht="15" x14ac:dyDescent="0.25">
      <c r="K5393" s="94" t="s">
        <v>15846</v>
      </c>
      <c r="L5393" s="94" t="s">
        <v>15847</v>
      </c>
    </row>
    <row r="5394" spans="11:12" ht="15" x14ac:dyDescent="0.25">
      <c r="K5394" s="94" t="s">
        <v>15848</v>
      </c>
      <c r="L5394" s="94" t="s">
        <v>15849</v>
      </c>
    </row>
    <row r="5395" spans="11:12" ht="15" x14ac:dyDescent="0.25">
      <c r="K5395" s="94" t="s">
        <v>15850</v>
      </c>
      <c r="L5395" s="94" t="s">
        <v>15851</v>
      </c>
    </row>
    <row r="5396" spans="11:12" ht="15" x14ac:dyDescent="0.25">
      <c r="K5396" s="94" t="s">
        <v>15852</v>
      </c>
      <c r="L5396" s="94" t="s">
        <v>15853</v>
      </c>
    </row>
    <row r="5397" spans="11:12" ht="15" x14ac:dyDescent="0.25">
      <c r="K5397" s="94" t="s">
        <v>15854</v>
      </c>
      <c r="L5397" s="94" t="s">
        <v>15855</v>
      </c>
    </row>
    <row r="5398" spans="11:12" ht="15" x14ac:dyDescent="0.25">
      <c r="K5398" s="94" t="s">
        <v>15856</v>
      </c>
      <c r="L5398" s="94" t="s">
        <v>15857</v>
      </c>
    </row>
    <row r="5399" spans="11:12" ht="15" x14ac:dyDescent="0.25">
      <c r="K5399" s="94" t="s">
        <v>15858</v>
      </c>
      <c r="L5399" s="94" t="s">
        <v>15859</v>
      </c>
    </row>
    <row r="5400" spans="11:12" ht="15" x14ac:dyDescent="0.25">
      <c r="K5400" s="94" t="s">
        <v>15860</v>
      </c>
      <c r="L5400" s="94" t="s">
        <v>15861</v>
      </c>
    </row>
    <row r="5401" spans="11:12" ht="15" x14ac:dyDescent="0.25">
      <c r="K5401" s="94" t="s">
        <v>15862</v>
      </c>
      <c r="L5401" s="94" t="s">
        <v>15863</v>
      </c>
    </row>
    <row r="5402" spans="11:12" ht="15" x14ac:dyDescent="0.25">
      <c r="K5402" s="94" t="s">
        <v>12073</v>
      </c>
      <c r="L5402" s="94" t="s">
        <v>15865</v>
      </c>
    </row>
    <row r="5403" spans="11:12" ht="15" x14ac:dyDescent="0.25">
      <c r="K5403" s="94" t="s">
        <v>12074</v>
      </c>
      <c r="L5403" s="94" t="s">
        <v>15866</v>
      </c>
    </row>
    <row r="5404" spans="11:12" ht="15" x14ac:dyDescent="0.25">
      <c r="K5404" s="94" t="s">
        <v>12075</v>
      </c>
      <c r="L5404" s="94" t="s">
        <v>15867</v>
      </c>
    </row>
    <row r="5405" spans="11:12" ht="15" x14ac:dyDescent="0.25">
      <c r="K5405" s="94" t="s">
        <v>12076</v>
      </c>
      <c r="L5405" s="94" t="s">
        <v>15868</v>
      </c>
    </row>
    <row r="5406" spans="11:12" ht="15" x14ac:dyDescent="0.25">
      <c r="K5406" s="94" t="s">
        <v>12077</v>
      </c>
      <c r="L5406" s="94" t="s">
        <v>15869</v>
      </c>
    </row>
    <row r="5407" spans="11:12" ht="15" x14ac:dyDescent="0.25">
      <c r="K5407" s="94" t="s">
        <v>12078</v>
      </c>
      <c r="L5407" s="94" t="s">
        <v>15870</v>
      </c>
    </row>
    <row r="5408" spans="11:12" ht="15" x14ac:dyDescent="0.25">
      <c r="K5408" s="94" t="s">
        <v>12079</v>
      </c>
      <c r="L5408" s="94" t="s">
        <v>15871</v>
      </c>
    </row>
    <row r="5409" spans="11:12" ht="15" x14ac:dyDescent="0.25">
      <c r="K5409" s="94" t="s">
        <v>12080</v>
      </c>
      <c r="L5409" s="94" t="s">
        <v>15872</v>
      </c>
    </row>
    <row r="5410" spans="11:12" ht="15" x14ac:dyDescent="0.25">
      <c r="K5410" s="94" t="s">
        <v>12081</v>
      </c>
      <c r="L5410" s="94" t="s">
        <v>15873</v>
      </c>
    </row>
    <row r="5411" spans="11:12" ht="15" x14ac:dyDescent="0.25">
      <c r="K5411" s="94" t="s">
        <v>12082</v>
      </c>
      <c r="L5411" s="94" t="s">
        <v>15874</v>
      </c>
    </row>
    <row r="5412" spans="11:12" ht="15" x14ac:dyDescent="0.25">
      <c r="K5412" s="94" t="s">
        <v>12083</v>
      </c>
      <c r="L5412" s="94" t="s">
        <v>15875</v>
      </c>
    </row>
    <row r="5413" spans="11:12" ht="15" x14ac:dyDescent="0.25">
      <c r="K5413" s="94" t="s">
        <v>15876</v>
      </c>
      <c r="L5413" s="94" t="s">
        <v>15877</v>
      </c>
    </row>
    <row r="5414" spans="11:12" ht="15" x14ac:dyDescent="0.25">
      <c r="K5414" s="94" t="s">
        <v>15878</v>
      </c>
      <c r="L5414" s="94" t="s">
        <v>15879</v>
      </c>
    </row>
    <row r="5415" spans="11:12" ht="15" x14ac:dyDescent="0.25">
      <c r="K5415" s="94" t="s">
        <v>15880</v>
      </c>
      <c r="L5415" s="94" t="s">
        <v>15881</v>
      </c>
    </row>
    <row r="5416" spans="11:12" ht="15" x14ac:dyDescent="0.25">
      <c r="K5416" s="94" t="s">
        <v>15882</v>
      </c>
      <c r="L5416" s="94" t="s">
        <v>15883</v>
      </c>
    </row>
    <row r="5417" spans="11:12" ht="15" x14ac:dyDescent="0.25">
      <c r="K5417" s="94" t="s">
        <v>15884</v>
      </c>
      <c r="L5417" s="94" t="s">
        <v>15885</v>
      </c>
    </row>
    <row r="5418" spans="11:12" ht="15" x14ac:dyDescent="0.25">
      <c r="K5418" s="94" t="s">
        <v>15886</v>
      </c>
      <c r="L5418" s="94" t="s">
        <v>15887</v>
      </c>
    </row>
    <row r="5419" spans="11:12" ht="15" x14ac:dyDescent="0.25">
      <c r="K5419" s="94" t="s">
        <v>6415</v>
      </c>
      <c r="L5419" s="94" t="s">
        <v>15888</v>
      </c>
    </row>
    <row r="5420" spans="11:12" ht="15" x14ac:dyDescent="0.25">
      <c r="K5420" s="94" t="s">
        <v>6416</v>
      </c>
      <c r="L5420" s="94" t="s">
        <v>15889</v>
      </c>
    </row>
    <row r="5421" spans="11:12" ht="15" x14ac:dyDescent="0.25">
      <c r="K5421" s="94" t="s">
        <v>6417</v>
      </c>
      <c r="L5421" s="94" t="s">
        <v>15890</v>
      </c>
    </row>
    <row r="5422" spans="11:12" ht="15" x14ac:dyDescent="0.25">
      <c r="K5422" s="94" t="s">
        <v>6418</v>
      </c>
      <c r="L5422" s="94" t="s">
        <v>15891</v>
      </c>
    </row>
    <row r="5423" spans="11:12" ht="15" x14ac:dyDescent="0.25">
      <c r="K5423" s="94" t="s">
        <v>6419</v>
      </c>
      <c r="L5423" s="94" t="s">
        <v>15892</v>
      </c>
    </row>
    <row r="5424" spans="11:12" ht="15" x14ac:dyDescent="0.25">
      <c r="K5424" s="94" t="s">
        <v>6420</v>
      </c>
      <c r="L5424" s="94" t="s">
        <v>15893</v>
      </c>
    </row>
    <row r="5425" spans="11:12" ht="15" x14ac:dyDescent="0.25">
      <c r="K5425" s="94" t="s">
        <v>6421</v>
      </c>
      <c r="L5425" s="94" t="s">
        <v>15894</v>
      </c>
    </row>
    <row r="5426" spans="11:12" ht="15" x14ac:dyDescent="0.25">
      <c r="K5426" s="94" t="s">
        <v>6422</v>
      </c>
      <c r="L5426" s="94" t="s">
        <v>6423</v>
      </c>
    </row>
    <row r="5427" spans="11:12" ht="15" x14ac:dyDescent="0.25">
      <c r="K5427" s="94" t="s">
        <v>6424</v>
      </c>
      <c r="L5427" s="94" t="s">
        <v>6425</v>
      </c>
    </row>
    <row r="5428" spans="11:12" ht="15" x14ac:dyDescent="0.25">
      <c r="K5428" s="94" t="s">
        <v>6426</v>
      </c>
      <c r="L5428" s="94" t="s">
        <v>6427</v>
      </c>
    </row>
    <row r="5429" spans="11:12" ht="15" x14ac:dyDescent="0.25">
      <c r="K5429" s="94" t="s">
        <v>6428</v>
      </c>
      <c r="L5429" s="94" t="s">
        <v>15895</v>
      </c>
    </row>
    <row r="5430" spans="11:12" ht="15" x14ac:dyDescent="0.25">
      <c r="K5430" s="94" t="s">
        <v>6429</v>
      </c>
      <c r="L5430" s="94" t="s">
        <v>15896</v>
      </c>
    </row>
    <row r="5431" spans="11:12" ht="15" x14ac:dyDescent="0.25">
      <c r="K5431" s="94" t="s">
        <v>6430</v>
      </c>
      <c r="L5431" s="94" t="s">
        <v>15897</v>
      </c>
    </row>
    <row r="5432" spans="11:12" ht="15" x14ac:dyDescent="0.25">
      <c r="K5432" s="94" t="s">
        <v>6431</v>
      </c>
      <c r="L5432" s="94" t="s">
        <v>15898</v>
      </c>
    </row>
    <row r="5433" spans="11:12" ht="15" x14ac:dyDescent="0.25">
      <c r="K5433" s="94" t="s">
        <v>6432</v>
      </c>
      <c r="L5433" s="94" t="s">
        <v>15899</v>
      </c>
    </row>
    <row r="5434" spans="11:12" ht="15" x14ac:dyDescent="0.25">
      <c r="K5434" s="94" t="s">
        <v>6433</v>
      </c>
      <c r="L5434" s="94" t="s">
        <v>15900</v>
      </c>
    </row>
    <row r="5435" spans="11:12" ht="15" x14ac:dyDescent="0.25">
      <c r="K5435" s="94" t="s">
        <v>6434</v>
      </c>
      <c r="L5435" s="94" t="s">
        <v>15901</v>
      </c>
    </row>
    <row r="5436" spans="11:12" ht="15" x14ac:dyDescent="0.25">
      <c r="K5436" s="94" t="s">
        <v>6435</v>
      </c>
      <c r="L5436" s="94" t="s">
        <v>15902</v>
      </c>
    </row>
    <row r="5437" spans="11:12" ht="15" x14ac:dyDescent="0.25">
      <c r="K5437" s="94" t="s">
        <v>6436</v>
      </c>
      <c r="L5437" s="94" t="s">
        <v>15903</v>
      </c>
    </row>
    <row r="5438" spans="11:12" ht="15" x14ac:dyDescent="0.25">
      <c r="K5438" s="94" t="s">
        <v>6437</v>
      </c>
      <c r="L5438" s="94" t="s">
        <v>15904</v>
      </c>
    </row>
    <row r="5439" spans="11:12" ht="15" x14ac:dyDescent="0.25">
      <c r="K5439" s="94" t="s">
        <v>6438</v>
      </c>
      <c r="L5439" s="94" t="s">
        <v>15905</v>
      </c>
    </row>
    <row r="5440" spans="11:12" ht="15" x14ac:dyDescent="0.25">
      <c r="K5440" s="94" t="s">
        <v>6439</v>
      </c>
      <c r="L5440" s="94" t="s">
        <v>15906</v>
      </c>
    </row>
    <row r="5441" spans="11:12" ht="15" x14ac:dyDescent="0.25">
      <c r="K5441" s="94" t="s">
        <v>6440</v>
      </c>
      <c r="L5441" s="94" t="s">
        <v>15907</v>
      </c>
    </row>
    <row r="5442" spans="11:12" ht="15" x14ac:dyDescent="0.25">
      <c r="K5442" s="94" t="s">
        <v>6441</v>
      </c>
      <c r="L5442" s="94" t="s">
        <v>6442</v>
      </c>
    </row>
    <row r="5443" spans="11:12" ht="15" x14ac:dyDescent="0.25">
      <c r="K5443" s="94" t="s">
        <v>6443</v>
      </c>
      <c r="L5443" s="94" t="s">
        <v>15908</v>
      </c>
    </row>
    <row r="5444" spans="11:12" ht="15" x14ac:dyDescent="0.25">
      <c r="K5444" s="94" t="s">
        <v>6444</v>
      </c>
      <c r="L5444" s="94" t="s">
        <v>15909</v>
      </c>
    </row>
    <row r="5445" spans="11:12" ht="15" x14ac:dyDescent="0.25">
      <c r="K5445" s="94" t="s">
        <v>6445</v>
      </c>
      <c r="L5445" s="94" t="s">
        <v>15910</v>
      </c>
    </row>
    <row r="5446" spans="11:12" ht="15" x14ac:dyDescent="0.25">
      <c r="K5446" s="94" t="s">
        <v>6446</v>
      </c>
      <c r="L5446" s="94" t="s">
        <v>23264</v>
      </c>
    </row>
    <row r="5447" spans="11:12" ht="15" x14ac:dyDescent="0.25">
      <c r="K5447" s="94" t="s">
        <v>12084</v>
      </c>
      <c r="L5447" s="94" t="s">
        <v>23265</v>
      </c>
    </row>
    <row r="5448" spans="11:12" ht="15" x14ac:dyDescent="0.25">
      <c r="K5448" s="94" t="s">
        <v>6447</v>
      </c>
      <c r="L5448" s="94" t="s">
        <v>15913</v>
      </c>
    </row>
    <row r="5449" spans="11:12" ht="15" x14ac:dyDescent="0.25">
      <c r="K5449" s="94" t="s">
        <v>6448</v>
      </c>
      <c r="L5449" s="94" t="s">
        <v>23266</v>
      </c>
    </row>
    <row r="5450" spans="11:12" ht="15" x14ac:dyDescent="0.25">
      <c r="K5450" s="94" t="s">
        <v>6449</v>
      </c>
      <c r="L5450" s="94" t="s">
        <v>15913</v>
      </c>
    </row>
    <row r="5451" spans="11:12" ht="15" x14ac:dyDescent="0.25">
      <c r="K5451" s="94" t="s">
        <v>6450</v>
      </c>
      <c r="L5451" s="94" t="s">
        <v>15914</v>
      </c>
    </row>
    <row r="5452" spans="11:12" ht="15" x14ac:dyDescent="0.25">
      <c r="K5452" s="94" t="s">
        <v>6451</v>
      </c>
      <c r="L5452" s="94" t="s">
        <v>15915</v>
      </c>
    </row>
    <row r="5453" spans="11:12" ht="15" x14ac:dyDescent="0.25">
      <c r="K5453" s="94" t="s">
        <v>6452</v>
      </c>
      <c r="L5453" s="94" t="s">
        <v>15913</v>
      </c>
    </row>
    <row r="5454" spans="11:12" ht="15" x14ac:dyDescent="0.25">
      <c r="K5454" s="94" t="s">
        <v>6453</v>
      </c>
      <c r="L5454" s="94" t="s">
        <v>15916</v>
      </c>
    </row>
    <row r="5455" spans="11:12" ht="15" x14ac:dyDescent="0.25">
      <c r="K5455" s="94" t="s">
        <v>24323</v>
      </c>
      <c r="L5455" s="94" t="s">
        <v>24324</v>
      </c>
    </row>
    <row r="5456" spans="11:12" ht="15" x14ac:dyDescent="0.25">
      <c r="K5456" s="94" t="s">
        <v>12085</v>
      </c>
      <c r="L5456" s="94" t="s">
        <v>15917</v>
      </c>
    </row>
    <row r="5457" spans="11:12" ht="15" x14ac:dyDescent="0.25">
      <c r="K5457" s="94" t="s">
        <v>6454</v>
      </c>
      <c r="L5457" s="94" t="s">
        <v>6455</v>
      </c>
    </row>
    <row r="5458" spans="11:12" ht="15" x14ac:dyDescent="0.25">
      <c r="K5458" s="94" t="s">
        <v>6456</v>
      </c>
      <c r="L5458" s="94" t="s">
        <v>6457</v>
      </c>
    </row>
    <row r="5459" spans="11:12" ht="15" x14ac:dyDescent="0.25">
      <c r="K5459" s="94" t="s">
        <v>6458</v>
      </c>
      <c r="L5459" s="94" t="s">
        <v>6459</v>
      </c>
    </row>
    <row r="5460" spans="11:12" ht="15" x14ac:dyDescent="0.25">
      <c r="K5460" s="94" t="s">
        <v>6460</v>
      </c>
      <c r="L5460" s="94" t="s">
        <v>6461</v>
      </c>
    </row>
    <row r="5461" spans="11:12" ht="15" x14ac:dyDescent="0.25">
      <c r="K5461" s="94" t="s">
        <v>6462</v>
      </c>
      <c r="L5461" s="94" t="s">
        <v>6463</v>
      </c>
    </row>
    <row r="5462" spans="11:12" ht="15" x14ac:dyDescent="0.25">
      <c r="K5462" s="94" t="s">
        <v>6464</v>
      </c>
      <c r="L5462" s="94" t="s">
        <v>6465</v>
      </c>
    </row>
    <row r="5463" spans="11:12" ht="15" x14ac:dyDescent="0.25">
      <c r="K5463" s="94" t="s">
        <v>6466</v>
      </c>
      <c r="L5463" s="94" t="s">
        <v>6467</v>
      </c>
    </row>
    <row r="5464" spans="11:12" ht="15" x14ac:dyDescent="0.25">
      <c r="K5464" s="94" t="s">
        <v>6468</v>
      </c>
      <c r="L5464" s="94" t="s">
        <v>6469</v>
      </c>
    </row>
    <row r="5465" spans="11:12" ht="15" x14ac:dyDescent="0.25">
      <c r="K5465" s="94" t="s">
        <v>6470</v>
      </c>
      <c r="L5465" s="94" t="s">
        <v>6471</v>
      </c>
    </row>
    <row r="5466" spans="11:12" ht="15" x14ac:dyDescent="0.25">
      <c r="K5466" s="94" t="s">
        <v>6472</v>
      </c>
      <c r="L5466" s="94" t="s">
        <v>6473</v>
      </c>
    </row>
    <row r="5467" spans="11:12" ht="15" x14ac:dyDescent="0.25">
      <c r="K5467" s="94" t="s">
        <v>6474</v>
      </c>
      <c r="L5467" s="94" t="s">
        <v>6475</v>
      </c>
    </row>
    <row r="5468" spans="11:12" ht="15" x14ac:dyDescent="0.25">
      <c r="K5468" s="94" t="s">
        <v>6476</v>
      </c>
      <c r="L5468" s="94" t="s">
        <v>6477</v>
      </c>
    </row>
    <row r="5469" spans="11:12" ht="15" x14ac:dyDescent="0.25">
      <c r="K5469" s="94" t="s">
        <v>6478</v>
      </c>
      <c r="L5469" s="94" t="s">
        <v>6479</v>
      </c>
    </row>
    <row r="5470" spans="11:12" ht="15" x14ac:dyDescent="0.25">
      <c r="K5470" s="94" t="s">
        <v>6480</v>
      </c>
      <c r="L5470" s="94" t="s">
        <v>6481</v>
      </c>
    </row>
    <row r="5471" spans="11:12" ht="15" x14ac:dyDescent="0.25">
      <c r="K5471" s="94" t="s">
        <v>6482</v>
      </c>
      <c r="L5471" s="94" t="s">
        <v>6483</v>
      </c>
    </row>
    <row r="5472" spans="11:12" ht="15" x14ac:dyDescent="0.25">
      <c r="K5472" s="94" t="s">
        <v>6484</v>
      </c>
      <c r="L5472" s="94" t="s">
        <v>6485</v>
      </c>
    </row>
    <row r="5473" spans="11:12" ht="15" x14ac:dyDescent="0.25">
      <c r="K5473" s="94" t="s">
        <v>6486</v>
      </c>
      <c r="L5473" s="94" t="s">
        <v>6487</v>
      </c>
    </row>
    <row r="5474" spans="11:12" ht="15" x14ac:dyDescent="0.25">
      <c r="K5474" s="94" t="s">
        <v>6488</v>
      </c>
      <c r="L5474" s="94" t="s">
        <v>6489</v>
      </c>
    </row>
    <row r="5475" spans="11:12" ht="15" x14ac:dyDescent="0.25">
      <c r="K5475" s="94" t="s">
        <v>6490</v>
      </c>
      <c r="L5475" s="94" t="s">
        <v>6491</v>
      </c>
    </row>
    <row r="5476" spans="11:12" ht="15" x14ac:dyDescent="0.25">
      <c r="K5476" s="94" t="s">
        <v>6492</v>
      </c>
      <c r="L5476" s="94" t="s">
        <v>6493</v>
      </c>
    </row>
    <row r="5477" spans="11:12" ht="15" x14ac:dyDescent="0.25">
      <c r="K5477" s="94" t="s">
        <v>6494</v>
      </c>
      <c r="L5477" s="94" t="s">
        <v>6495</v>
      </c>
    </row>
    <row r="5478" spans="11:12" ht="15" x14ac:dyDescent="0.25">
      <c r="K5478" s="94" t="s">
        <v>6496</v>
      </c>
      <c r="L5478" s="94" t="s">
        <v>6497</v>
      </c>
    </row>
    <row r="5479" spans="11:12" ht="15" x14ac:dyDescent="0.25">
      <c r="K5479" s="94" t="s">
        <v>6498</v>
      </c>
      <c r="L5479" s="94" t="s">
        <v>6499</v>
      </c>
    </row>
    <row r="5480" spans="11:12" ht="15" x14ac:dyDescent="0.25">
      <c r="K5480" s="94" t="s">
        <v>6500</v>
      </c>
      <c r="L5480" s="94" t="s">
        <v>6501</v>
      </c>
    </row>
    <row r="5481" spans="11:12" ht="15" x14ac:dyDescent="0.25">
      <c r="K5481" s="94" t="s">
        <v>6502</v>
      </c>
      <c r="L5481" s="94" t="s">
        <v>6501</v>
      </c>
    </row>
    <row r="5482" spans="11:12" ht="15" x14ac:dyDescent="0.25">
      <c r="K5482" s="94" t="s">
        <v>6503</v>
      </c>
      <c r="L5482" s="94" t="s">
        <v>6504</v>
      </c>
    </row>
    <row r="5483" spans="11:12" ht="15" x14ac:dyDescent="0.25">
      <c r="K5483" s="94" t="s">
        <v>6505</v>
      </c>
      <c r="L5483" s="94" t="s">
        <v>6506</v>
      </c>
    </row>
    <row r="5484" spans="11:12" ht="15" x14ac:dyDescent="0.25">
      <c r="K5484" s="94" t="s">
        <v>6507</v>
      </c>
      <c r="L5484" s="94" t="s">
        <v>6508</v>
      </c>
    </row>
    <row r="5485" spans="11:12" ht="15" x14ac:dyDescent="0.25">
      <c r="K5485" s="94" t="s">
        <v>6509</v>
      </c>
      <c r="L5485" s="94" t="s">
        <v>6510</v>
      </c>
    </row>
    <row r="5486" spans="11:12" ht="15" x14ac:dyDescent="0.25">
      <c r="K5486" s="94" t="s">
        <v>6511</v>
      </c>
      <c r="L5486" s="94" t="s">
        <v>6512</v>
      </c>
    </row>
    <row r="5487" spans="11:12" ht="15" x14ac:dyDescent="0.25">
      <c r="K5487" s="94" t="s">
        <v>6513</v>
      </c>
      <c r="L5487" s="94" t="s">
        <v>6514</v>
      </c>
    </row>
    <row r="5488" spans="11:12" ht="15" x14ac:dyDescent="0.25">
      <c r="K5488" s="94" t="s">
        <v>6515</v>
      </c>
      <c r="L5488" s="94" t="s">
        <v>6516</v>
      </c>
    </row>
    <row r="5489" spans="11:12" ht="15" x14ac:dyDescent="0.25">
      <c r="K5489" s="94" t="s">
        <v>6517</v>
      </c>
      <c r="L5489" s="94" t="s">
        <v>6518</v>
      </c>
    </row>
    <row r="5490" spans="11:12" ht="15" x14ac:dyDescent="0.25">
      <c r="K5490" s="94" t="s">
        <v>6519</v>
      </c>
      <c r="L5490" s="94" t="s">
        <v>6520</v>
      </c>
    </row>
    <row r="5491" spans="11:12" ht="15" x14ac:dyDescent="0.25">
      <c r="K5491" s="94" t="s">
        <v>6521</v>
      </c>
      <c r="L5491" s="94" t="s">
        <v>6522</v>
      </c>
    </row>
    <row r="5492" spans="11:12" ht="15" x14ac:dyDescent="0.25">
      <c r="K5492" s="94" t="s">
        <v>6523</v>
      </c>
      <c r="L5492" s="94" t="s">
        <v>6524</v>
      </c>
    </row>
    <row r="5493" spans="11:12" ht="15" x14ac:dyDescent="0.25">
      <c r="K5493" s="94" t="s">
        <v>6525</v>
      </c>
      <c r="L5493" s="94" t="s">
        <v>6526</v>
      </c>
    </row>
    <row r="5494" spans="11:12" ht="15" x14ac:dyDescent="0.25">
      <c r="K5494" s="94" t="s">
        <v>6527</v>
      </c>
      <c r="L5494" s="94" t="s">
        <v>6528</v>
      </c>
    </row>
    <row r="5495" spans="11:12" ht="15" x14ac:dyDescent="0.25">
      <c r="K5495" s="94" t="s">
        <v>6529</v>
      </c>
      <c r="L5495" s="94" t="s">
        <v>6530</v>
      </c>
    </row>
    <row r="5496" spans="11:12" ht="15" x14ac:dyDescent="0.25">
      <c r="K5496" s="94" t="s">
        <v>6531</v>
      </c>
      <c r="L5496" s="94" t="s">
        <v>6532</v>
      </c>
    </row>
    <row r="5497" spans="11:12" ht="15" x14ac:dyDescent="0.25">
      <c r="K5497" s="94" t="s">
        <v>6533</v>
      </c>
      <c r="L5497" s="94" t="s">
        <v>6534</v>
      </c>
    </row>
    <row r="5498" spans="11:12" ht="15" x14ac:dyDescent="0.25">
      <c r="K5498" s="94" t="s">
        <v>6535</v>
      </c>
      <c r="L5498" s="94" t="s">
        <v>6536</v>
      </c>
    </row>
    <row r="5499" spans="11:12" ht="15" x14ac:dyDescent="0.25">
      <c r="K5499" s="94" t="s">
        <v>6537</v>
      </c>
      <c r="L5499" s="94" t="s">
        <v>6538</v>
      </c>
    </row>
    <row r="5500" spans="11:12" ht="15" x14ac:dyDescent="0.25">
      <c r="K5500" s="94" t="s">
        <v>6539</v>
      </c>
      <c r="L5500" s="94" t="s">
        <v>6540</v>
      </c>
    </row>
    <row r="5501" spans="11:12" ht="15" x14ac:dyDescent="0.25">
      <c r="K5501" s="94" t="s">
        <v>6541</v>
      </c>
      <c r="L5501" s="94" t="s">
        <v>6542</v>
      </c>
    </row>
    <row r="5502" spans="11:12" ht="15" x14ac:dyDescent="0.25">
      <c r="K5502" s="94" t="s">
        <v>6543</v>
      </c>
      <c r="L5502" s="94" t="s">
        <v>6544</v>
      </c>
    </row>
    <row r="5503" spans="11:12" ht="15" x14ac:dyDescent="0.25">
      <c r="K5503" s="94" t="s">
        <v>6545</v>
      </c>
      <c r="L5503" s="94" t="s">
        <v>6546</v>
      </c>
    </row>
    <row r="5504" spans="11:12" ht="15" x14ac:dyDescent="0.25">
      <c r="K5504" s="94" t="s">
        <v>6547</v>
      </c>
      <c r="L5504" s="94" t="s">
        <v>6075</v>
      </c>
    </row>
    <row r="5505" spans="11:12" ht="15" x14ac:dyDescent="0.25">
      <c r="K5505" s="94" t="s">
        <v>6548</v>
      </c>
      <c r="L5505" s="94" t="s">
        <v>6549</v>
      </c>
    </row>
    <row r="5506" spans="11:12" ht="15" x14ac:dyDescent="0.25">
      <c r="K5506" s="94" t="s">
        <v>6550</v>
      </c>
      <c r="L5506" s="94" t="s">
        <v>6551</v>
      </c>
    </row>
    <row r="5507" spans="11:12" ht="15" x14ac:dyDescent="0.25">
      <c r="K5507" s="94" t="s">
        <v>6552</v>
      </c>
      <c r="L5507" s="94" t="s">
        <v>6553</v>
      </c>
    </row>
    <row r="5508" spans="11:12" ht="15" x14ac:dyDescent="0.25">
      <c r="K5508" s="94" t="s">
        <v>6554</v>
      </c>
      <c r="L5508" s="94" t="s">
        <v>6555</v>
      </c>
    </row>
    <row r="5509" spans="11:12" ht="15" x14ac:dyDescent="0.25">
      <c r="K5509" s="94" t="s">
        <v>6556</v>
      </c>
      <c r="L5509" s="94" t="s">
        <v>6557</v>
      </c>
    </row>
    <row r="5510" spans="11:12" ht="15" x14ac:dyDescent="0.25">
      <c r="K5510" s="94" t="s">
        <v>6558</v>
      </c>
      <c r="L5510" s="94" t="s">
        <v>6559</v>
      </c>
    </row>
    <row r="5511" spans="11:12" ht="15" x14ac:dyDescent="0.25">
      <c r="K5511" s="94" t="s">
        <v>6560</v>
      </c>
      <c r="L5511" s="94" t="s">
        <v>6561</v>
      </c>
    </row>
    <row r="5512" spans="11:12" ht="15" x14ac:dyDescent="0.25">
      <c r="K5512" s="94" t="s">
        <v>6562</v>
      </c>
      <c r="L5512" s="94" t="s">
        <v>6563</v>
      </c>
    </row>
    <row r="5513" spans="11:12" ht="15" x14ac:dyDescent="0.25">
      <c r="K5513" s="94" t="s">
        <v>6564</v>
      </c>
      <c r="L5513" s="94" t="s">
        <v>6565</v>
      </c>
    </row>
    <row r="5514" spans="11:12" ht="15" x14ac:dyDescent="0.25">
      <c r="K5514" s="94" t="s">
        <v>6566</v>
      </c>
      <c r="L5514" s="94" t="s">
        <v>6567</v>
      </c>
    </row>
    <row r="5515" spans="11:12" ht="15" x14ac:dyDescent="0.25">
      <c r="K5515" s="94" t="s">
        <v>6568</v>
      </c>
      <c r="L5515" s="94" t="s">
        <v>6569</v>
      </c>
    </row>
    <row r="5516" spans="11:12" ht="15" x14ac:dyDescent="0.25">
      <c r="K5516" s="94" t="s">
        <v>6570</v>
      </c>
      <c r="L5516" s="94" t="s">
        <v>6571</v>
      </c>
    </row>
    <row r="5517" spans="11:12" ht="15" x14ac:dyDescent="0.25">
      <c r="K5517" s="94" t="s">
        <v>6572</v>
      </c>
      <c r="L5517" s="94" t="s">
        <v>6573</v>
      </c>
    </row>
    <row r="5518" spans="11:12" ht="15" x14ac:dyDescent="0.25">
      <c r="K5518" s="94" t="s">
        <v>6574</v>
      </c>
      <c r="L5518" s="94" t="s">
        <v>6575</v>
      </c>
    </row>
    <row r="5519" spans="11:12" ht="15" x14ac:dyDescent="0.25">
      <c r="K5519" s="94" t="s">
        <v>6576</v>
      </c>
      <c r="L5519" s="94" t="s">
        <v>6577</v>
      </c>
    </row>
    <row r="5520" spans="11:12" ht="15" x14ac:dyDescent="0.25">
      <c r="K5520" s="94" t="s">
        <v>6578</v>
      </c>
      <c r="L5520" s="94" t="s">
        <v>6579</v>
      </c>
    </row>
    <row r="5521" spans="11:12" ht="15" x14ac:dyDescent="0.25">
      <c r="K5521" s="94" t="s">
        <v>6580</v>
      </c>
      <c r="L5521" s="94" t="s">
        <v>6581</v>
      </c>
    </row>
    <row r="5522" spans="11:12" ht="15" x14ac:dyDescent="0.25">
      <c r="K5522" s="94" t="s">
        <v>6582</v>
      </c>
      <c r="L5522" s="94" t="s">
        <v>6583</v>
      </c>
    </row>
    <row r="5523" spans="11:12" ht="15" x14ac:dyDescent="0.25">
      <c r="K5523" s="94" t="s">
        <v>6584</v>
      </c>
      <c r="L5523" s="94" t="s">
        <v>6585</v>
      </c>
    </row>
    <row r="5524" spans="11:12" ht="15" x14ac:dyDescent="0.25">
      <c r="K5524" s="94" t="s">
        <v>6586</v>
      </c>
      <c r="L5524" s="94" t="s">
        <v>6587</v>
      </c>
    </row>
    <row r="5525" spans="11:12" ht="15" x14ac:dyDescent="0.25">
      <c r="K5525" s="94" t="s">
        <v>6588</v>
      </c>
      <c r="L5525" s="94" t="s">
        <v>6589</v>
      </c>
    </row>
    <row r="5526" spans="11:12" ht="15" x14ac:dyDescent="0.25">
      <c r="K5526" s="94" t="s">
        <v>6590</v>
      </c>
      <c r="L5526" s="94" t="s">
        <v>6591</v>
      </c>
    </row>
    <row r="5527" spans="11:12" ht="15" x14ac:dyDescent="0.25">
      <c r="K5527" s="94" t="s">
        <v>6592</v>
      </c>
      <c r="L5527" s="94" t="s">
        <v>6593</v>
      </c>
    </row>
    <row r="5528" spans="11:12" ht="15" x14ac:dyDescent="0.25">
      <c r="K5528" s="94" t="s">
        <v>6594</v>
      </c>
      <c r="L5528" s="94" t="s">
        <v>6595</v>
      </c>
    </row>
    <row r="5529" spans="11:12" ht="15" x14ac:dyDescent="0.25">
      <c r="K5529" s="94" t="s">
        <v>6596</v>
      </c>
      <c r="L5529" s="94" t="s">
        <v>6597</v>
      </c>
    </row>
    <row r="5530" spans="11:12" ht="15" x14ac:dyDescent="0.25">
      <c r="K5530" s="94" t="s">
        <v>6598</v>
      </c>
      <c r="L5530" s="94" t="s">
        <v>6599</v>
      </c>
    </row>
    <row r="5531" spans="11:12" ht="15" x14ac:dyDescent="0.25">
      <c r="K5531" s="94" t="s">
        <v>6600</v>
      </c>
      <c r="L5531" s="94" t="s">
        <v>6601</v>
      </c>
    </row>
    <row r="5532" spans="11:12" ht="15" x14ac:dyDescent="0.25">
      <c r="K5532" s="94" t="s">
        <v>6602</v>
      </c>
      <c r="L5532" s="94" t="s">
        <v>6603</v>
      </c>
    </row>
    <row r="5533" spans="11:12" ht="15" x14ac:dyDescent="0.25">
      <c r="K5533" s="94" t="s">
        <v>6604</v>
      </c>
      <c r="L5533" s="94" t="s">
        <v>6605</v>
      </c>
    </row>
    <row r="5534" spans="11:12" ht="15" x14ac:dyDescent="0.25">
      <c r="K5534" s="94" t="s">
        <v>6606</v>
      </c>
      <c r="L5534" s="94" t="s">
        <v>6607</v>
      </c>
    </row>
    <row r="5535" spans="11:12" ht="15" x14ac:dyDescent="0.25">
      <c r="K5535" s="94" t="s">
        <v>6608</v>
      </c>
      <c r="L5535" s="94" t="s">
        <v>6609</v>
      </c>
    </row>
    <row r="5536" spans="11:12" ht="15" x14ac:dyDescent="0.25">
      <c r="K5536" s="94" t="s">
        <v>6610</v>
      </c>
      <c r="L5536" s="94" t="s">
        <v>6611</v>
      </c>
    </row>
    <row r="5537" spans="11:12" ht="15" x14ac:dyDescent="0.25">
      <c r="K5537" s="94" t="s">
        <v>6612</v>
      </c>
      <c r="L5537" s="94" t="s">
        <v>6613</v>
      </c>
    </row>
    <row r="5538" spans="11:12" ht="15" x14ac:dyDescent="0.25">
      <c r="K5538" s="94" t="s">
        <v>6614</v>
      </c>
      <c r="L5538" s="94" t="s">
        <v>6615</v>
      </c>
    </row>
    <row r="5539" spans="11:12" ht="15" x14ac:dyDescent="0.25">
      <c r="K5539" s="94" t="s">
        <v>6616</v>
      </c>
      <c r="L5539" s="94" t="s">
        <v>6617</v>
      </c>
    </row>
    <row r="5540" spans="11:12" ht="15" x14ac:dyDescent="0.25">
      <c r="K5540" s="94" t="s">
        <v>6618</v>
      </c>
      <c r="L5540" s="94" t="s">
        <v>6619</v>
      </c>
    </row>
    <row r="5541" spans="11:12" ht="15" x14ac:dyDescent="0.25">
      <c r="K5541" s="94" t="s">
        <v>6620</v>
      </c>
      <c r="L5541" s="94" t="s">
        <v>6621</v>
      </c>
    </row>
    <row r="5542" spans="11:12" ht="15" x14ac:dyDescent="0.25">
      <c r="K5542" s="94" t="s">
        <v>6622</v>
      </c>
      <c r="L5542" s="94" t="s">
        <v>6623</v>
      </c>
    </row>
    <row r="5543" spans="11:12" ht="15" x14ac:dyDescent="0.25">
      <c r="K5543" s="94" t="s">
        <v>6624</v>
      </c>
      <c r="L5543" s="94" t="s">
        <v>6625</v>
      </c>
    </row>
    <row r="5544" spans="11:12" ht="15" x14ac:dyDescent="0.25">
      <c r="K5544" s="94" t="s">
        <v>6626</v>
      </c>
      <c r="L5544" s="94" t="s">
        <v>6627</v>
      </c>
    </row>
    <row r="5545" spans="11:12" ht="15" x14ac:dyDescent="0.25">
      <c r="K5545" s="94" t="s">
        <v>6628</v>
      </c>
      <c r="L5545" s="94" t="s">
        <v>6629</v>
      </c>
    </row>
    <row r="5546" spans="11:12" ht="15" x14ac:dyDescent="0.25">
      <c r="K5546" s="94" t="s">
        <v>6630</v>
      </c>
      <c r="L5546" s="94" t="s">
        <v>6631</v>
      </c>
    </row>
    <row r="5547" spans="11:12" ht="15" x14ac:dyDescent="0.25">
      <c r="K5547" s="94" t="s">
        <v>6632</v>
      </c>
      <c r="L5547" s="94" t="s">
        <v>6633</v>
      </c>
    </row>
    <row r="5548" spans="11:12" ht="15" x14ac:dyDescent="0.25">
      <c r="K5548" s="94" t="s">
        <v>6634</v>
      </c>
      <c r="L5548" s="94" t="s">
        <v>6635</v>
      </c>
    </row>
    <row r="5549" spans="11:12" ht="15" x14ac:dyDescent="0.25">
      <c r="K5549" s="94" t="s">
        <v>6636</v>
      </c>
      <c r="L5549" s="94" t="s">
        <v>6637</v>
      </c>
    </row>
    <row r="5550" spans="11:12" ht="15" x14ac:dyDescent="0.25">
      <c r="K5550" s="94" t="s">
        <v>6638</v>
      </c>
      <c r="L5550" s="94" t="s">
        <v>6639</v>
      </c>
    </row>
    <row r="5551" spans="11:12" ht="15" x14ac:dyDescent="0.25">
      <c r="K5551" s="94" t="s">
        <v>6640</v>
      </c>
      <c r="L5551" s="94" t="s">
        <v>6641</v>
      </c>
    </row>
    <row r="5552" spans="11:12" ht="15" x14ac:dyDescent="0.25">
      <c r="K5552" s="94" t="s">
        <v>6642</v>
      </c>
      <c r="L5552" s="94" t="s">
        <v>6643</v>
      </c>
    </row>
    <row r="5553" spans="11:12" ht="15" x14ac:dyDescent="0.25">
      <c r="K5553" s="94" t="s">
        <v>6644</v>
      </c>
      <c r="L5553" s="94" t="s">
        <v>6645</v>
      </c>
    </row>
    <row r="5554" spans="11:12" ht="15" x14ac:dyDescent="0.25">
      <c r="K5554" s="94" t="s">
        <v>6646</v>
      </c>
      <c r="L5554" s="94" t="s">
        <v>6647</v>
      </c>
    </row>
    <row r="5555" spans="11:12" ht="15" x14ac:dyDescent="0.25">
      <c r="K5555" s="94" t="s">
        <v>6648</v>
      </c>
      <c r="L5555" s="94" t="s">
        <v>6649</v>
      </c>
    </row>
    <row r="5556" spans="11:12" ht="15" x14ac:dyDescent="0.25">
      <c r="K5556" s="94" t="s">
        <v>6650</v>
      </c>
      <c r="L5556" s="94" t="s">
        <v>6651</v>
      </c>
    </row>
    <row r="5557" spans="11:12" ht="15" x14ac:dyDescent="0.25">
      <c r="K5557" s="94" t="s">
        <v>6652</v>
      </c>
      <c r="L5557" s="94" t="s">
        <v>6653</v>
      </c>
    </row>
    <row r="5558" spans="11:12" ht="15" x14ac:dyDescent="0.25">
      <c r="K5558" s="94" t="s">
        <v>6654</v>
      </c>
      <c r="L5558" s="94" t="s">
        <v>6655</v>
      </c>
    </row>
    <row r="5559" spans="11:12" ht="15" x14ac:dyDescent="0.25">
      <c r="K5559" s="94" t="s">
        <v>6656</v>
      </c>
      <c r="L5559" s="94" t="s">
        <v>6657</v>
      </c>
    </row>
    <row r="5560" spans="11:12" ht="15" x14ac:dyDescent="0.25">
      <c r="K5560" s="94" t="s">
        <v>6658</v>
      </c>
      <c r="L5560" s="94" t="s">
        <v>6659</v>
      </c>
    </row>
    <row r="5561" spans="11:12" ht="15" x14ac:dyDescent="0.25">
      <c r="K5561" s="94" t="s">
        <v>6660</v>
      </c>
      <c r="L5561" s="94" t="s">
        <v>6661</v>
      </c>
    </row>
    <row r="5562" spans="11:12" ht="15" x14ac:dyDescent="0.25">
      <c r="K5562" s="94" t="s">
        <v>6662</v>
      </c>
      <c r="L5562" s="94" t="s">
        <v>6663</v>
      </c>
    </row>
    <row r="5563" spans="11:12" ht="15" x14ac:dyDescent="0.25">
      <c r="K5563" s="94" t="s">
        <v>6664</v>
      </c>
      <c r="L5563" s="94" t="s">
        <v>6665</v>
      </c>
    </row>
    <row r="5564" spans="11:12" ht="15" x14ac:dyDescent="0.25">
      <c r="K5564" s="94" t="s">
        <v>6666</v>
      </c>
      <c r="L5564" s="94" t="s">
        <v>6667</v>
      </c>
    </row>
    <row r="5565" spans="11:12" ht="15" x14ac:dyDescent="0.25">
      <c r="K5565" s="94" t="s">
        <v>6668</v>
      </c>
      <c r="L5565" s="94" t="s">
        <v>15918</v>
      </c>
    </row>
    <row r="5566" spans="11:12" ht="15" x14ac:dyDescent="0.25">
      <c r="K5566" s="94" t="s">
        <v>6669</v>
      </c>
      <c r="L5566" s="94" t="s">
        <v>15919</v>
      </c>
    </row>
    <row r="5567" spans="11:12" ht="15" x14ac:dyDescent="0.25">
      <c r="K5567" s="94" t="s">
        <v>6670</v>
      </c>
      <c r="L5567" s="94" t="s">
        <v>15920</v>
      </c>
    </row>
    <row r="5568" spans="11:12" ht="15" x14ac:dyDescent="0.25">
      <c r="K5568" s="94" t="s">
        <v>6671</v>
      </c>
      <c r="L5568" s="94" t="s">
        <v>5917</v>
      </c>
    </row>
    <row r="5569" spans="11:12" ht="15" x14ac:dyDescent="0.25">
      <c r="K5569" s="94" t="s">
        <v>6672</v>
      </c>
      <c r="L5569" s="94" t="s">
        <v>6673</v>
      </c>
    </row>
    <row r="5570" spans="11:12" ht="15" x14ac:dyDescent="0.25">
      <c r="K5570" s="94" t="s">
        <v>6674</v>
      </c>
      <c r="L5570" s="94" t="s">
        <v>15921</v>
      </c>
    </row>
    <row r="5571" spans="11:12" ht="15" x14ac:dyDescent="0.25">
      <c r="K5571" s="94" t="s">
        <v>6675</v>
      </c>
      <c r="L5571" s="94" t="s">
        <v>15922</v>
      </c>
    </row>
    <row r="5572" spans="11:12" ht="15" x14ac:dyDescent="0.25">
      <c r="K5572" s="94" t="s">
        <v>6676</v>
      </c>
      <c r="L5572" s="94" t="s">
        <v>15923</v>
      </c>
    </row>
    <row r="5573" spans="11:12" ht="15" x14ac:dyDescent="0.25">
      <c r="K5573" s="94" t="s">
        <v>6677</v>
      </c>
      <c r="L5573" s="94" t="s">
        <v>15924</v>
      </c>
    </row>
    <row r="5574" spans="11:12" ht="15" x14ac:dyDescent="0.25">
      <c r="K5574" s="94" t="s">
        <v>12086</v>
      </c>
      <c r="L5574" s="94" t="s">
        <v>12087</v>
      </c>
    </row>
    <row r="5575" spans="11:12" ht="15" x14ac:dyDescent="0.25">
      <c r="K5575" s="94" t="s">
        <v>6678</v>
      </c>
      <c r="L5575" s="94" t="s">
        <v>6679</v>
      </c>
    </row>
    <row r="5576" spans="11:12" ht="15" x14ac:dyDescent="0.25">
      <c r="K5576" s="94" t="s">
        <v>6680</v>
      </c>
      <c r="L5576" s="94" t="s">
        <v>6681</v>
      </c>
    </row>
    <row r="5577" spans="11:12" ht="15" x14ac:dyDescent="0.25">
      <c r="K5577" s="94" t="s">
        <v>6682</v>
      </c>
      <c r="L5577" s="94" t="s">
        <v>6683</v>
      </c>
    </row>
    <row r="5578" spans="11:12" ht="15" x14ac:dyDescent="0.25">
      <c r="K5578" s="94" t="s">
        <v>6684</v>
      </c>
      <c r="L5578" s="94" t="s">
        <v>6685</v>
      </c>
    </row>
    <row r="5579" spans="11:12" ht="15" x14ac:dyDescent="0.25">
      <c r="K5579" s="94" t="s">
        <v>6686</v>
      </c>
      <c r="L5579" s="94" t="s">
        <v>15925</v>
      </c>
    </row>
    <row r="5580" spans="11:12" ht="15" x14ac:dyDescent="0.25">
      <c r="K5580" s="94" t="s">
        <v>6688</v>
      </c>
      <c r="L5580" s="94" t="s">
        <v>6689</v>
      </c>
    </row>
    <row r="5581" spans="11:12" ht="15" x14ac:dyDescent="0.25">
      <c r="K5581" s="94" t="s">
        <v>6690</v>
      </c>
      <c r="L5581" s="94" t="s">
        <v>6691</v>
      </c>
    </row>
    <row r="5582" spans="11:12" ht="15" x14ac:dyDescent="0.25">
      <c r="K5582" s="94" t="s">
        <v>6692</v>
      </c>
      <c r="L5582" s="94" t="s">
        <v>6693</v>
      </c>
    </row>
    <row r="5583" spans="11:12" ht="15" x14ac:dyDescent="0.25">
      <c r="K5583" s="94" t="s">
        <v>6694</v>
      </c>
      <c r="L5583" s="94" t="s">
        <v>6695</v>
      </c>
    </row>
    <row r="5584" spans="11:12" ht="15" x14ac:dyDescent="0.25">
      <c r="K5584" s="94" t="s">
        <v>6696</v>
      </c>
      <c r="L5584" s="94" t="s">
        <v>6697</v>
      </c>
    </row>
    <row r="5585" spans="11:12" ht="15" x14ac:dyDescent="0.25">
      <c r="K5585" s="94" t="s">
        <v>6698</v>
      </c>
      <c r="L5585" s="94" t="s">
        <v>6699</v>
      </c>
    </row>
    <row r="5586" spans="11:12" ht="15" x14ac:dyDescent="0.25">
      <c r="K5586" s="94" t="s">
        <v>6700</v>
      </c>
      <c r="L5586" s="94" t="s">
        <v>6701</v>
      </c>
    </row>
    <row r="5587" spans="11:12" ht="15" x14ac:dyDescent="0.25">
      <c r="K5587" s="94" t="s">
        <v>6702</v>
      </c>
      <c r="L5587" s="94" t="s">
        <v>15926</v>
      </c>
    </row>
    <row r="5588" spans="11:12" ht="15" x14ac:dyDescent="0.25">
      <c r="K5588" s="94" t="s">
        <v>6703</v>
      </c>
      <c r="L5588" s="94" t="s">
        <v>6704</v>
      </c>
    </row>
    <row r="5589" spans="11:12" ht="15" x14ac:dyDescent="0.25">
      <c r="K5589" s="94" t="s">
        <v>6705</v>
      </c>
      <c r="L5589" s="94" t="s">
        <v>15927</v>
      </c>
    </row>
    <row r="5590" spans="11:12" ht="15" x14ac:dyDescent="0.25">
      <c r="K5590" s="94" t="s">
        <v>12088</v>
      </c>
      <c r="L5590" s="94" t="s">
        <v>12089</v>
      </c>
    </row>
    <row r="5591" spans="11:12" ht="15" x14ac:dyDescent="0.25">
      <c r="K5591" s="94" t="s">
        <v>6706</v>
      </c>
      <c r="L5591" s="94" t="s">
        <v>6707</v>
      </c>
    </row>
    <row r="5592" spans="11:12" ht="15" x14ac:dyDescent="0.25">
      <c r="K5592" s="94" t="s">
        <v>6708</v>
      </c>
      <c r="L5592" s="94" t="s">
        <v>6709</v>
      </c>
    </row>
    <row r="5593" spans="11:12" ht="15" x14ac:dyDescent="0.25">
      <c r="K5593" s="94" t="s">
        <v>6710</v>
      </c>
      <c r="L5593" s="94" t="s">
        <v>15928</v>
      </c>
    </row>
    <row r="5594" spans="11:12" ht="15" x14ac:dyDescent="0.25">
      <c r="K5594" s="94" t="s">
        <v>6711</v>
      </c>
      <c r="L5594" s="94" t="s">
        <v>6712</v>
      </c>
    </row>
    <row r="5595" spans="11:12" ht="15" x14ac:dyDescent="0.25">
      <c r="K5595" s="94" t="s">
        <v>6713</v>
      </c>
      <c r="L5595" s="94" t="s">
        <v>15929</v>
      </c>
    </row>
    <row r="5596" spans="11:12" ht="15" x14ac:dyDescent="0.25">
      <c r="K5596" s="94" t="s">
        <v>6714</v>
      </c>
      <c r="L5596" s="94" t="s">
        <v>15930</v>
      </c>
    </row>
    <row r="5597" spans="11:12" ht="15" x14ac:dyDescent="0.25">
      <c r="K5597" s="94" t="s">
        <v>6715</v>
      </c>
      <c r="L5597" s="94" t="s">
        <v>15931</v>
      </c>
    </row>
    <row r="5598" spans="11:12" ht="15" x14ac:dyDescent="0.25">
      <c r="K5598" s="94" t="s">
        <v>6716</v>
      </c>
      <c r="L5598" s="94" t="s">
        <v>6717</v>
      </c>
    </row>
    <row r="5599" spans="11:12" ht="15" x14ac:dyDescent="0.25">
      <c r="K5599" s="94" t="s">
        <v>6718</v>
      </c>
      <c r="L5599" s="94" t="s">
        <v>6719</v>
      </c>
    </row>
    <row r="5600" spans="11:12" ht="15" x14ac:dyDescent="0.25">
      <c r="K5600" s="94" t="s">
        <v>6720</v>
      </c>
      <c r="L5600" s="94" t="s">
        <v>15932</v>
      </c>
    </row>
    <row r="5601" spans="11:12" ht="15" x14ac:dyDescent="0.25">
      <c r="K5601" s="94" t="s">
        <v>6721</v>
      </c>
      <c r="L5601" s="94" t="s">
        <v>15933</v>
      </c>
    </row>
    <row r="5602" spans="11:12" ht="15" x14ac:dyDescent="0.25">
      <c r="K5602" s="94" t="s">
        <v>6722</v>
      </c>
      <c r="L5602" s="94" t="s">
        <v>15934</v>
      </c>
    </row>
    <row r="5603" spans="11:12" ht="15" x14ac:dyDescent="0.25">
      <c r="K5603" s="94" t="s">
        <v>6723</v>
      </c>
      <c r="L5603" s="94" t="s">
        <v>15935</v>
      </c>
    </row>
    <row r="5604" spans="11:12" ht="15" x14ac:dyDescent="0.25">
      <c r="K5604" s="94" t="s">
        <v>6724</v>
      </c>
      <c r="L5604" s="94" t="s">
        <v>6687</v>
      </c>
    </row>
    <row r="5605" spans="11:12" ht="15" x14ac:dyDescent="0.25">
      <c r="K5605" s="94" t="s">
        <v>6725</v>
      </c>
      <c r="L5605" s="94" t="s">
        <v>6687</v>
      </c>
    </row>
    <row r="5606" spans="11:12" ht="15" x14ac:dyDescent="0.25">
      <c r="K5606" s="94" t="s">
        <v>6726</v>
      </c>
      <c r="L5606" s="94" t="s">
        <v>6687</v>
      </c>
    </row>
    <row r="5607" spans="11:12" ht="15" x14ac:dyDescent="0.25">
      <c r="K5607" s="94" t="s">
        <v>6727</v>
      </c>
      <c r="L5607" s="94" t="s">
        <v>6687</v>
      </c>
    </row>
    <row r="5608" spans="11:12" ht="15" x14ac:dyDescent="0.25">
      <c r="K5608" s="94" t="s">
        <v>6728</v>
      </c>
      <c r="L5608" s="94" t="s">
        <v>6687</v>
      </c>
    </row>
    <row r="5609" spans="11:12" ht="15" x14ac:dyDescent="0.25">
      <c r="K5609" s="94" t="s">
        <v>6729</v>
      </c>
      <c r="L5609" s="94" t="s">
        <v>6687</v>
      </c>
    </row>
    <row r="5610" spans="11:12" ht="15" x14ac:dyDescent="0.25">
      <c r="K5610" s="94" t="s">
        <v>6730</v>
      </c>
      <c r="L5610" s="94" t="s">
        <v>6687</v>
      </c>
    </row>
    <row r="5611" spans="11:12" ht="15" x14ac:dyDescent="0.25">
      <c r="K5611" s="94" t="s">
        <v>6731</v>
      </c>
      <c r="L5611" s="94" t="s">
        <v>6687</v>
      </c>
    </row>
    <row r="5612" spans="11:12" ht="15" x14ac:dyDescent="0.25">
      <c r="K5612" s="94" t="s">
        <v>6732</v>
      </c>
      <c r="L5612" s="94" t="s">
        <v>6687</v>
      </c>
    </row>
    <row r="5613" spans="11:12" ht="15" x14ac:dyDescent="0.25">
      <c r="K5613" s="94" t="s">
        <v>6733</v>
      </c>
      <c r="L5613" s="94" t="s">
        <v>6687</v>
      </c>
    </row>
    <row r="5614" spans="11:12" ht="15" x14ac:dyDescent="0.25">
      <c r="K5614" s="94" t="s">
        <v>6734</v>
      </c>
      <c r="L5614" s="94" t="s">
        <v>6687</v>
      </c>
    </row>
    <row r="5615" spans="11:12" ht="15" x14ac:dyDescent="0.25">
      <c r="K5615" s="94" t="s">
        <v>6735</v>
      </c>
      <c r="L5615" s="94" t="s">
        <v>15936</v>
      </c>
    </row>
    <row r="5616" spans="11:12" ht="15" x14ac:dyDescent="0.25">
      <c r="K5616" s="94" t="s">
        <v>6736</v>
      </c>
      <c r="L5616" s="94" t="s">
        <v>15937</v>
      </c>
    </row>
    <row r="5617" spans="11:12" ht="15" x14ac:dyDescent="0.25">
      <c r="K5617" s="94" t="s">
        <v>6737</v>
      </c>
      <c r="L5617" s="94" t="s">
        <v>15938</v>
      </c>
    </row>
    <row r="5618" spans="11:12" ht="15" x14ac:dyDescent="0.25">
      <c r="K5618" s="94" t="s">
        <v>6738</v>
      </c>
      <c r="L5618" s="94" t="s">
        <v>15939</v>
      </c>
    </row>
    <row r="5619" spans="11:12" ht="15" x14ac:dyDescent="0.25">
      <c r="K5619" s="94" t="s">
        <v>6739</v>
      </c>
      <c r="L5619" s="94" t="s">
        <v>15940</v>
      </c>
    </row>
    <row r="5620" spans="11:12" ht="15" x14ac:dyDescent="0.25">
      <c r="K5620" s="94" t="s">
        <v>6740</v>
      </c>
      <c r="L5620" s="94" t="s">
        <v>15941</v>
      </c>
    </row>
    <row r="5621" spans="11:12" ht="15" x14ac:dyDescent="0.25">
      <c r="K5621" s="94" t="s">
        <v>6741</v>
      </c>
      <c r="L5621" s="94" t="s">
        <v>15940</v>
      </c>
    </row>
    <row r="5622" spans="11:12" ht="15" x14ac:dyDescent="0.25">
      <c r="K5622" s="94" t="s">
        <v>6742</v>
      </c>
      <c r="L5622" s="94" t="s">
        <v>15942</v>
      </c>
    </row>
    <row r="5623" spans="11:12" ht="15" x14ac:dyDescent="0.25">
      <c r="K5623" s="94" t="s">
        <v>6743</v>
      </c>
      <c r="L5623" s="94" t="s">
        <v>15943</v>
      </c>
    </row>
    <row r="5624" spans="11:12" ht="15" x14ac:dyDescent="0.25">
      <c r="K5624" s="94" t="s">
        <v>6744</v>
      </c>
      <c r="L5624" s="94" t="s">
        <v>15944</v>
      </c>
    </row>
    <row r="5625" spans="11:12" ht="15" x14ac:dyDescent="0.25">
      <c r="K5625" s="94" t="s">
        <v>6745</v>
      </c>
      <c r="L5625" s="94" t="s">
        <v>15945</v>
      </c>
    </row>
    <row r="5626" spans="11:12" ht="15" x14ac:dyDescent="0.25">
      <c r="K5626" s="94" t="s">
        <v>6746</v>
      </c>
      <c r="L5626" s="94" t="s">
        <v>15946</v>
      </c>
    </row>
    <row r="5627" spans="11:12" ht="15" x14ac:dyDescent="0.25">
      <c r="K5627" s="94" t="s">
        <v>6747</v>
      </c>
      <c r="L5627" s="94" t="s">
        <v>15947</v>
      </c>
    </row>
    <row r="5628" spans="11:12" ht="15" x14ac:dyDescent="0.25">
      <c r="K5628" s="94" t="s">
        <v>6748</v>
      </c>
      <c r="L5628" s="94" t="s">
        <v>15948</v>
      </c>
    </row>
    <row r="5629" spans="11:12" ht="15" x14ac:dyDescent="0.25">
      <c r="K5629" s="94" t="s">
        <v>6749</v>
      </c>
      <c r="L5629" s="94" t="s">
        <v>15949</v>
      </c>
    </row>
    <row r="5630" spans="11:12" ht="15" x14ac:dyDescent="0.25">
      <c r="K5630" s="94" t="s">
        <v>6750</v>
      </c>
      <c r="L5630" s="94" t="s">
        <v>15950</v>
      </c>
    </row>
    <row r="5631" spans="11:12" ht="15" x14ac:dyDescent="0.25">
      <c r="K5631" s="94" t="s">
        <v>6751</v>
      </c>
      <c r="L5631" s="94" t="s">
        <v>15951</v>
      </c>
    </row>
    <row r="5632" spans="11:12" ht="15" x14ac:dyDescent="0.25">
      <c r="K5632" s="94" t="s">
        <v>6752</v>
      </c>
      <c r="L5632" s="94" t="s">
        <v>15952</v>
      </c>
    </row>
    <row r="5633" spans="11:12" ht="15" x14ac:dyDescent="0.25">
      <c r="K5633" s="94" t="s">
        <v>6753</v>
      </c>
      <c r="L5633" s="94" t="s">
        <v>15953</v>
      </c>
    </row>
    <row r="5634" spans="11:12" ht="15" x14ac:dyDescent="0.25">
      <c r="K5634" s="94" t="s">
        <v>6754</v>
      </c>
      <c r="L5634" s="94" t="s">
        <v>15954</v>
      </c>
    </row>
    <row r="5635" spans="11:12" ht="15" x14ac:dyDescent="0.25">
      <c r="K5635" s="94" t="s">
        <v>6755</v>
      </c>
      <c r="L5635" s="94" t="s">
        <v>15955</v>
      </c>
    </row>
    <row r="5636" spans="11:12" ht="15" x14ac:dyDescent="0.25">
      <c r="K5636" s="94" t="s">
        <v>6756</v>
      </c>
      <c r="L5636" s="94" t="s">
        <v>15956</v>
      </c>
    </row>
    <row r="5637" spans="11:12" ht="15" x14ac:dyDescent="0.25">
      <c r="K5637" s="94" t="s">
        <v>6757</v>
      </c>
      <c r="L5637" s="94" t="s">
        <v>15957</v>
      </c>
    </row>
    <row r="5638" spans="11:12" ht="15" x14ac:dyDescent="0.25">
      <c r="K5638" s="94" t="s">
        <v>6758</v>
      </c>
      <c r="L5638" s="94" t="s">
        <v>15958</v>
      </c>
    </row>
    <row r="5639" spans="11:12" ht="15" x14ac:dyDescent="0.25">
      <c r="K5639" s="94" t="s">
        <v>6759</v>
      </c>
      <c r="L5639" s="94" t="s">
        <v>15959</v>
      </c>
    </row>
    <row r="5640" spans="11:12" ht="15" x14ac:dyDescent="0.25">
      <c r="K5640" s="94" t="s">
        <v>6760</v>
      </c>
      <c r="L5640" s="94" t="s">
        <v>15960</v>
      </c>
    </row>
    <row r="5641" spans="11:12" ht="15" x14ac:dyDescent="0.25">
      <c r="K5641" s="94" t="s">
        <v>6761</v>
      </c>
      <c r="L5641" s="94" t="s">
        <v>6762</v>
      </c>
    </row>
    <row r="5642" spans="11:12" ht="15" x14ac:dyDescent="0.25">
      <c r="K5642" s="94" t="s">
        <v>6763</v>
      </c>
      <c r="L5642" s="94" t="s">
        <v>6764</v>
      </c>
    </row>
    <row r="5643" spans="11:12" ht="15" x14ac:dyDescent="0.25">
      <c r="K5643" s="94" t="s">
        <v>6765</v>
      </c>
      <c r="L5643" s="94" t="s">
        <v>6766</v>
      </c>
    </row>
    <row r="5644" spans="11:12" ht="15" x14ac:dyDescent="0.25">
      <c r="K5644" s="94" t="s">
        <v>6767</v>
      </c>
      <c r="L5644" s="94" t="s">
        <v>6768</v>
      </c>
    </row>
    <row r="5645" spans="11:12" ht="15" x14ac:dyDescent="0.25">
      <c r="K5645" s="94" t="s">
        <v>6769</v>
      </c>
      <c r="L5645" s="94" t="s">
        <v>6770</v>
      </c>
    </row>
    <row r="5646" spans="11:12" ht="15" x14ac:dyDescent="0.25">
      <c r="K5646" s="94" t="s">
        <v>6771</v>
      </c>
      <c r="L5646" s="94" t="s">
        <v>6772</v>
      </c>
    </row>
    <row r="5647" spans="11:12" ht="15" x14ac:dyDescent="0.25">
      <c r="K5647" s="94" t="s">
        <v>6773</v>
      </c>
      <c r="L5647" s="94" t="s">
        <v>6774</v>
      </c>
    </row>
    <row r="5648" spans="11:12" ht="15" x14ac:dyDescent="0.25">
      <c r="K5648" s="94" t="s">
        <v>6775</v>
      </c>
      <c r="L5648" s="94" t="s">
        <v>6776</v>
      </c>
    </row>
    <row r="5649" spans="11:12" ht="15" x14ac:dyDescent="0.25">
      <c r="K5649" s="94" t="s">
        <v>6777</v>
      </c>
      <c r="L5649" s="94" t="s">
        <v>6778</v>
      </c>
    </row>
    <row r="5650" spans="11:12" ht="15" x14ac:dyDescent="0.25">
      <c r="K5650" s="94" t="s">
        <v>6779</v>
      </c>
      <c r="L5650" s="94" t="s">
        <v>6780</v>
      </c>
    </row>
    <row r="5651" spans="11:12" ht="15" x14ac:dyDescent="0.25">
      <c r="K5651" s="94" t="s">
        <v>6781</v>
      </c>
      <c r="L5651" s="94" t="s">
        <v>6782</v>
      </c>
    </row>
    <row r="5652" spans="11:12" ht="15" x14ac:dyDescent="0.25">
      <c r="K5652" s="94" t="s">
        <v>6783</v>
      </c>
      <c r="L5652" s="94" t="s">
        <v>6784</v>
      </c>
    </row>
    <row r="5653" spans="11:12" ht="15" x14ac:dyDescent="0.25">
      <c r="K5653" s="94" t="s">
        <v>6785</v>
      </c>
      <c r="L5653" s="94" t="s">
        <v>6786</v>
      </c>
    </row>
    <row r="5654" spans="11:12" ht="15" x14ac:dyDescent="0.25">
      <c r="K5654" s="94" t="s">
        <v>6787</v>
      </c>
      <c r="L5654" s="94" t="s">
        <v>6788</v>
      </c>
    </row>
    <row r="5655" spans="11:12" ht="15" x14ac:dyDescent="0.25">
      <c r="K5655" s="94" t="s">
        <v>6789</v>
      </c>
      <c r="L5655" s="94" t="s">
        <v>6790</v>
      </c>
    </row>
    <row r="5656" spans="11:12" ht="15" x14ac:dyDescent="0.25">
      <c r="K5656" s="94" t="s">
        <v>6791</v>
      </c>
      <c r="L5656" s="94" t="s">
        <v>6792</v>
      </c>
    </row>
    <row r="5657" spans="11:12" ht="15" x14ac:dyDescent="0.25">
      <c r="K5657" s="94" t="s">
        <v>6793</v>
      </c>
      <c r="L5657" s="94" t="s">
        <v>6794</v>
      </c>
    </row>
    <row r="5658" spans="11:12" ht="15" x14ac:dyDescent="0.25">
      <c r="K5658" s="94" t="s">
        <v>6795</v>
      </c>
      <c r="L5658" s="94" t="s">
        <v>6796</v>
      </c>
    </row>
    <row r="5659" spans="11:12" ht="15" x14ac:dyDescent="0.25">
      <c r="K5659" s="94" t="s">
        <v>6797</v>
      </c>
      <c r="L5659" s="94" t="s">
        <v>6798</v>
      </c>
    </row>
    <row r="5660" spans="11:12" ht="15" x14ac:dyDescent="0.25">
      <c r="K5660" s="94" t="s">
        <v>6799</v>
      </c>
      <c r="L5660" s="94" t="s">
        <v>6800</v>
      </c>
    </row>
    <row r="5661" spans="11:12" ht="15" x14ac:dyDescent="0.25">
      <c r="K5661" s="94" t="s">
        <v>6801</v>
      </c>
      <c r="L5661" s="94" t="s">
        <v>6802</v>
      </c>
    </row>
    <row r="5662" spans="11:12" ht="15" x14ac:dyDescent="0.25">
      <c r="K5662" s="94" t="s">
        <v>6803</v>
      </c>
      <c r="L5662" s="94" t="s">
        <v>15961</v>
      </c>
    </row>
    <row r="5663" spans="11:12" ht="15" x14ac:dyDescent="0.25">
      <c r="K5663" s="94" t="s">
        <v>6804</v>
      </c>
      <c r="L5663" s="94" t="s">
        <v>15962</v>
      </c>
    </row>
    <row r="5664" spans="11:12" ht="15" x14ac:dyDescent="0.25">
      <c r="K5664" s="94" t="s">
        <v>6805</v>
      </c>
      <c r="L5664" s="94" t="s">
        <v>6806</v>
      </c>
    </row>
    <row r="5665" spans="11:12" ht="15" x14ac:dyDescent="0.25">
      <c r="K5665" s="94" t="s">
        <v>6807</v>
      </c>
      <c r="L5665" s="94" t="s">
        <v>15963</v>
      </c>
    </row>
    <row r="5666" spans="11:12" ht="15" x14ac:dyDescent="0.25">
      <c r="K5666" s="94" t="s">
        <v>6808</v>
      </c>
      <c r="L5666" s="94" t="s">
        <v>6809</v>
      </c>
    </row>
    <row r="5667" spans="11:12" ht="15" x14ac:dyDescent="0.25">
      <c r="K5667" s="94" t="s">
        <v>6810</v>
      </c>
      <c r="L5667" s="94" t="s">
        <v>6811</v>
      </c>
    </row>
    <row r="5668" spans="11:12" ht="15" x14ac:dyDescent="0.25">
      <c r="K5668" s="94" t="s">
        <v>6812</v>
      </c>
      <c r="L5668" s="94" t="s">
        <v>6813</v>
      </c>
    </row>
    <row r="5669" spans="11:12" ht="15" x14ac:dyDescent="0.25">
      <c r="K5669" s="94" t="s">
        <v>6814</v>
      </c>
      <c r="L5669" s="94" t="s">
        <v>6815</v>
      </c>
    </row>
    <row r="5670" spans="11:12" ht="15" x14ac:dyDescent="0.25">
      <c r="K5670" s="94" t="s">
        <v>6816</v>
      </c>
      <c r="L5670" s="94" t="s">
        <v>6817</v>
      </c>
    </row>
    <row r="5671" spans="11:12" ht="15" x14ac:dyDescent="0.25">
      <c r="K5671" s="94" t="s">
        <v>6818</v>
      </c>
      <c r="L5671" s="94" t="s">
        <v>6819</v>
      </c>
    </row>
    <row r="5672" spans="11:12" ht="15" x14ac:dyDescent="0.25">
      <c r="K5672" s="94" t="s">
        <v>6820</v>
      </c>
      <c r="L5672" s="94" t="s">
        <v>6821</v>
      </c>
    </row>
    <row r="5673" spans="11:12" ht="15" x14ac:dyDescent="0.25">
      <c r="K5673" s="94" t="s">
        <v>6822</v>
      </c>
      <c r="L5673" s="94" t="s">
        <v>6823</v>
      </c>
    </row>
    <row r="5674" spans="11:12" ht="15" x14ac:dyDescent="0.25">
      <c r="K5674" s="94" t="s">
        <v>6824</v>
      </c>
      <c r="L5674" s="94" t="s">
        <v>15964</v>
      </c>
    </row>
    <row r="5675" spans="11:12" ht="15" x14ac:dyDescent="0.25">
      <c r="K5675" s="94" t="s">
        <v>6825</v>
      </c>
      <c r="L5675" s="94" t="s">
        <v>6826</v>
      </c>
    </row>
    <row r="5676" spans="11:12" ht="15" x14ac:dyDescent="0.25">
      <c r="K5676" s="94" t="s">
        <v>6827</v>
      </c>
      <c r="L5676" s="94" t="s">
        <v>6828</v>
      </c>
    </row>
    <row r="5677" spans="11:12" ht="15" x14ac:dyDescent="0.25">
      <c r="K5677" s="94" t="s">
        <v>6829</v>
      </c>
      <c r="L5677" s="94" t="s">
        <v>6830</v>
      </c>
    </row>
    <row r="5678" spans="11:12" ht="15" x14ac:dyDescent="0.25">
      <c r="K5678" s="94" t="s">
        <v>6831</v>
      </c>
      <c r="L5678" s="94" t="s">
        <v>6832</v>
      </c>
    </row>
    <row r="5679" spans="11:12" ht="15" x14ac:dyDescent="0.25">
      <c r="K5679" s="94" t="s">
        <v>6833</v>
      </c>
      <c r="L5679" s="94" t="s">
        <v>6687</v>
      </c>
    </row>
    <row r="5680" spans="11:12" ht="15" x14ac:dyDescent="0.25">
      <c r="K5680" s="94" t="s">
        <v>6834</v>
      </c>
      <c r="L5680" s="94" t="s">
        <v>6835</v>
      </c>
    </row>
    <row r="5681" spans="11:12" ht="15" x14ac:dyDescent="0.25">
      <c r="K5681" s="94" t="s">
        <v>6836</v>
      </c>
      <c r="L5681" s="94" t="s">
        <v>6837</v>
      </c>
    </row>
    <row r="5682" spans="11:12" ht="15" x14ac:dyDescent="0.25">
      <c r="K5682" s="94" t="s">
        <v>6838</v>
      </c>
      <c r="L5682" s="94" t="s">
        <v>6839</v>
      </c>
    </row>
    <row r="5683" spans="11:12" ht="15" x14ac:dyDescent="0.25">
      <c r="K5683" s="94" t="s">
        <v>6840</v>
      </c>
      <c r="L5683" s="94" t="s">
        <v>6841</v>
      </c>
    </row>
    <row r="5684" spans="11:12" ht="15" x14ac:dyDescent="0.25">
      <c r="K5684" s="94" t="s">
        <v>6842</v>
      </c>
      <c r="L5684" s="94" t="s">
        <v>6843</v>
      </c>
    </row>
    <row r="5685" spans="11:12" ht="15" x14ac:dyDescent="0.25">
      <c r="K5685" s="94" t="s">
        <v>6844</v>
      </c>
      <c r="L5685" s="94" t="s">
        <v>6687</v>
      </c>
    </row>
    <row r="5686" spans="11:12" ht="15" x14ac:dyDescent="0.25">
      <c r="K5686" s="94" t="s">
        <v>6845</v>
      </c>
      <c r="L5686" s="94" t="s">
        <v>15965</v>
      </c>
    </row>
    <row r="5687" spans="11:12" ht="15" x14ac:dyDescent="0.25">
      <c r="K5687" s="94" t="s">
        <v>6846</v>
      </c>
      <c r="L5687" s="94" t="s">
        <v>6847</v>
      </c>
    </row>
    <row r="5688" spans="11:12" ht="15" x14ac:dyDescent="0.25">
      <c r="K5688" s="94" t="s">
        <v>6848</v>
      </c>
      <c r="L5688" s="94" t="s">
        <v>6849</v>
      </c>
    </row>
    <row r="5689" spans="11:12" ht="15" x14ac:dyDescent="0.25">
      <c r="K5689" s="94" t="s">
        <v>6850</v>
      </c>
      <c r="L5689" s="94" t="s">
        <v>6851</v>
      </c>
    </row>
    <row r="5690" spans="11:12" ht="15" x14ac:dyDescent="0.25">
      <c r="K5690" s="94" t="s">
        <v>6852</v>
      </c>
      <c r="L5690" s="94" t="s">
        <v>6853</v>
      </c>
    </row>
    <row r="5691" spans="11:12" ht="15" x14ac:dyDescent="0.25">
      <c r="K5691" s="94" t="s">
        <v>6854</v>
      </c>
      <c r="L5691" s="94" t="s">
        <v>15966</v>
      </c>
    </row>
    <row r="5692" spans="11:12" ht="15" x14ac:dyDescent="0.25">
      <c r="K5692" s="94" t="s">
        <v>6855</v>
      </c>
      <c r="L5692" s="94" t="s">
        <v>15967</v>
      </c>
    </row>
    <row r="5693" spans="11:12" ht="15" x14ac:dyDescent="0.25">
      <c r="K5693" s="94" t="s">
        <v>6856</v>
      </c>
      <c r="L5693" s="94" t="s">
        <v>6857</v>
      </c>
    </row>
    <row r="5694" spans="11:12" ht="15" x14ac:dyDescent="0.25">
      <c r="K5694" s="94" t="s">
        <v>6858</v>
      </c>
      <c r="L5694" s="94" t="s">
        <v>6859</v>
      </c>
    </row>
    <row r="5695" spans="11:12" ht="15" x14ac:dyDescent="0.25">
      <c r="K5695" s="94" t="s">
        <v>6860</v>
      </c>
      <c r="L5695" s="94" t="s">
        <v>6861</v>
      </c>
    </row>
    <row r="5696" spans="11:12" ht="15" x14ac:dyDescent="0.25">
      <c r="K5696" s="94" t="s">
        <v>6862</v>
      </c>
      <c r="L5696" s="94" t="s">
        <v>15968</v>
      </c>
    </row>
    <row r="5697" spans="11:12" ht="15" x14ac:dyDescent="0.25">
      <c r="K5697" s="94" t="s">
        <v>6863</v>
      </c>
      <c r="L5697" s="94" t="s">
        <v>15969</v>
      </c>
    </row>
    <row r="5698" spans="11:12" ht="15" x14ac:dyDescent="0.25">
      <c r="K5698" s="94" t="s">
        <v>6864</v>
      </c>
      <c r="L5698" s="94" t="s">
        <v>6687</v>
      </c>
    </row>
    <row r="5699" spans="11:12" ht="15" x14ac:dyDescent="0.25">
      <c r="K5699" s="94" t="s">
        <v>6865</v>
      </c>
      <c r="L5699" s="94" t="s">
        <v>15970</v>
      </c>
    </row>
    <row r="5700" spans="11:12" ht="15" x14ac:dyDescent="0.25">
      <c r="K5700" s="94" t="s">
        <v>6866</v>
      </c>
      <c r="L5700" s="94" t="s">
        <v>15971</v>
      </c>
    </row>
    <row r="5701" spans="11:12" ht="15" x14ac:dyDescent="0.25">
      <c r="K5701" s="94" t="s">
        <v>6867</v>
      </c>
      <c r="L5701" s="94" t="s">
        <v>15972</v>
      </c>
    </row>
    <row r="5702" spans="11:12" ht="15" x14ac:dyDescent="0.25">
      <c r="K5702" s="94" t="s">
        <v>6868</v>
      </c>
      <c r="L5702" s="94" t="s">
        <v>15973</v>
      </c>
    </row>
    <row r="5703" spans="11:12" ht="15" x14ac:dyDescent="0.25">
      <c r="K5703" s="94" t="s">
        <v>6869</v>
      </c>
      <c r="L5703" s="94" t="s">
        <v>15974</v>
      </c>
    </row>
    <row r="5704" spans="11:12" ht="15" x14ac:dyDescent="0.25">
      <c r="K5704" s="94" t="s">
        <v>6870</v>
      </c>
      <c r="L5704" s="94" t="s">
        <v>15975</v>
      </c>
    </row>
    <row r="5705" spans="11:12" ht="15" x14ac:dyDescent="0.25">
      <c r="K5705" s="94" t="s">
        <v>6871</v>
      </c>
      <c r="L5705" s="94" t="s">
        <v>15976</v>
      </c>
    </row>
    <row r="5706" spans="11:12" ht="15" x14ac:dyDescent="0.25">
      <c r="K5706" s="94" t="s">
        <v>6872</v>
      </c>
      <c r="L5706" s="94" t="s">
        <v>15977</v>
      </c>
    </row>
    <row r="5707" spans="11:12" ht="15" x14ac:dyDescent="0.25">
      <c r="K5707" s="94" t="s">
        <v>6873</v>
      </c>
      <c r="L5707" s="94" t="s">
        <v>15978</v>
      </c>
    </row>
    <row r="5708" spans="11:12" ht="15" x14ac:dyDescent="0.25">
      <c r="K5708" s="94" t="s">
        <v>6874</v>
      </c>
      <c r="L5708" s="94" t="s">
        <v>15979</v>
      </c>
    </row>
    <row r="5709" spans="11:12" ht="15" x14ac:dyDescent="0.25">
      <c r="K5709" s="94" t="s">
        <v>6875</v>
      </c>
      <c r="L5709" s="94" t="s">
        <v>15980</v>
      </c>
    </row>
    <row r="5710" spans="11:12" ht="15" x14ac:dyDescent="0.25">
      <c r="K5710" s="94" t="s">
        <v>6876</v>
      </c>
      <c r="L5710" s="94" t="s">
        <v>15981</v>
      </c>
    </row>
    <row r="5711" spans="11:12" ht="15" x14ac:dyDescent="0.25">
      <c r="K5711" s="94" t="s">
        <v>6877</v>
      </c>
      <c r="L5711" s="94" t="s">
        <v>6878</v>
      </c>
    </row>
    <row r="5712" spans="11:12" ht="15" x14ac:dyDescent="0.25">
      <c r="K5712" s="94" t="s">
        <v>6879</v>
      </c>
      <c r="L5712" s="94" t="s">
        <v>15982</v>
      </c>
    </row>
    <row r="5713" spans="11:12" ht="15" x14ac:dyDescent="0.25">
      <c r="K5713" s="94" t="s">
        <v>6880</v>
      </c>
      <c r="L5713" s="94" t="s">
        <v>15983</v>
      </c>
    </row>
    <row r="5714" spans="11:12" ht="15" x14ac:dyDescent="0.25">
      <c r="K5714" s="94" t="s">
        <v>6881</v>
      </c>
      <c r="L5714" s="94" t="s">
        <v>6882</v>
      </c>
    </row>
    <row r="5715" spans="11:12" ht="15" x14ac:dyDescent="0.25">
      <c r="K5715" s="94" t="s">
        <v>6883</v>
      </c>
      <c r="L5715" s="94" t="s">
        <v>15984</v>
      </c>
    </row>
    <row r="5716" spans="11:12" ht="15" x14ac:dyDescent="0.25">
      <c r="K5716" s="94" t="s">
        <v>6884</v>
      </c>
      <c r="L5716" s="94" t="s">
        <v>15985</v>
      </c>
    </row>
    <row r="5717" spans="11:12" ht="15" x14ac:dyDescent="0.25">
      <c r="K5717" s="94" t="s">
        <v>6885</v>
      </c>
      <c r="L5717" s="94" t="s">
        <v>15986</v>
      </c>
    </row>
    <row r="5718" spans="11:12" ht="15" x14ac:dyDescent="0.25">
      <c r="K5718" s="94" t="s">
        <v>6886</v>
      </c>
      <c r="L5718" s="94" t="s">
        <v>15987</v>
      </c>
    </row>
    <row r="5719" spans="11:12" ht="15" x14ac:dyDescent="0.25">
      <c r="K5719" s="94" t="s">
        <v>6887</v>
      </c>
      <c r="L5719" s="94" t="s">
        <v>15988</v>
      </c>
    </row>
    <row r="5720" spans="11:12" ht="15" x14ac:dyDescent="0.25">
      <c r="K5720" s="94" t="s">
        <v>6888</v>
      </c>
      <c r="L5720" s="94" t="s">
        <v>15989</v>
      </c>
    </row>
    <row r="5721" spans="11:12" ht="15" x14ac:dyDescent="0.25">
      <c r="K5721" s="94" t="s">
        <v>6889</v>
      </c>
      <c r="L5721" s="94" t="s">
        <v>15990</v>
      </c>
    </row>
    <row r="5722" spans="11:12" ht="15" x14ac:dyDescent="0.25">
      <c r="K5722" s="94" t="s">
        <v>6890</v>
      </c>
      <c r="L5722" s="94" t="s">
        <v>15991</v>
      </c>
    </row>
    <row r="5723" spans="11:12" ht="15" x14ac:dyDescent="0.25">
      <c r="K5723" s="94" t="s">
        <v>6891</v>
      </c>
      <c r="L5723" s="94" t="s">
        <v>15992</v>
      </c>
    </row>
    <row r="5724" spans="11:12" ht="15" x14ac:dyDescent="0.25">
      <c r="K5724" s="94" t="s">
        <v>6892</v>
      </c>
      <c r="L5724" s="94" t="s">
        <v>15993</v>
      </c>
    </row>
    <row r="5725" spans="11:12" ht="15" x14ac:dyDescent="0.25">
      <c r="K5725" s="94" t="s">
        <v>6893</v>
      </c>
      <c r="L5725" s="94" t="s">
        <v>15994</v>
      </c>
    </row>
    <row r="5726" spans="11:12" ht="15" x14ac:dyDescent="0.25">
      <c r="K5726" s="94" t="s">
        <v>6894</v>
      </c>
      <c r="L5726" s="94" t="s">
        <v>15995</v>
      </c>
    </row>
    <row r="5727" spans="11:12" ht="15" x14ac:dyDescent="0.25">
      <c r="K5727" s="94" t="s">
        <v>6895</v>
      </c>
      <c r="L5727" s="94" t="s">
        <v>15996</v>
      </c>
    </row>
    <row r="5728" spans="11:12" ht="15" x14ac:dyDescent="0.25">
      <c r="K5728" s="94" t="s">
        <v>6896</v>
      </c>
      <c r="L5728" s="94" t="s">
        <v>15997</v>
      </c>
    </row>
    <row r="5729" spans="11:12" ht="15" x14ac:dyDescent="0.25">
      <c r="K5729" s="94" t="s">
        <v>6897</v>
      </c>
      <c r="L5729" s="94" t="s">
        <v>15998</v>
      </c>
    </row>
    <row r="5730" spans="11:12" ht="15" x14ac:dyDescent="0.25">
      <c r="K5730" s="94" t="s">
        <v>6898</v>
      </c>
      <c r="L5730" s="94" t="s">
        <v>15999</v>
      </c>
    </row>
    <row r="5731" spans="11:12" ht="15" x14ac:dyDescent="0.25">
      <c r="K5731" s="94" t="s">
        <v>6899</v>
      </c>
      <c r="L5731" s="94" t="s">
        <v>16000</v>
      </c>
    </row>
    <row r="5732" spans="11:12" ht="15" x14ac:dyDescent="0.25">
      <c r="K5732" s="94" t="s">
        <v>6900</v>
      </c>
      <c r="L5732" s="94" t="s">
        <v>16001</v>
      </c>
    </row>
    <row r="5733" spans="11:12" ht="15" x14ac:dyDescent="0.25">
      <c r="K5733" s="94" t="s">
        <v>6901</v>
      </c>
      <c r="L5733" s="94" t="s">
        <v>16002</v>
      </c>
    </row>
    <row r="5734" spans="11:12" ht="15" x14ac:dyDescent="0.25">
      <c r="K5734" s="94" t="s">
        <v>6902</v>
      </c>
      <c r="L5734" s="94" t="s">
        <v>16003</v>
      </c>
    </row>
    <row r="5735" spans="11:12" ht="15" x14ac:dyDescent="0.25">
      <c r="K5735" s="94" t="s">
        <v>6903</v>
      </c>
      <c r="L5735" s="94" t="s">
        <v>16004</v>
      </c>
    </row>
    <row r="5736" spans="11:12" ht="15" x14ac:dyDescent="0.25">
      <c r="K5736" s="94" t="s">
        <v>6904</v>
      </c>
      <c r="L5736" s="94" t="s">
        <v>16005</v>
      </c>
    </row>
    <row r="5737" spans="11:12" ht="15" x14ac:dyDescent="0.25">
      <c r="K5737" s="94" t="s">
        <v>6905</v>
      </c>
      <c r="L5737" s="94" t="s">
        <v>16006</v>
      </c>
    </row>
    <row r="5738" spans="11:12" ht="15" x14ac:dyDescent="0.25">
      <c r="K5738" s="94" t="s">
        <v>6906</v>
      </c>
      <c r="L5738" s="94" t="s">
        <v>6687</v>
      </c>
    </row>
    <row r="5739" spans="11:12" ht="15" x14ac:dyDescent="0.25">
      <c r="K5739" s="94" t="s">
        <v>6907</v>
      </c>
      <c r="L5739" s="94" t="s">
        <v>16007</v>
      </c>
    </row>
    <row r="5740" spans="11:12" ht="15" x14ac:dyDescent="0.25">
      <c r="K5740" s="94" t="s">
        <v>6908</v>
      </c>
      <c r="L5740" s="94" t="s">
        <v>16008</v>
      </c>
    </row>
    <row r="5741" spans="11:12" ht="15" x14ac:dyDescent="0.25">
      <c r="K5741" s="94" t="s">
        <v>6909</v>
      </c>
      <c r="L5741" s="94" t="s">
        <v>16009</v>
      </c>
    </row>
    <row r="5742" spans="11:12" ht="15" x14ac:dyDescent="0.25">
      <c r="K5742" s="94" t="s">
        <v>6910</v>
      </c>
      <c r="L5742" s="94" t="s">
        <v>16010</v>
      </c>
    </row>
    <row r="5743" spans="11:12" ht="15" x14ac:dyDescent="0.25">
      <c r="K5743" s="94" t="s">
        <v>6911</v>
      </c>
      <c r="L5743" s="94" t="s">
        <v>16011</v>
      </c>
    </row>
    <row r="5744" spans="11:12" ht="15" x14ac:dyDescent="0.25">
      <c r="K5744" s="94" t="s">
        <v>6912</v>
      </c>
      <c r="L5744" s="94" t="s">
        <v>16012</v>
      </c>
    </row>
    <row r="5745" spans="11:12" ht="15" x14ac:dyDescent="0.25">
      <c r="K5745" s="94" t="s">
        <v>12090</v>
      </c>
      <c r="L5745" s="94" t="s">
        <v>13094</v>
      </c>
    </row>
    <row r="5746" spans="11:12" ht="15" x14ac:dyDescent="0.25">
      <c r="K5746" s="94" t="s">
        <v>12091</v>
      </c>
      <c r="L5746" s="94" t="s">
        <v>13094</v>
      </c>
    </row>
    <row r="5747" spans="11:12" ht="15" x14ac:dyDescent="0.25">
      <c r="K5747" s="94" t="s">
        <v>12092</v>
      </c>
      <c r="L5747" s="94" t="s">
        <v>13094</v>
      </c>
    </row>
    <row r="5748" spans="11:12" ht="15" x14ac:dyDescent="0.25">
      <c r="K5748" s="94" t="s">
        <v>12093</v>
      </c>
      <c r="L5748" s="94" t="s">
        <v>13094</v>
      </c>
    </row>
    <row r="5749" spans="11:12" ht="15" x14ac:dyDescent="0.25">
      <c r="K5749" s="94" t="s">
        <v>12094</v>
      </c>
      <c r="L5749" s="94" t="s">
        <v>13094</v>
      </c>
    </row>
    <row r="5750" spans="11:12" ht="15" x14ac:dyDescent="0.25">
      <c r="K5750" s="94" t="s">
        <v>12095</v>
      </c>
      <c r="L5750" s="94" t="s">
        <v>13094</v>
      </c>
    </row>
    <row r="5751" spans="11:12" ht="15" x14ac:dyDescent="0.25">
      <c r="K5751" s="94" t="s">
        <v>12096</v>
      </c>
      <c r="L5751" s="94" t="s">
        <v>13094</v>
      </c>
    </row>
    <row r="5752" spans="11:12" ht="15" x14ac:dyDescent="0.25">
      <c r="K5752" s="94" t="s">
        <v>12097</v>
      </c>
      <c r="L5752" s="94" t="s">
        <v>13094</v>
      </c>
    </row>
    <row r="5753" spans="11:12" ht="15" x14ac:dyDescent="0.25">
      <c r="K5753" s="94" t="s">
        <v>12098</v>
      </c>
      <c r="L5753" s="94" t="s">
        <v>13094</v>
      </c>
    </row>
    <row r="5754" spans="11:12" ht="15" x14ac:dyDescent="0.25">
      <c r="K5754" s="94" t="s">
        <v>12099</v>
      </c>
      <c r="L5754" s="94" t="s">
        <v>13094</v>
      </c>
    </row>
    <row r="5755" spans="11:12" ht="15" x14ac:dyDescent="0.25">
      <c r="K5755" s="94" t="s">
        <v>6913</v>
      </c>
      <c r="L5755" s="94" t="s">
        <v>16013</v>
      </c>
    </row>
    <row r="5756" spans="11:12" ht="15" x14ac:dyDescent="0.25">
      <c r="K5756" s="94" t="s">
        <v>6914</v>
      </c>
      <c r="L5756" s="94" t="s">
        <v>16014</v>
      </c>
    </row>
    <row r="5757" spans="11:12" ht="15" x14ac:dyDescent="0.25">
      <c r="K5757" s="94" t="s">
        <v>6915</v>
      </c>
      <c r="L5757" s="94" t="s">
        <v>16015</v>
      </c>
    </row>
    <row r="5758" spans="11:12" ht="15" x14ac:dyDescent="0.25">
      <c r="K5758" s="94" t="s">
        <v>6916</v>
      </c>
      <c r="L5758" s="94" t="s">
        <v>16016</v>
      </c>
    </row>
    <row r="5759" spans="11:12" ht="15" x14ac:dyDescent="0.25">
      <c r="K5759" s="94" t="s">
        <v>6917</v>
      </c>
      <c r="L5759" s="94" t="s">
        <v>16017</v>
      </c>
    </row>
    <row r="5760" spans="11:12" ht="15" x14ac:dyDescent="0.25">
      <c r="K5760" s="94" t="s">
        <v>6918</v>
      </c>
      <c r="L5760" s="94" t="s">
        <v>16018</v>
      </c>
    </row>
    <row r="5761" spans="11:12" ht="15" x14ac:dyDescent="0.25">
      <c r="K5761" s="94" t="s">
        <v>6919</v>
      </c>
      <c r="L5761" s="94" t="s">
        <v>15444</v>
      </c>
    </row>
    <row r="5762" spans="11:12" ht="15" x14ac:dyDescent="0.25">
      <c r="K5762" s="94" t="s">
        <v>6920</v>
      </c>
      <c r="L5762" s="94" t="s">
        <v>6921</v>
      </c>
    </row>
    <row r="5763" spans="11:12" ht="15" x14ac:dyDescent="0.25">
      <c r="K5763" s="94" t="s">
        <v>6922</v>
      </c>
      <c r="L5763" s="94" t="s">
        <v>16019</v>
      </c>
    </row>
    <row r="5764" spans="11:12" ht="15" x14ac:dyDescent="0.25">
      <c r="K5764" s="94" t="s">
        <v>6923</v>
      </c>
      <c r="L5764" s="94" t="s">
        <v>16020</v>
      </c>
    </row>
    <row r="5765" spans="11:12" ht="15" x14ac:dyDescent="0.25">
      <c r="K5765" s="94" t="s">
        <v>6924</v>
      </c>
      <c r="L5765" s="94" t="s">
        <v>16021</v>
      </c>
    </row>
    <row r="5766" spans="11:12" ht="15" x14ac:dyDescent="0.25">
      <c r="K5766" s="94" t="s">
        <v>6925</v>
      </c>
      <c r="L5766" s="94" t="s">
        <v>15445</v>
      </c>
    </row>
    <row r="5767" spans="11:12" ht="15" x14ac:dyDescent="0.25">
      <c r="K5767" s="94" t="s">
        <v>6926</v>
      </c>
      <c r="L5767" s="94" t="s">
        <v>16022</v>
      </c>
    </row>
    <row r="5768" spans="11:12" ht="15" x14ac:dyDescent="0.25">
      <c r="K5768" s="94" t="s">
        <v>6927</v>
      </c>
      <c r="L5768" s="94" t="s">
        <v>16023</v>
      </c>
    </row>
    <row r="5769" spans="11:12" ht="15" x14ac:dyDescent="0.25">
      <c r="K5769" s="94" t="s">
        <v>6928</v>
      </c>
      <c r="L5769" s="94" t="s">
        <v>16024</v>
      </c>
    </row>
    <row r="5770" spans="11:12" ht="15" x14ac:dyDescent="0.25">
      <c r="K5770" s="94" t="s">
        <v>6929</v>
      </c>
      <c r="L5770" s="94" t="s">
        <v>16025</v>
      </c>
    </row>
    <row r="5771" spans="11:12" ht="15" x14ac:dyDescent="0.25">
      <c r="K5771" s="94" t="s">
        <v>6930</v>
      </c>
      <c r="L5771" s="94" t="s">
        <v>16026</v>
      </c>
    </row>
    <row r="5772" spans="11:12" ht="15" x14ac:dyDescent="0.25">
      <c r="K5772" s="94" t="s">
        <v>6931</v>
      </c>
      <c r="L5772" s="94" t="s">
        <v>16027</v>
      </c>
    </row>
    <row r="5773" spans="11:12" ht="15" x14ac:dyDescent="0.25">
      <c r="K5773" s="94" t="s">
        <v>6932</v>
      </c>
      <c r="L5773" s="94" t="s">
        <v>16028</v>
      </c>
    </row>
    <row r="5774" spans="11:12" ht="15" x14ac:dyDescent="0.25">
      <c r="K5774" s="94" t="s">
        <v>6933</v>
      </c>
      <c r="L5774" s="94" t="s">
        <v>16029</v>
      </c>
    </row>
    <row r="5775" spans="11:12" ht="15" x14ac:dyDescent="0.25">
      <c r="K5775" s="94" t="s">
        <v>6934</v>
      </c>
      <c r="L5775" s="94" t="s">
        <v>16030</v>
      </c>
    </row>
    <row r="5776" spans="11:12" ht="15" x14ac:dyDescent="0.25">
      <c r="K5776" s="94" t="s">
        <v>6935</v>
      </c>
      <c r="L5776" s="94" t="s">
        <v>16031</v>
      </c>
    </row>
    <row r="5777" spans="11:12" ht="15" x14ac:dyDescent="0.25">
      <c r="K5777" s="94" t="s">
        <v>6936</v>
      </c>
      <c r="L5777" s="94" t="s">
        <v>16032</v>
      </c>
    </row>
    <row r="5778" spans="11:12" ht="15" x14ac:dyDescent="0.25">
      <c r="K5778" s="94" t="s">
        <v>6937</v>
      </c>
      <c r="L5778" s="94" t="s">
        <v>16033</v>
      </c>
    </row>
    <row r="5779" spans="11:12" ht="15" x14ac:dyDescent="0.25">
      <c r="K5779" s="94" t="s">
        <v>6938</v>
      </c>
      <c r="L5779" s="94" t="s">
        <v>16034</v>
      </c>
    </row>
    <row r="5780" spans="11:12" ht="15" x14ac:dyDescent="0.25">
      <c r="K5780" s="94" t="s">
        <v>6939</v>
      </c>
      <c r="L5780" s="94" t="s">
        <v>16035</v>
      </c>
    </row>
    <row r="5781" spans="11:12" ht="15" x14ac:dyDescent="0.25">
      <c r="K5781" s="94" t="s">
        <v>6940</v>
      </c>
      <c r="L5781" s="94" t="s">
        <v>16036</v>
      </c>
    </row>
    <row r="5782" spans="11:12" ht="15" x14ac:dyDescent="0.25">
      <c r="K5782" s="94" t="s">
        <v>6941</v>
      </c>
      <c r="L5782" s="94" t="s">
        <v>16037</v>
      </c>
    </row>
    <row r="5783" spans="11:12" ht="15" x14ac:dyDescent="0.25">
      <c r="K5783" s="94" t="s">
        <v>6942</v>
      </c>
      <c r="L5783" s="94" t="s">
        <v>16038</v>
      </c>
    </row>
    <row r="5784" spans="11:12" ht="15" x14ac:dyDescent="0.25">
      <c r="K5784" s="94" t="s">
        <v>6943</v>
      </c>
      <c r="L5784" s="94" t="s">
        <v>16039</v>
      </c>
    </row>
    <row r="5785" spans="11:12" ht="15" x14ac:dyDescent="0.25">
      <c r="K5785" s="94" t="s">
        <v>6944</v>
      </c>
      <c r="L5785" s="94" t="s">
        <v>16040</v>
      </c>
    </row>
    <row r="5786" spans="11:12" ht="15" x14ac:dyDescent="0.25">
      <c r="K5786" s="94" t="s">
        <v>6945</v>
      </c>
      <c r="L5786" s="94" t="s">
        <v>16041</v>
      </c>
    </row>
    <row r="5787" spans="11:12" ht="15" x14ac:dyDescent="0.25">
      <c r="K5787" s="94" t="s">
        <v>6946</v>
      </c>
      <c r="L5787" s="94" t="s">
        <v>16042</v>
      </c>
    </row>
    <row r="5788" spans="11:12" ht="15" x14ac:dyDescent="0.25">
      <c r="K5788" s="94" t="s">
        <v>6947</v>
      </c>
      <c r="L5788" s="94" t="s">
        <v>16043</v>
      </c>
    </row>
    <row r="5789" spans="11:12" ht="15" x14ac:dyDescent="0.25">
      <c r="K5789" s="94" t="s">
        <v>6948</v>
      </c>
      <c r="L5789" s="94" t="s">
        <v>16044</v>
      </c>
    </row>
    <row r="5790" spans="11:12" ht="15" x14ac:dyDescent="0.25">
      <c r="K5790" s="94" t="s">
        <v>6949</v>
      </c>
      <c r="L5790" s="94" t="s">
        <v>16045</v>
      </c>
    </row>
    <row r="5791" spans="11:12" ht="15" x14ac:dyDescent="0.25">
      <c r="K5791" s="94" t="s">
        <v>6950</v>
      </c>
      <c r="L5791" s="94" t="s">
        <v>6951</v>
      </c>
    </row>
    <row r="5792" spans="11:12" ht="15" x14ac:dyDescent="0.25">
      <c r="K5792" s="94" t="s">
        <v>6952</v>
      </c>
      <c r="L5792" s="94" t="s">
        <v>16046</v>
      </c>
    </row>
    <row r="5793" spans="11:12" ht="15" x14ac:dyDescent="0.25">
      <c r="K5793" s="94" t="s">
        <v>6953</v>
      </c>
      <c r="L5793" s="94" t="s">
        <v>6954</v>
      </c>
    </row>
    <row r="5794" spans="11:12" ht="15" x14ac:dyDescent="0.25">
      <c r="K5794" s="94" t="s">
        <v>6955</v>
      </c>
      <c r="L5794" s="94" t="s">
        <v>16047</v>
      </c>
    </row>
    <row r="5795" spans="11:12" ht="15" x14ac:dyDescent="0.25">
      <c r="K5795" s="94" t="s">
        <v>6956</v>
      </c>
      <c r="L5795" s="94" t="s">
        <v>6957</v>
      </c>
    </row>
    <row r="5796" spans="11:12" ht="15" x14ac:dyDescent="0.25">
      <c r="K5796" s="94" t="s">
        <v>6958</v>
      </c>
      <c r="L5796" s="94" t="s">
        <v>16048</v>
      </c>
    </row>
    <row r="5797" spans="11:12" ht="15" x14ac:dyDescent="0.25">
      <c r="K5797" s="94" t="s">
        <v>6959</v>
      </c>
      <c r="L5797" s="94" t="s">
        <v>6960</v>
      </c>
    </row>
    <row r="5798" spans="11:12" ht="15" x14ac:dyDescent="0.25">
      <c r="K5798" s="94" t="s">
        <v>6961</v>
      </c>
      <c r="L5798" s="94" t="s">
        <v>16049</v>
      </c>
    </row>
    <row r="5799" spans="11:12" ht="15" x14ac:dyDescent="0.25">
      <c r="K5799" s="94" t="s">
        <v>6962</v>
      </c>
      <c r="L5799" s="94" t="s">
        <v>6963</v>
      </c>
    </row>
    <row r="5800" spans="11:12" ht="15" x14ac:dyDescent="0.25">
      <c r="K5800" s="94" t="s">
        <v>6964</v>
      </c>
      <c r="L5800" s="94" t="s">
        <v>16050</v>
      </c>
    </row>
    <row r="5801" spans="11:12" ht="15" x14ac:dyDescent="0.25">
      <c r="K5801" s="94" t="s">
        <v>6965</v>
      </c>
      <c r="L5801" s="94" t="s">
        <v>6966</v>
      </c>
    </row>
    <row r="5802" spans="11:12" ht="15" x14ac:dyDescent="0.25">
      <c r="K5802" s="94" t="s">
        <v>6967</v>
      </c>
      <c r="L5802" s="94" t="s">
        <v>6968</v>
      </c>
    </row>
    <row r="5803" spans="11:12" ht="15" x14ac:dyDescent="0.25">
      <c r="K5803" s="94" t="s">
        <v>6969</v>
      </c>
      <c r="L5803" s="94" t="s">
        <v>6970</v>
      </c>
    </row>
    <row r="5804" spans="11:12" ht="15" x14ac:dyDescent="0.25">
      <c r="K5804" s="94" t="s">
        <v>6971</v>
      </c>
      <c r="L5804" s="94" t="s">
        <v>16051</v>
      </c>
    </row>
    <row r="5805" spans="11:12" ht="15" x14ac:dyDescent="0.25">
      <c r="K5805" s="94" t="s">
        <v>6972</v>
      </c>
      <c r="L5805" s="94" t="s">
        <v>16052</v>
      </c>
    </row>
    <row r="5806" spans="11:12" ht="15" x14ac:dyDescent="0.25">
      <c r="K5806" s="94" t="s">
        <v>6973</v>
      </c>
      <c r="L5806" s="94" t="s">
        <v>6974</v>
      </c>
    </row>
    <row r="5807" spans="11:12" ht="15" x14ac:dyDescent="0.25">
      <c r="K5807" s="94" t="s">
        <v>6975</v>
      </c>
      <c r="L5807" s="94" t="s">
        <v>6976</v>
      </c>
    </row>
    <row r="5808" spans="11:12" ht="15" x14ac:dyDescent="0.25">
      <c r="K5808" s="94" t="s">
        <v>6977</v>
      </c>
      <c r="L5808" s="94" t="s">
        <v>6978</v>
      </c>
    </row>
    <row r="5809" spans="11:12" ht="15" x14ac:dyDescent="0.25">
      <c r="K5809" s="94" t="s">
        <v>6979</v>
      </c>
      <c r="L5809" s="94" t="s">
        <v>16053</v>
      </c>
    </row>
    <row r="5810" spans="11:12" ht="15" x14ac:dyDescent="0.25">
      <c r="K5810" s="94" t="s">
        <v>6980</v>
      </c>
      <c r="L5810" s="94" t="s">
        <v>6981</v>
      </c>
    </row>
    <row r="5811" spans="11:12" ht="15" x14ac:dyDescent="0.25">
      <c r="K5811" s="94" t="s">
        <v>6982</v>
      </c>
      <c r="L5811" s="94" t="s">
        <v>16054</v>
      </c>
    </row>
    <row r="5812" spans="11:12" ht="15" x14ac:dyDescent="0.25">
      <c r="K5812" s="94" t="s">
        <v>6983</v>
      </c>
      <c r="L5812" s="94" t="s">
        <v>6984</v>
      </c>
    </row>
    <row r="5813" spans="11:12" ht="15" x14ac:dyDescent="0.25">
      <c r="K5813" s="94" t="s">
        <v>6985</v>
      </c>
      <c r="L5813" s="94" t="s">
        <v>6986</v>
      </c>
    </row>
    <row r="5814" spans="11:12" ht="15" x14ac:dyDescent="0.25">
      <c r="K5814" s="94" t="s">
        <v>6987</v>
      </c>
      <c r="L5814" s="94" t="s">
        <v>6988</v>
      </c>
    </row>
    <row r="5815" spans="11:12" ht="15" x14ac:dyDescent="0.25">
      <c r="K5815" s="94" t="s">
        <v>6989</v>
      </c>
      <c r="L5815" s="94" t="s">
        <v>6990</v>
      </c>
    </row>
    <row r="5816" spans="11:12" ht="15" x14ac:dyDescent="0.25">
      <c r="K5816" s="94" t="s">
        <v>6991</v>
      </c>
      <c r="L5816" s="94" t="s">
        <v>6992</v>
      </c>
    </row>
    <row r="5817" spans="11:12" ht="15" x14ac:dyDescent="0.25">
      <c r="K5817" s="94" t="s">
        <v>6993</v>
      </c>
      <c r="L5817" s="94" t="s">
        <v>16055</v>
      </c>
    </row>
    <row r="5818" spans="11:12" ht="15" x14ac:dyDescent="0.25">
      <c r="K5818" s="94" t="s">
        <v>6994</v>
      </c>
      <c r="L5818" s="94" t="s">
        <v>16056</v>
      </c>
    </row>
    <row r="5819" spans="11:12" ht="15" x14ac:dyDescent="0.25">
      <c r="K5819" s="94" t="s">
        <v>6995</v>
      </c>
      <c r="L5819" s="94" t="s">
        <v>6996</v>
      </c>
    </row>
    <row r="5820" spans="11:12" ht="15" x14ac:dyDescent="0.25">
      <c r="K5820" s="94" t="s">
        <v>6997</v>
      </c>
      <c r="L5820" s="94" t="s">
        <v>6998</v>
      </c>
    </row>
    <row r="5821" spans="11:12" ht="15" x14ac:dyDescent="0.25">
      <c r="K5821" s="94" t="s">
        <v>6999</v>
      </c>
      <c r="L5821" s="94" t="s">
        <v>7000</v>
      </c>
    </row>
    <row r="5822" spans="11:12" ht="15" x14ac:dyDescent="0.25">
      <c r="K5822" s="94" t="s">
        <v>7001</v>
      </c>
      <c r="L5822" s="94" t="s">
        <v>16057</v>
      </c>
    </row>
    <row r="5823" spans="11:12" ht="15" x14ac:dyDescent="0.25">
      <c r="K5823" s="94" t="s">
        <v>7002</v>
      </c>
      <c r="L5823" s="94" t="s">
        <v>7003</v>
      </c>
    </row>
    <row r="5824" spans="11:12" ht="15" x14ac:dyDescent="0.25">
      <c r="K5824" s="94" t="s">
        <v>7004</v>
      </c>
      <c r="L5824" s="94" t="s">
        <v>16058</v>
      </c>
    </row>
    <row r="5825" spans="11:12" ht="15" x14ac:dyDescent="0.25">
      <c r="K5825" s="94" t="s">
        <v>7005</v>
      </c>
      <c r="L5825" s="94" t="s">
        <v>7006</v>
      </c>
    </row>
    <row r="5826" spans="11:12" ht="15" x14ac:dyDescent="0.25">
      <c r="K5826" s="94" t="s">
        <v>7007</v>
      </c>
      <c r="L5826" s="94" t="s">
        <v>7008</v>
      </c>
    </row>
    <row r="5827" spans="11:12" ht="15" x14ac:dyDescent="0.25">
      <c r="K5827" s="94" t="s">
        <v>7009</v>
      </c>
      <c r="L5827" s="94" t="s">
        <v>16059</v>
      </c>
    </row>
    <row r="5828" spans="11:12" ht="15" x14ac:dyDescent="0.25">
      <c r="K5828" s="94" t="s">
        <v>7010</v>
      </c>
      <c r="L5828" s="94" t="s">
        <v>7011</v>
      </c>
    </row>
    <row r="5829" spans="11:12" ht="15" x14ac:dyDescent="0.25">
      <c r="K5829" s="94" t="s">
        <v>7012</v>
      </c>
      <c r="L5829" s="94" t="s">
        <v>7013</v>
      </c>
    </row>
    <row r="5830" spans="11:12" ht="15" x14ac:dyDescent="0.25">
      <c r="K5830" s="94" t="s">
        <v>7014</v>
      </c>
      <c r="L5830" s="94" t="s">
        <v>7015</v>
      </c>
    </row>
    <row r="5831" spans="11:12" ht="15" x14ac:dyDescent="0.25">
      <c r="K5831" s="94" t="s">
        <v>7016</v>
      </c>
      <c r="L5831" s="94" t="s">
        <v>16060</v>
      </c>
    </row>
    <row r="5832" spans="11:12" ht="15" x14ac:dyDescent="0.25">
      <c r="K5832" s="94" t="s">
        <v>7017</v>
      </c>
      <c r="L5832" s="94" t="s">
        <v>16061</v>
      </c>
    </row>
    <row r="5833" spans="11:12" ht="15" x14ac:dyDescent="0.25">
      <c r="K5833" s="94" t="s">
        <v>7018</v>
      </c>
      <c r="L5833" s="94" t="s">
        <v>7019</v>
      </c>
    </row>
    <row r="5834" spans="11:12" ht="15" x14ac:dyDescent="0.25">
      <c r="K5834" s="94" t="s">
        <v>7020</v>
      </c>
      <c r="L5834" s="94" t="s">
        <v>16062</v>
      </c>
    </row>
    <row r="5835" spans="11:12" ht="15" x14ac:dyDescent="0.25">
      <c r="K5835" s="94" t="s">
        <v>7021</v>
      </c>
      <c r="L5835" s="94" t="s">
        <v>16063</v>
      </c>
    </row>
    <row r="5836" spans="11:12" ht="15" x14ac:dyDescent="0.25">
      <c r="K5836" s="94" t="s">
        <v>7022</v>
      </c>
      <c r="L5836" s="94" t="s">
        <v>16064</v>
      </c>
    </row>
    <row r="5837" spans="11:12" ht="15" x14ac:dyDescent="0.25">
      <c r="K5837" s="94" t="s">
        <v>7023</v>
      </c>
      <c r="L5837" s="94" t="s">
        <v>7024</v>
      </c>
    </row>
    <row r="5838" spans="11:12" ht="15" x14ac:dyDescent="0.25">
      <c r="K5838" s="94" t="s">
        <v>7025</v>
      </c>
      <c r="L5838" s="94" t="s">
        <v>7026</v>
      </c>
    </row>
    <row r="5839" spans="11:12" ht="15" x14ac:dyDescent="0.25">
      <c r="K5839" s="94" t="s">
        <v>7027</v>
      </c>
      <c r="L5839" s="94" t="s">
        <v>7028</v>
      </c>
    </row>
    <row r="5840" spans="11:12" ht="15" x14ac:dyDescent="0.25">
      <c r="K5840" s="94" t="s">
        <v>7029</v>
      </c>
      <c r="L5840" s="94" t="s">
        <v>7030</v>
      </c>
    </row>
    <row r="5841" spans="11:12" ht="15" x14ac:dyDescent="0.25">
      <c r="K5841" s="94" t="s">
        <v>7031</v>
      </c>
      <c r="L5841" s="94" t="s">
        <v>7032</v>
      </c>
    </row>
    <row r="5842" spans="11:12" ht="15" x14ac:dyDescent="0.25">
      <c r="K5842" s="94" t="s">
        <v>12100</v>
      </c>
      <c r="L5842" s="94" t="s">
        <v>12101</v>
      </c>
    </row>
    <row r="5843" spans="11:12" ht="15" x14ac:dyDescent="0.25">
      <c r="K5843" s="94" t="s">
        <v>7033</v>
      </c>
      <c r="L5843" s="94" t="s">
        <v>7034</v>
      </c>
    </row>
    <row r="5844" spans="11:12" ht="15" x14ac:dyDescent="0.25">
      <c r="K5844" s="94" t="s">
        <v>7035</v>
      </c>
      <c r="L5844" s="94" t="s">
        <v>7036</v>
      </c>
    </row>
    <row r="5845" spans="11:12" ht="15" x14ac:dyDescent="0.25">
      <c r="K5845" s="94" t="s">
        <v>7037</v>
      </c>
      <c r="L5845" s="94" t="s">
        <v>7038</v>
      </c>
    </row>
    <row r="5846" spans="11:12" ht="15" x14ac:dyDescent="0.25">
      <c r="K5846" s="94" t="s">
        <v>7039</v>
      </c>
      <c r="L5846" s="94" t="s">
        <v>16065</v>
      </c>
    </row>
    <row r="5847" spans="11:12" ht="15" x14ac:dyDescent="0.25">
      <c r="K5847" s="94" t="s">
        <v>7040</v>
      </c>
      <c r="L5847" s="94" t="s">
        <v>16066</v>
      </c>
    </row>
    <row r="5848" spans="11:12" ht="15" x14ac:dyDescent="0.25">
      <c r="K5848" s="94" t="s">
        <v>7041</v>
      </c>
      <c r="L5848" s="94" t="s">
        <v>16067</v>
      </c>
    </row>
    <row r="5849" spans="11:12" ht="15" x14ac:dyDescent="0.25">
      <c r="K5849" s="94" t="s">
        <v>7042</v>
      </c>
      <c r="L5849" s="94" t="s">
        <v>16068</v>
      </c>
    </row>
    <row r="5850" spans="11:12" ht="15" x14ac:dyDescent="0.25">
      <c r="K5850" s="94" t="s">
        <v>7043</v>
      </c>
      <c r="L5850" s="94" t="s">
        <v>16069</v>
      </c>
    </row>
    <row r="5851" spans="11:12" ht="15" x14ac:dyDescent="0.25">
      <c r="K5851" s="94" t="s">
        <v>7044</v>
      </c>
      <c r="L5851" s="94" t="s">
        <v>16070</v>
      </c>
    </row>
    <row r="5852" spans="11:12" ht="15" x14ac:dyDescent="0.25">
      <c r="K5852" s="94" t="s">
        <v>7045</v>
      </c>
      <c r="L5852" s="94" t="s">
        <v>16071</v>
      </c>
    </row>
    <row r="5853" spans="11:12" ht="15" x14ac:dyDescent="0.25">
      <c r="K5853" s="94" t="s">
        <v>7046</v>
      </c>
      <c r="L5853" s="94" t="s">
        <v>16072</v>
      </c>
    </row>
    <row r="5854" spans="11:12" ht="15" x14ac:dyDescent="0.25">
      <c r="K5854" s="94" t="s">
        <v>7047</v>
      </c>
      <c r="L5854" s="94" t="s">
        <v>16073</v>
      </c>
    </row>
    <row r="5855" spans="11:12" ht="15" x14ac:dyDescent="0.25">
      <c r="K5855" s="94" t="s">
        <v>7048</v>
      </c>
      <c r="L5855" s="94" t="s">
        <v>16074</v>
      </c>
    </row>
    <row r="5856" spans="11:12" ht="15" x14ac:dyDescent="0.25">
      <c r="K5856" s="94" t="s">
        <v>7049</v>
      </c>
      <c r="L5856" s="94" t="s">
        <v>16075</v>
      </c>
    </row>
    <row r="5857" spans="11:12" ht="15" x14ac:dyDescent="0.25">
      <c r="K5857" s="94" t="s">
        <v>7050</v>
      </c>
      <c r="L5857" s="94" t="s">
        <v>16076</v>
      </c>
    </row>
    <row r="5858" spans="11:12" ht="15" x14ac:dyDescent="0.25">
      <c r="K5858" s="94" t="s">
        <v>7051</v>
      </c>
      <c r="L5858" s="94" t="s">
        <v>16077</v>
      </c>
    </row>
    <row r="5859" spans="11:12" ht="15" x14ac:dyDescent="0.25">
      <c r="K5859" s="94" t="s">
        <v>7052</v>
      </c>
      <c r="L5859" s="94" t="s">
        <v>16078</v>
      </c>
    </row>
    <row r="5860" spans="11:12" ht="15" x14ac:dyDescent="0.25">
      <c r="K5860" s="94" t="s">
        <v>7053</v>
      </c>
      <c r="L5860" s="94" t="s">
        <v>16079</v>
      </c>
    </row>
    <row r="5861" spans="11:12" ht="15" x14ac:dyDescent="0.25">
      <c r="K5861" s="94" t="s">
        <v>7054</v>
      </c>
      <c r="L5861" s="94" t="s">
        <v>16080</v>
      </c>
    </row>
    <row r="5862" spans="11:12" ht="15" x14ac:dyDescent="0.25">
      <c r="K5862" s="94" t="s">
        <v>7055</v>
      </c>
      <c r="L5862" s="94" t="s">
        <v>16081</v>
      </c>
    </row>
    <row r="5863" spans="11:12" ht="15" x14ac:dyDescent="0.25">
      <c r="K5863" s="94" t="s">
        <v>7056</v>
      </c>
      <c r="L5863" s="94" t="s">
        <v>16082</v>
      </c>
    </row>
    <row r="5864" spans="11:12" ht="15" x14ac:dyDescent="0.25">
      <c r="K5864" s="94" t="s">
        <v>7057</v>
      </c>
      <c r="L5864" s="94" t="s">
        <v>16083</v>
      </c>
    </row>
    <row r="5865" spans="11:12" ht="15" x14ac:dyDescent="0.25">
      <c r="K5865" s="94" t="s">
        <v>7058</v>
      </c>
      <c r="L5865" s="94" t="s">
        <v>16084</v>
      </c>
    </row>
    <row r="5866" spans="11:12" ht="15" x14ac:dyDescent="0.25">
      <c r="K5866" s="94" t="s">
        <v>7059</v>
      </c>
      <c r="L5866" s="94" t="s">
        <v>16085</v>
      </c>
    </row>
    <row r="5867" spans="11:12" ht="15" x14ac:dyDescent="0.25">
      <c r="K5867" s="94" t="s">
        <v>7060</v>
      </c>
      <c r="L5867" s="94" t="s">
        <v>16086</v>
      </c>
    </row>
    <row r="5868" spans="11:12" ht="15" x14ac:dyDescent="0.25">
      <c r="K5868" s="94" t="s">
        <v>7061</v>
      </c>
      <c r="L5868" s="94" t="s">
        <v>16087</v>
      </c>
    </row>
    <row r="5869" spans="11:12" ht="15" x14ac:dyDescent="0.25">
      <c r="K5869" s="94" t="s">
        <v>7062</v>
      </c>
      <c r="L5869" s="94" t="s">
        <v>16088</v>
      </c>
    </row>
    <row r="5870" spans="11:12" ht="15" x14ac:dyDescent="0.25">
      <c r="K5870" s="94" t="s">
        <v>7063</v>
      </c>
      <c r="L5870" s="94" t="s">
        <v>16089</v>
      </c>
    </row>
    <row r="5871" spans="11:12" ht="15" x14ac:dyDescent="0.25">
      <c r="K5871" s="94" t="s">
        <v>7064</v>
      </c>
      <c r="L5871" s="94" t="s">
        <v>16090</v>
      </c>
    </row>
    <row r="5872" spans="11:12" ht="15" x14ac:dyDescent="0.25">
      <c r="K5872" s="94" t="s">
        <v>7065</v>
      </c>
      <c r="L5872" s="94" t="s">
        <v>7066</v>
      </c>
    </row>
    <row r="5873" spans="11:12" ht="15" x14ac:dyDescent="0.25">
      <c r="K5873" s="94" t="s">
        <v>7067</v>
      </c>
      <c r="L5873" s="94" t="s">
        <v>16091</v>
      </c>
    </row>
    <row r="5874" spans="11:12" ht="15" x14ac:dyDescent="0.25">
      <c r="K5874" s="94" t="s">
        <v>7068</v>
      </c>
      <c r="L5874" s="94" t="s">
        <v>6687</v>
      </c>
    </row>
    <row r="5875" spans="11:12" ht="15" x14ac:dyDescent="0.25">
      <c r="K5875" s="94" t="s">
        <v>7069</v>
      </c>
      <c r="L5875" s="94" t="s">
        <v>6687</v>
      </c>
    </row>
    <row r="5876" spans="11:12" ht="15" x14ac:dyDescent="0.25">
      <c r="K5876" s="94" t="s">
        <v>7070</v>
      </c>
      <c r="L5876" s="94" t="s">
        <v>6687</v>
      </c>
    </row>
    <row r="5877" spans="11:12" ht="15" x14ac:dyDescent="0.25">
      <c r="K5877" s="94" t="s">
        <v>7071</v>
      </c>
      <c r="L5877" s="94" t="s">
        <v>6687</v>
      </c>
    </row>
    <row r="5878" spans="11:12" ht="15" x14ac:dyDescent="0.25">
      <c r="K5878" s="94" t="s">
        <v>7072</v>
      </c>
      <c r="L5878" s="94" t="s">
        <v>16092</v>
      </c>
    </row>
    <row r="5879" spans="11:12" ht="15" x14ac:dyDescent="0.25">
      <c r="K5879" s="94" t="s">
        <v>7073</v>
      </c>
      <c r="L5879" s="94" t="s">
        <v>16093</v>
      </c>
    </row>
    <row r="5880" spans="11:12" ht="15" x14ac:dyDescent="0.25">
      <c r="K5880" s="94" t="s">
        <v>7074</v>
      </c>
      <c r="L5880" s="94" t="s">
        <v>16094</v>
      </c>
    </row>
    <row r="5881" spans="11:12" ht="15" x14ac:dyDescent="0.25">
      <c r="K5881" s="94" t="s">
        <v>7075</v>
      </c>
      <c r="L5881" s="94" t="s">
        <v>7076</v>
      </c>
    </row>
    <row r="5882" spans="11:12" ht="15" x14ac:dyDescent="0.25">
      <c r="K5882" s="94" t="s">
        <v>7077</v>
      </c>
      <c r="L5882" s="94" t="s">
        <v>16095</v>
      </c>
    </row>
    <row r="5883" spans="11:12" ht="15" x14ac:dyDescent="0.25">
      <c r="K5883" s="94" t="s">
        <v>7078</v>
      </c>
      <c r="L5883" s="94" t="s">
        <v>7079</v>
      </c>
    </row>
    <row r="5884" spans="11:12" ht="15" x14ac:dyDescent="0.25">
      <c r="K5884" s="94" t="s">
        <v>7080</v>
      </c>
      <c r="L5884" s="94" t="s">
        <v>16096</v>
      </c>
    </row>
    <row r="5885" spans="11:12" ht="15" x14ac:dyDescent="0.25">
      <c r="K5885" s="94" t="s">
        <v>7081</v>
      </c>
      <c r="L5885" s="94" t="s">
        <v>16097</v>
      </c>
    </row>
    <row r="5886" spans="11:12" ht="15" x14ac:dyDescent="0.25">
      <c r="K5886" s="94" t="s">
        <v>7082</v>
      </c>
      <c r="L5886" s="94" t="s">
        <v>16098</v>
      </c>
    </row>
    <row r="5887" spans="11:12" ht="15" x14ac:dyDescent="0.25">
      <c r="K5887" s="94" t="s">
        <v>7083</v>
      </c>
      <c r="L5887" s="94" t="s">
        <v>16099</v>
      </c>
    </row>
    <row r="5888" spans="11:12" ht="15" x14ac:dyDescent="0.25">
      <c r="K5888" s="94" t="s">
        <v>7084</v>
      </c>
      <c r="L5888" s="94" t="s">
        <v>16100</v>
      </c>
    </row>
    <row r="5889" spans="11:12" ht="15" x14ac:dyDescent="0.25">
      <c r="K5889" s="94" t="s">
        <v>7085</v>
      </c>
      <c r="L5889" s="94" t="s">
        <v>16101</v>
      </c>
    </row>
    <row r="5890" spans="11:12" ht="15" x14ac:dyDescent="0.25">
      <c r="K5890" s="94" t="s">
        <v>7086</v>
      </c>
      <c r="L5890" s="94" t="s">
        <v>16102</v>
      </c>
    </row>
    <row r="5891" spans="11:12" ht="15" x14ac:dyDescent="0.25">
      <c r="K5891" s="94" t="s">
        <v>7087</v>
      </c>
      <c r="L5891" s="94" t="s">
        <v>16103</v>
      </c>
    </row>
    <row r="5892" spans="11:12" ht="15" x14ac:dyDescent="0.25">
      <c r="K5892" s="94" t="s">
        <v>7088</v>
      </c>
      <c r="L5892" s="94" t="s">
        <v>16104</v>
      </c>
    </row>
    <row r="5893" spans="11:12" ht="15" x14ac:dyDescent="0.25">
      <c r="K5893" s="94" t="s">
        <v>7089</v>
      </c>
      <c r="L5893" s="94" t="s">
        <v>16105</v>
      </c>
    </row>
    <row r="5894" spans="11:12" ht="15" x14ac:dyDescent="0.25">
      <c r="K5894" s="94" t="s">
        <v>7090</v>
      </c>
      <c r="L5894" s="94" t="s">
        <v>7091</v>
      </c>
    </row>
    <row r="5895" spans="11:12" ht="15" x14ac:dyDescent="0.25">
      <c r="K5895" s="94" t="s">
        <v>7092</v>
      </c>
      <c r="L5895" s="94" t="s">
        <v>16106</v>
      </c>
    </row>
    <row r="5896" spans="11:12" ht="15" x14ac:dyDescent="0.25">
      <c r="K5896" s="94" t="s">
        <v>7093</v>
      </c>
      <c r="L5896" s="94" t="s">
        <v>16107</v>
      </c>
    </row>
    <row r="5897" spans="11:12" ht="15" x14ac:dyDescent="0.25">
      <c r="K5897" s="94" t="s">
        <v>7094</v>
      </c>
      <c r="L5897" s="94" t="s">
        <v>7095</v>
      </c>
    </row>
    <row r="5898" spans="11:12" ht="15" x14ac:dyDescent="0.25">
      <c r="K5898" s="94" t="s">
        <v>7096</v>
      </c>
      <c r="L5898" s="94" t="s">
        <v>6687</v>
      </c>
    </row>
    <row r="5899" spans="11:12" ht="15" x14ac:dyDescent="0.25">
      <c r="K5899" s="94" t="s">
        <v>7097</v>
      </c>
      <c r="L5899" s="94" t="s">
        <v>6687</v>
      </c>
    </row>
    <row r="5900" spans="11:12" ht="15" x14ac:dyDescent="0.25">
      <c r="K5900" s="94" t="s">
        <v>7098</v>
      </c>
      <c r="L5900" s="94" t="s">
        <v>6687</v>
      </c>
    </row>
    <row r="5901" spans="11:12" ht="15" x14ac:dyDescent="0.25">
      <c r="K5901" s="94" t="s">
        <v>7099</v>
      </c>
      <c r="L5901" s="94" t="s">
        <v>6687</v>
      </c>
    </row>
    <row r="5902" spans="11:12" ht="15" x14ac:dyDescent="0.25">
      <c r="K5902" s="94" t="s">
        <v>7100</v>
      </c>
      <c r="L5902" s="94" t="s">
        <v>6687</v>
      </c>
    </row>
    <row r="5903" spans="11:12" ht="15" x14ac:dyDescent="0.25">
      <c r="K5903" s="94" t="s">
        <v>7101</v>
      </c>
      <c r="L5903" s="94" t="s">
        <v>16108</v>
      </c>
    </row>
    <row r="5904" spans="11:12" ht="15" x14ac:dyDescent="0.25">
      <c r="K5904" s="94" t="s">
        <v>7102</v>
      </c>
      <c r="L5904" s="94" t="s">
        <v>16109</v>
      </c>
    </row>
    <row r="5905" spans="11:12" ht="15" x14ac:dyDescent="0.25">
      <c r="K5905" s="94" t="s">
        <v>7103</v>
      </c>
      <c r="L5905" s="94" t="s">
        <v>16110</v>
      </c>
    </row>
    <row r="5906" spans="11:12" ht="15" x14ac:dyDescent="0.25">
      <c r="K5906" s="94" t="s">
        <v>12102</v>
      </c>
      <c r="L5906" s="94" t="s">
        <v>16111</v>
      </c>
    </row>
    <row r="5907" spans="11:12" ht="15" x14ac:dyDescent="0.25">
      <c r="K5907" s="94" t="s">
        <v>12103</v>
      </c>
      <c r="L5907" s="94" t="s">
        <v>13094</v>
      </c>
    </row>
    <row r="5908" spans="11:12" ht="15" x14ac:dyDescent="0.25">
      <c r="K5908" s="94" t="s">
        <v>12104</v>
      </c>
      <c r="L5908" s="94" t="s">
        <v>13094</v>
      </c>
    </row>
    <row r="5909" spans="11:12" ht="15" x14ac:dyDescent="0.25">
      <c r="K5909" s="94" t="s">
        <v>12105</v>
      </c>
      <c r="L5909" s="94" t="s">
        <v>13094</v>
      </c>
    </row>
    <row r="5910" spans="11:12" ht="15" x14ac:dyDescent="0.25">
      <c r="K5910" s="94" t="s">
        <v>12106</v>
      </c>
      <c r="L5910" s="94" t="s">
        <v>13094</v>
      </c>
    </row>
    <row r="5911" spans="11:12" ht="15" x14ac:dyDescent="0.25">
      <c r="K5911" s="94" t="s">
        <v>12107</v>
      </c>
      <c r="L5911" s="94" t="s">
        <v>13094</v>
      </c>
    </row>
    <row r="5912" spans="11:12" ht="15" x14ac:dyDescent="0.25">
      <c r="K5912" s="94" t="s">
        <v>12108</v>
      </c>
      <c r="L5912" s="94" t="s">
        <v>13094</v>
      </c>
    </row>
    <row r="5913" spans="11:12" ht="15" x14ac:dyDescent="0.25">
      <c r="K5913" s="94" t="s">
        <v>12109</v>
      </c>
      <c r="L5913" s="94" t="s">
        <v>13094</v>
      </c>
    </row>
    <row r="5914" spans="11:12" ht="15" x14ac:dyDescent="0.25">
      <c r="K5914" s="94" t="s">
        <v>12110</v>
      </c>
      <c r="L5914" s="94" t="s">
        <v>13094</v>
      </c>
    </row>
    <row r="5915" spans="11:12" ht="15" x14ac:dyDescent="0.25">
      <c r="K5915" s="94" t="s">
        <v>7104</v>
      </c>
      <c r="L5915" s="94" t="s">
        <v>7105</v>
      </c>
    </row>
    <row r="5916" spans="11:12" ht="15" x14ac:dyDescent="0.25">
      <c r="K5916" s="94" t="s">
        <v>7106</v>
      </c>
      <c r="L5916" s="94" t="s">
        <v>16112</v>
      </c>
    </row>
    <row r="5917" spans="11:12" ht="15" x14ac:dyDescent="0.25">
      <c r="K5917" s="94" t="s">
        <v>7107</v>
      </c>
      <c r="L5917" s="94" t="s">
        <v>7108</v>
      </c>
    </row>
    <row r="5918" spans="11:12" ht="15" x14ac:dyDescent="0.25">
      <c r="K5918" s="94" t="s">
        <v>7109</v>
      </c>
      <c r="L5918" s="94" t="s">
        <v>13094</v>
      </c>
    </row>
    <row r="5919" spans="11:12" ht="15" x14ac:dyDescent="0.25">
      <c r="K5919" s="94" t="s">
        <v>7110</v>
      </c>
      <c r="L5919" s="94" t="s">
        <v>13094</v>
      </c>
    </row>
    <row r="5920" spans="11:12" ht="15" x14ac:dyDescent="0.25">
      <c r="K5920" s="94" t="s">
        <v>7111</v>
      </c>
      <c r="L5920" s="94" t="s">
        <v>13094</v>
      </c>
    </row>
    <row r="5921" spans="11:12" ht="15" x14ac:dyDescent="0.25">
      <c r="K5921" s="94" t="s">
        <v>7112</v>
      </c>
      <c r="L5921" s="94" t="s">
        <v>13094</v>
      </c>
    </row>
    <row r="5922" spans="11:12" ht="15" x14ac:dyDescent="0.25">
      <c r="K5922" s="94" t="s">
        <v>7113</v>
      </c>
      <c r="L5922" s="94" t="s">
        <v>13094</v>
      </c>
    </row>
    <row r="5923" spans="11:12" ht="15" x14ac:dyDescent="0.25">
      <c r="K5923" s="94" t="s">
        <v>7114</v>
      </c>
      <c r="L5923" s="94" t="s">
        <v>16113</v>
      </c>
    </row>
    <row r="5924" spans="11:12" ht="15" x14ac:dyDescent="0.25">
      <c r="K5924" s="94" t="s">
        <v>7115</v>
      </c>
      <c r="L5924" s="94" t="s">
        <v>16114</v>
      </c>
    </row>
    <row r="5925" spans="11:12" ht="15" x14ac:dyDescent="0.25">
      <c r="K5925" s="94" t="s">
        <v>7116</v>
      </c>
      <c r="L5925" s="94" t="s">
        <v>16115</v>
      </c>
    </row>
    <row r="5926" spans="11:12" ht="15" x14ac:dyDescent="0.25">
      <c r="K5926" s="94" t="s">
        <v>7117</v>
      </c>
      <c r="L5926" s="94" t="s">
        <v>16116</v>
      </c>
    </row>
    <row r="5927" spans="11:12" ht="15" x14ac:dyDescent="0.25">
      <c r="K5927" s="94" t="s">
        <v>7118</v>
      </c>
      <c r="L5927" s="94" t="s">
        <v>16117</v>
      </c>
    </row>
    <row r="5928" spans="11:12" ht="15" x14ac:dyDescent="0.25">
      <c r="K5928" s="94" t="s">
        <v>7119</v>
      </c>
      <c r="L5928" s="94" t="s">
        <v>16118</v>
      </c>
    </row>
    <row r="5929" spans="11:12" ht="15" x14ac:dyDescent="0.25">
      <c r="K5929" s="94" t="s">
        <v>7120</v>
      </c>
      <c r="L5929" s="94" t="s">
        <v>16119</v>
      </c>
    </row>
    <row r="5930" spans="11:12" ht="15" x14ac:dyDescent="0.25">
      <c r="K5930" s="94" t="s">
        <v>7121</v>
      </c>
      <c r="L5930" s="94" t="s">
        <v>16120</v>
      </c>
    </row>
    <row r="5931" spans="11:12" ht="15" x14ac:dyDescent="0.25">
      <c r="K5931" s="94" t="s">
        <v>7122</v>
      </c>
      <c r="L5931" s="94" t="s">
        <v>16121</v>
      </c>
    </row>
    <row r="5932" spans="11:12" ht="15" x14ac:dyDescent="0.25">
      <c r="K5932" s="94" t="s">
        <v>7123</v>
      </c>
      <c r="L5932" s="94" t="s">
        <v>16122</v>
      </c>
    </row>
    <row r="5933" spans="11:12" ht="15" x14ac:dyDescent="0.25">
      <c r="K5933" s="94" t="s">
        <v>7124</v>
      </c>
      <c r="L5933" s="94" t="s">
        <v>16123</v>
      </c>
    </row>
    <row r="5934" spans="11:12" ht="15" x14ac:dyDescent="0.25">
      <c r="K5934" s="94" t="s">
        <v>7125</v>
      </c>
      <c r="L5934" s="94" t="s">
        <v>16124</v>
      </c>
    </row>
    <row r="5935" spans="11:12" ht="15" x14ac:dyDescent="0.25">
      <c r="K5935" s="94" t="s">
        <v>7126</v>
      </c>
      <c r="L5935" s="94" t="s">
        <v>16125</v>
      </c>
    </row>
    <row r="5936" spans="11:12" ht="15" x14ac:dyDescent="0.25">
      <c r="K5936" s="94" t="s">
        <v>7127</v>
      </c>
      <c r="L5936" s="94" t="s">
        <v>16126</v>
      </c>
    </row>
    <row r="5937" spans="11:12" ht="15" x14ac:dyDescent="0.25">
      <c r="K5937" s="94" t="s">
        <v>7128</v>
      </c>
      <c r="L5937" s="94" t="s">
        <v>16127</v>
      </c>
    </row>
    <row r="5938" spans="11:12" ht="15" x14ac:dyDescent="0.25">
      <c r="K5938" s="94" t="s">
        <v>7129</v>
      </c>
      <c r="L5938" s="94" t="s">
        <v>16128</v>
      </c>
    </row>
    <row r="5939" spans="11:12" ht="15" x14ac:dyDescent="0.25">
      <c r="K5939" s="94" t="s">
        <v>7130</v>
      </c>
      <c r="L5939" s="94" t="s">
        <v>16129</v>
      </c>
    </row>
    <row r="5940" spans="11:12" ht="15" x14ac:dyDescent="0.25">
      <c r="K5940" s="94" t="s">
        <v>7131</v>
      </c>
      <c r="L5940" s="94" t="s">
        <v>16130</v>
      </c>
    </row>
    <row r="5941" spans="11:12" ht="15" x14ac:dyDescent="0.25">
      <c r="K5941" s="94" t="s">
        <v>7132</v>
      </c>
      <c r="L5941" s="94" t="s">
        <v>16131</v>
      </c>
    </row>
    <row r="5942" spans="11:12" ht="15" x14ac:dyDescent="0.25">
      <c r="K5942" s="94" t="s">
        <v>7133</v>
      </c>
      <c r="L5942" s="94" t="s">
        <v>16132</v>
      </c>
    </row>
    <row r="5943" spans="11:12" ht="15" x14ac:dyDescent="0.25">
      <c r="K5943" s="94" t="s">
        <v>7134</v>
      </c>
      <c r="L5943" s="94" t="s">
        <v>7135</v>
      </c>
    </row>
    <row r="5944" spans="11:12" ht="15" x14ac:dyDescent="0.25">
      <c r="K5944" s="94" t="s">
        <v>7136</v>
      </c>
      <c r="L5944" s="94" t="s">
        <v>16133</v>
      </c>
    </row>
    <row r="5945" spans="11:12" ht="15" x14ac:dyDescent="0.25">
      <c r="K5945" s="94" t="s">
        <v>7137</v>
      </c>
      <c r="L5945" s="94" t="s">
        <v>16134</v>
      </c>
    </row>
    <row r="5946" spans="11:12" ht="15" x14ac:dyDescent="0.25">
      <c r="K5946" s="94" t="s">
        <v>7138</v>
      </c>
      <c r="L5946" s="94" t="s">
        <v>16135</v>
      </c>
    </row>
    <row r="5947" spans="11:12" ht="15" x14ac:dyDescent="0.25">
      <c r="K5947" s="94" t="s">
        <v>7139</v>
      </c>
      <c r="L5947" s="94" t="s">
        <v>16136</v>
      </c>
    </row>
    <row r="5948" spans="11:12" ht="15" x14ac:dyDescent="0.25">
      <c r="K5948" s="94" t="s">
        <v>7140</v>
      </c>
      <c r="L5948" s="94" t="s">
        <v>16137</v>
      </c>
    </row>
    <row r="5949" spans="11:12" ht="15" x14ac:dyDescent="0.25">
      <c r="K5949" s="94" t="s">
        <v>7141</v>
      </c>
      <c r="L5949" s="94" t="s">
        <v>16138</v>
      </c>
    </row>
    <row r="5950" spans="11:12" ht="15" x14ac:dyDescent="0.25">
      <c r="K5950" s="94" t="s">
        <v>7142</v>
      </c>
      <c r="L5950" s="94" t="s">
        <v>13094</v>
      </c>
    </row>
    <row r="5951" spans="11:12" ht="15" x14ac:dyDescent="0.25">
      <c r="K5951" s="94" t="s">
        <v>7143</v>
      </c>
      <c r="L5951" s="94" t="s">
        <v>13094</v>
      </c>
    </row>
    <row r="5952" spans="11:12" ht="15" x14ac:dyDescent="0.25">
      <c r="K5952" s="94" t="s">
        <v>7144</v>
      </c>
      <c r="L5952" s="94" t="s">
        <v>7145</v>
      </c>
    </row>
    <row r="5953" spans="11:12" ht="15" x14ac:dyDescent="0.25">
      <c r="K5953" s="94" t="s">
        <v>7146</v>
      </c>
      <c r="L5953" s="94" t="s">
        <v>13094</v>
      </c>
    </row>
    <row r="5954" spans="11:12" ht="15" x14ac:dyDescent="0.25">
      <c r="K5954" s="94" t="s">
        <v>7147</v>
      </c>
      <c r="L5954" s="94" t="s">
        <v>7148</v>
      </c>
    </row>
    <row r="5955" spans="11:12" ht="15" x14ac:dyDescent="0.25">
      <c r="K5955" s="94" t="s">
        <v>7149</v>
      </c>
      <c r="L5955" s="94" t="s">
        <v>7150</v>
      </c>
    </row>
    <row r="5956" spans="11:12" ht="15" x14ac:dyDescent="0.25">
      <c r="K5956" s="94" t="s">
        <v>7151</v>
      </c>
      <c r="L5956" s="94" t="s">
        <v>7152</v>
      </c>
    </row>
    <row r="5957" spans="11:12" ht="15" x14ac:dyDescent="0.25">
      <c r="K5957" s="94" t="s">
        <v>7153</v>
      </c>
      <c r="L5957" s="94" t="s">
        <v>7154</v>
      </c>
    </row>
    <row r="5958" spans="11:12" ht="15" x14ac:dyDescent="0.25">
      <c r="K5958" s="94" t="s">
        <v>7155</v>
      </c>
      <c r="L5958" s="94" t="s">
        <v>16139</v>
      </c>
    </row>
    <row r="5959" spans="11:12" ht="15" x14ac:dyDescent="0.25">
      <c r="K5959" s="94" t="s">
        <v>7156</v>
      </c>
      <c r="L5959" s="94" t="s">
        <v>7157</v>
      </c>
    </row>
    <row r="5960" spans="11:12" ht="15" x14ac:dyDescent="0.25">
      <c r="K5960" s="94" t="s">
        <v>7158</v>
      </c>
      <c r="L5960" s="94" t="s">
        <v>13094</v>
      </c>
    </row>
    <row r="5961" spans="11:12" ht="15" x14ac:dyDescent="0.25">
      <c r="K5961" s="94" t="s">
        <v>7159</v>
      </c>
      <c r="L5961" s="94" t="s">
        <v>7160</v>
      </c>
    </row>
    <row r="5962" spans="11:12" ht="15" x14ac:dyDescent="0.25">
      <c r="K5962" s="94" t="s">
        <v>7161</v>
      </c>
      <c r="L5962" s="94" t="s">
        <v>13094</v>
      </c>
    </row>
    <row r="5963" spans="11:12" ht="15" x14ac:dyDescent="0.25">
      <c r="K5963" s="94" t="s">
        <v>7162</v>
      </c>
      <c r="L5963" s="94" t="s">
        <v>7163</v>
      </c>
    </row>
    <row r="5964" spans="11:12" ht="15" x14ac:dyDescent="0.25">
      <c r="K5964" s="94" t="s">
        <v>7164</v>
      </c>
      <c r="L5964" s="94" t="s">
        <v>13094</v>
      </c>
    </row>
    <row r="5965" spans="11:12" ht="15" x14ac:dyDescent="0.25">
      <c r="K5965" s="94" t="s">
        <v>7165</v>
      </c>
      <c r="L5965" s="94" t="s">
        <v>7166</v>
      </c>
    </row>
    <row r="5966" spans="11:12" ht="15" x14ac:dyDescent="0.25">
      <c r="K5966" s="94" t="s">
        <v>7167</v>
      </c>
      <c r="L5966" s="94" t="s">
        <v>16140</v>
      </c>
    </row>
    <row r="5967" spans="11:12" ht="15" x14ac:dyDescent="0.25">
      <c r="K5967" s="94" t="s">
        <v>7168</v>
      </c>
      <c r="L5967" s="94" t="s">
        <v>7169</v>
      </c>
    </row>
    <row r="5968" spans="11:12" ht="15" x14ac:dyDescent="0.25">
      <c r="K5968" s="94" t="s">
        <v>7170</v>
      </c>
      <c r="L5968" s="94" t="s">
        <v>16141</v>
      </c>
    </row>
    <row r="5969" spans="11:12" ht="15" x14ac:dyDescent="0.25">
      <c r="K5969" s="94" t="s">
        <v>7171</v>
      </c>
      <c r="L5969" s="94" t="s">
        <v>16142</v>
      </c>
    </row>
    <row r="5970" spans="11:12" ht="15" x14ac:dyDescent="0.25">
      <c r="K5970" s="94" t="s">
        <v>7172</v>
      </c>
      <c r="L5970" s="94" t="s">
        <v>16143</v>
      </c>
    </row>
    <row r="5971" spans="11:12" ht="15" x14ac:dyDescent="0.25">
      <c r="K5971" s="94" t="s">
        <v>7173</v>
      </c>
      <c r="L5971" s="94" t="s">
        <v>7174</v>
      </c>
    </row>
    <row r="5972" spans="11:12" ht="15" x14ac:dyDescent="0.25">
      <c r="K5972" s="94" t="s">
        <v>7175</v>
      </c>
      <c r="L5972" s="94" t="s">
        <v>16144</v>
      </c>
    </row>
    <row r="5973" spans="11:12" ht="15" x14ac:dyDescent="0.25">
      <c r="K5973" s="94" t="s">
        <v>7176</v>
      </c>
      <c r="L5973" s="94" t="s">
        <v>16145</v>
      </c>
    </row>
    <row r="5974" spans="11:12" ht="15" x14ac:dyDescent="0.25">
      <c r="K5974" s="94" t="s">
        <v>7177</v>
      </c>
      <c r="L5974" s="94" t="s">
        <v>16146</v>
      </c>
    </row>
    <row r="5975" spans="11:12" ht="15" x14ac:dyDescent="0.25">
      <c r="K5975" s="94" t="s">
        <v>7178</v>
      </c>
      <c r="L5975" s="94" t="s">
        <v>16147</v>
      </c>
    </row>
    <row r="5976" spans="11:12" ht="15" x14ac:dyDescent="0.25">
      <c r="K5976" s="94" t="s">
        <v>7179</v>
      </c>
      <c r="L5976" s="94" t="s">
        <v>16148</v>
      </c>
    </row>
    <row r="5977" spans="11:12" ht="15" x14ac:dyDescent="0.25">
      <c r="K5977" s="94" t="s">
        <v>7180</v>
      </c>
      <c r="L5977" s="94" t="s">
        <v>16149</v>
      </c>
    </row>
    <row r="5978" spans="11:12" ht="15" x14ac:dyDescent="0.25">
      <c r="K5978" s="94" t="s">
        <v>7181</v>
      </c>
      <c r="L5978" s="94" t="s">
        <v>16150</v>
      </c>
    </row>
    <row r="5979" spans="11:12" ht="15" x14ac:dyDescent="0.25">
      <c r="K5979" s="94" t="s">
        <v>7182</v>
      </c>
      <c r="L5979" s="94" t="s">
        <v>16151</v>
      </c>
    </row>
    <row r="5980" spans="11:12" ht="15" x14ac:dyDescent="0.25">
      <c r="K5980" s="94" t="s">
        <v>7183</v>
      </c>
      <c r="L5980" s="94" t="s">
        <v>6687</v>
      </c>
    </row>
    <row r="5981" spans="11:12" ht="15" x14ac:dyDescent="0.25">
      <c r="K5981" s="94" t="s">
        <v>7184</v>
      </c>
      <c r="L5981" s="94" t="s">
        <v>6687</v>
      </c>
    </row>
    <row r="5982" spans="11:12" ht="15" x14ac:dyDescent="0.25">
      <c r="K5982" s="94" t="s">
        <v>7185</v>
      </c>
      <c r="L5982" s="94" t="s">
        <v>6687</v>
      </c>
    </row>
    <row r="5983" spans="11:12" ht="15" x14ac:dyDescent="0.25">
      <c r="K5983" s="94" t="s">
        <v>7186</v>
      </c>
      <c r="L5983" s="94" t="s">
        <v>6687</v>
      </c>
    </row>
    <row r="5984" spans="11:12" ht="15" x14ac:dyDescent="0.25">
      <c r="K5984" s="94" t="s">
        <v>7187</v>
      </c>
      <c r="L5984" s="94" t="s">
        <v>6687</v>
      </c>
    </row>
    <row r="5985" spans="11:12" ht="15" x14ac:dyDescent="0.25">
      <c r="K5985" s="94" t="s">
        <v>7188</v>
      </c>
      <c r="L5985" s="94" t="s">
        <v>6687</v>
      </c>
    </row>
    <row r="5986" spans="11:12" ht="15" x14ac:dyDescent="0.25">
      <c r="K5986" s="94" t="s">
        <v>7189</v>
      </c>
      <c r="L5986" s="94" t="s">
        <v>6687</v>
      </c>
    </row>
    <row r="5987" spans="11:12" ht="15" x14ac:dyDescent="0.25">
      <c r="K5987" s="94" t="s">
        <v>7190</v>
      </c>
      <c r="L5987" s="94" t="s">
        <v>6687</v>
      </c>
    </row>
    <row r="5988" spans="11:12" ht="15" x14ac:dyDescent="0.25">
      <c r="K5988" s="94" t="s">
        <v>7191</v>
      </c>
      <c r="L5988" s="94" t="s">
        <v>6687</v>
      </c>
    </row>
    <row r="5989" spans="11:12" ht="15" x14ac:dyDescent="0.25">
      <c r="K5989" s="94" t="s">
        <v>7192</v>
      </c>
      <c r="L5989" s="94" t="s">
        <v>6687</v>
      </c>
    </row>
    <row r="5990" spans="11:12" ht="15" x14ac:dyDescent="0.25">
      <c r="K5990" s="94" t="s">
        <v>7193</v>
      </c>
      <c r="L5990" s="94" t="s">
        <v>16152</v>
      </c>
    </row>
    <row r="5991" spans="11:12" ht="15" x14ac:dyDescent="0.25">
      <c r="K5991" s="94" t="s">
        <v>7194</v>
      </c>
      <c r="L5991" s="94" t="s">
        <v>16153</v>
      </c>
    </row>
    <row r="5992" spans="11:12" ht="15" x14ac:dyDescent="0.25">
      <c r="K5992" s="94" t="s">
        <v>12111</v>
      </c>
      <c r="L5992" s="94" t="s">
        <v>16154</v>
      </c>
    </row>
    <row r="5993" spans="11:12" ht="15" x14ac:dyDescent="0.25">
      <c r="K5993" s="94" t="s">
        <v>7195</v>
      </c>
      <c r="L5993" s="94" t="s">
        <v>7196</v>
      </c>
    </row>
    <row r="5994" spans="11:12" ht="15" x14ac:dyDescent="0.25">
      <c r="K5994" s="94" t="s">
        <v>7197</v>
      </c>
      <c r="L5994" s="94" t="s">
        <v>7198</v>
      </c>
    </row>
    <row r="5995" spans="11:12" ht="15" x14ac:dyDescent="0.25">
      <c r="K5995" s="94" t="s">
        <v>7199</v>
      </c>
      <c r="L5995" s="94" t="s">
        <v>7200</v>
      </c>
    </row>
    <row r="5996" spans="11:12" ht="15" x14ac:dyDescent="0.25">
      <c r="K5996" s="94" t="s">
        <v>7201</v>
      </c>
      <c r="L5996" s="94" t="s">
        <v>7202</v>
      </c>
    </row>
    <row r="5997" spans="11:12" ht="15" x14ac:dyDescent="0.25">
      <c r="K5997" s="94" t="s">
        <v>7203</v>
      </c>
      <c r="L5997" s="94" t="s">
        <v>7204</v>
      </c>
    </row>
    <row r="5998" spans="11:12" ht="15" x14ac:dyDescent="0.25">
      <c r="K5998" s="94" t="s">
        <v>7205</v>
      </c>
      <c r="L5998" s="94" t="s">
        <v>7206</v>
      </c>
    </row>
    <row r="5999" spans="11:12" ht="15" x14ac:dyDescent="0.25">
      <c r="K5999" s="94" t="s">
        <v>7207</v>
      </c>
      <c r="L5999" s="94" t="s">
        <v>6687</v>
      </c>
    </row>
    <row r="6000" spans="11:12" ht="15" x14ac:dyDescent="0.25">
      <c r="K6000" s="94" t="s">
        <v>7208</v>
      </c>
      <c r="L6000" s="94" t="s">
        <v>6687</v>
      </c>
    </row>
    <row r="6001" spans="11:12" ht="15" x14ac:dyDescent="0.25">
      <c r="K6001" s="94" t="s">
        <v>24325</v>
      </c>
      <c r="L6001" s="94" t="s">
        <v>24326</v>
      </c>
    </row>
    <row r="6002" spans="11:12" ht="15" x14ac:dyDescent="0.25">
      <c r="K6002" s="94" t="s">
        <v>24327</v>
      </c>
      <c r="L6002" s="94" t="s">
        <v>24328</v>
      </c>
    </row>
    <row r="6003" spans="11:12" ht="15" x14ac:dyDescent="0.25">
      <c r="K6003" s="94" t="s">
        <v>7209</v>
      </c>
      <c r="L6003" s="94" t="s">
        <v>7210</v>
      </c>
    </row>
    <row r="6004" spans="11:12" ht="15" x14ac:dyDescent="0.25">
      <c r="K6004" s="94" t="s">
        <v>12112</v>
      </c>
      <c r="L6004" s="94" t="s">
        <v>12113</v>
      </c>
    </row>
    <row r="6005" spans="11:12" ht="15" x14ac:dyDescent="0.25">
      <c r="K6005" s="94" t="s">
        <v>7211</v>
      </c>
      <c r="L6005" s="94" t="s">
        <v>7212</v>
      </c>
    </row>
    <row r="6006" spans="11:12" ht="15" x14ac:dyDescent="0.25">
      <c r="K6006" s="94" t="s">
        <v>7213</v>
      </c>
      <c r="L6006" s="94" t="s">
        <v>7214</v>
      </c>
    </row>
    <row r="6007" spans="11:12" ht="15" x14ac:dyDescent="0.25">
      <c r="K6007" s="94" t="s">
        <v>7215</v>
      </c>
      <c r="L6007" s="94" t="s">
        <v>7216</v>
      </c>
    </row>
    <row r="6008" spans="11:12" ht="15" x14ac:dyDescent="0.25">
      <c r="K6008" s="94" t="s">
        <v>7217</v>
      </c>
      <c r="L6008" s="94" t="s">
        <v>16155</v>
      </c>
    </row>
    <row r="6009" spans="11:12" ht="15" x14ac:dyDescent="0.25">
      <c r="K6009" s="94" t="s">
        <v>7218</v>
      </c>
      <c r="L6009" s="94" t="s">
        <v>16156</v>
      </c>
    </row>
    <row r="6010" spans="11:12" ht="15" x14ac:dyDescent="0.25">
      <c r="K6010" s="94" t="s">
        <v>7219</v>
      </c>
      <c r="L6010" s="94" t="s">
        <v>6687</v>
      </c>
    </row>
    <row r="6011" spans="11:12" ht="15" x14ac:dyDescent="0.25">
      <c r="K6011" s="94" t="s">
        <v>7220</v>
      </c>
      <c r="L6011" s="94" t="s">
        <v>6687</v>
      </c>
    </row>
    <row r="6012" spans="11:12" ht="15" x14ac:dyDescent="0.25">
      <c r="K6012" s="94" t="s">
        <v>7221</v>
      </c>
      <c r="L6012" s="94" t="s">
        <v>6687</v>
      </c>
    </row>
    <row r="6013" spans="11:12" ht="15" x14ac:dyDescent="0.25">
      <c r="K6013" s="94" t="s">
        <v>7222</v>
      </c>
      <c r="L6013" s="94" t="s">
        <v>6687</v>
      </c>
    </row>
    <row r="6014" spans="11:12" ht="15" x14ac:dyDescent="0.25">
      <c r="K6014" s="94" t="s">
        <v>7223</v>
      </c>
      <c r="L6014" s="94" t="s">
        <v>6687</v>
      </c>
    </row>
    <row r="6015" spans="11:12" ht="15" x14ac:dyDescent="0.25">
      <c r="K6015" s="94" t="s">
        <v>7224</v>
      </c>
      <c r="L6015" s="94" t="s">
        <v>6687</v>
      </c>
    </row>
    <row r="6016" spans="11:12" ht="15" x14ac:dyDescent="0.25">
      <c r="K6016" s="94" t="s">
        <v>7225</v>
      </c>
      <c r="L6016" s="94" t="s">
        <v>6687</v>
      </c>
    </row>
    <row r="6017" spans="11:12" ht="15" x14ac:dyDescent="0.25">
      <c r="K6017" s="94" t="s">
        <v>7226</v>
      </c>
      <c r="L6017" s="94" t="s">
        <v>6687</v>
      </c>
    </row>
    <row r="6018" spans="11:12" ht="15" x14ac:dyDescent="0.25">
      <c r="K6018" s="94" t="s">
        <v>7227</v>
      </c>
      <c r="L6018" s="94" t="s">
        <v>6687</v>
      </c>
    </row>
    <row r="6019" spans="11:12" ht="15" x14ac:dyDescent="0.25">
      <c r="K6019" s="94" t="s">
        <v>7228</v>
      </c>
      <c r="L6019" s="94" t="s">
        <v>6687</v>
      </c>
    </row>
    <row r="6020" spans="11:12" ht="15" x14ac:dyDescent="0.25">
      <c r="K6020" s="94" t="s">
        <v>7229</v>
      </c>
      <c r="L6020" s="94" t="s">
        <v>6687</v>
      </c>
    </row>
    <row r="6021" spans="11:12" ht="15" x14ac:dyDescent="0.25">
      <c r="K6021" s="94" t="s">
        <v>7230</v>
      </c>
      <c r="L6021" s="94" t="s">
        <v>6687</v>
      </c>
    </row>
    <row r="6022" spans="11:12" ht="15" x14ac:dyDescent="0.25">
      <c r="K6022" s="94" t="s">
        <v>7231</v>
      </c>
      <c r="L6022" s="94" t="s">
        <v>6687</v>
      </c>
    </row>
    <row r="6023" spans="11:12" ht="15" x14ac:dyDescent="0.25">
      <c r="K6023" s="94" t="s">
        <v>7232</v>
      </c>
      <c r="L6023" s="94" t="s">
        <v>6687</v>
      </c>
    </row>
    <row r="6024" spans="11:12" ht="15" x14ac:dyDescent="0.25">
      <c r="K6024" s="94" t="s">
        <v>7233</v>
      </c>
      <c r="L6024" s="94" t="s">
        <v>6687</v>
      </c>
    </row>
    <row r="6025" spans="11:12" ht="15" x14ac:dyDescent="0.25">
      <c r="K6025" s="94" t="s">
        <v>7234</v>
      </c>
      <c r="L6025" s="94" t="s">
        <v>6687</v>
      </c>
    </row>
    <row r="6026" spans="11:12" ht="15" x14ac:dyDescent="0.25">
      <c r="K6026" s="94" t="s">
        <v>7235</v>
      </c>
      <c r="L6026" s="94" t="s">
        <v>6687</v>
      </c>
    </row>
    <row r="6027" spans="11:12" ht="15" x14ac:dyDescent="0.25">
      <c r="K6027" s="94" t="s">
        <v>7236</v>
      </c>
      <c r="L6027" s="94" t="s">
        <v>6687</v>
      </c>
    </row>
    <row r="6028" spans="11:12" ht="15" x14ac:dyDescent="0.25">
      <c r="K6028" s="94" t="s">
        <v>7237</v>
      </c>
      <c r="L6028" s="94" t="s">
        <v>13094</v>
      </c>
    </row>
    <row r="6029" spans="11:12" ht="15" x14ac:dyDescent="0.25">
      <c r="K6029" s="94" t="s">
        <v>7238</v>
      </c>
      <c r="L6029" s="94" t="s">
        <v>13094</v>
      </c>
    </row>
    <row r="6030" spans="11:12" ht="15" x14ac:dyDescent="0.25">
      <c r="K6030" s="94" t="s">
        <v>7239</v>
      </c>
      <c r="L6030" s="94" t="s">
        <v>13094</v>
      </c>
    </row>
    <row r="6031" spans="11:12" ht="15" x14ac:dyDescent="0.25">
      <c r="K6031" s="94" t="s">
        <v>7240</v>
      </c>
      <c r="L6031" s="94" t="s">
        <v>13094</v>
      </c>
    </row>
    <row r="6032" spans="11:12" ht="15" x14ac:dyDescent="0.25">
      <c r="K6032" s="94" t="s">
        <v>7241</v>
      </c>
      <c r="L6032" s="94" t="s">
        <v>13094</v>
      </c>
    </row>
    <row r="6033" spans="11:12" ht="15" x14ac:dyDescent="0.25">
      <c r="K6033" s="94" t="s">
        <v>7242</v>
      </c>
      <c r="L6033" s="94" t="s">
        <v>13094</v>
      </c>
    </row>
    <row r="6034" spans="11:12" ht="15" x14ac:dyDescent="0.25">
      <c r="K6034" s="94" t="s">
        <v>7243</v>
      </c>
      <c r="L6034" s="94" t="s">
        <v>13094</v>
      </c>
    </row>
    <row r="6035" spans="11:12" ht="15" x14ac:dyDescent="0.25">
      <c r="K6035" s="94" t="s">
        <v>7244</v>
      </c>
      <c r="L6035" s="94" t="s">
        <v>13094</v>
      </c>
    </row>
    <row r="6036" spans="11:12" ht="15" x14ac:dyDescent="0.25">
      <c r="K6036" s="94" t="s">
        <v>7245</v>
      </c>
      <c r="L6036" s="94" t="s">
        <v>13094</v>
      </c>
    </row>
    <row r="6037" spans="11:12" ht="15" x14ac:dyDescent="0.25">
      <c r="K6037" s="94" t="s">
        <v>7246</v>
      </c>
      <c r="L6037" s="94" t="s">
        <v>7247</v>
      </c>
    </row>
    <row r="6038" spans="11:12" ht="15" x14ac:dyDescent="0.25">
      <c r="K6038" s="94" t="s">
        <v>7248</v>
      </c>
      <c r="L6038" s="94" t="s">
        <v>13094</v>
      </c>
    </row>
    <row r="6039" spans="11:12" ht="15" x14ac:dyDescent="0.25">
      <c r="K6039" s="94" t="s">
        <v>7249</v>
      </c>
      <c r="L6039" s="94" t="s">
        <v>7250</v>
      </c>
    </row>
    <row r="6040" spans="11:12" ht="15" x14ac:dyDescent="0.25">
      <c r="K6040" s="94" t="s">
        <v>7251</v>
      </c>
      <c r="L6040" s="94" t="s">
        <v>16157</v>
      </c>
    </row>
    <row r="6041" spans="11:12" ht="15" x14ac:dyDescent="0.25">
      <c r="K6041" s="94" t="s">
        <v>7252</v>
      </c>
      <c r="L6041" s="94" t="s">
        <v>16158</v>
      </c>
    </row>
    <row r="6042" spans="11:12" ht="15" x14ac:dyDescent="0.25">
      <c r="K6042" s="94" t="s">
        <v>7253</v>
      </c>
      <c r="L6042" s="94" t="s">
        <v>13094</v>
      </c>
    </row>
    <row r="6043" spans="11:12" ht="15" x14ac:dyDescent="0.25">
      <c r="K6043" s="94" t="s">
        <v>7254</v>
      </c>
      <c r="L6043" s="94" t="s">
        <v>13094</v>
      </c>
    </row>
    <row r="6044" spans="11:12" ht="15" x14ac:dyDescent="0.25">
      <c r="K6044" s="94" t="s">
        <v>7255</v>
      </c>
      <c r="L6044" s="94" t="s">
        <v>16159</v>
      </c>
    </row>
    <row r="6045" spans="11:12" ht="15" x14ac:dyDescent="0.25">
      <c r="K6045" s="94" t="s">
        <v>7256</v>
      </c>
      <c r="L6045" s="94" t="s">
        <v>16159</v>
      </c>
    </row>
    <row r="6046" spans="11:12" ht="15" x14ac:dyDescent="0.25">
      <c r="K6046" s="94" t="s">
        <v>7257</v>
      </c>
      <c r="L6046" s="94" t="s">
        <v>16160</v>
      </c>
    </row>
    <row r="6047" spans="11:12" ht="15" x14ac:dyDescent="0.25">
      <c r="K6047" s="94" t="s">
        <v>7258</v>
      </c>
      <c r="L6047" s="94" t="s">
        <v>13094</v>
      </c>
    </row>
    <row r="6048" spans="11:12" ht="15" x14ac:dyDescent="0.25">
      <c r="K6048" s="94" t="s">
        <v>7259</v>
      </c>
      <c r="L6048" s="94" t="s">
        <v>16161</v>
      </c>
    </row>
    <row r="6049" spans="11:12" ht="15" x14ac:dyDescent="0.25">
      <c r="K6049" s="94" t="s">
        <v>7260</v>
      </c>
      <c r="L6049" s="94" t="s">
        <v>16162</v>
      </c>
    </row>
    <row r="6050" spans="11:12" ht="15" x14ac:dyDescent="0.25">
      <c r="K6050" s="94" t="s">
        <v>7261</v>
      </c>
      <c r="L6050" s="94" t="s">
        <v>16163</v>
      </c>
    </row>
    <row r="6051" spans="11:12" ht="15" x14ac:dyDescent="0.25">
      <c r="K6051" s="94" t="s">
        <v>7262</v>
      </c>
      <c r="L6051" s="94" t="s">
        <v>13094</v>
      </c>
    </row>
    <row r="6052" spans="11:12" ht="15" x14ac:dyDescent="0.25">
      <c r="K6052" s="94" t="s">
        <v>7263</v>
      </c>
      <c r="L6052" s="94" t="s">
        <v>16164</v>
      </c>
    </row>
    <row r="6053" spans="11:12" ht="15" x14ac:dyDescent="0.25">
      <c r="K6053" s="94" t="s">
        <v>7264</v>
      </c>
      <c r="L6053" s="94" t="s">
        <v>16165</v>
      </c>
    </row>
    <row r="6054" spans="11:12" ht="15" x14ac:dyDescent="0.25">
      <c r="K6054" s="94" t="s">
        <v>7265</v>
      </c>
      <c r="L6054" s="94" t="s">
        <v>13094</v>
      </c>
    </row>
    <row r="6055" spans="11:12" ht="15" x14ac:dyDescent="0.25">
      <c r="K6055" s="94" t="s">
        <v>7266</v>
      </c>
      <c r="L6055" s="94" t="s">
        <v>13094</v>
      </c>
    </row>
    <row r="6056" spans="11:12" ht="15" x14ac:dyDescent="0.25">
      <c r="K6056" s="94" t="s">
        <v>7267</v>
      </c>
      <c r="L6056" s="94" t="s">
        <v>16166</v>
      </c>
    </row>
    <row r="6057" spans="11:12" ht="15" x14ac:dyDescent="0.25">
      <c r="K6057" s="94" t="s">
        <v>7268</v>
      </c>
      <c r="L6057" s="94" t="s">
        <v>13094</v>
      </c>
    </row>
    <row r="6058" spans="11:12" ht="15" x14ac:dyDescent="0.25">
      <c r="K6058" s="94" t="s">
        <v>7269</v>
      </c>
      <c r="L6058" s="94" t="s">
        <v>16167</v>
      </c>
    </row>
    <row r="6059" spans="11:12" ht="15" x14ac:dyDescent="0.25">
      <c r="K6059" s="94" t="s">
        <v>7270</v>
      </c>
      <c r="L6059" s="94" t="s">
        <v>16168</v>
      </c>
    </row>
    <row r="6060" spans="11:12" ht="15" x14ac:dyDescent="0.25">
      <c r="K6060" s="94" t="s">
        <v>7271</v>
      </c>
      <c r="L6060" s="94" t="s">
        <v>16169</v>
      </c>
    </row>
    <row r="6061" spans="11:12" ht="15" x14ac:dyDescent="0.25">
      <c r="K6061" s="94" t="s">
        <v>7272</v>
      </c>
      <c r="L6061" s="94" t="s">
        <v>16170</v>
      </c>
    </row>
    <row r="6062" spans="11:12" ht="15" x14ac:dyDescent="0.25">
      <c r="K6062" s="94" t="s">
        <v>7273</v>
      </c>
      <c r="L6062" s="94" t="s">
        <v>16171</v>
      </c>
    </row>
    <row r="6063" spans="11:12" ht="15" x14ac:dyDescent="0.25">
      <c r="K6063" s="94" t="s">
        <v>7274</v>
      </c>
      <c r="L6063" s="94" t="s">
        <v>16172</v>
      </c>
    </row>
    <row r="6064" spans="11:12" ht="15" x14ac:dyDescent="0.25">
      <c r="K6064" s="94" t="s">
        <v>7275</v>
      </c>
      <c r="L6064" s="94" t="s">
        <v>16173</v>
      </c>
    </row>
    <row r="6065" spans="11:12" ht="15" x14ac:dyDescent="0.25">
      <c r="K6065" s="94" t="s">
        <v>7276</v>
      </c>
      <c r="L6065" s="94" t="s">
        <v>13094</v>
      </c>
    </row>
    <row r="6066" spans="11:12" ht="15" x14ac:dyDescent="0.25">
      <c r="K6066" s="94" t="s">
        <v>7277</v>
      </c>
      <c r="L6066" s="94" t="s">
        <v>16174</v>
      </c>
    </row>
    <row r="6067" spans="11:12" ht="15" x14ac:dyDescent="0.25">
      <c r="K6067" s="94" t="s">
        <v>7278</v>
      </c>
      <c r="L6067" s="94" t="s">
        <v>16175</v>
      </c>
    </row>
    <row r="6068" spans="11:12" ht="15" x14ac:dyDescent="0.25">
      <c r="K6068" s="94" t="s">
        <v>7279</v>
      </c>
      <c r="L6068" s="94" t="s">
        <v>16176</v>
      </c>
    </row>
    <row r="6069" spans="11:12" ht="15" x14ac:dyDescent="0.25">
      <c r="K6069" s="94" t="s">
        <v>7280</v>
      </c>
      <c r="L6069" s="94" t="s">
        <v>16177</v>
      </c>
    </row>
    <row r="6070" spans="11:12" ht="15" x14ac:dyDescent="0.25">
      <c r="K6070" s="94" t="s">
        <v>7281</v>
      </c>
      <c r="L6070" s="94" t="s">
        <v>16178</v>
      </c>
    </row>
    <row r="6071" spans="11:12" ht="15" x14ac:dyDescent="0.25">
      <c r="K6071" s="94" t="s">
        <v>7282</v>
      </c>
      <c r="L6071" s="94" t="s">
        <v>16179</v>
      </c>
    </row>
    <row r="6072" spans="11:12" ht="15" x14ac:dyDescent="0.25">
      <c r="K6072" s="94" t="s">
        <v>7283</v>
      </c>
      <c r="L6072" s="94" t="s">
        <v>16180</v>
      </c>
    </row>
    <row r="6073" spans="11:12" ht="15" x14ac:dyDescent="0.25">
      <c r="K6073" s="94" t="s">
        <v>7284</v>
      </c>
      <c r="L6073" s="94" t="s">
        <v>16181</v>
      </c>
    </row>
    <row r="6074" spans="11:12" ht="15" x14ac:dyDescent="0.25">
      <c r="K6074" s="94" t="s">
        <v>7285</v>
      </c>
      <c r="L6074" s="94" t="s">
        <v>16182</v>
      </c>
    </row>
    <row r="6075" spans="11:12" ht="15" x14ac:dyDescent="0.25">
      <c r="K6075" s="94" t="s">
        <v>7286</v>
      </c>
      <c r="L6075" s="94" t="s">
        <v>16183</v>
      </c>
    </row>
    <row r="6076" spans="11:12" ht="15" x14ac:dyDescent="0.25">
      <c r="K6076" s="94" t="s">
        <v>7287</v>
      </c>
      <c r="L6076" s="94" t="s">
        <v>13094</v>
      </c>
    </row>
    <row r="6077" spans="11:12" ht="15" x14ac:dyDescent="0.25">
      <c r="K6077" s="94" t="s">
        <v>7288</v>
      </c>
      <c r="L6077" s="94" t="s">
        <v>16184</v>
      </c>
    </row>
    <row r="6078" spans="11:12" ht="15" x14ac:dyDescent="0.25">
      <c r="K6078" s="94" t="s">
        <v>7289</v>
      </c>
      <c r="L6078" s="94" t="s">
        <v>7290</v>
      </c>
    </row>
    <row r="6079" spans="11:12" ht="15" x14ac:dyDescent="0.25">
      <c r="K6079" s="94" t="s">
        <v>7291</v>
      </c>
      <c r="L6079" s="94" t="s">
        <v>16185</v>
      </c>
    </row>
    <row r="6080" spans="11:12" ht="15" x14ac:dyDescent="0.25">
      <c r="K6080" s="94" t="s">
        <v>7292</v>
      </c>
      <c r="L6080" s="94" t="s">
        <v>7293</v>
      </c>
    </row>
    <row r="6081" spans="11:12" ht="15" x14ac:dyDescent="0.25">
      <c r="K6081" s="94" t="s">
        <v>7294</v>
      </c>
      <c r="L6081" s="94" t="s">
        <v>16186</v>
      </c>
    </row>
    <row r="6082" spans="11:12" ht="15" x14ac:dyDescent="0.25">
      <c r="K6082" s="94" t="s">
        <v>7295</v>
      </c>
      <c r="L6082" s="94" t="s">
        <v>16187</v>
      </c>
    </row>
    <row r="6083" spans="11:12" ht="15" x14ac:dyDescent="0.25">
      <c r="K6083" s="94" t="s">
        <v>7296</v>
      </c>
      <c r="L6083" s="94" t="s">
        <v>16188</v>
      </c>
    </row>
    <row r="6084" spans="11:12" ht="15" x14ac:dyDescent="0.25">
      <c r="K6084" s="94" t="s">
        <v>7297</v>
      </c>
      <c r="L6084" s="94" t="s">
        <v>16189</v>
      </c>
    </row>
    <row r="6085" spans="11:12" ht="15" x14ac:dyDescent="0.25">
      <c r="K6085" s="94" t="s">
        <v>7298</v>
      </c>
      <c r="L6085" s="94" t="s">
        <v>7299</v>
      </c>
    </row>
    <row r="6086" spans="11:12" ht="15" x14ac:dyDescent="0.25">
      <c r="K6086" s="94" t="s">
        <v>7300</v>
      </c>
      <c r="L6086" s="94" t="s">
        <v>13094</v>
      </c>
    </row>
    <row r="6087" spans="11:12" ht="15" x14ac:dyDescent="0.25">
      <c r="K6087" s="94" t="s">
        <v>7301</v>
      </c>
      <c r="L6087" s="94" t="s">
        <v>16190</v>
      </c>
    </row>
    <row r="6088" spans="11:12" ht="15" x14ac:dyDescent="0.25">
      <c r="K6088" s="94" t="s">
        <v>7302</v>
      </c>
      <c r="L6088" s="94" t="s">
        <v>16191</v>
      </c>
    </row>
    <row r="6089" spans="11:12" ht="15" x14ac:dyDescent="0.25">
      <c r="K6089" s="94" t="s">
        <v>7303</v>
      </c>
      <c r="L6089" s="94" t="s">
        <v>7304</v>
      </c>
    </row>
    <row r="6090" spans="11:12" ht="15" x14ac:dyDescent="0.25">
      <c r="K6090" s="94" t="s">
        <v>7305</v>
      </c>
      <c r="L6090" s="94" t="s">
        <v>16192</v>
      </c>
    </row>
    <row r="6091" spans="11:12" ht="15" x14ac:dyDescent="0.25">
      <c r="K6091" s="94" t="s">
        <v>7306</v>
      </c>
      <c r="L6091" s="94" t="s">
        <v>16193</v>
      </c>
    </row>
    <row r="6092" spans="11:12" ht="15" x14ac:dyDescent="0.25">
      <c r="K6092" s="94" t="s">
        <v>7307</v>
      </c>
      <c r="L6092" s="94" t="s">
        <v>16194</v>
      </c>
    </row>
    <row r="6093" spans="11:12" ht="15" x14ac:dyDescent="0.25">
      <c r="K6093" s="94" t="s">
        <v>7308</v>
      </c>
      <c r="L6093" s="94" t="s">
        <v>16195</v>
      </c>
    </row>
    <row r="6094" spans="11:12" ht="15" x14ac:dyDescent="0.25">
      <c r="K6094" s="94" t="s">
        <v>7309</v>
      </c>
      <c r="L6094" s="94" t="s">
        <v>16196</v>
      </c>
    </row>
    <row r="6095" spans="11:12" ht="15" x14ac:dyDescent="0.25">
      <c r="K6095" s="94" t="s">
        <v>7310</v>
      </c>
      <c r="L6095" s="94" t="s">
        <v>16197</v>
      </c>
    </row>
    <row r="6096" spans="11:12" ht="15" x14ac:dyDescent="0.25">
      <c r="K6096" s="94" t="s">
        <v>7311</v>
      </c>
      <c r="L6096" s="94" t="s">
        <v>16198</v>
      </c>
    </row>
    <row r="6097" spans="11:12" ht="15" x14ac:dyDescent="0.25">
      <c r="K6097" s="94" t="s">
        <v>7312</v>
      </c>
      <c r="L6097" s="94" t="s">
        <v>13094</v>
      </c>
    </row>
    <row r="6098" spans="11:12" ht="15" x14ac:dyDescent="0.25">
      <c r="K6098" s="94" t="s">
        <v>7313</v>
      </c>
      <c r="L6098" s="94" t="s">
        <v>7314</v>
      </c>
    </row>
    <row r="6099" spans="11:12" ht="15" x14ac:dyDescent="0.25">
      <c r="K6099" s="94" t="s">
        <v>7315</v>
      </c>
      <c r="L6099" s="94" t="s">
        <v>7316</v>
      </c>
    </row>
    <row r="6100" spans="11:12" ht="15" x14ac:dyDescent="0.25">
      <c r="K6100" s="94" t="s">
        <v>7317</v>
      </c>
      <c r="L6100" s="94" t="s">
        <v>7318</v>
      </c>
    </row>
    <row r="6101" spans="11:12" ht="15" x14ac:dyDescent="0.25">
      <c r="K6101" s="94" t="s">
        <v>7319</v>
      </c>
      <c r="L6101" s="94" t="s">
        <v>6687</v>
      </c>
    </row>
    <row r="6102" spans="11:12" ht="15" x14ac:dyDescent="0.25">
      <c r="K6102" s="94" t="s">
        <v>7320</v>
      </c>
      <c r="L6102" s="94" t="s">
        <v>7321</v>
      </c>
    </row>
    <row r="6103" spans="11:12" ht="15" x14ac:dyDescent="0.25">
      <c r="K6103" s="94" t="s">
        <v>7322</v>
      </c>
      <c r="L6103" s="94" t="s">
        <v>7323</v>
      </c>
    </row>
    <row r="6104" spans="11:12" ht="15" x14ac:dyDescent="0.25">
      <c r="K6104" s="94" t="s">
        <v>7324</v>
      </c>
      <c r="L6104" s="94" t="s">
        <v>7325</v>
      </c>
    </row>
    <row r="6105" spans="11:12" ht="15" x14ac:dyDescent="0.25">
      <c r="K6105" s="94" t="s">
        <v>7326</v>
      </c>
      <c r="L6105" s="94" t="s">
        <v>7327</v>
      </c>
    </row>
    <row r="6106" spans="11:12" ht="15" x14ac:dyDescent="0.25">
      <c r="K6106" s="94" t="s">
        <v>7328</v>
      </c>
      <c r="L6106" s="94" t="s">
        <v>7329</v>
      </c>
    </row>
    <row r="6107" spans="11:12" ht="15" x14ac:dyDescent="0.25">
      <c r="K6107" s="94" t="s">
        <v>7330</v>
      </c>
      <c r="L6107" s="94" t="s">
        <v>7331</v>
      </c>
    </row>
    <row r="6108" spans="11:12" ht="15" x14ac:dyDescent="0.25">
      <c r="K6108" s="94" t="s">
        <v>7332</v>
      </c>
      <c r="L6108" s="94" t="s">
        <v>7333</v>
      </c>
    </row>
    <row r="6109" spans="11:12" ht="15" x14ac:dyDescent="0.25">
      <c r="K6109" s="94" t="s">
        <v>7334</v>
      </c>
      <c r="L6109" s="94" t="s">
        <v>7335</v>
      </c>
    </row>
    <row r="6110" spans="11:12" ht="15" x14ac:dyDescent="0.25">
      <c r="K6110" s="94" t="s">
        <v>7336</v>
      </c>
      <c r="L6110" s="94" t="s">
        <v>7337</v>
      </c>
    </row>
    <row r="6111" spans="11:12" ht="15" x14ac:dyDescent="0.25">
      <c r="K6111" s="94" t="s">
        <v>7338</v>
      </c>
      <c r="L6111" s="94" t="s">
        <v>7339</v>
      </c>
    </row>
    <row r="6112" spans="11:12" ht="15" x14ac:dyDescent="0.25">
      <c r="K6112" s="94" t="s">
        <v>7340</v>
      </c>
      <c r="L6112" s="94" t="s">
        <v>7341</v>
      </c>
    </row>
    <row r="6113" spans="11:12" ht="15" x14ac:dyDescent="0.25">
      <c r="K6113" s="94" t="s">
        <v>7342</v>
      </c>
      <c r="L6113" s="94" t="s">
        <v>13094</v>
      </c>
    </row>
    <row r="6114" spans="11:12" ht="15" x14ac:dyDescent="0.25">
      <c r="K6114" s="94" t="s">
        <v>7343</v>
      </c>
      <c r="L6114" s="94" t="s">
        <v>7344</v>
      </c>
    </row>
    <row r="6115" spans="11:12" ht="15" x14ac:dyDescent="0.25">
      <c r="K6115" s="94" t="s">
        <v>7345</v>
      </c>
      <c r="L6115" s="94" t="s">
        <v>13094</v>
      </c>
    </row>
    <row r="6116" spans="11:12" ht="15" x14ac:dyDescent="0.25">
      <c r="K6116" s="94" t="s">
        <v>7346</v>
      </c>
      <c r="L6116" s="94" t="s">
        <v>7347</v>
      </c>
    </row>
    <row r="6117" spans="11:12" ht="15" x14ac:dyDescent="0.25">
      <c r="K6117" s="94" t="s">
        <v>12114</v>
      </c>
      <c r="L6117" s="94" t="s">
        <v>12115</v>
      </c>
    </row>
    <row r="6118" spans="11:12" ht="15" x14ac:dyDescent="0.25">
      <c r="K6118" s="94" t="s">
        <v>7348</v>
      </c>
      <c r="L6118" s="94" t="s">
        <v>6687</v>
      </c>
    </row>
    <row r="6119" spans="11:12" ht="15" x14ac:dyDescent="0.25">
      <c r="K6119" s="94" t="s">
        <v>7349</v>
      </c>
      <c r="L6119" s="94" t="s">
        <v>6687</v>
      </c>
    </row>
    <row r="6120" spans="11:12" ht="15" x14ac:dyDescent="0.25">
      <c r="K6120" s="94" t="s">
        <v>7350</v>
      </c>
      <c r="L6120" s="94" t="s">
        <v>6687</v>
      </c>
    </row>
    <row r="6121" spans="11:12" ht="15" x14ac:dyDescent="0.25">
      <c r="K6121" s="94" t="s">
        <v>7351</v>
      </c>
      <c r="L6121" s="94" t="s">
        <v>7352</v>
      </c>
    </row>
    <row r="6122" spans="11:12" ht="15" x14ac:dyDescent="0.25">
      <c r="K6122" s="94" t="s">
        <v>7353</v>
      </c>
      <c r="L6122" s="94" t="s">
        <v>7354</v>
      </c>
    </row>
    <row r="6123" spans="11:12" ht="15" x14ac:dyDescent="0.25">
      <c r="K6123" s="94" t="s">
        <v>7355</v>
      </c>
      <c r="L6123" s="94" t="s">
        <v>7356</v>
      </c>
    </row>
    <row r="6124" spans="11:12" ht="15" x14ac:dyDescent="0.25">
      <c r="K6124" s="94" t="s">
        <v>7357</v>
      </c>
      <c r="L6124" s="94" t="s">
        <v>7358</v>
      </c>
    </row>
    <row r="6125" spans="11:12" ht="15" x14ac:dyDescent="0.25">
      <c r="K6125" s="94" t="s">
        <v>7359</v>
      </c>
      <c r="L6125" s="94" t="s">
        <v>7360</v>
      </c>
    </row>
    <row r="6126" spans="11:12" ht="15" x14ac:dyDescent="0.25">
      <c r="K6126" s="94" t="s">
        <v>12116</v>
      </c>
      <c r="L6126" s="94" t="s">
        <v>12117</v>
      </c>
    </row>
    <row r="6127" spans="11:12" ht="15" x14ac:dyDescent="0.25">
      <c r="K6127" s="94" t="s">
        <v>7361</v>
      </c>
      <c r="L6127" s="94" t="s">
        <v>16199</v>
      </c>
    </row>
    <row r="6128" spans="11:12" ht="15" x14ac:dyDescent="0.25">
      <c r="K6128" s="94" t="s">
        <v>7362</v>
      </c>
      <c r="L6128" s="94" t="s">
        <v>16200</v>
      </c>
    </row>
    <row r="6129" spans="11:12" ht="15" x14ac:dyDescent="0.25">
      <c r="K6129" s="94" t="s">
        <v>7363</v>
      </c>
      <c r="L6129" s="94" t="s">
        <v>7364</v>
      </c>
    </row>
    <row r="6130" spans="11:12" ht="15" x14ac:dyDescent="0.25">
      <c r="K6130" s="94" t="s">
        <v>7365</v>
      </c>
      <c r="L6130" s="94" t="s">
        <v>16201</v>
      </c>
    </row>
    <row r="6131" spans="11:12" ht="15" x14ac:dyDescent="0.25">
      <c r="K6131" s="94" t="s">
        <v>7366</v>
      </c>
      <c r="L6131" s="94" t="s">
        <v>7367</v>
      </c>
    </row>
    <row r="6132" spans="11:12" ht="15" x14ac:dyDescent="0.25">
      <c r="K6132" s="94" t="s">
        <v>7368</v>
      </c>
      <c r="L6132" s="94" t="s">
        <v>7369</v>
      </c>
    </row>
    <row r="6133" spans="11:12" ht="15" x14ac:dyDescent="0.25">
      <c r="K6133" s="94" t="s">
        <v>7370</v>
      </c>
      <c r="L6133" s="94" t="s">
        <v>7371</v>
      </c>
    </row>
    <row r="6134" spans="11:12" ht="15" x14ac:dyDescent="0.25">
      <c r="K6134" s="94" t="s">
        <v>7372</v>
      </c>
      <c r="L6134" s="94" t="s">
        <v>7373</v>
      </c>
    </row>
    <row r="6135" spans="11:12" ht="15" x14ac:dyDescent="0.25">
      <c r="K6135" s="94" t="s">
        <v>7374</v>
      </c>
      <c r="L6135" s="94" t="s">
        <v>16202</v>
      </c>
    </row>
    <row r="6136" spans="11:12" ht="15" x14ac:dyDescent="0.25">
      <c r="K6136" s="94" t="s">
        <v>7375</v>
      </c>
      <c r="L6136" s="94" t="s">
        <v>7376</v>
      </c>
    </row>
    <row r="6137" spans="11:12" ht="15" x14ac:dyDescent="0.25">
      <c r="K6137" s="94" t="s">
        <v>7377</v>
      </c>
      <c r="L6137" s="94" t="s">
        <v>7378</v>
      </c>
    </row>
    <row r="6138" spans="11:12" ht="15" x14ac:dyDescent="0.25">
      <c r="K6138" s="94" t="s">
        <v>7379</v>
      </c>
      <c r="L6138" s="94" t="s">
        <v>16203</v>
      </c>
    </row>
    <row r="6139" spans="11:12" ht="15" x14ac:dyDescent="0.25">
      <c r="K6139" s="94" t="s">
        <v>7380</v>
      </c>
      <c r="L6139" s="94" t="s">
        <v>16204</v>
      </c>
    </row>
    <row r="6140" spans="11:12" ht="15" x14ac:dyDescent="0.25">
      <c r="K6140" s="94" t="s">
        <v>7381</v>
      </c>
      <c r="L6140" s="94" t="s">
        <v>16205</v>
      </c>
    </row>
    <row r="6141" spans="11:12" ht="15" x14ac:dyDescent="0.25">
      <c r="K6141" s="94" t="s">
        <v>7382</v>
      </c>
      <c r="L6141" s="94" t="s">
        <v>16206</v>
      </c>
    </row>
    <row r="6142" spans="11:12" ht="15" x14ac:dyDescent="0.25">
      <c r="K6142" s="94" t="s">
        <v>7383</v>
      </c>
      <c r="L6142" s="94" t="s">
        <v>16207</v>
      </c>
    </row>
    <row r="6143" spans="11:12" ht="15" x14ac:dyDescent="0.25">
      <c r="K6143" s="94" t="s">
        <v>7384</v>
      </c>
      <c r="L6143" s="94" t="s">
        <v>16208</v>
      </c>
    </row>
    <row r="6144" spans="11:12" ht="15" x14ac:dyDescent="0.25">
      <c r="K6144" s="94" t="s">
        <v>7385</v>
      </c>
      <c r="L6144" s="94" t="s">
        <v>7386</v>
      </c>
    </row>
    <row r="6145" spans="11:12" ht="15" x14ac:dyDescent="0.25">
      <c r="K6145" s="94" t="s">
        <v>7387</v>
      </c>
      <c r="L6145" s="94" t="s">
        <v>7388</v>
      </c>
    </row>
    <row r="6146" spans="11:12" ht="15" x14ac:dyDescent="0.25">
      <c r="K6146" s="94" t="s">
        <v>7389</v>
      </c>
      <c r="L6146" s="94" t="s">
        <v>16209</v>
      </c>
    </row>
    <row r="6147" spans="11:12" ht="15" x14ac:dyDescent="0.25">
      <c r="K6147" s="94" t="s">
        <v>7390</v>
      </c>
      <c r="L6147" s="94" t="s">
        <v>16210</v>
      </c>
    </row>
    <row r="6148" spans="11:12" ht="15" x14ac:dyDescent="0.25">
      <c r="K6148" s="94" t="s">
        <v>7391</v>
      </c>
      <c r="L6148" s="94" t="s">
        <v>16211</v>
      </c>
    </row>
    <row r="6149" spans="11:12" ht="15" x14ac:dyDescent="0.25">
      <c r="K6149" s="94" t="s">
        <v>7392</v>
      </c>
      <c r="L6149" s="94" t="s">
        <v>16212</v>
      </c>
    </row>
    <row r="6150" spans="11:12" ht="15" x14ac:dyDescent="0.25">
      <c r="K6150" s="94" t="s">
        <v>7393</v>
      </c>
      <c r="L6150" s="94" t="s">
        <v>6687</v>
      </c>
    </row>
    <row r="6151" spans="11:12" ht="15" x14ac:dyDescent="0.25">
      <c r="K6151" s="94" t="s">
        <v>7394</v>
      </c>
      <c r="L6151" s="94" t="s">
        <v>6687</v>
      </c>
    </row>
    <row r="6152" spans="11:12" ht="15" x14ac:dyDescent="0.25">
      <c r="K6152" s="94" t="s">
        <v>7395</v>
      </c>
      <c r="L6152" s="94" t="s">
        <v>6687</v>
      </c>
    </row>
    <row r="6153" spans="11:12" ht="15" x14ac:dyDescent="0.25">
      <c r="K6153" s="94" t="s">
        <v>7396</v>
      </c>
      <c r="L6153" s="94" t="s">
        <v>6687</v>
      </c>
    </row>
    <row r="6154" spans="11:12" ht="15" x14ac:dyDescent="0.25">
      <c r="K6154" s="94" t="s">
        <v>7397</v>
      </c>
      <c r="L6154" s="94" t="s">
        <v>6687</v>
      </c>
    </row>
    <row r="6155" spans="11:12" ht="15" x14ac:dyDescent="0.25">
      <c r="K6155" s="94" t="s">
        <v>7398</v>
      </c>
      <c r="L6155" s="94" t="s">
        <v>6687</v>
      </c>
    </row>
    <row r="6156" spans="11:12" ht="15" x14ac:dyDescent="0.25">
      <c r="K6156" s="94" t="s">
        <v>7399</v>
      </c>
      <c r="L6156" s="94" t="s">
        <v>6687</v>
      </c>
    </row>
    <row r="6157" spans="11:12" ht="15" x14ac:dyDescent="0.25">
      <c r="K6157" s="94" t="s">
        <v>7400</v>
      </c>
      <c r="L6157" s="94" t="s">
        <v>6687</v>
      </c>
    </row>
    <row r="6158" spans="11:12" ht="15" x14ac:dyDescent="0.25">
      <c r="K6158" s="94" t="s">
        <v>7401</v>
      </c>
      <c r="L6158" s="94" t="s">
        <v>6687</v>
      </c>
    </row>
    <row r="6159" spans="11:12" ht="15" x14ac:dyDescent="0.25">
      <c r="K6159" s="94" t="s">
        <v>7402</v>
      </c>
      <c r="L6159" s="94" t="s">
        <v>6687</v>
      </c>
    </row>
    <row r="6160" spans="11:12" ht="15" x14ac:dyDescent="0.25">
      <c r="K6160" s="94" t="s">
        <v>7403</v>
      </c>
      <c r="L6160" s="94" t="s">
        <v>6687</v>
      </c>
    </row>
    <row r="6161" spans="11:12" ht="15" x14ac:dyDescent="0.25">
      <c r="K6161" s="94" t="s">
        <v>7404</v>
      </c>
      <c r="L6161" s="94" t="s">
        <v>6687</v>
      </c>
    </row>
    <row r="6162" spans="11:12" ht="15" x14ac:dyDescent="0.25">
      <c r="K6162" s="94" t="s">
        <v>7405</v>
      </c>
      <c r="L6162" s="94" t="s">
        <v>6687</v>
      </c>
    </row>
    <row r="6163" spans="11:12" ht="15" x14ac:dyDescent="0.25">
      <c r="K6163" s="94" t="s">
        <v>7406</v>
      </c>
      <c r="L6163" s="94" t="s">
        <v>6687</v>
      </c>
    </row>
    <row r="6164" spans="11:12" ht="15" x14ac:dyDescent="0.25">
      <c r="K6164" s="94" t="s">
        <v>7407</v>
      </c>
      <c r="L6164" s="94" t="s">
        <v>6687</v>
      </c>
    </row>
    <row r="6165" spans="11:12" ht="15" x14ac:dyDescent="0.25">
      <c r="K6165" s="94" t="s">
        <v>7408</v>
      </c>
      <c r="L6165" s="94" t="s">
        <v>6687</v>
      </c>
    </row>
    <row r="6166" spans="11:12" ht="15" x14ac:dyDescent="0.25">
      <c r="K6166" s="94" t="s">
        <v>7409</v>
      </c>
      <c r="L6166" s="94" t="s">
        <v>6687</v>
      </c>
    </row>
    <row r="6167" spans="11:12" ht="15" x14ac:dyDescent="0.25">
      <c r="K6167" s="94" t="s">
        <v>7410</v>
      </c>
      <c r="L6167" s="94" t="s">
        <v>6687</v>
      </c>
    </row>
    <row r="6168" spans="11:12" ht="15" x14ac:dyDescent="0.25">
      <c r="K6168" s="94" t="s">
        <v>7411</v>
      </c>
      <c r="L6168" s="94" t="s">
        <v>6687</v>
      </c>
    </row>
    <row r="6169" spans="11:12" ht="15" x14ac:dyDescent="0.25">
      <c r="K6169" s="94" t="s">
        <v>7412</v>
      </c>
      <c r="L6169" s="94" t="s">
        <v>7413</v>
      </c>
    </row>
    <row r="6170" spans="11:12" ht="15" x14ac:dyDescent="0.25">
      <c r="K6170" s="94" t="s">
        <v>7414</v>
      </c>
      <c r="L6170" s="94" t="s">
        <v>7415</v>
      </c>
    </row>
    <row r="6171" spans="11:12" ht="15" x14ac:dyDescent="0.25">
      <c r="K6171" s="94" t="s">
        <v>7416</v>
      </c>
      <c r="L6171" s="94" t="s">
        <v>7417</v>
      </c>
    </row>
    <row r="6172" spans="11:12" ht="15" x14ac:dyDescent="0.25">
      <c r="K6172" s="94" t="s">
        <v>7418</v>
      </c>
      <c r="L6172" s="94" t="s">
        <v>7419</v>
      </c>
    </row>
    <row r="6173" spans="11:12" ht="15" x14ac:dyDescent="0.25">
      <c r="K6173" s="94" t="s">
        <v>7420</v>
      </c>
      <c r="L6173" s="94" t="s">
        <v>16213</v>
      </c>
    </row>
    <row r="6174" spans="11:12" ht="15" x14ac:dyDescent="0.25">
      <c r="K6174" s="94" t="s">
        <v>7421</v>
      </c>
      <c r="L6174" s="94" t="s">
        <v>16214</v>
      </c>
    </row>
    <row r="6175" spans="11:12" ht="15" x14ac:dyDescent="0.25">
      <c r="K6175" s="94" t="s">
        <v>7422</v>
      </c>
      <c r="L6175" s="94" t="s">
        <v>13094</v>
      </c>
    </row>
    <row r="6176" spans="11:12" ht="15" x14ac:dyDescent="0.25">
      <c r="K6176" s="94" t="s">
        <v>7423</v>
      </c>
      <c r="L6176" s="94" t="s">
        <v>13094</v>
      </c>
    </row>
    <row r="6177" spans="11:12" ht="15" x14ac:dyDescent="0.25">
      <c r="K6177" s="94" t="s">
        <v>7424</v>
      </c>
      <c r="L6177" s="94" t="s">
        <v>13094</v>
      </c>
    </row>
    <row r="6178" spans="11:12" ht="15" x14ac:dyDescent="0.25">
      <c r="K6178" s="94" t="s">
        <v>7425</v>
      </c>
      <c r="L6178" s="94" t="s">
        <v>13094</v>
      </c>
    </row>
    <row r="6179" spans="11:12" ht="15" x14ac:dyDescent="0.25">
      <c r="K6179" s="94" t="s">
        <v>7426</v>
      </c>
      <c r="L6179" s="94" t="s">
        <v>13094</v>
      </c>
    </row>
    <row r="6180" spans="11:12" ht="15" x14ac:dyDescent="0.25">
      <c r="K6180" s="94" t="s">
        <v>7427</v>
      </c>
      <c r="L6180" s="94" t="s">
        <v>13094</v>
      </c>
    </row>
    <row r="6181" spans="11:12" ht="15" x14ac:dyDescent="0.25">
      <c r="K6181" s="94" t="s">
        <v>7428</v>
      </c>
      <c r="L6181" s="94" t="s">
        <v>13094</v>
      </c>
    </row>
    <row r="6182" spans="11:12" ht="15" x14ac:dyDescent="0.25">
      <c r="K6182" s="94" t="s">
        <v>7429</v>
      </c>
      <c r="L6182" s="94" t="s">
        <v>13094</v>
      </c>
    </row>
    <row r="6183" spans="11:12" ht="15" x14ac:dyDescent="0.25">
      <c r="K6183" s="94" t="s">
        <v>7430</v>
      </c>
      <c r="L6183" s="94" t="s">
        <v>13094</v>
      </c>
    </row>
    <row r="6184" spans="11:12" ht="15" x14ac:dyDescent="0.25">
      <c r="K6184" s="94" t="s">
        <v>7431</v>
      </c>
      <c r="L6184" s="94" t="s">
        <v>13094</v>
      </c>
    </row>
    <row r="6185" spans="11:12" ht="15" x14ac:dyDescent="0.25">
      <c r="K6185" s="94" t="s">
        <v>7432</v>
      </c>
      <c r="L6185" s="94" t="s">
        <v>13094</v>
      </c>
    </row>
    <row r="6186" spans="11:12" ht="15" x14ac:dyDescent="0.25">
      <c r="K6186" s="94" t="s">
        <v>7433</v>
      </c>
      <c r="L6186" s="94" t="s">
        <v>13094</v>
      </c>
    </row>
    <row r="6187" spans="11:12" ht="15" x14ac:dyDescent="0.25">
      <c r="K6187" s="94" t="s">
        <v>7434</v>
      </c>
      <c r="L6187" s="94" t="s">
        <v>13094</v>
      </c>
    </row>
    <row r="6188" spans="11:12" ht="15" x14ac:dyDescent="0.25">
      <c r="K6188" s="94" t="s">
        <v>7435</v>
      </c>
      <c r="L6188" s="94" t="s">
        <v>13094</v>
      </c>
    </row>
    <row r="6189" spans="11:12" ht="15" x14ac:dyDescent="0.25">
      <c r="K6189" s="94" t="s">
        <v>7436</v>
      </c>
      <c r="L6189" s="94" t="s">
        <v>13094</v>
      </c>
    </row>
    <row r="6190" spans="11:12" ht="15" x14ac:dyDescent="0.25">
      <c r="K6190" s="94" t="s">
        <v>7437</v>
      </c>
      <c r="L6190" s="94" t="s">
        <v>13094</v>
      </c>
    </row>
    <row r="6191" spans="11:12" ht="15" x14ac:dyDescent="0.25">
      <c r="K6191" s="94" t="s">
        <v>7438</v>
      </c>
      <c r="L6191" s="94" t="s">
        <v>13094</v>
      </c>
    </row>
    <row r="6192" spans="11:12" ht="15" x14ac:dyDescent="0.25">
      <c r="K6192" s="94" t="s">
        <v>7439</v>
      </c>
      <c r="L6192" s="94" t="s">
        <v>13094</v>
      </c>
    </row>
    <row r="6193" spans="11:12" ht="15" x14ac:dyDescent="0.25">
      <c r="K6193" s="94" t="s">
        <v>7440</v>
      </c>
      <c r="L6193" s="94" t="s">
        <v>13094</v>
      </c>
    </row>
    <row r="6194" spans="11:12" ht="15" x14ac:dyDescent="0.25">
      <c r="K6194" s="94" t="s">
        <v>7441</v>
      </c>
      <c r="L6194" s="94" t="s">
        <v>13094</v>
      </c>
    </row>
    <row r="6195" spans="11:12" ht="15" x14ac:dyDescent="0.25">
      <c r="K6195" s="94" t="s">
        <v>7442</v>
      </c>
      <c r="L6195" s="94" t="s">
        <v>13094</v>
      </c>
    </row>
    <row r="6196" spans="11:12" ht="15" x14ac:dyDescent="0.25">
      <c r="K6196" s="94" t="s">
        <v>7443</v>
      </c>
      <c r="L6196" s="94" t="s">
        <v>13094</v>
      </c>
    </row>
    <row r="6197" spans="11:12" ht="15" x14ac:dyDescent="0.25">
      <c r="K6197" s="94" t="s">
        <v>7444</v>
      </c>
      <c r="L6197" s="94" t="s">
        <v>13094</v>
      </c>
    </row>
    <row r="6198" spans="11:12" ht="15" x14ac:dyDescent="0.25">
      <c r="K6198" s="94" t="s">
        <v>7445</v>
      </c>
      <c r="L6198" s="94" t="s">
        <v>13094</v>
      </c>
    </row>
    <row r="6199" spans="11:12" ht="15" x14ac:dyDescent="0.25">
      <c r="K6199" s="94" t="s">
        <v>7446</v>
      </c>
      <c r="L6199" s="94" t="s">
        <v>13094</v>
      </c>
    </row>
    <row r="6200" spans="11:12" ht="15" x14ac:dyDescent="0.25">
      <c r="K6200" s="94" t="s">
        <v>7447</v>
      </c>
      <c r="L6200" s="94" t="s">
        <v>13094</v>
      </c>
    </row>
    <row r="6201" spans="11:12" ht="15" x14ac:dyDescent="0.25">
      <c r="K6201" s="94" t="s">
        <v>7448</v>
      </c>
      <c r="L6201" s="94" t="s">
        <v>13094</v>
      </c>
    </row>
    <row r="6202" spans="11:12" ht="15" x14ac:dyDescent="0.25">
      <c r="K6202" s="94" t="s">
        <v>7449</v>
      </c>
      <c r="L6202" s="94" t="s">
        <v>13094</v>
      </c>
    </row>
    <row r="6203" spans="11:12" ht="15" x14ac:dyDescent="0.25">
      <c r="K6203" s="94" t="s">
        <v>7450</v>
      </c>
      <c r="L6203" s="94" t="s">
        <v>13094</v>
      </c>
    </row>
    <row r="6204" spans="11:12" ht="15" x14ac:dyDescent="0.25">
      <c r="K6204" s="94" t="s">
        <v>7451</v>
      </c>
      <c r="L6204" s="94" t="s">
        <v>16215</v>
      </c>
    </row>
    <row r="6205" spans="11:12" ht="15" x14ac:dyDescent="0.25">
      <c r="K6205" s="94" t="s">
        <v>7452</v>
      </c>
      <c r="L6205" s="94" t="s">
        <v>16216</v>
      </c>
    </row>
    <row r="6206" spans="11:12" ht="15" x14ac:dyDescent="0.25">
      <c r="K6206" s="94" t="s">
        <v>7453</v>
      </c>
      <c r="L6206" s="94" t="s">
        <v>16217</v>
      </c>
    </row>
    <row r="6207" spans="11:12" ht="15" x14ac:dyDescent="0.25">
      <c r="K6207" s="94" t="s">
        <v>7454</v>
      </c>
      <c r="L6207" s="94" t="s">
        <v>16218</v>
      </c>
    </row>
    <row r="6208" spans="11:12" ht="15" x14ac:dyDescent="0.25">
      <c r="K6208" s="94" t="s">
        <v>7455</v>
      </c>
      <c r="L6208" s="94" t="s">
        <v>16219</v>
      </c>
    </row>
    <row r="6209" spans="11:12" ht="15" x14ac:dyDescent="0.25">
      <c r="K6209" s="94" t="s">
        <v>7456</v>
      </c>
      <c r="L6209" s="94" t="s">
        <v>16220</v>
      </c>
    </row>
    <row r="6210" spans="11:12" ht="15" x14ac:dyDescent="0.25">
      <c r="K6210" s="94" t="s">
        <v>7457</v>
      </c>
      <c r="L6210" s="94" t="s">
        <v>16221</v>
      </c>
    </row>
    <row r="6211" spans="11:12" ht="15" x14ac:dyDescent="0.25">
      <c r="K6211" s="94" t="s">
        <v>7458</v>
      </c>
      <c r="L6211" s="94" t="s">
        <v>16222</v>
      </c>
    </row>
    <row r="6212" spans="11:12" ht="15" x14ac:dyDescent="0.25">
      <c r="K6212" s="94" t="s">
        <v>7459</v>
      </c>
      <c r="L6212" s="94" t="s">
        <v>16223</v>
      </c>
    </row>
    <row r="6213" spans="11:12" ht="15" x14ac:dyDescent="0.25">
      <c r="K6213" s="94" t="s">
        <v>7460</v>
      </c>
      <c r="L6213" s="94" t="s">
        <v>16224</v>
      </c>
    </row>
    <row r="6214" spans="11:12" ht="15" x14ac:dyDescent="0.25">
      <c r="K6214" s="94" t="s">
        <v>7461</v>
      </c>
      <c r="L6214" s="94" t="s">
        <v>16225</v>
      </c>
    </row>
    <row r="6215" spans="11:12" ht="15" x14ac:dyDescent="0.25">
      <c r="K6215" s="94" t="s">
        <v>7462</v>
      </c>
      <c r="L6215" s="94" t="s">
        <v>16226</v>
      </c>
    </row>
    <row r="6216" spans="11:12" ht="15" x14ac:dyDescent="0.25">
      <c r="K6216" s="94" t="s">
        <v>7463</v>
      </c>
      <c r="L6216" s="94" t="s">
        <v>16227</v>
      </c>
    </row>
    <row r="6217" spans="11:12" ht="15" x14ac:dyDescent="0.25">
      <c r="K6217" s="94" t="s">
        <v>7464</v>
      </c>
      <c r="L6217" s="94" t="s">
        <v>16228</v>
      </c>
    </row>
    <row r="6218" spans="11:12" ht="15" x14ac:dyDescent="0.25">
      <c r="K6218" s="94" t="s">
        <v>7465</v>
      </c>
      <c r="L6218" s="94" t="s">
        <v>16229</v>
      </c>
    </row>
    <row r="6219" spans="11:12" ht="15" x14ac:dyDescent="0.25">
      <c r="K6219" s="94" t="s">
        <v>7466</v>
      </c>
      <c r="L6219" s="94" t="s">
        <v>16230</v>
      </c>
    </row>
    <row r="6220" spans="11:12" ht="15" x14ac:dyDescent="0.25">
      <c r="K6220" s="94" t="s">
        <v>7467</v>
      </c>
      <c r="L6220" s="94" t="s">
        <v>16231</v>
      </c>
    </row>
    <row r="6221" spans="11:12" ht="15" x14ac:dyDescent="0.25">
      <c r="K6221" s="94" t="s">
        <v>7468</v>
      </c>
      <c r="L6221" s="94" t="s">
        <v>16232</v>
      </c>
    </row>
    <row r="6222" spans="11:12" ht="15" x14ac:dyDescent="0.25">
      <c r="K6222" s="94" t="s">
        <v>7469</v>
      </c>
      <c r="L6222" s="94" t="s">
        <v>16233</v>
      </c>
    </row>
    <row r="6223" spans="11:12" ht="15" x14ac:dyDescent="0.25">
      <c r="K6223" s="94" t="s">
        <v>7470</v>
      </c>
      <c r="L6223" s="94" t="s">
        <v>16234</v>
      </c>
    </row>
    <row r="6224" spans="11:12" ht="15" x14ac:dyDescent="0.25">
      <c r="K6224" s="94" t="s">
        <v>7471</v>
      </c>
      <c r="L6224" s="94" t="s">
        <v>16235</v>
      </c>
    </row>
    <row r="6225" spans="11:12" ht="15" x14ac:dyDescent="0.25">
      <c r="K6225" s="94" t="s">
        <v>7472</v>
      </c>
      <c r="L6225" s="94" t="s">
        <v>16236</v>
      </c>
    </row>
    <row r="6226" spans="11:12" ht="15" x14ac:dyDescent="0.25">
      <c r="K6226" s="94" t="s">
        <v>7473</v>
      </c>
      <c r="L6226" s="94" t="s">
        <v>16231</v>
      </c>
    </row>
    <row r="6227" spans="11:12" ht="15" x14ac:dyDescent="0.25">
      <c r="K6227" s="94" t="s">
        <v>7474</v>
      </c>
      <c r="L6227" s="94" t="s">
        <v>16237</v>
      </c>
    </row>
    <row r="6228" spans="11:12" ht="15" x14ac:dyDescent="0.25">
      <c r="K6228" s="94" t="s">
        <v>7475</v>
      </c>
      <c r="L6228" s="94" t="s">
        <v>16238</v>
      </c>
    </row>
    <row r="6229" spans="11:12" ht="15" x14ac:dyDescent="0.25">
      <c r="K6229" s="94" t="s">
        <v>7476</v>
      </c>
      <c r="L6229" s="94" t="s">
        <v>16239</v>
      </c>
    </row>
    <row r="6230" spans="11:12" ht="15" x14ac:dyDescent="0.25">
      <c r="K6230" s="94" t="s">
        <v>7477</v>
      </c>
      <c r="L6230" s="94" t="s">
        <v>16240</v>
      </c>
    </row>
    <row r="6231" spans="11:12" ht="15" x14ac:dyDescent="0.25">
      <c r="K6231" s="94" t="s">
        <v>7478</v>
      </c>
      <c r="L6231" s="94" t="s">
        <v>16241</v>
      </c>
    </row>
    <row r="6232" spans="11:12" ht="15" x14ac:dyDescent="0.25">
      <c r="K6232" s="94" t="s">
        <v>7479</v>
      </c>
      <c r="L6232" s="94" t="s">
        <v>16214</v>
      </c>
    </row>
    <row r="6233" spans="11:12" ht="15" x14ac:dyDescent="0.25">
      <c r="K6233" s="94" t="s">
        <v>7480</v>
      </c>
      <c r="L6233" s="94" t="s">
        <v>16242</v>
      </c>
    </row>
    <row r="6234" spans="11:12" ht="15" x14ac:dyDescent="0.25">
      <c r="K6234" s="94" t="s">
        <v>7481</v>
      </c>
      <c r="L6234" s="94" t="s">
        <v>16243</v>
      </c>
    </row>
    <row r="6235" spans="11:12" ht="15" x14ac:dyDescent="0.25">
      <c r="K6235" s="94" t="s">
        <v>7482</v>
      </c>
      <c r="L6235" s="94" t="s">
        <v>16244</v>
      </c>
    </row>
    <row r="6236" spans="11:12" ht="15" x14ac:dyDescent="0.25">
      <c r="K6236" s="94" t="s">
        <v>7483</v>
      </c>
      <c r="L6236" s="94" t="s">
        <v>16245</v>
      </c>
    </row>
    <row r="6237" spans="11:12" ht="15" x14ac:dyDescent="0.25">
      <c r="K6237" s="94" t="s">
        <v>7484</v>
      </c>
      <c r="L6237" s="94" t="s">
        <v>16246</v>
      </c>
    </row>
    <row r="6238" spans="11:12" ht="15" x14ac:dyDescent="0.25">
      <c r="K6238" s="94" t="s">
        <v>7485</v>
      </c>
      <c r="L6238" s="94" t="s">
        <v>16247</v>
      </c>
    </row>
    <row r="6239" spans="11:12" ht="15" x14ac:dyDescent="0.25">
      <c r="K6239" s="94" t="s">
        <v>7486</v>
      </c>
      <c r="L6239" s="94" t="s">
        <v>16248</v>
      </c>
    </row>
    <row r="6240" spans="11:12" ht="15" x14ac:dyDescent="0.25">
      <c r="K6240" s="94" t="s">
        <v>7487</v>
      </c>
      <c r="L6240" s="94" t="s">
        <v>16249</v>
      </c>
    </row>
    <row r="6241" spans="11:12" ht="15" x14ac:dyDescent="0.25">
      <c r="K6241" s="94" t="s">
        <v>7488</v>
      </c>
      <c r="L6241" s="94" t="s">
        <v>16250</v>
      </c>
    </row>
    <row r="6242" spans="11:12" ht="15" x14ac:dyDescent="0.25">
      <c r="K6242" s="94" t="s">
        <v>7489</v>
      </c>
      <c r="L6242" s="94" t="s">
        <v>16251</v>
      </c>
    </row>
    <row r="6243" spans="11:12" ht="15" x14ac:dyDescent="0.25">
      <c r="K6243" s="94" t="s">
        <v>7490</v>
      </c>
      <c r="L6243" s="94" t="s">
        <v>16252</v>
      </c>
    </row>
    <row r="6244" spans="11:12" ht="15" x14ac:dyDescent="0.25">
      <c r="K6244" s="94" t="s">
        <v>7491</v>
      </c>
      <c r="L6244" s="94" t="s">
        <v>16253</v>
      </c>
    </row>
    <row r="6245" spans="11:12" ht="15" x14ac:dyDescent="0.25">
      <c r="K6245" s="94" t="s">
        <v>7492</v>
      </c>
      <c r="L6245" s="94" t="s">
        <v>15955</v>
      </c>
    </row>
    <row r="6246" spans="11:12" ht="15" x14ac:dyDescent="0.25">
      <c r="K6246" s="94" t="s">
        <v>7493</v>
      </c>
      <c r="L6246" s="94" t="s">
        <v>16254</v>
      </c>
    </row>
    <row r="6247" spans="11:12" ht="15" x14ac:dyDescent="0.25">
      <c r="K6247" s="94" t="s">
        <v>7494</v>
      </c>
      <c r="L6247" s="94" t="s">
        <v>16255</v>
      </c>
    </row>
    <row r="6248" spans="11:12" ht="15" x14ac:dyDescent="0.25">
      <c r="K6248" s="94" t="s">
        <v>7495</v>
      </c>
      <c r="L6248" s="94" t="s">
        <v>16256</v>
      </c>
    </row>
    <row r="6249" spans="11:12" ht="15" x14ac:dyDescent="0.25">
      <c r="K6249" s="94" t="s">
        <v>7496</v>
      </c>
      <c r="L6249" s="94" t="s">
        <v>16257</v>
      </c>
    </row>
    <row r="6250" spans="11:12" ht="15" x14ac:dyDescent="0.25">
      <c r="K6250" s="94" t="s">
        <v>7497</v>
      </c>
      <c r="L6250" s="94" t="s">
        <v>16258</v>
      </c>
    </row>
    <row r="6251" spans="11:12" ht="15" x14ac:dyDescent="0.25">
      <c r="K6251" s="94" t="s">
        <v>7498</v>
      </c>
      <c r="L6251" s="94" t="s">
        <v>16259</v>
      </c>
    </row>
    <row r="6252" spans="11:12" ht="15" x14ac:dyDescent="0.25">
      <c r="K6252" s="94" t="s">
        <v>7499</v>
      </c>
      <c r="L6252" s="94" t="s">
        <v>16260</v>
      </c>
    </row>
    <row r="6253" spans="11:12" ht="15" x14ac:dyDescent="0.25">
      <c r="K6253" s="94" t="s">
        <v>7500</v>
      </c>
      <c r="L6253" s="94" t="s">
        <v>16261</v>
      </c>
    </row>
    <row r="6254" spans="11:12" ht="15" x14ac:dyDescent="0.25">
      <c r="K6254" s="94" t="s">
        <v>7501</v>
      </c>
      <c r="L6254" s="94" t="s">
        <v>16262</v>
      </c>
    </row>
    <row r="6255" spans="11:12" ht="15" x14ac:dyDescent="0.25">
      <c r="K6255" s="94" t="s">
        <v>7502</v>
      </c>
      <c r="L6255" s="94" t="s">
        <v>16263</v>
      </c>
    </row>
    <row r="6256" spans="11:12" ht="15" x14ac:dyDescent="0.25">
      <c r="K6256" s="94" t="s">
        <v>7503</v>
      </c>
      <c r="L6256" s="94" t="s">
        <v>16264</v>
      </c>
    </row>
    <row r="6257" spans="11:12" ht="15" x14ac:dyDescent="0.25">
      <c r="K6257" s="94" t="s">
        <v>7504</v>
      </c>
      <c r="L6257" s="94" t="s">
        <v>16249</v>
      </c>
    </row>
    <row r="6258" spans="11:12" ht="15" x14ac:dyDescent="0.25">
      <c r="K6258" s="94" t="s">
        <v>7505</v>
      </c>
      <c r="L6258" s="94" t="s">
        <v>16265</v>
      </c>
    </row>
    <row r="6259" spans="11:12" ht="15" x14ac:dyDescent="0.25">
      <c r="K6259" s="94" t="s">
        <v>7506</v>
      </c>
      <c r="L6259" s="94" t="s">
        <v>16266</v>
      </c>
    </row>
    <row r="6260" spans="11:12" ht="15" x14ac:dyDescent="0.25">
      <c r="K6260" s="94" t="s">
        <v>7507</v>
      </c>
      <c r="L6260" s="94" t="s">
        <v>16267</v>
      </c>
    </row>
    <row r="6261" spans="11:12" ht="15" x14ac:dyDescent="0.25">
      <c r="K6261" s="94" t="s">
        <v>7508</v>
      </c>
      <c r="L6261" s="94" t="s">
        <v>16268</v>
      </c>
    </row>
    <row r="6262" spans="11:12" ht="15" x14ac:dyDescent="0.25">
      <c r="K6262" s="94" t="s">
        <v>7509</v>
      </c>
      <c r="L6262" s="94" t="s">
        <v>16269</v>
      </c>
    </row>
    <row r="6263" spans="11:12" ht="15" x14ac:dyDescent="0.25">
      <c r="K6263" s="94" t="s">
        <v>7510</v>
      </c>
      <c r="L6263" s="94" t="s">
        <v>16270</v>
      </c>
    </row>
    <row r="6264" spans="11:12" ht="15" x14ac:dyDescent="0.25">
      <c r="K6264" s="94" t="s">
        <v>7511</v>
      </c>
      <c r="L6264" s="94" t="s">
        <v>16271</v>
      </c>
    </row>
    <row r="6265" spans="11:12" ht="15" x14ac:dyDescent="0.25">
      <c r="K6265" s="94" t="s">
        <v>7512</v>
      </c>
      <c r="L6265" s="94" t="s">
        <v>16272</v>
      </c>
    </row>
    <row r="6266" spans="11:12" ht="15" x14ac:dyDescent="0.25">
      <c r="K6266" s="94" t="s">
        <v>7513</v>
      </c>
      <c r="L6266" s="94" t="s">
        <v>16273</v>
      </c>
    </row>
    <row r="6267" spans="11:12" ht="15" x14ac:dyDescent="0.25">
      <c r="K6267" s="94" t="s">
        <v>7514</v>
      </c>
      <c r="L6267" s="94" t="s">
        <v>16274</v>
      </c>
    </row>
    <row r="6268" spans="11:12" ht="15" x14ac:dyDescent="0.25">
      <c r="K6268" s="94" t="s">
        <v>7515</v>
      </c>
      <c r="L6268" s="94" t="s">
        <v>16275</v>
      </c>
    </row>
    <row r="6269" spans="11:12" ht="15" x14ac:dyDescent="0.25">
      <c r="K6269" s="94" t="s">
        <v>7516</v>
      </c>
      <c r="L6269" s="94" t="s">
        <v>16276</v>
      </c>
    </row>
    <row r="6270" spans="11:12" ht="15" x14ac:dyDescent="0.25">
      <c r="K6270" s="94" t="s">
        <v>7517</v>
      </c>
      <c r="L6270" s="94" t="s">
        <v>16277</v>
      </c>
    </row>
    <row r="6271" spans="11:12" ht="15" x14ac:dyDescent="0.25">
      <c r="K6271" s="94" t="s">
        <v>7518</v>
      </c>
      <c r="L6271" s="94" t="s">
        <v>16278</v>
      </c>
    </row>
    <row r="6272" spans="11:12" ht="15" x14ac:dyDescent="0.25">
      <c r="K6272" s="94" t="s">
        <v>7519</v>
      </c>
      <c r="L6272" s="94" t="s">
        <v>16279</v>
      </c>
    </row>
    <row r="6273" spans="11:12" ht="15" x14ac:dyDescent="0.25">
      <c r="K6273" s="94" t="s">
        <v>7520</v>
      </c>
      <c r="L6273" s="94" t="s">
        <v>16280</v>
      </c>
    </row>
    <row r="6274" spans="11:12" ht="15" x14ac:dyDescent="0.25">
      <c r="K6274" s="94" t="s">
        <v>7521</v>
      </c>
      <c r="L6274" s="94" t="s">
        <v>16281</v>
      </c>
    </row>
    <row r="6275" spans="11:12" ht="15" x14ac:dyDescent="0.25">
      <c r="K6275" s="94" t="s">
        <v>7522</v>
      </c>
      <c r="L6275" s="94" t="s">
        <v>16282</v>
      </c>
    </row>
    <row r="6276" spans="11:12" ht="15" x14ac:dyDescent="0.25">
      <c r="K6276" s="94" t="s">
        <v>7523</v>
      </c>
      <c r="L6276" s="94" t="s">
        <v>16283</v>
      </c>
    </row>
    <row r="6277" spans="11:12" ht="15" x14ac:dyDescent="0.25">
      <c r="K6277" s="94" t="s">
        <v>7524</v>
      </c>
      <c r="L6277" s="94" t="s">
        <v>16284</v>
      </c>
    </row>
    <row r="6278" spans="11:12" ht="15" x14ac:dyDescent="0.25">
      <c r="K6278" s="94" t="s">
        <v>7525</v>
      </c>
      <c r="L6278" s="94" t="s">
        <v>16285</v>
      </c>
    </row>
    <row r="6279" spans="11:12" ht="15" x14ac:dyDescent="0.25">
      <c r="K6279" s="94" t="s">
        <v>7526</v>
      </c>
      <c r="L6279" s="94" t="s">
        <v>16286</v>
      </c>
    </row>
    <row r="6280" spans="11:12" ht="15" x14ac:dyDescent="0.25">
      <c r="K6280" s="94" t="s">
        <v>7527</v>
      </c>
      <c r="L6280" s="94" t="s">
        <v>16287</v>
      </c>
    </row>
    <row r="6281" spans="11:12" ht="15" x14ac:dyDescent="0.25">
      <c r="K6281" s="94" t="s">
        <v>7528</v>
      </c>
      <c r="L6281" s="94" t="s">
        <v>13094</v>
      </c>
    </row>
    <row r="6282" spans="11:12" ht="15" x14ac:dyDescent="0.25">
      <c r="K6282" s="94" t="s">
        <v>7529</v>
      </c>
      <c r="L6282" s="94" t="s">
        <v>13094</v>
      </c>
    </row>
    <row r="6283" spans="11:12" ht="15" x14ac:dyDescent="0.25">
      <c r="K6283" s="94" t="s">
        <v>7530</v>
      </c>
      <c r="L6283" s="94" t="s">
        <v>16288</v>
      </c>
    </row>
    <row r="6284" spans="11:12" ht="15" x14ac:dyDescent="0.25">
      <c r="K6284" s="94" t="s">
        <v>7531</v>
      </c>
      <c r="L6284" s="94" t="s">
        <v>16289</v>
      </c>
    </row>
    <row r="6285" spans="11:12" ht="15" x14ac:dyDescent="0.25">
      <c r="K6285" s="94" t="s">
        <v>7532</v>
      </c>
      <c r="L6285" s="94" t="s">
        <v>16290</v>
      </c>
    </row>
    <row r="6286" spans="11:12" ht="15" x14ac:dyDescent="0.25">
      <c r="K6286" s="94" t="s">
        <v>7533</v>
      </c>
      <c r="L6286" s="94" t="s">
        <v>16291</v>
      </c>
    </row>
    <row r="6287" spans="11:12" ht="15" x14ac:dyDescent="0.25">
      <c r="K6287" s="94" t="s">
        <v>7534</v>
      </c>
      <c r="L6287" s="94" t="s">
        <v>16292</v>
      </c>
    </row>
    <row r="6288" spans="11:12" ht="15" x14ac:dyDescent="0.25">
      <c r="K6288" s="94" t="s">
        <v>7535</v>
      </c>
      <c r="L6288" s="94" t="s">
        <v>16293</v>
      </c>
    </row>
    <row r="6289" spans="11:12" ht="15" x14ac:dyDescent="0.25">
      <c r="K6289" s="94" t="s">
        <v>7536</v>
      </c>
      <c r="L6289" s="94" t="s">
        <v>7537</v>
      </c>
    </row>
    <row r="6290" spans="11:12" ht="15" x14ac:dyDescent="0.25">
      <c r="K6290" s="94" t="s">
        <v>7538</v>
      </c>
      <c r="L6290" s="94" t="s">
        <v>16294</v>
      </c>
    </row>
    <row r="6291" spans="11:12" ht="15" x14ac:dyDescent="0.25">
      <c r="K6291" s="94" t="s">
        <v>7539</v>
      </c>
      <c r="L6291" s="94" t="s">
        <v>16295</v>
      </c>
    </row>
    <row r="6292" spans="11:12" ht="15" x14ac:dyDescent="0.25">
      <c r="K6292" s="94" t="s">
        <v>7540</v>
      </c>
      <c r="L6292" s="94" t="s">
        <v>16296</v>
      </c>
    </row>
    <row r="6293" spans="11:12" ht="15" x14ac:dyDescent="0.25">
      <c r="K6293" s="94" t="s">
        <v>7541</v>
      </c>
      <c r="L6293" s="94" t="s">
        <v>16297</v>
      </c>
    </row>
    <row r="6294" spans="11:12" ht="15" x14ac:dyDescent="0.25">
      <c r="K6294" s="94" t="s">
        <v>7542</v>
      </c>
      <c r="L6294" s="94" t="s">
        <v>7543</v>
      </c>
    </row>
    <row r="6295" spans="11:12" ht="15" x14ac:dyDescent="0.25">
      <c r="K6295" s="94" t="s">
        <v>7544</v>
      </c>
      <c r="L6295" s="94" t="s">
        <v>7545</v>
      </c>
    </row>
    <row r="6296" spans="11:12" ht="15" x14ac:dyDescent="0.25">
      <c r="K6296" s="94" t="s">
        <v>7546</v>
      </c>
      <c r="L6296" s="94" t="s">
        <v>16298</v>
      </c>
    </row>
    <row r="6297" spans="11:12" ht="15" x14ac:dyDescent="0.25">
      <c r="K6297" s="94" t="s">
        <v>7547</v>
      </c>
      <c r="L6297" s="94" t="s">
        <v>7548</v>
      </c>
    </row>
    <row r="6298" spans="11:12" ht="15" x14ac:dyDescent="0.25">
      <c r="K6298" s="94" t="s">
        <v>7549</v>
      </c>
      <c r="L6298" s="94" t="s">
        <v>16299</v>
      </c>
    </row>
    <row r="6299" spans="11:12" ht="15" x14ac:dyDescent="0.25">
      <c r="K6299" s="94" t="s">
        <v>7550</v>
      </c>
      <c r="L6299" s="94" t="s">
        <v>13094</v>
      </c>
    </row>
    <row r="6300" spans="11:12" ht="15" x14ac:dyDescent="0.25">
      <c r="K6300" s="94" t="s">
        <v>7551</v>
      </c>
      <c r="L6300" s="94" t="s">
        <v>16300</v>
      </c>
    </row>
    <row r="6301" spans="11:12" ht="15" x14ac:dyDescent="0.25">
      <c r="K6301" s="94" t="s">
        <v>7552</v>
      </c>
      <c r="L6301" s="94" t="s">
        <v>16301</v>
      </c>
    </row>
    <row r="6302" spans="11:12" ht="15" x14ac:dyDescent="0.25">
      <c r="K6302" s="94" t="s">
        <v>7553</v>
      </c>
      <c r="L6302" s="94" t="s">
        <v>16302</v>
      </c>
    </row>
    <row r="6303" spans="11:12" ht="15" x14ac:dyDescent="0.25">
      <c r="K6303" s="94" t="s">
        <v>7554</v>
      </c>
      <c r="L6303" s="94" t="s">
        <v>16303</v>
      </c>
    </row>
    <row r="6304" spans="11:12" ht="15" x14ac:dyDescent="0.25">
      <c r="K6304" s="94" t="s">
        <v>7555</v>
      </c>
      <c r="L6304" s="94" t="s">
        <v>16304</v>
      </c>
    </row>
    <row r="6305" spans="11:12" ht="15" x14ac:dyDescent="0.25">
      <c r="K6305" s="94" t="s">
        <v>7556</v>
      </c>
      <c r="L6305" s="94" t="s">
        <v>16305</v>
      </c>
    </row>
    <row r="6306" spans="11:12" ht="15" x14ac:dyDescent="0.25">
      <c r="K6306" s="94" t="s">
        <v>7557</v>
      </c>
      <c r="L6306" s="94" t="s">
        <v>16306</v>
      </c>
    </row>
    <row r="6307" spans="11:12" ht="15" x14ac:dyDescent="0.25">
      <c r="K6307" s="94" t="s">
        <v>7558</v>
      </c>
      <c r="L6307" s="94" t="s">
        <v>16307</v>
      </c>
    </row>
    <row r="6308" spans="11:12" ht="15" x14ac:dyDescent="0.25">
      <c r="K6308" s="94" t="s">
        <v>7559</v>
      </c>
      <c r="L6308" s="94" t="s">
        <v>16308</v>
      </c>
    </row>
    <row r="6309" spans="11:12" ht="15" x14ac:dyDescent="0.25">
      <c r="K6309" s="94" t="s">
        <v>7560</v>
      </c>
      <c r="L6309" s="94" t="s">
        <v>16309</v>
      </c>
    </row>
    <row r="6310" spans="11:12" ht="15" x14ac:dyDescent="0.25">
      <c r="K6310" s="94" t="s">
        <v>7561</v>
      </c>
      <c r="L6310" s="94" t="s">
        <v>16310</v>
      </c>
    </row>
    <row r="6311" spans="11:12" ht="15" x14ac:dyDescent="0.25">
      <c r="K6311" s="94" t="s">
        <v>7562</v>
      </c>
      <c r="L6311" s="94" t="s">
        <v>16311</v>
      </c>
    </row>
    <row r="6312" spans="11:12" ht="15" x14ac:dyDescent="0.25">
      <c r="K6312" s="94" t="s">
        <v>7563</v>
      </c>
      <c r="L6312" s="94" t="s">
        <v>16312</v>
      </c>
    </row>
    <row r="6313" spans="11:12" ht="15" x14ac:dyDescent="0.25">
      <c r="K6313" s="94" t="s">
        <v>7564</v>
      </c>
      <c r="L6313" s="94" t="s">
        <v>16313</v>
      </c>
    </row>
    <row r="6314" spans="11:12" ht="15" x14ac:dyDescent="0.25">
      <c r="K6314" s="94" t="s">
        <v>7565</v>
      </c>
      <c r="L6314" s="94" t="s">
        <v>7566</v>
      </c>
    </row>
    <row r="6315" spans="11:12" ht="15" x14ac:dyDescent="0.25">
      <c r="K6315" s="94" t="s">
        <v>7567</v>
      </c>
      <c r="L6315" s="94" t="s">
        <v>16314</v>
      </c>
    </row>
    <row r="6316" spans="11:12" ht="15" x14ac:dyDescent="0.25">
      <c r="K6316" s="94" t="s">
        <v>7568</v>
      </c>
      <c r="L6316" s="94" t="s">
        <v>13094</v>
      </c>
    </row>
    <row r="6317" spans="11:12" ht="15" x14ac:dyDescent="0.25">
      <c r="K6317" s="94" t="s">
        <v>7569</v>
      </c>
      <c r="L6317" s="94" t="s">
        <v>13094</v>
      </c>
    </row>
    <row r="6318" spans="11:12" ht="15" x14ac:dyDescent="0.25">
      <c r="K6318" s="94" t="s">
        <v>7570</v>
      </c>
      <c r="L6318" s="94" t="s">
        <v>13094</v>
      </c>
    </row>
    <row r="6319" spans="11:12" ht="15" x14ac:dyDescent="0.25">
      <c r="K6319" s="94" t="s">
        <v>7571</v>
      </c>
      <c r="L6319" s="94" t="s">
        <v>13094</v>
      </c>
    </row>
    <row r="6320" spans="11:12" ht="15" x14ac:dyDescent="0.25">
      <c r="K6320" s="94" t="s">
        <v>7572</v>
      </c>
      <c r="L6320" s="94" t="s">
        <v>13094</v>
      </c>
    </row>
    <row r="6321" spans="11:12" ht="15" x14ac:dyDescent="0.25">
      <c r="K6321" s="94" t="s">
        <v>7573</v>
      </c>
      <c r="L6321" s="94" t="s">
        <v>13094</v>
      </c>
    </row>
    <row r="6322" spans="11:12" ht="15" x14ac:dyDescent="0.25">
      <c r="K6322" s="94" t="s">
        <v>7574</v>
      </c>
      <c r="L6322" s="94" t="s">
        <v>13094</v>
      </c>
    </row>
    <row r="6323" spans="11:12" ht="15" x14ac:dyDescent="0.25">
      <c r="K6323" s="94" t="s">
        <v>7575</v>
      </c>
      <c r="L6323" s="94" t="s">
        <v>13094</v>
      </c>
    </row>
    <row r="6324" spans="11:12" ht="15" x14ac:dyDescent="0.25">
      <c r="K6324" s="94" t="s">
        <v>7576</v>
      </c>
      <c r="L6324" s="94" t="s">
        <v>13094</v>
      </c>
    </row>
    <row r="6325" spans="11:12" ht="15" x14ac:dyDescent="0.25">
      <c r="K6325" s="94" t="s">
        <v>7577</v>
      </c>
      <c r="L6325" s="94" t="s">
        <v>7578</v>
      </c>
    </row>
    <row r="6326" spans="11:12" ht="15" x14ac:dyDescent="0.25">
      <c r="K6326" s="94" t="s">
        <v>12118</v>
      </c>
      <c r="L6326" s="94" t="s">
        <v>12119</v>
      </c>
    </row>
    <row r="6327" spans="11:12" ht="15" x14ac:dyDescent="0.25">
      <c r="K6327" s="94" t="s">
        <v>7579</v>
      </c>
      <c r="L6327" s="94" t="s">
        <v>7580</v>
      </c>
    </row>
    <row r="6328" spans="11:12" ht="15" x14ac:dyDescent="0.25">
      <c r="K6328" s="94" t="s">
        <v>7581</v>
      </c>
      <c r="L6328" s="94" t="s">
        <v>7582</v>
      </c>
    </row>
    <row r="6329" spans="11:12" ht="15" x14ac:dyDescent="0.25">
      <c r="K6329" s="94" t="s">
        <v>7583</v>
      </c>
      <c r="L6329" s="94" t="s">
        <v>7584</v>
      </c>
    </row>
    <row r="6330" spans="11:12" ht="15" x14ac:dyDescent="0.25">
      <c r="K6330" s="94" t="s">
        <v>7585</v>
      </c>
      <c r="L6330" s="94" t="s">
        <v>7586</v>
      </c>
    </row>
    <row r="6331" spans="11:12" ht="15" x14ac:dyDescent="0.25">
      <c r="K6331" s="94" t="s">
        <v>7587</v>
      </c>
      <c r="L6331" s="94" t="s">
        <v>7588</v>
      </c>
    </row>
    <row r="6332" spans="11:12" ht="15" x14ac:dyDescent="0.25">
      <c r="K6332" s="94" t="s">
        <v>7589</v>
      </c>
      <c r="L6332" s="94" t="s">
        <v>7590</v>
      </c>
    </row>
    <row r="6333" spans="11:12" ht="15" x14ac:dyDescent="0.25">
      <c r="K6333" s="94" t="s">
        <v>7591</v>
      </c>
      <c r="L6333" s="94" t="s">
        <v>7592</v>
      </c>
    </row>
    <row r="6334" spans="11:12" ht="15" x14ac:dyDescent="0.25">
      <c r="K6334" s="94" t="s">
        <v>7593</v>
      </c>
      <c r="L6334" s="94" t="s">
        <v>7594</v>
      </c>
    </row>
    <row r="6335" spans="11:12" ht="15" x14ac:dyDescent="0.25">
      <c r="K6335" s="94" t="s">
        <v>7595</v>
      </c>
      <c r="L6335" s="94" t="s">
        <v>6687</v>
      </c>
    </row>
    <row r="6336" spans="11:12" ht="15" x14ac:dyDescent="0.25">
      <c r="K6336" s="94" t="s">
        <v>7596</v>
      </c>
      <c r="L6336" s="94" t="s">
        <v>6687</v>
      </c>
    </row>
    <row r="6337" spans="11:12" ht="15" x14ac:dyDescent="0.25">
      <c r="K6337" s="94" t="s">
        <v>7597</v>
      </c>
      <c r="L6337" s="94" t="s">
        <v>7598</v>
      </c>
    </row>
    <row r="6338" spans="11:12" ht="15" x14ac:dyDescent="0.25">
      <c r="K6338" s="94" t="s">
        <v>7599</v>
      </c>
      <c r="L6338" s="94" t="s">
        <v>7600</v>
      </c>
    </row>
    <row r="6339" spans="11:12" ht="15" x14ac:dyDescent="0.25">
      <c r="K6339" s="94" t="s">
        <v>7601</v>
      </c>
      <c r="L6339" s="94" t="s">
        <v>6687</v>
      </c>
    </row>
    <row r="6340" spans="11:12" ht="15" x14ac:dyDescent="0.25">
      <c r="K6340" s="94" t="s">
        <v>7602</v>
      </c>
      <c r="L6340" s="94" t="s">
        <v>6687</v>
      </c>
    </row>
    <row r="6341" spans="11:12" ht="15" x14ac:dyDescent="0.25">
      <c r="K6341" s="94" t="s">
        <v>7603</v>
      </c>
      <c r="L6341" s="94" t="s">
        <v>6687</v>
      </c>
    </row>
    <row r="6342" spans="11:12" ht="15" x14ac:dyDescent="0.25">
      <c r="K6342" s="94" t="s">
        <v>7604</v>
      </c>
      <c r="L6342" s="94" t="s">
        <v>7605</v>
      </c>
    </row>
    <row r="6343" spans="11:12" ht="15" x14ac:dyDescent="0.25">
      <c r="K6343" s="94" t="s">
        <v>7606</v>
      </c>
      <c r="L6343" s="94" t="s">
        <v>7607</v>
      </c>
    </row>
    <row r="6344" spans="11:12" ht="15" x14ac:dyDescent="0.25">
      <c r="K6344" s="94" t="s">
        <v>7608</v>
      </c>
      <c r="L6344" s="94" t="s">
        <v>7609</v>
      </c>
    </row>
    <row r="6345" spans="11:12" ht="15" x14ac:dyDescent="0.25">
      <c r="K6345" s="94" t="s">
        <v>12120</v>
      </c>
      <c r="L6345" s="94" t="s">
        <v>12121</v>
      </c>
    </row>
    <row r="6346" spans="11:12" ht="15" x14ac:dyDescent="0.25">
      <c r="K6346" s="94" t="s">
        <v>12122</v>
      </c>
      <c r="L6346" s="94" t="s">
        <v>12123</v>
      </c>
    </row>
    <row r="6347" spans="11:12" ht="15" x14ac:dyDescent="0.25">
      <c r="K6347" s="94" t="s">
        <v>12124</v>
      </c>
      <c r="L6347" s="94" t="s">
        <v>12125</v>
      </c>
    </row>
    <row r="6348" spans="11:12" ht="15" x14ac:dyDescent="0.25">
      <c r="K6348" s="94" t="s">
        <v>7610</v>
      </c>
      <c r="L6348" s="94" t="s">
        <v>7611</v>
      </c>
    </row>
    <row r="6349" spans="11:12" ht="15" x14ac:dyDescent="0.25">
      <c r="K6349" s="94" t="s">
        <v>7612</v>
      </c>
      <c r="L6349" s="94" t="s">
        <v>6687</v>
      </c>
    </row>
    <row r="6350" spans="11:12" ht="15" x14ac:dyDescent="0.25">
      <c r="K6350" s="94" t="s">
        <v>7613</v>
      </c>
      <c r="L6350" s="94" t="s">
        <v>6687</v>
      </c>
    </row>
    <row r="6351" spans="11:12" ht="15" x14ac:dyDescent="0.25">
      <c r="K6351" s="94" t="s">
        <v>7614</v>
      </c>
      <c r="L6351" s="94" t="s">
        <v>7615</v>
      </c>
    </row>
    <row r="6352" spans="11:12" ht="15" x14ac:dyDescent="0.25">
      <c r="K6352" s="94" t="s">
        <v>7616</v>
      </c>
      <c r="L6352" s="94" t="s">
        <v>7617</v>
      </c>
    </row>
    <row r="6353" spans="11:12" ht="15" x14ac:dyDescent="0.25">
      <c r="K6353" s="94" t="s">
        <v>7618</v>
      </c>
      <c r="L6353" s="94" t="s">
        <v>7619</v>
      </c>
    </row>
    <row r="6354" spans="11:12" ht="15" x14ac:dyDescent="0.25">
      <c r="K6354" s="94" t="s">
        <v>7620</v>
      </c>
      <c r="L6354" s="94" t="s">
        <v>7621</v>
      </c>
    </row>
    <row r="6355" spans="11:12" ht="15" x14ac:dyDescent="0.25">
      <c r="K6355" s="94" t="s">
        <v>7622</v>
      </c>
      <c r="L6355" s="94" t="s">
        <v>7623</v>
      </c>
    </row>
    <row r="6356" spans="11:12" ht="15" x14ac:dyDescent="0.25">
      <c r="K6356" s="94" t="s">
        <v>7624</v>
      </c>
      <c r="L6356" s="94" t="s">
        <v>16315</v>
      </c>
    </row>
    <row r="6357" spans="11:12" ht="15" x14ac:dyDescent="0.25">
      <c r="K6357" s="94" t="s">
        <v>7625</v>
      </c>
      <c r="L6357" s="94" t="s">
        <v>6687</v>
      </c>
    </row>
    <row r="6358" spans="11:12" ht="15" x14ac:dyDescent="0.25">
      <c r="K6358" s="94" t="s">
        <v>7626</v>
      </c>
      <c r="L6358" s="94" t="s">
        <v>6687</v>
      </c>
    </row>
    <row r="6359" spans="11:12" ht="15" x14ac:dyDescent="0.25">
      <c r="K6359" s="94" t="s">
        <v>7627</v>
      </c>
      <c r="L6359" s="94" t="s">
        <v>6687</v>
      </c>
    </row>
    <row r="6360" spans="11:12" ht="15" x14ac:dyDescent="0.25">
      <c r="K6360" s="94" t="s">
        <v>7628</v>
      </c>
      <c r="L6360" s="94" t="s">
        <v>7629</v>
      </c>
    </row>
    <row r="6361" spans="11:12" ht="15" x14ac:dyDescent="0.25">
      <c r="K6361" s="94" t="s">
        <v>7630</v>
      </c>
      <c r="L6361" s="94" t="s">
        <v>7631</v>
      </c>
    </row>
    <row r="6362" spans="11:12" ht="15" x14ac:dyDescent="0.25">
      <c r="K6362" s="94" t="s">
        <v>7632</v>
      </c>
      <c r="L6362" s="94" t="s">
        <v>7633</v>
      </c>
    </row>
    <row r="6363" spans="11:12" ht="15" x14ac:dyDescent="0.25">
      <c r="K6363" s="94" t="s">
        <v>7634</v>
      </c>
      <c r="L6363" s="94" t="s">
        <v>16316</v>
      </c>
    </row>
    <row r="6364" spans="11:12" ht="15" x14ac:dyDescent="0.25">
      <c r="K6364" s="94" t="s">
        <v>7635</v>
      </c>
      <c r="L6364" s="94" t="s">
        <v>16317</v>
      </c>
    </row>
    <row r="6365" spans="11:12" ht="15" x14ac:dyDescent="0.25">
      <c r="K6365" s="94" t="s">
        <v>7636</v>
      </c>
      <c r="L6365" s="94" t="s">
        <v>7637</v>
      </c>
    </row>
    <row r="6366" spans="11:12" ht="15" x14ac:dyDescent="0.25">
      <c r="K6366" s="94" t="s">
        <v>7638</v>
      </c>
      <c r="L6366" s="94" t="s">
        <v>7639</v>
      </c>
    </row>
    <row r="6367" spans="11:12" ht="15" x14ac:dyDescent="0.25">
      <c r="K6367" s="94" t="s">
        <v>7640</v>
      </c>
      <c r="L6367" s="94" t="s">
        <v>16318</v>
      </c>
    </row>
    <row r="6368" spans="11:12" ht="15" x14ac:dyDescent="0.25">
      <c r="K6368" s="94" t="s">
        <v>7641</v>
      </c>
      <c r="L6368" s="94" t="s">
        <v>7642</v>
      </c>
    </row>
    <row r="6369" spans="11:12" ht="15" x14ac:dyDescent="0.25">
      <c r="K6369" s="94" t="s">
        <v>7643</v>
      </c>
      <c r="L6369" s="94" t="s">
        <v>7644</v>
      </c>
    </row>
    <row r="6370" spans="11:12" ht="15" x14ac:dyDescent="0.25">
      <c r="K6370" s="94" t="s">
        <v>7645</v>
      </c>
      <c r="L6370" s="94" t="s">
        <v>7646</v>
      </c>
    </row>
    <row r="6371" spans="11:12" ht="15" x14ac:dyDescent="0.25">
      <c r="K6371" s="94" t="s">
        <v>7647</v>
      </c>
      <c r="L6371" s="94" t="s">
        <v>7648</v>
      </c>
    </row>
    <row r="6372" spans="11:12" ht="15" x14ac:dyDescent="0.25">
      <c r="K6372" s="94" t="s">
        <v>7649</v>
      </c>
      <c r="L6372" s="94" t="s">
        <v>7650</v>
      </c>
    </row>
    <row r="6373" spans="11:12" ht="15" x14ac:dyDescent="0.25">
      <c r="K6373" s="94" t="s">
        <v>7651</v>
      </c>
      <c r="L6373" s="94" t="s">
        <v>7652</v>
      </c>
    </row>
    <row r="6374" spans="11:12" ht="15" x14ac:dyDescent="0.25">
      <c r="K6374" s="94" t="s">
        <v>7653</v>
      </c>
      <c r="L6374" s="94" t="s">
        <v>7654</v>
      </c>
    </row>
    <row r="6375" spans="11:12" ht="15" x14ac:dyDescent="0.25">
      <c r="K6375" s="94" t="s">
        <v>7655</v>
      </c>
      <c r="L6375" s="94" t="s">
        <v>7656</v>
      </c>
    </row>
    <row r="6376" spans="11:12" ht="15" x14ac:dyDescent="0.25">
      <c r="K6376" s="94" t="s">
        <v>7657</v>
      </c>
      <c r="L6376" s="94" t="s">
        <v>7658</v>
      </c>
    </row>
    <row r="6377" spans="11:12" ht="15" x14ac:dyDescent="0.25">
      <c r="K6377" s="94" t="s">
        <v>7659</v>
      </c>
      <c r="L6377" s="94" t="s">
        <v>7660</v>
      </c>
    </row>
    <row r="6378" spans="11:12" ht="15" x14ac:dyDescent="0.25">
      <c r="K6378" s="94" t="s">
        <v>7661</v>
      </c>
      <c r="L6378" s="94" t="s">
        <v>16319</v>
      </c>
    </row>
    <row r="6379" spans="11:12" ht="15" x14ac:dyDescent="0.25">
      <c r="K6379" s="94" t="s">
        <v>7662</v>
      </c>
      <c r="L6379" s="94" t="s">
        <v>16320</v>
      </c>
    </row>
    <row r="6380" spans="11:12" ht="15" x14ac:dyDescent="0.25">
      <c r="K6380" s="94" t="s">
        <v>7663</v>
      </c>
      <c r="L6380" s="94" t="s">
        <v>16321</v>
      </c>
    </row>
    <row r="6381" spans="11:12" ht="15" x14ac:dyDescent="0.25">
      <c r="K6381" s="94" t="s">
        <v>7664</v>
      </c>
      <c r="L6381" s="94" t="s">
        <v>16322</v>
      </c>
    </row>
    <row r="6382" spans="11:12" ht="15" x14ac:dyDescent="0.25">
      <c r="K6382" s="94" t="s">
        <v>7665</v>
      </c>
      <c r="L6382" s="94" t="s">
        <v>16323</v>
      </c>
    </row>
    <row r="6383" spans="11:12" ht="15" x14ac:dyDescent="0.25">
      <c r="K6383" s="94" t="s">
        <v>7666</v>
      </c>
      <c r="L6383" s="94" t="s">
        <v>16324</v>
      </c>
    </row>
    <row r="6384" spans="11:12" ht="15" x14ac:dyDescent="0.25">
      <c r="K6384" s="94" t="s">
        <v>7667</v>
      </c>
      <c r="L6384" s="94" t="s">
        <v>7668</v>
      </c>
    </row>
    <row r="6385" spans="11:12" ht="15" x14ac:dyDescent="0.25">
      <c r="K6385" s="94" t="s">
        <v>7669</v>
      </c>
      <c r="L6385" s="94" t="s">
        <v>7670</v>
      </c>
    </row>
    <row r="6386" spans="11:12" ht="15" x14ac:dyDescent="0.25">
      <c r="K6386" s="94" t="s">
        <v>7671</v>
      </c>
      <c r="L6386" s="94" t="s">
        <v>7672</v>
      </c>
    </row>
    <row r="6387" spans="11:12" ht="15" x14ac:dyDescent="0.25">
      <c r="K6387" s="94" t="s">
        <v>7673</v>
      </c>
      <c r="L6387" s="94" t="s">
        <v>16325</v>
      </c>
    </row>
    <row r="6388" spans="11:12" ht="15" x14ac:dyDescent="0.25">
      <c r="K6388" s="94" t="s">
        <v>7674</v>
      </c>
      <c r="L6388" s="94" t="s">
        <v>23267</v>
      </c>
    </row>
    <row r="6389" spans="11:12" ht="15" x14ac:dyDescent="0.25">
      <c r="K6389" s="94" t="s">
        <v>7675</v>
      </c>
      <c r="L6389" s="94" t="s">
        <v>16326</v>
      </c>
    </row>
    <row r="6390" spans="11:12" ht="15" x14ac:dyDescent="0.25">
      <c r="K6390" s="94" t="s">
        <v>7676</v>
      </c>
      <c r="L6390" s="94" t="s">
        <v>6687</v>
      </c>
    </row>
    <row r="6391" spans="11:12" ht="15" x14ac:dyDescent="0.25">
      <c r="K6391" s="94" t="s">
        <v>7677</v>
      </c>
      <c r="L6391" s="94" t="s">
        <v>6687</v>
      </c>
    </row>
    <row r="6392" spans="11:12" ht="15" x14ac:dyDescent="0.25">
      <c r="K6392" s="94" t="s">
        <v>7678</v>
      </c>
      <c r="L6392" s="94" t="s">
        <v>6687</v>
      </c>
    </row>
    <row r="6393" spans="11:12" ht="15" x14ac:dyDescent="0.25">
      <c r="K6393" s="94" t="s">
        <v>7679</v>
      </c>
      <c r="L6393" s="94" t="s">
        <v>6687</v>
      </c>
    </row>
    <row r="6394" spans="11:12" ht="15" x14ac:dyDescent="0.25">
      <c r="K6394" s="94" t="s">
        <v>7680</v>
      </c>
      <c r="L6394" s="94" t="s">
        <v>6687</v>
      </c>
    </row>
    <row r="6395" spans="11:12" ht="15" x14ac:dyDescent="0.25">
      <c r="K6395" s="94" t="s">
        <v>7681</v>
      </c>
      <c r="L6395" s="94" t="s">
        <v>6687</v>
      </c>
    </row>
    <row r="6396" spans="11:12" ht="15" x14ac:dyDescent="0.25">
      <c r="K6396" s="94" t="s">
        <v>7682</v>
      </c>
      <c r="L6396" s="94" t="s">
        <v>6687</v>
      </c>
    </row>
    <row r="6397" spans="11:12" ht="15" x14ac:dyDescent="0.25">
      <c r="K6397" s="94" t="s">
        <v>7683</v>
      </c>
      <c r="L6397" s="94" t="s">
        <v>6687</v>
      </c>
    </row>
    <row r="6398" spans="11:12" ht="15" x14ac:dyDescent="0.25">
      <c r="K6398" s="94" t="s">
        <v>7684</v>
      </c>
      <c r="L6398" s="94" t="s">
        <v>16327</v>
      </c>
    </row>
    <row r="6399" spans="11:12" ht="15" x14ac:dyDescent="0.25">
      <c r="K6399" s="94" t="s">
        <v>7685</v>
      </c>
      <c r="L6399" s="94" t="s">
        <v>16328</v>
      </c>
    </row>
    <row r="6400" spans="11:12" ht="15" x14ac:dyDescent="0.25">
      <c r="K6400" s="94" t="s">
        <v>7686</v>
      </c>
      <c r="L6400" s="94" t="s">
        <v>16329</v>
      </c>
    </row>
    <row r="6401" spans="11:12" ht="15" x14ac:dyDescent="0.25">
      <c r="K6401" s="94" t="s">
        <v>7687</v>
      </c>
      <c r="L6401" s="94" t="s">
        <v>13094</v>
      </c>
    </row>
    <row r="6402" spans="11:12" ht="15" x14ac:dyDescent="0.25">
      <c r="K6402" s="94" t="s">
        <v>7688</v>
      </c>
      <c r="L6402" s="94" t="s">
        <v>13094</v>
      </c>
    </row>
    <row r="6403" spans="11:12" ht="15" x14ac:dyDescent="0.25">
      <c r="K6403" s="94" t="s">
        <v>7689</v>
      </c>
      <c r="L6403" s="94" t="s">
        <v>13094</v>
      </c>
    </row>
    <row r="6404" spans="11:12" ht="15" x14ac:dyDescent="0.25">
      <c r="K6404" s="94" t="s">
        <v>7690</v>
      </c>
      <c r="L6404" s="94" t="s">
        <v>13094</v>
      </c>
    </row>
    <row r="6405" spans="11:12" ht="15" x14ac:dyDescent="0.25">
      <c r="K6405" s="94" t="s">
        <v>7691</v>
      </c>
      <c r="L6405" s="94" t="s">
        <v>13094</v>
      </c>
    </row>
    <row r="6406" spans="11:12" ht="15" x14ac:dyDescent="0.25">
      <c r="K6406" s="94" t="s">
        <v>7692</v>
      </c>
      <c r="L6406" s="94" t="s">
        <v>13094</v>
      </c>
    </row>
    <row r="6407" spans="11:12" ht="15" x14ac:dyDescent="0.25">
      <c r="K6407" s="94" t="s">
        <v>7693</v>
      </c>
      <c r="L6407" s="94" t="s">
        <v>13094</v>
      </c>
    </row>
    <row r="6408" spans="11:12" ht="15" x14ac:dyDescent="0.25">
      <c r="K6408" s="94" t="s">
        <v>7694</v>
      </c>
      <c r="L6408" s="94" t="s">
        <v>13094</v>
      </c>
    </row>
    <row r="6409" spans="11:12" ht="15" x14ac:dyDescent="0.25">
      <c r="K6409" s="94" t="s">
        <v>7695</v>
      </c>
      <c r="L6409" s="94" t="s">
        <v>13094</v>
      </c>
    </row>
    <row r="6410" spans="11:12" ht="15" x14ac:dyDescent="0.25">
      <c r="K6410" s="94" t="s">
        <v>7696</v>
      </c>
      <c r="L6410" s="94" t="s">
        <v>13094</v>
      </c>
    </row>
    <row r="6411" spans="11:12" ht="15" x14ac:dyDescent="0.25">
      <c r="K6411" s="94" t="s">
        <v>7697</v>
      </c>
      <c r="L6411" s="94" t="s">
        <v>13094</v>
      </c>
    </row>
    <row r="6412" spans="11:12" ht="15" x14ac:dyDescent="0.25">
      <c r="K6412" s="94" t="s">
        <v>7698</v>
      </c>
      <c r="L6412" s="94" t="s">
        <v>13094</v>
      </c>
    </row>
    <row r="6413" spans="11:12" ht="15" x14ac:dyDescent="0.25">
      <c r="K6413" s="94" t="s">
        <v>7699</v>
      </c>
      <c r="L6413" s="94" t="s">
        <v>13094</v>
      </c>
    </row>
    <row r="6414" spans="11:12" ht="15" x14ac:dyDescent="0.25">
      <c r="K6414" s="94" t="s">
        <v>7700</v>
      </c>
      <c r="L6414" s="94" t="s">
        <v>13094</v>
      </c>
    </row>
    <row r="6415" spans="11:12" ht="15" x14ac:dyDescent="0.25">
      <c r="K6415" s="94" t="s">
        <v>7701</v>
      </c>
      <c r="L6415" s="94" t="s">
        <v>13094</v>
      </c>
    </row>
    <row r="6416" spans="11:12" ht="15" x14ac:dyDescent="0.25">
      <c r="K6416" s="94" t="s">
        <v>7702</v>
      </c>
      <c r="L6416" s="94" t="s">
        <v>13094</v>
      </c>
    </row>
    <row r="6417" spans="11:12" ht="15" x14ac:dyDescent="0.25">
      <c r="K6417" s="94" t="s">
        <v>7703</v>
      </c>
      <c r="L6417" s="94" t="s">
        <v>13094</v>
      </c>
    </row>
    <row r="6418" spans="11:12" ht="15" x14ac:dyDescent="0.25">
      <c r="K6418" s="94" t="s">
        <v>7704</v>
      </c>
      <c r="L6418" s="94" t="s">
        <v>13094</v>
      </c>
    </row>
    <row r="6419" spans="11:12" ht="15" x14ac:dyDescent="0.25">
      <c r="K6419" s="94" t="s">
        <v>7705</v>
      </c>
      <c r="L6419" s="94" t="s">
        <v>13094</v>
      </c>
    </row>
    <row r="6420" spans="11:12" ht="15" x14ac:dyDescent="0.25">
      <c r="K6420" s="94" t="s">
        <v>7706</v>
      </c>
      <c r="L6420" s="94" t="s">
        <v>13094</v>
      </c>
    </row>
    <row r="6421" spans="11:12" ht="15" x14ac:dyDescent="0.25">
      <c r="K6421" s="94" t="s">
        <v>7707</v>
      </c>
      <c r="L6421" s="94" t="s">
        <v>13094</v>
      </c>
    </row>
    <row r="6422" spans="11:12" ht="15" x14ac:dyDescent="0.25">
      <c r="K6422" s="94" t="s">
        <v>7708</v>
      </c>
      <c r="L6422" s="94" t="s">
        <v>13094</v>
      </c>
    </row>
    <row r="6423" spans="11:12" ht="15" x14ac:dyDescent="0.25">
      <c r="K6423" s="94" t="s">
        <v>7709</v>
      </c>
      <c r="L6423" s="94" t="s">
        <v>13094</v>
      </c>
    </row>
    <row r="6424" spans="11:12" ht="15" x14ac:dyDescent="0.25">
      <c r="K6424" s="94" t="s">
        <v>7710</v>
      </c>
      <c r="L6424" s="94" t="s">
        <v>13094</v>
      </c>
    </row>
    <row r="6425" spans="11:12" ht="15" x14ac:dyDescent="0.25">
      <c r="K6425" s="94" t="s">
        <v>7711</v>
      </c>
      <c r="L6425" s="94" t="s">
        <v>13094</v>
      </c>
    </row>
    <row r="6426" spans="11:12" ht="15" x14ac:dyDescent="0.25">
      <c r="K6426" s="94" t="s">
        <v>7712</v>
      </c>
      <c r="L6426" s="94" t="s">
        <v>13094</v>
      </c>
    </row>
    <row r="6427" spans="11:12" ht="15" x14ac:dyDescent="0.25">
      <c r="K6427" s="94" t="s">
        <v>7713</v>
      </c>
      <c r="L6427" s="94" t="s">
        <v>13094</v>
      </c>
    </row>
    <row r="6428" spans="11:12" ht="15" x14ac:dyDescent="0.25">
      <c r="K6428" s="94" t="s">
        <v>7714</v>
      </c>
      <c r="L6428" s="94" t="s">
        <v>13094</v>
      </c>
    </row>
    <row r="6429" spans="11:12" ht="15" x14ac:dyDescent="0.25">
      <c r="K6429" s="94" t="s">
        <v>7715</v>
      </c>
      <c r="L6429" s="94" t="s">
        <v>13094</v>
      </c>
    </row>
    <row r="6430" spans="11:12" ht="15" x14ac:dyDescent="0.25">
      <c r="K6430" s="94" t="s">
        <v>7716</v>
      </c>
      <c r="L6430" s="94" t="s">
        <v>13094</v>
      </c>
    </row>
    <row r="6431" spans="11:12" ht="15" x14ac:dyDescent="0.25">
      <c r="K6431" s="94" t="s">
        <v>7717</v>
      </c>
      <c r="L6431" s="94" t="s">
        <v>13094</v>
      </c>
    </row>
    <row r="6432" spans="11:12" ht="15" x14ac:dyDescent="0.25">
      <c r="K6432" s="94" t="s">
        <v>7718</v>
      </c>
      <c r="L6432" s="94" t="s">
        <v>13094</v>
      </c>
    </row>
    <row r="6433" spans="11:12" ht="15" x14ac:dyDescent="0.25">
      <c r="K6433" s="94" t="s">
        <v>7719</v>
      </c>
      <c r="L6433" s="94" t="s">
        <v>13094</v>
      </c>
    </row>
    <row r="6434" spans="11:12" ht="15" x14ac:dyDescent="0.25">
      <c r="K6434" s="94" t="s">
        <v>7720</v>
      </c>
      <c r="L6434" s="94" t="s">
        <v>13094</v>
      </c>
    </row>
    <row r="6435" spans="11:12" ht="15" x14ac:dyDescent="0.25">
      <c r="K6435" s="94" t="s">
        <v>7721</v>
      </c>
      <c r="L6435" s="94" t="s">
        <v>13094</v>
      </c>
    </row>
    <row r="6436" spans="11:12" ht="15" x14ac:dyDescent="0.25">
      <c r="K6436" s="94" t="s">
        <v>7722</v>
      </c>
      <c r="L6436" s="94" t="s">
        <v>13094</v>
      </c>
    </row>
    <row r="6437" spans="11:12" ht="15" x14ac:dyDescent="0.25">
      <c r="K6437" s="94" t="s">
        <v>7723</v>
      </c>
      <c r="L6437" s="94" t="s">
        <v>13094</v>
      </c>
    </row>
    <row r="6438" spans="11:12" ht="15" x14ac:dyDescent="0.25">
      <c r="K6438" s="94" t="s">
        <v>7724</v>
      </c>
      <c r="L6438" s="94" t="s">
        <v>13094</v>
      </c>
    </row>
    <row r="6439" spans="11:12" ht="15" x14ac:dyDescent="0.25">
      <c r="K6439" s="94" t="s">
        <v>7725</v>
      </c>
      <c r="L6439" s="94" t="s">
        <v>13094</v>
      </c>
    </row>
    <row r="6440" spans="11:12" ht="15" x14ac:dyDescent="0.25">
      <c r="K6440" s="94" t="s">
        <v>7726</v>
      </c>
      <c r="L6440" s="94" t="s">
        <v>13094</v>
      </c>
    </row>
    <row r="6441" spans="11:12" ht="15" x14ac:dyDescent="0.25">
      <c r="K6441" s="94" t="s">
        <v>7727</v>
      </c>
      <c r="L6441" s="94" t="s">
        <v>13094</v>
      </c>
    </row>
    <row r="6442" spans="11:12" ht="15" x14ac:dyDescent="0.25">
      <c r="K6442" s="94" t="s">
        <v>7728</v>
      </c>
      <c r="L6442" s="94" t="s">
        <v>13094</v>
      </c>
    </row>
    <row r="6443" spans="11:12" ht="15" x14ac:dyDescent="0.25">
      <c r="K6443" s="94" t="s">
        <v>7729</v>
      </c>
      <c r="L6443" s="94" t="s">
        <v>13094</v>
      </c>
    </row>
    <row r="6444" spans="11:12" ht="15" x14ac:dyDescent="0.25">
      <c r="K6444" s="94" t="s">
        <v>7730</v>
      </c>
      <c r="L6444" s="94" t="s">
        <v>13094</v>
      </c>
    </row>
    <row r="6445" spans="11:12" ht="15" x14ac:dyDescent="0.25">
      <c r="K6445" s="94" t="s">
        <v>7731</v>
      </c>
      <c r="L6445" s="94" t="s">
        <v>13094</v>
      </c>
    </row>
    <row r="6446" spans="11:12" ht="15" x14ac:dyDescent="0.25">
      <c r="K6446" s="94" t="s">
        <v>7732</v>
      </c>
      <c r="L6446" s="94" t="s">
        <v>13094</v>
      </c>
    </row>
    <row r="6447" spans="11:12" ht="15" x14ac:dyDescent="0.25">
      <c r="K6447" s="94" t="s">
        <v>7733</v>
      </c>
      <c r="L6447" s="94" t="s">
        <v>13094</v>
      </c>
    </row>
    <row r="6448" spans="11:12" ht="15" x14ac:dyDescent="0.25">
      <c r="K6448" s="94" t="s">
        <v>7734</v>
      </c>
      <c r="L6448" s="94" t="s">
        <v>13094</v>
      </c>
    </row>
    <row r="6449" spans="11:12" ht="15" x14ac:dyDescent="0.25">
      <c r="K6449" s="94" t="s">
        <v>7735</v>
      </c>
      <c r="L6449" s="94" t="s">
        <v>13094</v>
      </c>
    </row>
    <row r="6450" spans="11:12" ht="15" x14ac:dyDescent="0.25">
      <c r="K6450" s="94" t="s">
        <v>7736</v>
      </c>
      <c r="L6450" s="94" t="s">
        <v>13094</v>
      </c>
    </row>
    <row r="6451" spans="11:12" ht="15" x14ac:dyDescent="0.25">
      <c r="K6451" s="94" t="s">
        <v>7737</v>
      </c>
      <c r="L6451" s="94" t="s">
        <v>13094</v>
      </c>
    </row>
    <row r="6452" spans="11:12" ht="15" x14ac:dyDescent="0.25">
      <c r="K6452" s="94" t="s">
        <v>7738</v>
      </c>
      <c r="L6452" s="94" t="s">
        <v>13094</v>
      </c>
    </row>
    <row r="6453" spans="11:12" ht="15" x14ac:dyDescent="0.25">
      <c r="K6453" s="94" t="s">
        <v>7739</v>
      </c>
      <c r="L6453" s="94" t="s">
        <v>13094</v>
      </c>
    </row>
    <row r="6454" spans="11:12" ht="15" x14ac:dyDescent="0.25">
      <c r="K6454" s="94" t="s">
        <v>7740</v>
      </c>
      <c r="L6454" s="94" t="s">
        <v>13094</v>
      </c>
    </row>
    <row r="6455" spans="11:12" ht="15" x14ac:dyDescent="0.25">
      <c r="K6455" s="94" t="s">
        <v>7741</v>
      </c>
      <c r="L6455" s="94" t="s">
        <v>16330</v>
      </c>
    </row>
    <row r="6456" spans="11:12" ht="15" x14ac:dyDescent="0.25">
      <c r="K6456" s="94" t="s">
        <v>7742</v>
      </c>
      <c r="L6456" s="94" t="s">
        <v>16331</v>
      </c>
    </row>
    <row r="6457" spans="11:12" ht="15" x14ac:dyDescent="0.25">
      <c r="K6457" s="94" t="s">
        <v>7743</v>
      </c>
      <c r="L6457" s="94" t="s">
        <v>13094</v>
      </c>
    </row>
    <row r="6458" spans="11:12" ht="15" x14ac:dyDescent="0.25">
      <c r="K6458" s="94" t="s">
        <v>7744</v>
      </c>
      <c r="L6458" s="94" t="s">
        <v>16332</v>
      </c>
    </row>
    <row r="6459" spans="11:12" ht="15" x14ac:dyDescent="0.25">
      <c r="K6459" s="94" t="s">
        <v>7745</v>
      </c>
      <c r="L6459" s="94" t="s">
        <v>16333</v>
      </c>
    </row>
    <row r="6460" spans="11:12" ht="15" x14ac:dyDescent="0.25">
      <c r="K6460" s="94" t="s">
        <v>7746</v>
      </c>
      <c r="L6460" s="94" t="s">
        <v>13094</v>
      </c>
    </row>
    <row r="6461" spans="11:12" ht="15" x14ac:dyDescent="0.25">
      <c r="K6461" s="94" t="s">
        <v>7747</v>
      </c>
      <c r="L6461" s="94" t="s">
        <v>16334</v>
      </c>
    </row>
    <row r="6462" spans="11:12" ht="15" x14ac:dyDescent="0.25">
      <c r="K6462" s="94" t="s">
        <v>7748</v>
      </c>
      <c r="L6462" s="94" t="s">
        <v>13094</v>
      </c>
    </row>
    <row r="6463" spans="11:12" ht="15" x14ac:dyDescent="0.25">
      <c r="K6463" s="94" t="s">
        <v>7749</v>
      </c>
      <c r="L6463" s="94" t="s">
        <v>16335</v>
      </c>
    </row>
    <row r="6464" spans="11:12" ht="15" x14ac:dyDescent="0.25">
      <c r="K6464" s="94" t="s">
        <v>7750</v>
      </c>
      <c r="L6464" s="94" t="s">
        <v>16336</v>
      </c>
    </row>
    <row r="6465" spans="11:12" ht="15" x14ac:dyDescent="0.25">
      <c r="K6465" s="94" t="s">
        <v>7751</v>
      </c>
      <c r="L6465" s="94" t="s">
        <v>16337</v>
      </c>
    </row>
    <row r="6466" spans="11:12" ht="15" x14ac:dyDescent="0.25">
      <c r="K6466" s="94" t="s">
        <v>7752</v>
      </c>
      <c r="L6466" s="94" t="s">
        <v>16338</v>
      </c>
    </row>
    <row r="6467" spans="11:12" ht="15" x14ac:dyDescent="0.25">
      <c r="K6467" s="94" t="s">
        <v>7753</v>
      </c>
      <c r="L6467" s="94" t="s">
        <v>16339</v>
      </c>
    </row>
    <row r="6468" spans="11:12" ht="15" x14ac:dyDescent="0.25">
      <c r="K6468" s="94" t="s">
        <v>7754</v>
      </c>
      <c r="L6468" s="94" t="s">
        <v>16340</v>
      </c>
    </row>
    <row r="6469" spans="11:12" ht="15" x14ac:dyDescent="0.25">
      <c r="K6469" s="94" t="s">
        <v>7755</v>
      </c>
      <c r="L6469" s="94" t="s">
        <v>16341</v>
      </c>
    </row>
    <row r="6470" spans="11:12" ht="15" x14ac:dyDescent="0.25">
      <c r="K6470" s="94" t="s">
        <v>7756</v>
      </c>
      <c r="L6470" s="94" t="s">
        <v>16337</v>
      </c>
    </row>
    <row r="6471" spans="11:12" ht="15" x14ac:dyDescent="0.25">
      <c r="K6471" s="94" t="s">
        <v>7757</v>
      </c>
      <c r="L6471" s="94" t="s">
        <v>16342</v>
      </c>
    </row>
    <row r="6472" spans="11:12" ht="15" x14ac:dyDescent="0.25">
      <c r="K6472" s="94" t="s">
        <v>7758</v>
      </c>
      <c r="L6472" s="94" t="s">
        <v>16343</v>
      </c>
    </row>
    <row r="6473" spans="11:12" ht="15" x14ac:dyDescent="0.25">
      <c r="K6473" s="94" t="s">
        <v>7759</v>
      </c>
      <c r="L6473" s="94" t="s">
        <v>16344</v>
      </c>
    </row>
    <row r="6474" spans="11:12" ht="15" x14ac:dyDescent="0.25">
      <c r="K6474" s="94" t="s">
        <v>7760</v>
      </c>
      <c r="L6474" s="94" t="s">
        <v>16345</v>
      </c>
    </row>
    <row r="6475" spans="11:12" ht="15" x14ac:dyDescent="0.25">
      <c r="K6475" s="94" t="s">
        <v>7761</v>
      </c>
      <c r="L6475" s="94" t="s">
        <v>16346</v>
      </c>
    </row>
    <row r="6476" spans="11:12" ht="15" x14ac:dyDescent="0.25">
      <c r="K6476" s="94" t="s">
        <v>7762</v>
      </c>
      <c r="L6476" s="94" t="s">
        <v>16347</v>
      </c>
    </row>
    <row r="6477" spans="11:12" ht="15" x14ac:dyDescent="0.25">
      <c r="K6477" s="94" t="s">
        <v>7763</v>
      </c>
      <c r="L6477" s="94" t="s">
        <v>16348</v>
      </c>
    </row>
    <row r="6478" spans="11:12" ht="15" x14ac:dyDescent="0.25">
      <c r="K6478" s="94" t="s">
        <v>7764</v>
      </c>
      <c r="L6478" s="94" t="s">
        <v>16349</v>
      </c>
    </row>
    <row r="6479" spans="11:12" ht="15" x14ac:dyDescent="0.25">
      <c r="K6479" s="94" t="s">
        <v>7765</v>
      </c>
      <c r="L6479" s="94" t="s">
        <v>16350</v>
      </c>
    </row>
    <row r="6480" spans="11:12" ht="15" x14ac:dyDescent="0.25">
      <c r="K6480" s="94" t="s">
        <v>7766</v>
      </c>
      <c r="L6480" s="94" t="s">
        <v>16351</v>
      </c>
    </row>
    <row r="6481" spans="11:12" ht="15" x14ac:dyDescent="0.25">
      <c r="K6481" s="94" t="s">
        <v>7767</v>
      </c>
      <c r="L6481" s="94" t="s">
        <v>16352</v>
      </c>
    </row>
    <row r="6482" spans="11:12" ht="15" x14ac:dyDescent="0.25">
      <c r="K6482" s="94" t="s">
        <v>7768</v>
      </c>
      <c r="L6482" s="94" t="s">
        <v>16353</v>
      </c>
    </row>
    <row r="6483" spans="11:12" ht="15" x14ac:dyDescent="0.25">
      <c r="K6483" s="94" t="s">
        <v>7769</v>
      </c>
      <c r="L6483" s="94" t="s">
        <v>16354</v>
      </c>
    </row>
    <row r="6484" spans="11:12" ht="15" x14ac:dyDescent="0.25">
      <c r="K6484" s="94" t="s">
        <v>7770</v>
      </c>
      <c r="L6484" s="94" t="s">
        <v>16355</v>
      </c>
    </row>
    <row r="6485" spans="11:12" ht="15" x14ac:dyDescent="0.25">
      <c r="K6485" s="94" t="s">
        <v>7771</v>
      </c>
      <c r="L6485" s="94" t="s">
        <v>16356</v>
      </c>
    </row>
    <row r="6486" spans="11:12" ht="15" x14ac:dyDescent="0.25">
      <c r="K6486" s="94" t="s">
        <v>7772</v>
      </c>
      <c r="L6486" s="94" t="s">
        <v>16357</v>
      </c>
    </row>
    <row r="6487" spans="11:12" ht="15" x14ac:dyDescent="0.25">
      <c r="K6487" s="94" t="s">
        <v>7773</v>
      </c>
      <c r="L6487" s="94" t="s">
        <v>16358</v>
      </c>
    </row>
    <row r="6488" spans="11:12" ht="15" x14ac:dyDescent="0.25">
      <c r="K6488" s="94" t="s">
        <v>7774</v>
      </c>
      <c r="L6488" s="94" t="s">
        <v>16359</v>
      </c>
    </row>
    <row r="6489" spans="11:12" ht="15" x14ac:dyDescent="0.25">
      <c r="K6489" s="94" t="s">
        <v>7775</v>
      </c>
      <c r="L6489" s="94" t="s">
        <v>16360</v>
      </c>
    </row>
    <row r="6490" spans="11:12" ht="15" x14ac:dyDescent="0.25">
      <c r="K6490" s="94" t="s">
        <v>7776</v>
      </c>
      <c r="L6490" s="94" t="s">
        <v>16361</v>
      </c>
    </row>
    <row r="6491" spans="11:12" ht="15" x14ac:dyDescent="0.25">
      <c r="K6491" s="94" t="s">
        <v>7777</v>
      </c>
      <c r="L6491" s="94" t="s">
        <v>16362</v>
      </c>
    </row>
    <row r="6492" spans="11:12" ht="15" x14ac:dyDescent="0.25">
      <c r="K6492" s="94" t="s">
        <v>7778</v>
      </c>
      <c r="L6492" s="94" t="s">
        <v>16363</v>
      </c>
    </row>
    <row r="6493" spans="11:12" ht="15" x14ac:dyDescent="0.25">
      <c r="K6493" s="94" t="s">
        <v>7779</v>
      </c>
      <c r="L6493" s="94" t="s">
        <v>16364</v>
      </c>
    </row>
    <row r="6494" spans="11:12" ht="15" x14ac:dyDescent="0.25">
      <c r="K6494" s="94" t="s">
        <v>7780</v>
      </c>
      <c r="L6494" s="94" t="s">
        <v>16349</v>
      </c>
    </row>
    <row r="6495" spans="11:12" ht="15" x14ac:dyDescent="0.25">
      <c r="K6495" s="94" t="s">
        <v>7781</v>
      </c>
      <c r="L6495" s="94" t="s">
        <v>16365</v>
      </c>
    </row>
    <row r="6496" spans="11:12" ht="15" x14ac:dyDescent="0.25">
      <c r="K6496" s="94" t="s">
        <v>7782</v>
      </c>
      <c r="L6496" s="94" t="s">
        <v>16366</v>
      </c>
    </row>
    <row r="6497" spans="11:12" ht="15" x14ac:dyDescent="0.25">
      <c r="K6497" s="94" t="s">
        <v>7783</v>
      </c>
      <c r="L6497" s="94" t="s">
        <v>16367</v>
      </c>
    </row>
    <row r="6498" spans="11:12" ht="15" x14ac:dyDescent="0.25">
      <c r="K6498" s="94" t="s">
        <v>7784</v>
      </c>
      <c r="L6498" s="94" t="s">
        <v>16368</v>
      </c>
    </row>
    <row r="6499" spans="11:12" ht="15" x14ac:dyDescent="0.25">
      <c r="K6499" s="94" t="s">
        <v>7785</v>
      </c>
      <c r="L6499" s="94" t="s">
        <v>16265</v>
      </c>
    </row>
    <row r="6500" spans="11:12" ht="15" x14ac:dyDescent="0.25">
      <c r="K6500" s="94" t="s">
        <v>7786</v>
      </c>
      <c r="L6500" s="94" t="s">
        <v>16369</v>
      </c>
    </row>
    <row r="6501" spans="11:12" ht="15" x14ac:dyDescent="0.25">
      <c r="K6501" s="94" t="s">
        <v>7787</v>
      </c>
      <c r="L6501" s="94" t="s">
        <v>16370</v>
      </c>
    </row>
    <row r="6502" spans="11:12" ht="15" x14ac:dyDescent="0.25">
      <c r="K6502" s="94" t="s">
        <v>7788</v>
      </c>
      <c r="L6502" s="94" t="s">
        <v>16371</v>
      </c>
    </row>
    <row r="6503" spans="11:12" ht="15" x14ac:dyDescent="0.25">
      <c r="K6503" s="94" t="s">
        <v>7789</v>
      </c>
      <c r="L6503" s="94" t="s">
        <v>16372</v>
      </c>
    </row>
    <row r="6504" spans="11:12" ht="15" x14ac:dyDescent="0.25">
      <c r="K6504" s="94" t="s">
        <v>7790</v>
      </c>
      <c r="L6504" s="94" t="s">
        <v>16373</v>
      </c>
    </row>
    <row r="6505" spans="11:12" ht="15" x14ac:dyDescent="0.25">
      <c r="K6505" s="94" t="s">
        <v>7791</v>
      </c>
      <c r="L6505" s="94" t="s">
        <v>16374</v>
      </c>
    </row>
    <row r="6506" spans="11:12" ht="15" x14ac:dyDescent="0.25">
      <c r="K6506" s="94" t="s">
        <v>7792</v>
      </c>
      <c r="L6506" s="94" t="s">
        <v>16375</v>
      </c>
    </row>
    <row r="6507" spans="11:12" ht="15" x14ac:dyDescent="0.25">
      <c r="K6507" s="94" t="s">
        <v>7793</v>
      </c>
      <c r="L6507" s="94" t="s">
        <v>16376</v>
      </c>
    </row>
    <row r="6508" spans="11:12" ht="15" x14ac:dyDescent="0.25">
      <c r="K6508" s="94" t="s">
        <v>7794</v>
      </c>
      <c r="L6508" s="94" t="s">
        <v>16377</v>
      </c>
    </row>
    <row r="6509" spans="11:12" ht="15" x14ac:dyDescent="0.25">
      <c r="K6509" s="94" t="s">
        <v>7795</v>
      </c>
      <c r="L6509" s="94" t="s">
        <v>16378</v>
      </c>
    </row>
    <row r="6510" spans="11:12" ht="15" x14ac:dyDescent="0.25">
      <c r="K6510" s="94" t="s">
        <v>7796</v>
      </c>
      <c r="L6510" s="94" t="s">
        <v>16379</v>
      </c>
    </row>
    <row r="6511" spans="11:12" ht="15" x14ac:dyDescent="0.25">
      <c r="K6511" s="94" t="s">
        <v>7797</v>
      </c>
      <c r="L6511" s="94" t="s">
        <v>16380</v>
      </c>
    </row>
    <row r="6512" spans="11:12" ht="15" x14ac:dyDescent="0.25">
      <c r="K6512" s="94" t="s">
        <v>7798</v>
      </c>
      <c r="L6512" s="94" t="s">
        <v>16381</v>
      </c>
    </row>
    <row r="6513" spans="11:12" ht="15" x14ac:dyDescent="0.25">
      <c r="K6513" s="94" t="s">
        <v>7799</v>
      </c>
      <c r="L6513" s="94" t="s">
        <v>16382</v>
      </c>
    </row>
    <row r="6514" spans="11:12" ht="15" x14ac:dyDescent="0.25">
      <c r="K6514" s="94" t="s">
        <v>7800</v>
      </c>
      <c r="L6514" s="94" t="s">
        <v>16383</v>
      </c>
    </row>
    <row r="6515" spans="11:12" ht="15" x14ac:dyDescent="0.25">
      <c r="K6515" s="94" t="s">
        <v>7801</v>
      </c>
      <c r="L6515" s="94" t="s">
        <v>16384</v>
      </c>
    </row>
    <row r="6516" spans="11:12" ht="15" x14ac:dyDescent="0.25">
      <c r="K6516" s="94" t="s">
        <v>7802</v>
      </c>
      <c r="L6516" s="94" t="s">
        <v>16385</v>
      </c>
    </row>
    <row r="6517" spans="11:12" ht="15" x14ac:dyDescent="0.25">
      <c r="K6517" s="94" t="s">
        <v>7803</v>
      </c>
      <c r="L6517" s="94" t="s">
        <v>16386</v>
      </c>
    </row>
    <row r="6518" spans="11:12" ht="15" x14ac:dyDescent="0.25">
      <c r="K6518" s="94" t="s">
        <v>7804</v>
      </c>
      <c r="L6518" s="94" t="s">
        <v>16387</v>
      </c>
    </row>
    <row r="6519" spans="11:12" ht="15" x14ac:dyDescent="0.25">
      <c r="K6519" s="94" t="s">
        <v>7805</v>
      </c>
      <c r="L6519" s="94" t="s">
        <v>16388</v>
      </c>
    </row>
    <row r="6520" spans="11:12" ht="15" x14ac:dyDescent="0.25">
      <c r="K6520" s="94" t="s">
        <v>7806</v>
      </c>
      <c r="L6520" s="94" t="s">
        <v>16389</v>
      </c>
    </row>
    <row r="6521" spans="11:12" ht="15" x14ac:dyDescent="0.25">
      <c r="K6521" s="94" t="s">
        <v>7807</v>
      </c>
      <c r="L6521" s="94" t="s">
        <v>16390</v>
      </c>
    </row>
    <row r="6522" spans="11:12" ht="15" x14ac:dyDescent="0.25">
      <c r="K6522" s="94" t="s">
        <v>7808</v>
      </c>
      <c r="L6522" s="94" t="s">
        <v>16391</v>
      </c>
    </row>
    <row r="6523" spans="11:12" ht="15" x14ac:dyDescent="0.25">
      <c r="K6523" s="94" t="s">
        <v>7809</v>
      </c>
      <c r="L6523" s="94" t="s">
        <v>16392</v>
      </c>
    </row>
    <row r="6524" spans="11:12" ht="15" x14ac:dyDescent="0.25">
      <c r="K6524" s="94" t="s">
        <v>7810</v>
      </c>
      <c r="L6524" s="94" t="s">
        <v>16393</v>
      </c>
    </row>
    <row r="6525" spans="11:12" ht="15" x14ac:dyDescent="0.25">
      <c r="K6525" s="94" t="s">
        <v>7811</v>
      </c>
      <c r="L6525" s="94" t="s">
        <v>16394</v>
      </c>
    </row>
    <row r="6526" spans="11:12" ht="15" x14ac:dyDescent="0.25">
      <c r="K6526" s="94" t="s">
        <v>7812</v>
      </c>
      <c r="L6526" s="94" t="s">
        <v>16395</v>
      </c>
    </row>
    <row r="6527" spans="11:12" ht="15" x14ac:dyDescent="0.25">
      <c r="K6527" s="94" t="s">
        <v>7813</v>
      </c>
      <c r="L6527" s="94" t="s">
        <v>16396</v>
      </c>
    </row>
    <row r="6528" spans="11:12" ht="15" x14ac:dyDescent="0.25">
      <c r="K6528" s="94" t="s">
        <v>7814</v>
      </c>
      <c r="L6528" s="94" t="s">
        <v>16397</v>
      </c>
    </row>
    <row r="6529" spans="11:12" ht="15" x14ac:dyDescent="0.25">
      <c r="K6529" s="94" t="s">
        <v>7815</v>
      </c>
      <c r="L6529" s="94" t="s">
        <v>16398</v>
      </c>
    </row>
    <row r="6530" spans="11:12" ht="15" x14ac:dyDescent="0.25">
      <c r="K6530" s="94" t="s">
        <v>7816</v>
      </c>
      <c r="L6530" s="94" t="s">
        <v>16399</v>
      </c>
    </row>
    <row r="6531" spans="11:12" ht="15" x14ac:dyDescent="0.25">
      <c r="K6531" s="94" t="s">
        <v>7817</v>
      </c>
      <c r="L6531" s="94" t="s">
        <v>16400</v>
      </c>
    </row>
    <row r="6532" spans="11:12" ht="15" x14ac:dyDescent="0.25">
      <c r="K6532" s="94" t="s">
        <v>7818</v>
      </c>
      <c r="L6532" s="94" t="s">
        <v>16401</v>
      </c>
    </row>
    <row r="6533" spans="11:12" ht="15" x14ac:dyDescent="0.25">
      <c r="K6533" s="94" t="s">
        <v>7819</v>
      </c>
      <c r="L6533" s="94" t="s">
        <v>16402</v>
      </c>
    </row>
    <row r="6534" spans="11:12" ht="15" x14ac:dyDescent="0.25">
      <c r="K6534" s="94" t="s">
        <v>7820</v>
      </c>
      <c r="L6534" s="94" t="s">
        <v>16403</v>
      </c>
    </row>
    <row r="6535" spans="11:12" ht="15" x14ac:dyDescent="0.25">
      <c r="K6535" s="94" t="s">
        <v>7821</v>
      </c>
      <c r="L6535" s="94" t="s">
        <v>16404</v>
      </c>
    </row>
    <row r="6536" spans="11:12" ht="15" x14ac:dyDescent="0.25">
      <c r="K6536" s="94" t="s">
        <v>7822</v>
      </c>
      <c r="L6536" s="94" t="s">
        <v>16405</v>
      </c>
    </row>
    <row r="6537" spans="11:12" ht="15" x14ac:dyDescent="0.25">
      <c r="K6537" s="94" t="s">
        <v>7823</v>
      </c>
      <c r="L6537" s="94" t="s">
        <v>16406</v>
      </c>
    </row>
    <row r="6538" spans="11:12" ht="15" x14ac:dyDescent="0.25">
      <c r="K6538" s="94" t="s">
        <v>7824</v>
      </c>
      <c r="L6538" s="94" t="s">
        <v>16407</v>
      </c>
    </row>
    <row r="6539" spans="11:12" ht="15" x14ac:dyDescent="0.25">
      <c r="K6539" s="94" t="s">
        <v>7825</v>
      </c>
      <c r="L6539" s="94" t="s">
        <v>16408</v>
      </c>
    </row>
    <row r="6540" spans="11:12" ht="15" x14ac:dyDescent="0.25">
      <c r="K6540" s="94" t="s">
        <v>7826</v>
      </c>
      <c r="L6540" s="94" t="s">
        <v>7827</v>
      </c>
    </row>
    <row r="6541" spans="11:12" ht="15" x14ac:dyDescent="0.25">
      <c r="K6541" s="94" t="s">
        <v>12126</v>
      </c>
      <c r="L6541" s="94" t="s">
        <v>12127</v>
      </c>
    </row>
    <row r="6542" spans="11:12" ht="15" x14ac:dyDescent="0.25">
      <c r="K6542" s="94" t="s">
        <v>7828</v>
      </c>
      <c r="L6542" s="94" t="s">
        <v>16409</v>
      </c>
    </row>
    <row r="6543" spans="11:12" ht="15" x14ac:dyDescent="0.25">
      <c r="K6543" s="94" t="s">
        <v>7829</v>
      </c>
      <c r="L6543" s="94" t="s">
        <v>16410</v>
      </c>
    </row>
    <row r="6544" spans="11:12" ht="15" x14ac:dyDescent="0.25">
      <c r="K6544" s="94" t="s">
        <v>7830</v>
      </c>
      <c r="L6544" s="94" t="s">
        <v>16411</v>
      </c>
    </row>
    <row r="6545" spans="11:12" ht="15" x14ac:dyDescent="0.25">
      <c r="K6545" s="94" t="s">
        <v>7831</v>
      </c>
      <c r="L6545" s="94" t="s">
        <v>16412</v>
      </c>
    </row>
    <row r="6546" spans="11:12" ht="15" x14ac:dyDescent="0.25">
      <c r="K6546" s="94" t="s">
        <v>7832</v>
      </c>
      <c r="L6546" s="94" t="s">
        <v>16413</v>
      </c>
    </row>
    <row r="6547" spans="11:12" ht="15" x14ac:dyDescent="0.25">
      <c r="K6547" s="94" t="s">
        <v>7833</v>
      </c>
      <c r="L6547" s="94" t="s">
        <v>16414</v>
      </c>
    </row>
    <row r="6548" spans="11:12" ht="15" x14ac:dyDescent="0.25">
      <c r="K6548" s="94" t="s">
        <v>7834</v>
      </c>
      <c r="L6548" s="94" t="s">
        <v>16415</v>
      </c>
    </row>
    <row r="6549" spans="11:12" ht="15" x14ac:dyDescent="0.25">
      <c r="K6549" s="94" t="s">
        <v>7835</v>
      </c>
      <c r="L6549" s="94" t="s">
        <v>16416</v>
      </c>
    </row>
    <row r="6550" spans="11:12" ht="15" x14ac:dyDescent="0.25">
      <c r="K6550" s="94" t="s">
        <v>7836</v>
      </c>
      <c r="L6550" s="94" t="s">
        <v>16417</v>
      </c>
    </row>
    <row r="6551" spans="11:12" ht="15" x14ac:dyDescent="0.25">
      <c r="K6551" s="94" t="s">
        <v>7837</v>
      </c>
      <c r="L6551" s="94" t="s">
        <v>16418</v>
      </c>
    </row>
    <row r="6552" spans="11:12" ht="15" x14ac:dyDescent="0.25">
      <c r="K6552" s="94" t="s">
        <v>7838</v>
      </c>
      <c r="L6552" s="94" t="s">
        <v>16419</v>
      </c>
    </row>
    <row r="6553" spans="11:12" ht="15" x14ac:dyDescent="0.25">
      <c r="K6553" s="94" t="s">
        <v>7839</v>
      </c>
      <c r="L6553" s="94" t="s">
        <v>16420</v>
      </c>
    </row>
    <row r="6554" spans="11:12" ht="15" x14ac:dyDescent="0.25">
      <c r="K6554" s="94" t="s">
        <v>7840</v>
      </c>
      <c r="L6554" s="94" t="s">
        <v>16421</v>
      </c>
    </row>
    <row r="6555" spans="11:12" ht="15" x14ac:dyDescent="0.25">
      <c r="K6555" s="94" t="s">
        <v>7841</v>
      </c>
      <c r="L6555" s="94" t="s">
        <v>16422</v>
      </c>
    </row>
    <row r="6556" spans="11:12" ht="15" x14ac:dyDescent="0.25">
      <c r="K6556" s="94" t="s">
        <v>7842</v>
      </c>
      <c r="L6556" s="94" t="s">
        <v>16423</v>
      </c>
    </row>
    <row r="6557" spans="11:12" ht="15" x14ac:dyDescent="0.25">
      <c r="K6557" s="94" t="s">
        <v>7843</v>
      </c>
      <c r="L6557" s="94" t="s">
        <v>16424</v>
      </c>
    </row>
    <row r="6558" spans="11:12" ht="15" x14ac:dyDescent="0.25">
      <c r="K6558" s="94" t="s">
        <v>7844</v>
      </c>
      <c r="L6558" s="94" t="s">
        <v>7845</v>
      </c>
    </row>
    <row r="6559" spans="11:12" ht="15" x14ac:dyDescent="0.25">
      <c r="K6559" s="94" t="s">
        <v>7846</v>
      </c>
      <c r="L6559" s="94" t="s">
        <v>7847</v>
      </c>
    </row>
    <row r="6560" spans="11:12" ht="15" x14ac:dyDescent="0.25">
      <c r="K6560" s="94" t="s">
        <v>7848</v>
      </c>
      <c r="L6560" s="94" t="s">
        <v>16425</v>
      </c>
    </row>
    <row r="6561" spans="11:12" ht="15" x14ac:dyDescent="0.25">
      <c r="K6561" s="94" t="s">
        <v>7849</v>
      </c>
      <c r="L6561" s="94" t="s">
        <v>16426</v>
      </c>
    </row>
    <row r="6562" spans="11:12" ht="15" x14ac:dyDescent="0.25">
      <c r="K6562" s="94" t="s">
        <v>7850</v>
      </c>
      <c r="L6562" s="94" t="s">
        <v>16427</v>
      </c>
    </row>
    <row r="6563" spans="11:12" ht="15" x14ac:dyDescent="0.25">
      <c r="K6563" s="94" t="s">
        <v>7851</v>
      </c>
      <c r="L6563" s="94" t="s">
        <v>16428</v>
      </c>
    </row>
    <row r="6564" spans="11:12" ht="15" x14ac:dyDescent="0.25">
      <c r="K6564" s="94" t="s">
        <v>7852</v>
      </c>
      <c r="L6564" s="94" t="s">
        <v>16429</v>
      </c>
    </row>
    <row r="6565" spans="11:12" ht="15" x14ac:dyDescent="0.25">
      <c r="K6565" s="94" t="s">
        <v>7853</v>
      </c>
      <c r="L6565" s="94" t="s">
        <v>16430</v>
      </c>
    </row>
    <row r="6566" spans="11:12" ht="15" x14ac:dyDescent="0.25">
      <c r="K6566" s="94" t="s">
        <v>7854</v>
      </c>
      <c r="L6566" s="94" t="s">
        <v>16431</v>
      </c>
    </row>
    <row r="6567" spans="11:12" ht="15" x14ac:dyDescent="0.25">
      <c r="K6567" s="94" t="s">
        <v>7855</v>
      </c>
      <c r="L6567" s="94" t="s">
        <v>16432</v>
      </c>
    </row>
    <row r="6568" spans="11:12" ht="15" x14ac:dyDescent="0.25">
      <c r="K6568" s="94" t="s">
        <v>7856</v>
      </c>
      <c r="L6568" s="94" t="s">
        <v>16433</v>
      </c>
    </row>
    <row r="6569" spans="11:12" ht="15" x14ac:dyDescent="0.25">
      <c r="K6569" s="94" t="s">
        <v>7857</v>
      </c>
      <c r="L6569" s="94" t="s">
        <v>16434</v>
      </c>
    </row>
    <row r="6570" spans="11:12" ht="15" x14ac:dyDescent="0.25">
      <c r="K6570" s="94" t="s">
        <v>7858</v>
      </c>
      <c r="L6570" s="94" t="s">
        <v>7859</v>
      </c>
    </row>
    <row r="6571" spans="11:12" ht="15" x14ac:dyDescent="0.25">
      <c r="K6571" s="94" t="s">
        <v>7860</v>
      </c>
      <c r="L6571" s="94" t="s">
        <v>16435</v>
      </c>
    </row>
    <row r="6572" spans="11:12" ht="15" x14ac:dyDescent="0.25">
      <c r="K6572" s="94" t="s">
        <v>7861</v>
      </c>
      <c r="L6572" s="94" t="s">
        <v>16436</v>
      </c>
    </row>
    <row r="6573" spans="11:12" ht="15" x14ac:dyDescent="0.25">
      <c r="K6573" s="94" t="s">
        <v>7862</v>
      </c>
      <c r="L6573" s="94" t="s">
        <v>16437</v>
      </c>
    </row>
    <row r="6574" spans="11:12" ht="15" x14ac:dyDescent="0.25">
      <c r="K6574" s="94" t="s">
        <v>7863</v>
      </c>
      <c r="L6574" s="94" t="s">
        <v>16438</v>
      </c>
    </row>
    <row r="6575" spans="11:12" ht="15" x14ac:dyDescent="0.25">
      <c r="K6575" s="94" t="s">
        <v>7864</v>
      </c>
      <c r="L6575" s="94" t="s">
        <v>16439</v>
      </c>
    </row>
    <row r="6576" spans="11:12" ht="15" x14ac:dyDescent="0.25">
      <c r="K6576" s="94" t="s">
        <v>7865</v>
      </c>
      <c r="L6576" s="94" t="s">
        <v>16440</v>
      </c>
    </row>
    <row r="6577" spans="11:12" ht="15" x14ac:dyDescent="0.25">
      <c r="K6577" s="94" t="s">
        <v>7866</v>
      </c>
      <c r="L6577" s="94" t="s">
        <v>16441</v>
      </c>
    </row>
    <row r="6578" spans="11:12" ht="15" x14ac:dyDescent="0.25">
      <c r="K6578" s="94" t="s">
        <v>7867</v>
      </c>
      <c r="L6578" s="94" t="s">
        <v>16442</v>
      </c>
    </row>
    <row r="6579" spans="11:12" ht="15" x14ac:dyDescent="0.25">
      <c r="K6579" s="94" t="s">
        <v>7868</v>
      </c>
      <c r="L6579" s="94" t="s">
        <v>7869</v>
      </c>
    </row>
    <row r="6580" spans="11:12" ht="15" x14ac:dyDescent="0.25">
      <c r="K6580" s="94" t="s">
        <v>7870</v>
      </c>
      <c r="L6580" s="94" t="s">
        <v>16443</v>
      </c>
    </row>
    <row r="6581" spans="11:12" ht="15" x14ac:dyDescent="0.25">
      <c r="K6581" s="94" t="s">
        <v>7871</v>
      </c>
      <c r="L6581" s="94" t="s">
        <v>16444</v>
      </c>
    </row>
    <row r="6582" spans="11:12" ht="15" x14ac:dyDescent="0.25">
      <c r="K6582" s="94" t="s">
        <v>7872</v>
      </c>
      <c r="L6582" s="94" t="s">
        <v>7873</v>
      </c>
    </row>
    <row r="6583" spans="11:12" ht="15" x14ac:dyDescent="0.25">
      <c r="K6583" s="94" t="s">
        <v>7874</v>
      </c>
      <c r="L6583" s="94" t="s">
        <v>7875</v>
      </c>
    </row>
    <row r="6584" spans="11:12" ht="15" x14ac:dyDescent="0.25">
      <c r="K6584" s="94" t="s">
        <v>7876</v>
      </c>
      <c r="L6584" s="94" t="s">
        <v>7877</v>
      </c>
    </row>
    <row r="6585" spans="11:12" ht="15" x14ac:dyDescent="0.25">
      <c r="K6585" s="94" t="s">
        <v>7878</v>
      </c>
      <c r="L6585" s="94" t="s">
        <v>7879</v>
      </c>
    </row>
    <row r="6586" spans="11:12" ht="15" x14ac:dyDescent="0.25">
      <c r="K6586" s="94" t="s">
        <v>7880</v>
      </c>
      <c r="L6586" s="94" t="s">
        <v>13094</v>
      </c>
    </row>
    <row r="6587" spans="11:12" ht="15" x14ac:dyDescent="0.25">
      <c r="K6587" s="94" t="s">
        <v>7881</v>
      </c>
      <c r="L6587" s="94" t="s">
        <v>13094</v>
      </c>
    </row>
    <row r="6588" spans="11:12" ht="15" x14ac:dyDescent="0.25">
      <c r="K6588" s="94" t="s">
        <v>7882</v>
      </c>
      <c r="L6588" s="94" t="s">
        <v>7883</v>
      </c>
    </row>
    <row r="6589" spans="11:12" ht="15" x14ac:dyDescent="0.25">
      <c r="K6589" s="94" t="s">
        <v>7884</v>
      </c>
      <c r="L6589" s="94" t="s">
        <v>7885</v>
      </c>
    </row>
    <row r="6590" spans="11:12" ht="15" x14ac:dyDescent="0.25">
      <c r="K6590" s="94" t="s">
        <v>7886</v>
      </c>
      <c r="L6590" s="94" t="s">
        <v>7887</v>
      </c>
    </row>
    <row r="6591" spans="11:12" ht="15" x14ac:dyDescent="0.25">
      <c r="K6591" s="94" t="s">
        <v>7888</v>
      </c>
      <c r="L6591" s="94" t="s">
        <v>13094</v>
      </c>
    </row>
    <row r="6592" spans="11:12" ht="15" x14ac:dyDescent="0.25">
      <c r="K6592" s="94" t="s">
        <v>7889</v>
      </c>
      <c r="L6592" s="94" t="s">
        <v>7890</v>
      </c>
    </row>
    <row r="6593" spans="11:12" ht="15" x14ac:dyDescent="0.25">
      <c r="K6593" s="94" t="s">
        <v>7891</v>
      </c>
      <c r="L6593" s="94" t="s">
        <v>7892</v>
      </c>
    </row>
    <row r="6594" spans="11:12" ht="15" x14ac:dyDescent="0.25">
      <c r="K6594" s="94" t="s">
        <v>7893</v>
      </c>
      <c r="L6594" s="94" t="s">
        <v>7894</v>
      </c>
    </row>
    <row r="6595" spans="11:12" ht="15" x14ac:dyDescent="0.25">
      <c r="K6595" s="94" t="s">
        <v>7895</v>
      </c>
      <c r="L6595" s="94" t="s">
        <v>7896</v>
      </c>
    </row>
    <row r="6596" spans="11:12" ht="15" x14ac:dyDescent="0.25">
      <c r="K6596" s="94" t="s">
        <v>7897</v>
      </c>
      <c r="L6596" s="94" t="s">
        <v>7898</v>
      </c>
    </row>
    <row r="6597" spans="11:12" ht="15" x14ac:dyDescent="0.25">
      <c r="K6597" s="94" t="s">
        <v>7899</v>
      </c>
      <c r="L6597" s="94" t="s">
        <v>7900</v>
      </c>
    </row>
    <row r="6598" spans="11:12" ht="15" x14ac:dyDescent="0.25">
      <c r="K6598" s="94" t="s">
        <v>7901</v>
      </c>
      <c r="L6598" s="94" t="s">
        <v>7902</v>
      </c>
    </row>
    <row r="6599" spans="11:12" ht="15" x14ac:dyDescent="0.25">
      <c r="K6599" s="94" t="s">
        <v>7903</v>
      </c>
      <c r="L6599" s="94" t="s">
        <v>7904</v>
      </c>
    </row>
    <row r="6600" spans="11:12" ht="15" x14ac:dyDescent="0.25">
      <c r="K6600" s="94" t="s">
        <v>7905</v>
      </c>
      <c r="L6600" s="94" t="s">
        <v>7906</v>
      </c>
    </row>
    <row r="6601" spans="11:12" ht="15" x14ac:dyDescent="0.25">
      <c r="K6601" s="94" t="s">
        <v>7907</v>
      </c>
      <c r="L6601" s="94" t="s">
        <v>7908</v>
      </c>
    </row>
    <row r="6602" spans="11:12" ht="15" x14ac:dyDescent="0.25">
      <c r="K6602" s="94" t="s">
        <v>7909</v>
      </c>
      <c r="L6602" s="94" t="s">
        <v>7910</v>
      </c>
    </row>
    <row r="6603" spans="11:12" ht="15" x14ac:dyDescent="0.25">
      <c r="K6603" s="94" t="s">
        <v>7911</v>
      </c>
      <c r="L6603" s="94" t="s">
        <v>7912</v>
      </c>
    </row>
    <row r="6604" spans="11:12" ht="15" x14ac:dyDescent="0.25">
      <c r="K6604" s="94" t="s">
        <v>12128</v>
      </c>
      <c r="L6604" s="94" t="s">
        <v>12129</v>
      </c>
    </row>
    <row r="6605" spans="11:12" ht="15" x14ac:dyDescent="0.25">
      <c r="K6605" s="94" t="s">
        <v>12130</v>
      </c>
      <c r="L6605" s="94" t="s">
        <v>12131</v>
      </c>
    </row>
    <row r="6606" spans="11:12" ht="15" x14ac:dyDescent="0.25">
      <c r="K6606" s="94" t="s">
        <v>7913</v>
      </c>
      <c r="L6606" s="94" t="s">
        <v>7914</v>
      </c>
    </row>
    <row r="6607" spans="11:12" ht="15" x14ac:dyDescent="0.25">
      <c r="K6607" s="94" t="s">
        <v>7915</v>
      </c>
      <c r="L6607" s="94" t="s">
        <v>16445</v>
      </c>
    </row>
    <row r="6608" spans="11:12" ht="15" x14ac:dyDescent="0.25">
      <c r="K6608" s="94" t="s">
        <v>7916</v>
      </c>
      <c r="L6608" s="94" t="s">
        <v>16446</v>
      </c>
    </row>
    <row r="6609" spans="11:12" ht="15" x14ac:dyDescent="0.25">
      <c r="K6609" s="94" t="s">
        <v>7917</v>
      </c>
      <c r="L6609" s="94" t="s">
        <v>16447</v>
      </c>
    </row>
    <row r="6610" spans="11:12" ht="15" x14ac:dyDescent="0.25">
      <c r="K6610" s="94" t="s">
        <v>7918</v>
      </c>
      <c r="L6610" s="94" t="s">
        <v>16448</v>
      </c>
    </row>
    <row r="6611" spans="11:12" ht="15" x14ac:dyDescent="0.25">
      <c r="K6611" s="94" t="s">
        <v>7919</v>
      </c>
      <c r="L6611" s="94" t="s">
        <v>7920</v>
      </c>
    </row>
    <row r="6612" spans="11:12" ht="15" x14ac:dyDescent="0.25">
      <c r="K6612" s="94" t="s">
        <v>7921</v>
      </c>
      <c r="L6612" s="94" t="s">
        <v>6687</v>
      </c>
    </row>
    <row r="6613" spans="11:12" ht="15" x14ac:dyDescent="0.25">
      <c r="K6613" s="94" t="s">
        <v>24329</v>
      </c>
      <c r="L6613" s="94" t="s">
        <v>24330</v>
      </c>
    </row>
    <row r="6614" spans="11:12" ht="15" x14ac:dyDescent="0.25">
      <c r="K6614" s="94" t="s">
        <v>12132</v>
      </c>
      <c r="L6614" s="94" t="s">
        <v>12133</v>
      </c>
    </row>
    <row r="6615" spans="11:12" ht="15" x14ac:dyDescent="0.25">
      <c r="K6615" s="94" t="s">
        <v>7922</v>
      </c>
      <c r="L6615" s="94" t="s">
        <v>7923</v>
      </c>
    </row>
    <row r="6616" spans="11:12" ht="15" x14ac:dyDescent="0.25">
      <c r="K6616" s="94" t="s">
        <v>7924</v>
      </c>
      <c r="L6616" s="94" t="s">
        <v>7925</v>
      </c>
    </row>
    <row r="6617" spans="11:12" ht="15" x14ac:dyDescent="0.25">
      <c r="K6617" s="94" t="s">
        <v>7926</v>
      </c>
      <c r="L6617" s="94" t="s">
        <v>7927</v>
      </c>
    </row>
    <row r="6618" spans="11:12" ht="15" x14ac:dyDescent="0.25">
      <c r="K6618" s="94" t="s">
        <v>7928</v>
      </c>
      <c r="L6618" s="94" t="s">
        <v>7929</v>
      </c>
    </row>
    <row r="6619" spans="11:12" ht="15" x14ac:dyDescent="0.25">
      <c r="K6619" s="94" t="s">
        <v>7930</v>
      </c>
      <c r="L6619" s="94" t="s">
        <v>7931</v>
      </c>
    </row>
    <row r="6620" spans="11:12" ht="15" x14ac:dyDescent="0.25">
      <c r="K6620" s="94" t="s">
        <v>12134</v>
      </c>
      <c r="L6620" s="94" t="s">
        <v>12135</v>
      </c>
    </row>
    <row r="6621" spans="11:12" ht="15" x14ac:dyDescent="0.25">
      <c r="K6621" s="94" t="s">
        <v>7932</v>
      </c>
      <c r="L6621" s="94" t="s">
        <v>7933</v>
      </c>
    </row>
    <row r="6622" spans="11:12" ht="15" x14ac:dyDescent="0.25">
      <c r="K6622" s="94" t="s">
        <v>7934</v>
      </c>
      <c r="L6622" s="94" t="s">
        <v>7935</v>
      </c>
    </row>
    <row r="6623" spans="11:12" ht="15" x14ac:dyDescent="0.25">
      <c r="K6623" s="94" t="s">
        <v>7936</v>
      </c>
      <c r="L6623" s="94" t="s">
        <v>7937</v>
      </c>
    </row>
    <row r="6624" spans="11:12" ht="15" x14ac:dyDescent="0.25">
      <c r="K6624" s="94" t="s">
        <v>7938</v>
      </c>
      <c r="L6624" s="94" t="s">
        <v>7939</v>
      </c>
    </row>
    <row r="6625" spans="11:12" ht="15" x14ac:dyDescent="0.25">
      <c r="K6625" s="94" t="s">
        <v>7940</v>
      </c>
      <c r="L6625" s="94" t="s">
        <v>6687</v>
      </c>
    </row>
    <row r="6626" spans="11:12" ht="15" x14ac:dyDescent="0.25">
      <c r="K6626" s="94" t="s">
        <v>7941</v>
      </c>
      <c r="L6626" s="94" t="s">
        <v>7942</v>
      </c>
    </row>
    <row r="6627" spans="11:12" ht="15" x14ac:dyDescent="0.25">
      <c r="K6627" s="94" t="s">
        <v>7943</v>
      </c>
      <c r="L6627" s="94" t="s">
        <v>7944</v>
      </c>
    </row>
    <row r="6628" spans="11:12" ht="15" x14ac:dyDescent="0.25">
      <c r="K6628" s="94" t="s">
        <v>7945</v>
      </c>
      <c r="L6628" s="94" t="s">
        <v>7946</v>
      </c>
    </row>
    <row r="6629" spans="11:12" ht="15" x14ac:dyDescent="0.25">
      <c r="K6629" s="94" t="s">
        <v>7947</v>
      </c>
      <c r="L6629" s="94" t="s">
        <v>16449</v>
      </c>
    </row>
    <row r="6630" spans="11:12" ht="15" x14ac:dyDescent="0.25">
      <c r="K6630" s="94" t="s">
        <v>7948</v>
      </c>
      <c r="L6630" s="94" t="s">
        <v>7949</v>
      </c>
    </row>
    <row r="6631" spans="11:12" ht="15" x14ac:dyDescent="0.25">
      <c r="K6631" s="94" t="s">
        <v>7950</v>
      </c>
      <c r="L6631" s="94" t="s">
        <v>16450</v>
      </c>
    </row>
    <row r="6632" spans="11:12" ht="15" x14ac:dyDescent="0.25">
      <c r="K6632" s="94" t="s">
        <v>7951</v>
      </c>
      <c r="L6632" s="94" t="s">
        <v>7952</v>
      </c>
    </row>
    <row r="6633" spans="11:12" ht="15" x14ac:dyDescent="0.25">
      <c r="K6633" s="94" t="s">
        <v>7953</v>
      </c>
      <c r="L6633" s="94" t="s">
        <v>7954</v>
      </c>
    </row>
    <row r="6634" spans="11:12" ht="15" x14ac:dyDescent="0.25">
      <c r="K6634" s="94" t="s">
        <v>7955</v>
      </c>
      <c r="L6634" s="94" t="s">
        <v>7956</v>
      </c>
    </row>
    <row r="6635" spans="11:12" ht="15" x14ac:dyDescent="0.25">
      <c r="K6635" s="94" t="s">
        <v>7957</v>
      </c>
      <c r="L6635" s="94" t="s">
        <v>7958</v>
      </c>
    </row>
    <row r="6636" spans="11:12" ht="15" x14ac:dyDescent="0.25">
      <c r="K6636" s="94" t="s">
        <v>7959</v>
      </c>
      <c r="L6636" s="94" t="s">
        <v>16451</v>
      </c>
    </row>
    <row r="6637" spans="11:12" ht="15" x14ac:dyDescent="0.25">
      <c r="K6637" s="94" t="s">
        <v>7960</v>
      </c>
      <c r="L6637" s="94" t="s">
        <v>7961</v>
      </c>
    </row>
    <row r="6638" spans="11:12" ht="15" x14ac:dyDescent="0.25">
      <c r="K6638" s="94" t="s">
        <v>7962</v>
      </c>
      <c r="L6638" s="94" t="s">
        <v>7963</v>
      </c>
    </row>
    <row r="6639" spans="11:12" ht="15" x14ac:dyDescent="0.25">
      <c r="K6639" s="94" t="s">
        <v>7964</v>
      </c>
      <c r="L6639" s="94" t="s">
        <v>7965</v>
      </c>
    </row>
    <row r="6640" spans="11:12" ht="15" x14ac:dyDescent="0.25">
      <c r="K6640" s="94" t="s">
        <v>7966</v>
      </c>
      <c r="L6640" s="94" t="s">
        <v>7967</v>
      </c>
    </row>
    <row r="6641" spans="11:12" ht="15" x14ac:dyDescent="0.25">
      <c r="K6641" s="94" t="s">
        <v>7968</v>
      </c>
      <c r="L6641" s="94" t="s">
        <v>7969</v>
      </c>
    </row>
    <row r="6642" spans="11:12" ht="15" x14ac:dyDescent="0.25">
      <c r="K6642" s="94" t="s">
        <v>7970</v>
      </c>
      <c r="L6642" s="94" t="s">
        <v>7971</v>
      </c>
    </row>
    <row r="6643" spans="11:12" ht="15" x14ac:dyDescent="0.25">
      <c r="K6643" s="94" t="s">
        <v>7972</v>
      </c>
      <c r="L6643" s="94" t="s">
        <v>7973</v>
      </c>
    </row>
    <row r="6644" spans="11:12" ht="15" x14ac:dyDescent="0.25">
      <c r="K6644" s="94" t="s">
        <v>7974</v>
      </c>
      <c r="L6644" s="94" t="s">
        <v>7975</v>
      </c>
    </row>
    <row r="6645" spans="11:12" ht="15" x14ac:dyDescent="0.25">
      <c r="K6645" s="94" t="s">
        <v>7976</v>
      </c>
      <c r="L6645" s="94" t="s">
        <v>7977</v>
      </c>
    </row>
    <row r="6646" spans="11:12" ht="15" x14ac:dyDescent="0.25">
      <c r="K6646" s="94" t="s">
        <v>7978</v>
      </c>
      <c r="L6646" s="94" t="s">
        <v>7979</v>
      </c>
    </row>
    <row r="6647" spans="11:12" ht="15" x14ac:dyDescent="0.25">
      <c r="K6647" s="94" t="s">
        <v>7980</v>
      </c>
      <c r="L6647" s="94" t="s">
        <v>7981</v>
      </c>
    </row>
    <row r="6648" spans="11:12" ht="15" x14ac:dyDescent="0.25">
      <c r="K6648" s="94" t="s">
        <v>7982</v>
      </c>
      <c r="L6648" s="94" t="s">
        <v>7983</v>
      </c>
    </row>
    <row r="6649" spans="11:12" ht="15" x14ac:dyDescent="0.25">
      <c r="K6649" s="94" t="s">
        <v>7984</v>
      </c>
      <c r="L6649" s="94" t="s">
        <v>7985</v>
      </c>
    </row>
    <row r="6650" spans="11:12" ht="15" x14ac:dyDescent="0.25">
      <c r="K6650" s="94" t="s">
        <v>7986</v>
      </c>
      <c r="L6650" s="94" t="s">
        <v>7987</v>
      </c>
    </row>
    <row r="6651" spans="11:12" ht="15" x14ac:dyDescent="0.25">
      <c r="K6651" s="94" t="s">
        <v>7988</v>
      </c>
      <c r="L6651" s="94" t="s">
        <v>7989</v>
      </c>
    </row>
    <row r="6652" spans="11:12" ht="15" x14ac:dyDescent="0.25">
      <c r="K6652" s="94" t="s">
        <v>7990</v>
      </c>
      <c r="L6652" s="94" t="s">
        <v>7991</v>
      </c>
    </row>
    <row r="6653" spans="11:12" ht="15" x14ac:dyDescent="0.25">
      <c r="K6653" s="94" t="s">
        <v>7992</v>
      </c>
      <c r="L6653" s="94" t="s">
        <v>16452</v>
      </c>
    </row>
    <row r="6654" spans="11:12" ht="15" x14ac:dyDescent="0.25">
      <c r="K6654" s="94" t="s">
        <v>7993</v>
      </c>
      <c r="L6654" s="94" t="s">
        <v>6687</v>
      </c>
    </row>
    <row r="6655" spans="11:12" ht="15" x14ac:dyDescent="0.25">
      <c r="K6655" s="94" t="s">
        <v>7994</v>
      </c>
      <c r="L6655" s="94" t="s">
        <v>6687</v>
      </c>
    </row>
    <row r="6656" spans="11:12" ht="15" x14ac:dyDescent="0.25">
      <c r="K6656" s="94" t="s">
        <v>7995</v>
      </c>
      <c r="L6656" s="94" t="s">
        <v>6687</v>
      </c>
    </row>
    <row r="6657" spans="11:12" ht="15" x14ac:dyDescent="0.25">
      <c r="K6657" s="94" t="s">
        <v>7996</v>
      </c>
      <c r="L6657" s="94" t="s">
        <v>6687</v>
      </c>
    </row>
    <row r="6658" spans="11:12" ht="15" x14ac:dyDescent="0.25">
      <c r="K6658" s="94" t="s">
        <v>7997</v>
      </c>
      <c r="L6658" s="94" t="s">
        <v>6687</v>
      </c>
    </row>
    <row r="6659" spans="11:12" ht="15" x14ac:dyDescent="0.25">
      <c r="K6659" s="94" t="s">
        <v>7998</v>
      </c>
      <c r="L6659" s="94" t="s">
        <v>6687</v>
      </c>
    </row>
    <row r="6660" spans="11:12" ht="15" x14ac:dyDescent="0.25">
      <c r="K6660" s="94" t="s">
        <v>7999</v>
      </c>
      <c r="L6660" s="94" t="s">
        <v>6687</v>
      </c>
    </row>
    <row r="6661" spans="11:12" ht="15" x14ac:dyDescent="0.25">
      <c r="K6661" s="94" t="s">
        <v>8000</v>
      </c>
      <c r="L6661" s="94" t="s">
        <v>6687</v>
      </c>
    </row>
    <row r="6662" spans="11:12" ht="15" x14ac:dyDescent="0.25">
      <c r="K6662" s="94" t="s">
        <v>8001</v>
      </c>
      <c r="L6662" s="94" t="s">
        <v>6687</v>
      </c>
    </row>
    <row r="6663" spans="11:12" ht="15" x14ac:dyDescent="0.25">
      <c r="K6663" s="94" t="s">
        <v>8002</v>
      </c>
      <c r="L6663" s="94" t="s">
        <v>12887</v>
      </c>
    </row>
    <row r="6664" spans="11:12" ht="15" x14ac:dyDescent="0.25">
      <c r="K6664" s="94" t="s">
        <v>8003</v>
      </c>
      <c r="L6664" s="94" t="s">
        <v>13094</v>
      </c>
    </row>
    <row r="6665" spans="11:12" ht="15" x14ac:dyDescent="0.25">
      <c r="K6665" s="94" t="s">
        <v>8004</v>
      </c>
      <c r="L6665" s="94" t="s">
        <v>16453</v>
      </c>
    </row>
    <row r="6666" spans="11:12" ht="15" x14ac:dyDescent="0.25">
      <c r="K6666" s="94" t="s">
        <v>8005</v>
      </c>
      <c r="L6666" s="94" t="s">
        <v>13094</v>
      </c>
    </row>
    <row r="6667" spans="11:12" ht="15" x14ac:dyDescent="0.25">
      <c r="K6667" s="94" t="s">
        <v>8006</v>
      </c>
      <c r="L6667" s="94" t="s">
        <v>16454</v>
      </c>
    </row>
    <row r="6668" spans="11:12" ht="15" x14ac:dyDescent="0.25">
      <c r="K6668" s="94" t="s">
        <v>8007</v>
      </c>
      <c r="L6668" s="94" t="s">
        <v>16455</v>
      </c>
    </row>
    <row r="6669" spans="11:12" ht="15" x14ac:dyDescent="0.25">
      <c r="K6669" s="94" t="s">
        <v>8008</v>
      </c>
      <c r="L6669" s="94" t="s">
        <v>13094</v>
      </c>
    </row>
    <row r="6670" spans="11:12" ht="15" x14ac:dyDescent="0.25">
      <c r="K6670" s="94" t="s">
        <v>8009</v>
      </c>
      <c r="L6670" s="94" t="s">
        <v>16456</v>
      </c>
    </row>
    <row r="6671" spans="11:12" ht="15" x14ac:dyDescent="0.25">
      <c r="K6671" s="94" t="s">
        <v>8010</v>
      </c>
      <c r="L6671" s="94" t="s">
        <v>13094</v>
      </c>
    </row>
    <row r="6672" spans="11:12" ht="15" x14ac:dyDescent="0.25">
      <c r="K6672" s="94" t="s">
        <v>8011</v>
      </c>
      <c r="L6672" s="94" t="s">
        <v>16457</v>
      </c>
    </row>
    <row r="6673" spans="11:12" ht="15" x14ac:dyDescent="0.25">
      <c r="K6673" s="94" t="s">
        <v>8012</v>
      </c>
      <c r="L6673" s="94" t="s">
        <v>16458</v>
      </c>
    </row>
    <row r="6674" spans="11:12" ht="15" x14ac:dyDescent="0.25">
      <c r="K6674" s="94" t="s">
        <v>8013</v>
      </c>
      <c r="L6674" s="94" t="s">
        <v>13094</v>
      </c>
    </row>
    <row r="6675" spans="11:12" ht="15" x14ac:dyDescent="0.25">
      <c r="K6675" s="94" t="s">
        <v>8014</v>
      </c>
      <c r="L6675" s="94" t="s">
        <v>13094</v>
      </c>
    </row>
    <row r="6676" spans="11:12" ht="15" x14ac:dyDescent="0.25">
      <c r="K6676" s="94" t="s">
        <v>8015</v>
      </c>
      <c r="L6676" s="94" t="s">
        <v>13094</v>
      </c>
    </row>
    <row r="6677" spans="11:12" ht="15" x14ac:dyDescent="0.25">
      <c r="K6677" s="94" t="s">
        <v>8016</v>
      </c>
      <c r="L6677" s="94" t="s">
        <v>13094</v>
      </c>
    </row>
    <row r="6678" spans="11:12" ht="15" x14ac:dyDescent="0.25">
      <c r="K6678" s="94" t="s">
        <v>8017</v>
      </c>
      <c r="L6678" s="94" t="s">
        <v>13094</v>
      </c>
    </row>
    <row r="6679" spans="11:12" ht="15" x14ac:dyDescent="0.25">
      <c r="K6679" s="94" t="s">
        <v>8018</v>
      </c>
      <c r="L6679" s="94" t="s">
        <v>13094</v>
      </c>
    </row>
    <row r="6680" spans="11:12" ht="15" x14ac:dyDescent="0.25">
      <c r="K6680" s="94" t="s">
        <v>8019</v>
      </c>
      <c r="L6680" s="94" t="s">
        <v>13094</v>
      </c>
    </row>
    <row r="6681" spans="11:12" ht="15" x14ac:dyDescent="0.25">
      <c r="K6681" s="94" t="s">
        <v>8020</v>
      </c>
      <c r="L6681" s="94" t="s">
        <v>13094</v>
      </c>
    </row>
    <row r="6682" spans="11:12" ht="15" x14ac:dyDescent="0.25">
      <c r="K6682" s="94" t="s">
        <v>8021</v>
      </c>
      <c r="L6682" s="94" t="s">
        <v>13094</v>
      </c>
    </row>
    <row r="6683" spans="11:12" ht="15" x14ac:dyDescent="0.25">
      <c r="K6683" s="94" t="s">
        <v>8022</v>
      </c>
      <c r="L6683" s="94" t="s">
        <v>13094</v>
      </c>
    </row>
    <row r="6684" spans="11:12" ht="15" x14ac:dyDescent="0.25">
      <c r="K6684" s="94" t="s">
        <v>8023</v>
      </c>
      <c r="L6684" s="94" t="s">
        <v>16459</v>
      </c>
    </row>
    <row r="6685" spans="11:12" ht="15" x14ac:dyDescent="0.25">
      <c r="K6685" s="94" t="s">
        <v>8024</v>
      </c>
      <c r="L6685" s="94" t="s">
        <v>13094</v>
      </c>
    </row>
    <row r="6686" spans="11:12" ht="15" x14ac:dyDescent="0.25">
      <c r="K6686" s="94" t="s">
        <v>8025</v>
      </c>
      <c r="L6686" s="94" t="s">
        <v>13094</v>
      </c>
    </row>
    <row r="6687" spans="11:12" ht="15" x14ac:dyDescent="0.25">
      <c r="K6687" s="94" t="s">
        <v>8026</v>
      </c>
      <c r="L6687" s="94" t="s">
        <v>16460</v>
      </c>
    </row>
    <row r="6688" spans="11:12" ht="15" x14ac:dyDescent="0.25">
      <c r="K6688" s="94" t="s">
        <v>8027</v>
      </c>
      <c r="L6688" s="94" t="s">
        <v>16461</v>
      </c>
    </row>
    <row r="6689" spans="11:12" ht="15" x14ac:dyDescent="0.25">
      <c r="K6689" s="94" t="s">
        <v>8028</v>
      </c>
      <c r="L6689" s="94" t="s">
        <v>16462</v>
      </c>
    </row>
    <row r="6690" spans="11:12" ht="15" x14ac:dyDescent="0.25">
      <c r="K6690" s="94" t="s">
        <v>8029</v>
      </c>
      <c r="L6690" s="94" t="s">
        <v>16453</v>
      </c>
    </row>
    <row r="6691" spans="11:12" ht="15" x14ac:dyDescent="0.25">
      <c r="K6691" s="94" t="s">
        <v>8030</v>
      </c>
      <c r="L6691" s="94" t="s">
        <v>16463</v>
      </c>
    </row>
    <row r="6692" spans="11:12" ht="15" x14ac:dyDescent="0.25">
      <c r="K6692" s="94" t="s">
        <v>8031</v>
      </c>
      <c r="L6692" s="94" t="s">
        <v>13094</v>
      </c>
    </row>
    <row r="6693" spans="11:12" ht="15" x14ac:dyDescent="0.25">
      <c r="K6693" s="94" t="s">
        <v>8032</v>
      </c>
      <c r="L6693" s="94" t="s">
        <v>16464</v>
      </c>
    </row>
    <row r="6694" spans="11:12" ht="15" x14ac:dyDescent="0.25">
      <c r="K6694" s="94" t="s">
        <v>8033</v>
      </c>
      <c r="L6694" s="94" t="s">
        <v>16465</v>
      </c>
    </row>
    <row r="6695" spans="11:12" ht="15" x14ac:dyDescent="0.25">
      <c r="K6695" s="94" t="s">
        <v>8034</v>
      </c>
      <c r="L6695" s="94" t="s">
        <v>16466</v>
      </c>
    </row>
    <row r="6696" spans="11:12" ht="15" x14ac:dyDescent="0.25">
      <c r="K6696" s="94" t="s">
        <v>8035</v>
      </c>
      <c r="L6696" s="94" t="s">
        <v>16467</v>
      </c>
    </row>
    <row r="6697" spans="11:12" ht="15" x14ac:dyDescent="0.25">
      <c r="K6697" s="94" t="s">
        <v>8036</v>
      </c>
      <c r="L6697" s="94" t="s">
        <v>16468</v>
      </c>
    </row>
    <row r="6698" spans="11:12" ht="15" x14ac:dyDescent="0.25">
      <c r="K6698" s="94" t="s">
        <v>8037</v>
      </c>
      <c r="L6698" s="94" t="s">
        <v>16469</v>
      </c>
    </row>
    <row r="6699" spans="11:12" ht="15" x14ac:dyDescent="0.25">
      <c r="K6699" s="94" t="s">
        <v>8038</v>
      </c>
      <c r="L6699" s="94" t="s">
        <v>16470</v>
      </c>
    </row>
    <row r="6700" spans="11:12" ht="15" x14ac:dyDescent="0.25">
      <c r="K6700" s="94" t="s">
        <v>8039</v>
      </c>
      <c r="L6700" s="94" t="s">
        <v>16471</v>
      </c>
    </row>
    <row r="6701" spans="11:12" ht="15" x14ac:dyDescent="0.25">
      <c r="K6701" s="94" t="s">
        <v>8040</v>
      </c>
      <c r="L6701" s="94" t="s">
        <v>16472</v>
      </c>
    </row>
    <row r="6702" spans="11:12" ht="15" x14ac:dyDescent="0.25">
      <c r="K6702" s="94" t="s">
        <v>8041</v>
      </c>
      <c r="L6702" s="94" t="s">
        <v>16473</v>
      </c>
    </row>
    <row r="6703" spans="11:12" ht="15" x14ac:dyDescent="0.25">
      <c r="K6703" s="94" t="s">
        <v>8042</v>
      </c>
      <c r="L6703" s="94" t="s">
        <v>16474</v>
      </c>
    </row>
    <row r="6704" spans="11:12" ht="15" x14ac:dyDescent="0.25">
      <c r="K6704" s="94" t="s">
        <v>8043</v>
      </c>
      <c r="L6704" s="94" t="s">
        <v>16475</v>
      </c>
    </row>
    <row r="6705" spans="11:12" ht="15" x14ac:dyDescent="0.25">
      <c r="K6705" s="94" t="s">
        <v>8044</v>
      </c>
      <c r="L6705" s="94" t="s">
        <v>16476</v>
      </c>
    </row>
    <row r="6706" spans="11:12" ht="15" x14ac:dyDescent="0.25">
      <c r="K6706" s="94" t="s">
        <v>8045</v>
      </c>
      <c r="L6706" s="94" t="s">
        <v>16477</v>
      </c>
    </row>
    <row r="6707" spans="11:12" ht="15" x14ac:dyDescent="0.25">
      <c r="K6707" s="94" t="s">
        <v>8046</v>
      </c>
      <c r="L6707" s="94" t="s">
        <v>8047</v>
      </c>
    </row>
    <row r="6708" spans="11:12" ht="15" x14ac:dyDescent="0.25">
      <c r="K6708" s="94" t="s">
        <v>8048</v>
      </c>
      <c r="L6708" s="94" t="s">
        <v>16478</v>
      </c>
    </row>
    <row r="6709" spans="11:12" ht="15" x14ac:dyDescent="0.25">
      <c r="K6709" s="94" t="s">
        <v>8049</v>
      </c>
      <c r="L6709" s="94" t="s">
        <v>16479</v>
      </c>
    </row>
    <row r="6710" spans="11:12" ht="15" x14ac:dyDescent="0.25">
      <c r="K6710" s="94" t="s">
        <v>8050</v>
      </c>
      <c r="L6710" s="94" t="s">
        <v>16480</v>
      </c>
    </row>
    <row r="6711" spans="11:12" ht="15" x14ac:dyDescent="0.25">
      <c r="K6711" s="94" t="s">
        <v>8051</v>
      </c>
      <c r="L6711" s="94" t="s">
        <v>16481</v>
      </c>
    </row>
    <row r="6712" spans="11:12" ht="15" x14ac:dyDescent="0.25">
      <c r="K6712" s="94" t="s">
        <v>8052</v>
      </c>
      <c r="L6712" s="94" t="s">
        <v>8053</v>
      </c>
    </row>
    <row r="6713" spans="11:12" ht="15" x14ac:dyDescent="0.25">
      <c r="K6713" s="94" t="s">
        <v>8054</v>
      </c>
      <c r="L6713" s="94" t="s">
        <v>16482</v>
      </c>
    </row>
    <row r="6714" spans="11:12" ht="15" x14ac:dyDescent="0.25">
      <c r="K6714" s="94" t="s">
        <v>8055</v>
      </c>
      <c r="L6714" s="94" t="s">
        <v>16483</v>
      </c>
    </row>
    <row r="6715" spans="11:12" ht="15" x14ac:dyDescent="0.25">
      <c r="K6715" s="94" t="s">
        <v>8056</v>
      </c>
      <c r="L6715" s="94" t="s">
        <v>16484</v>
      </c>
    </row>
    <row r="6716" spans="11:12" ht="15" x14ac:dyDescent="0.25">
      <c r="K6716" s="94" t="s">
        <v>8057</v>
      </c>
      <c r="L6716" s="94" t="s">
        <v>13094</v>
      </c>
    </row>
    <row r="6717" spans="11:12" ht="15" x14ac:dyDescent="0.25">
      <c r="K6717" s="94" t="s">
        <v>8058</v>
      </c>
      <c r="L6717" s="94" t="s">
        <v>16485</v>
      </c>
    </row>
    <row r="6718" spans="11:12" ht="15" x14ac:dyDescent="0.25">
      <c r="K6718" s="94" t="s">
        <v>8059</v>
      </c>
      <c r="L6718" s="94" t="s">
        <v>13094</v>
      </c>
    </row>
    <row r="6719" spans="11:12" ht="15" x14ac:dyDescent="0.25">
      <c r="K6719" s="94" t="s">
        <v>8060</v>
      </c>
      <c r="L6719" s="94" t="s">
        <v>16486</v>
      </c>
    </row>
    <row r="6720" spans="11:12" ht="15" x14ac:dyDescent="0.25">
      <c r="K6720" s="94" t="s">
        <v>8061</v>
      </c>
      <c r="L6720" s="94" t="s">
        <v>7419</v>
      </c>
    </row>
    <row r="6721" spans="11:12" ht="15" x14ac:dyDescent="0.25">
      <c r="K6721" s="94" t="s">
        <v>8062</v>
      </c>
      <c r="L6721" s="94" t="s">
        <v>16487</v>
      </c>
    </row>
    <row r="6722" spans="11:12" ht="15" x14ac:dyDescent="0.25">
      <c r="K6722" s="94" t="s">
        <v>8063</v>
      </c>
      <c r="L6722" s="94" t="s">
        <v>16488</v>
      </c>
    </row>
    <row r="6723" spans="11:12" ht="15" x14ac:dyDescent="0.25">
      <c r="K6723" s="94" t="s">
        <v>8064</v>
      </c>
      <c r="L6723" s="94" t="s">
        <v>16489</v>
      </c>
    </row>
    <row r="6724" spans="11:12" ht="15" x14ac:dyDescent="0.25">
      <c r="K6724" s="94" t="s">
        <v>8065</v>
      </c>
      <c r="L6724" s="94" t="s">
        <v>16490</v>
      </c>
    </row>
    <row r="6725" spans="11:12" ht="15" x14ac:dyDescent="0.25">
      <c r="K6725" s="94" t="s">
        <v>8066</v>
      </c>
      <c r="L6725" s="94" t="s">
        <v>16491</v>
      </c>
    </row>
    <row r="6726" spans="11:12" ht="15" x14ac:dyDescent="0.25">
      <c r="K6726" s="94" t="s">
        <v>8067</v>
      </c>
      <c r="L6726" s="94" t="s">
        <v>13094</v>
      </c>
    </row>
    <row r="6727" spans="11:12" ht="15" x14ac:dyDescent="0.25">
      <c r="K6727" s="94" t="s">
        <v>8068</v>
      </c>
      <c r="L6727" s="94" t="s">
        <v>16492</v>
      </c>
    </row>
    <row r="6728" spans="11:12" ht="15" x14ac:dyDescent="0.25">
      <c r="K6728" s="94" t="s">
        <v>8069</v>
      </c>
      <c r="L6728" s="94" t="s">
        <v>16493</v>
      </c>
    </row>
    <row r="6729" spans="11:12" ht="15" x14ac:dyDescent="0.25">
      <c r="K6729" s="94" t="s">
        <v>8070</v>
      </c>
      <c r="L6729" s="94" t="s">
        <v>16494</v>
      </c>
    </row>
    <row r="6730" spans="11:12" ht="15" x14ac:dyDescent="0.25">
      <c r="K6730" s="94" t="s">
        <v>8071</v>
      </c>
      <c r="L6730" s="94" t="s">
        <v>16495</v>
      </c>
    </row>
    <row r="6731" spans="11:12" ht="15" x14ac:dyDescent="0.25">
      <c r="K6731" s="94" t="s">
        <v>8072</v>
      </c>
      <c r="L6731" s="94" t="s">
        <v>16496</v>
      </c>
    </row>
    <row r="6732" spans="11:12" ht="15" x14ac:dyDescent="0.25">
      <c r="K6732" s="94" t="s">
        <v>8073</v>
      </c>
      <c r="L6732" s="94" t="s">
        <v>16497</v>
      </c>
    </row>
    <row r="6733" spans="11:12" ht="15" x14ac:dyDescent="0.25">
      <c r="K6733" s="94" t="s">
        <v>8074</v>
      </c>
      <c r="L6733" s="94" t="s">
        <v>16498</v>
      </c>
    </row>
    <row r="6734" spans="11:12" ht="15" x14ac:dyDescent="0.25">
      <c r="K6734" s="94" t="s">
        <v>8075</v>
      </c>
      <c r="L6734" s="94" t="s">
        <v>13094</v>
      </c>
    </row>
    <row r="6735" spans="11:12" ht="15" x14ac:dyDescent="0.25">
      <c r="K6735" s="94" t="s">
        <v>8076</v>
      </c>
      <c r="L6735" s="94" t="s">
        <v>16499</v>
      </c>
    </row>
    <row r="6736" spans="11:12" ht="15" x14ac:dyDescent="0.25">
      <c r="K6736" s="94" t="s">
        <v>8077</v>
      </c>
      <c r="L6736" s="94" t="s">
        <v>16500</v>
      </c>
    </row>
    <row r="6737" spans="11:12" ht="15" x14ac:dyDescent="0.25">
      <c r="K6737" s="94" t="s">
        <v>8078</v>
      </c>
      <c r="L6737" s="94" t="s">
        <v>16495</v>
      </c>
    </row>
    <row r="6738" spans="11:12" ht="15" x14ac:dyDescent="0.25">
      <c r="K6738" s="94" t="s">
        <v>8079</v>
      </c>
      <c r="L6738" s="94" t="s">
        <v>16501</v>
      </c>
    </row>
    <row r="6739" spans="11:12" ht="15" x14ac:dyDescent="0.25">
      <c r="K6739" s="94" t="s">
        <v>8080</v>
      </c>
      <c r="L6739" s="94" t="s">
        <v>16502</v>
      </c>
    </row>
    <row r="6740" spans="11:12" ht="15" x14ac:dyDescent="0.25">
      <c r="K6740" s="94" t="s">
        <v>8081</v>
      </c>
      <c r="L6740" s="94" t="s">
        <v>16503</v>
      </c>
    </row>
    <row r="6741" spans="11:12" ht="15" x14ac:dyDescent="0.25">
      <c r="K6741" s="94" t="s">
        <v>8082</v>
      </c>
      <c r="L6741" s="94" t="s">
        <v>16504</v>
      </c>
    </row>
    <row r="6742" spans="11:12" ht="15" x14ac:dyDescent="0.25">
      <c r="K6742" s="94" t="s">
        <v>8083</v>
      </c>
      <c r="L6742" s="94" t="s">
        <v>8084</v>
      </c>
    </row>
    <row r="6743" spans="11:12" ht="15" x14ac:dyDescent="0.25">
      <c r="K6743" s="94" t="s">
        <v>8085</v>
      </c>
      <c r="L6743" s="94" t="s">
        <v>16505</v>
      </c>
    </row>
    <row r="6744" spans="11:12" ht="15" x14ac:dyDescent="0.25">
      <c r="K6744" s="94" t="s">
        <v>8086</v>
      </c>
      <c r="L6744" s="94" t="s">
        <v>8087</v>
      </c>
    </row>
    <row r="6745" spans="11:12" ht="15" x14ac:dyDescent="0.25">
      <c r="K6745" s="94" t="s">
        <v>8088</v>
      </c>
      <c r="L6745" s="94" t="s">
        <v>13094</v>
      </c>
    </row>
    <row r="6746" spans="11:12" ht="15" x14ac:dyDescent="0.25">
      <c r="K6746" s="94" t="s">
        <v>8089</v>
      </c>
      <c r="L6746" s="94" t="s">
        <v>8090</v>
      </c>
    </row>
    <row r="6747" spans="11:12" ht="15" x14ac:dyDescent="0.25">
      <c r="K6747" s="94" t="s">
        <v>8091</v>
      </c>
      <c r="L6747" s="94" t="s">
        <v>13094</v>
      </c>
    </row>
    <row r="6748" spans="11:12" ht="15" x14ac:dyDescent="0.25">
      <c r="K6748" s="94" t="s">
        <v>8092</v>
      </c>
      <c r="L6748" s="94" t="s">
        <v>8093</v>
      </c>
    </row>
    <row r="6749" spans="11:12" ht="15" x14ac:dyDescent="0.25">
      <c r="K6749" s="94" t="s">
        <v>8094</v>
      </c>
      <c r="L6749" s="94" t="s">
        <v>8095</v>
      </c>
    </row>
    <row r="6750" spans="11:12" ht="15" x14ac:dyDescent="0.25">
      <c r="K6750" s="94" t="s">
        <v>8096</v>
      </c>
      <c r="L6750" s="94" t="s">
        <v>8097</v>
      </c>
    </row>
    <row r="6751" spans="11:12" ht="15" x14ac:dyDescent="0.25">
      <c r="K6751" s="94" t="s">
        <v>8098</v>
      </c>
      <c r="L6751" s="94" t="s">
        <v>8099</v>
      </c>
    </row>
    <row r="6752" spans="11:12" ht="15" x14ac:dyDescent="0.25">
      <c r="K6752" s="94" t="s">
        <v>8100</v>
      </c>
      <c r="L6752" s="94" t="s">
        <v>8101</v>
      </c>
    </row>
    <row r="6753" spans="11:12" ht="15" x14ac:dyDescent="0.25">
      <c r="K6753" s="94" t="s">
        <v>8102</v>
      </c>
      <c r="L6753" s="94" t="s">
        <v>8103</v>
      </c>
    </row>
    <row r="6754" spans="11:12" ht="15" x14ac:dyDescent="0.25">
      <c r="K6754" s="94" t="s">
        <v>8104</v>
      </c>
      <c r="L6754" s="94" t="s">
        <v>8105</v>
      </c>
    </row>
    <row r="6755" spans="11:12" ht="15" x14ac:dyDescent="0.25">
      <c r="K6755" s="94" t="s">
        <v>8106</v>
      </c>
      <c r="L6755" s="94" t="s">
        <v>8107</v>
      </c>
    </row>
    <row r="6756" spans="11:12" ht="15" x14ac:dyDescent="0.25">
      <c r="K6756" s="94" t="s">
        <v>8108</v>
      </c>
      <c r="L6756" s="94" t="s">
        <v>8109</v>
      </c>
    </row>
    <row r="6757" spans="11:12" ht="15" x14ac:dyDescent="0.25">
      <c r="K6757" s="94" t="s">
        <v>8110</v>
      </c>
      <c r="L6757" s="94" t="s">
        <v>8111</v>
      </c>
    </row>
    <row r="6758" spans="11:12" ht="15" x14ac:dyDescent="0.25">
      <c r="K6758" s="94" t="s">
        <v>8112</v>
      </c>
      <c r="L6758" s="94" t="s">
        <v>8113</v>
      </c>
    </row>
    <row r="6759" spans="11:12" ht="15" x14ac:dyDescent="0.25">
      <c r="K6759" s="94" t="s">
        <v>8114</v>
      </c>
      <c r="L6759" s="94" t="s">
        <v>6687</v>
      </c>
    </row>
    <row r="6760" spans="11:12" ht="15" x14ac:dyDescent="0.25">
      <c r="K6760" s="94" t="s">
        <v>8115</v>
      </c>
      <c r="L6760" s="94" t="s">
        <v>8116</v>
      </c>
    </row>
    <row r="6761" spans="11:12" ht="15" x14ac:dyDescent="0.25">
      <c r="K6761" s="94" t="s">
        <v>8117</v>
      </c>
      <c r="L6761" s="94" t="s">
        <v>8118</v>
      </c>
    </row>
    <row r="6762" spans="11:12" ht="15" x14ac:dyDescent="0.25">
      <c r="K6762" s="94" t="s">
        <v>8119</v>
      </c>
      <c r="L6762" s="94" t="s">
        <v>8120</v>
      </c>
    </row>
    <row r="6763" spans="11:12" ht="15" x14ac:dyDescent="0.25">
      <c r="K6763" s="94" t="s">
        <v>8121</v>
      </c>
      <c r="L6763" s="94" t="s">
        <v>8122</v>
      </c>
    </row>
    <row r="6764" spans="11:12" ht="15" x14ac:dyDescent="0.25">
      <c r="K6764" s="94" t="s">
        <v>8123</v>
      </c>
      <c r="L6764" s="94" t="s">
        <v>16506</v>
      </c>
    </row>
    <row r="6765" spans="11:12" ht="15" x14ac:dyDescent="0.25">
      <c r="K6765" s="94" t="s">
        <v>8124</v>
      </c>
      <c r="L6765" s="94" t="s">
        <v>16507</v>
      </c>
    </row>
    <row r="6766" spans="11:12" ht="15" x14ac:dyDescent="0.25">
      <c r="K6766" s="94" t="s">
        <v>8125</v>
      </c>
      <c r="L6766" s="94" t="s">
        <v>8126</v>
      </c>
    </row>
    <row r="6767" spans="11:12" ht="15" x14ac:dyDescent="0.25">
      <c r="K6767" s="94" t="s">
        <v>8127</v>
      </c>
      <c r="L6767" s="94" t="s">
        <v>6687</v>
      </c>
    </row>
    <row r="6768" spans="11:12" ht="15" x14ac:dyDescent="0.25">
      <c r="K6768" s="94" t="s">
        <v>12137</v>
      </c>
      <c r="L6768" s="94" t="s">
        <v>12138</v>
      </c>
    </row>
    <row r="6769" spans="11:12" ht="15" x14ac:dyDescent="0.25">
      <c r="K6769" s="94" t="s">
        <v>8128</v>
      </c>
      <c r="L6769" s="94" t="s">
        <v>8129</v>
      </c>
    </row>
    <row r="6770" spans="11:12" ht="15" x14ac:dyDescent="0.25">
      <c r="K6770" s="94" t="s">
        <v>8130</v>
      </c>
      <c r="L6770" s="94" t="s">
        <v>16508</v>
      </c>
    </row>
    <row r="6771" spans="11:12" ht="15" x14ac:dyDescent="0.25">
      <c r="K6771" s="94" t="s">
        <v>8131</v>
      </c>
      <c r="L6771" s="94" t="s">
        <v>23268</v>
      </c>
    </row>
    <row r="6772" spans="11:12" ht="15" x14ac:dyDescent="0.25">
      <c r="K6772" s="94" t="s">
        <v>8132</v>
      </c>
      <c r="L6772" s="94" t="s">
        <v>8133</v>
      </c>
    </row>
    <row r="6773" spans="11:12" ht="15" x14ac:dyDescent="0.25">
      <c r="K6773" s="94" t="s">
        <v>8134</v>
      </c>
      <c r="L6773" s="94" t="s">
        <v>8135</v>
      </c>
    </row>
    <row r="6774" spans="11:12" ht="15" x14ac:dyDescent="0.25">
      <c r="K6774" s="94" t="s">
        <v>8136</v>
      </c>
      <c r="L6774" s="94" t="s">
        <v>8137</v>
      </c>
    </row>
    <row r="6775" spans="11:12" ht="15" x14ac:dyDescent="0.25">
      <c r="K6775" s="94" t="s">
        <v>8138</v>
      </c>
      <c r="L6775" s="94" t="s">
        <v>16509</v>
      </c>
    </row>
    <row r="6776" spans="11:12" ht="15" x14ac:dyDescent="0.25">
      <c r="K6776" s="94" t="s">
        <v>8139</v>
      </c>
      <c r="L6776" s="94" t="s">
        <v>16510</v>
      </c>
    </row>
    <row r="6777" spans="11:12" ht="15" x14ac:dyDescent="0.25">
      <c r="K6777" s="94" t="s">
        <v>8140</v>
      </c>
      <c r="L6777" s="94" t="s">
        <v>6687</v>
      </c>
    </row>
    <row r="6778" spans="11:12" ht="15" x14ac:dyDescent="0.25">
      <c r="K6778" s="94" t="s">
        <v>8141</v>
      </c>
      <c r="L6778" s="94" t="s">
        <v>6687</v>
      </c>
    </row>
    <row r="6779" spans="11:12" ht="15" x14ac:dyDescent="0.25">
      <c r="K6779" s="94" t="s">
        <v>8142</v>
      </c>
      <c r="L6779" s="94" t="s">
        <v>16511</v>
      </c>
    </row>
    <row r="6780" spans="11:12" ht="15" x14ac:dyDescent="0.25">
      <c r="K6780" s="94" t="s">
        <v>8143</v>
      </c>
      <c r="L6780" s="94" t="s">
        <v>8144</v>
      </c>
    </row>
    <row r="6781" spans="11:12" ht="15" x14ac:dyDescent="0.25">
      <c r="K6781" s="94" t="s">
        <v>8145</v>
      </c>
      <c r="L6781" s="94" t="s">
        <v>16512</v>
      </c>
    </row>
    <row r="6782" spans="11:12" ht="15" x14ac:dyDescent="0.25">
      <c r="K6782" s="94" t="s">
        <v>8146</v>
      </c>
      <c r="L6782" s="94" t="s">
        <v>16513</v>
      </c>
    </row>
    <row r="6783" spans="11:12" ht="15" x14ac:dyDescent="0.25">
      <c r="K6783" s="94" t="s">
        <v>8147</v>
      </c>
      <c r="L6783" s="94" t="s">
        <v>16514</v>
      </c>
    </row>
    <row r="6784" spans="11:12" ht="15" x14ac:dyDescent="0.25">
      <c r="K6784" s="94" t="s">
        <v>8148</v>
      </c>
      <c r="L6784" s="94" t="s">
        <v>8149</v>
      </c>
    </row>
    <row r="6785" spans="11:12" ht="15" x14ac:dyDescent="0.25">
      <c r="K6785" s="94" t="s">
        <v>8150</v>
      </c>
      <c r="L6785" s="94" t="s">
        <v>8151</v>
      </c>
    </row>
    <row r="6786" spans="11:12" ht="15" x14ac:dyDescent="0.25">
      <c r="K6786" s="94" t="s">
        <v>8152</v>
      </c>
      <c r="L6786" s="94" t="s">
        <v>23269</v>
      </c>
    </row>
    <row r="6787" spans="11:12" ht="15" x14ac:dyDescent="0.25">
      <c r="K6787" s="94" t="s">
        <v>8153</v>
      </c>
      <c r="L6787" s="94" t="s">
        <v>8154</v>
      </c>
    </row>
    <row r="6788" spans="11:12" ht="15" x14ac:dyDescent="0.25">
      <c r="K6788" s="94" t="s">
        <v>8155</v>
      </c>
      <c r="L6788" s="94" t="s">
        <v>16515</v>
      </c>
    </row>
    <row r="6789" spans="11:12" ht="15" x14ac:dyDescent="0.25">
      <c r="K6789" s="94" t="s">
        <v>8156</v>
      </c>
      <c r="L6789" s="94" t="s">
        <v>16516</v>
      </c>
    </row>
    <row r="6790" spans="11:12" ht="15" x14ac:dyDescent="0.25">
      <c r="K6790" s="94" t="s">
        <v>8157</v>
      </c>
      <c r="L6790" s="94" t="s">
        <v>8158</v>
      </c>
    </row>
    <row r="6791" spans="11:12" ht="15" x14ac:dyDescent="0.25">
      <c r="K6791" s="94" t="s">
        <v>8159</v>
      </c>
      <c r="L6791" s="94" t="s">
        <v>8160</v>
      </c>
    </row>
    <row r="6792" spans="11:12" ht="15" x14ac:dyDescent="0.25">
      <c r="K6792" s="94" t="s">
        <v>8161</v>
      </c>
      <c r="L6792" s="94" t="s">
        <v>8162</v>
      </c>
    </row>
    <row r="6793" spans="11:12" ht="15" x14ac:dyDescent="0.25">
      <c r="K6793" s="94" t="s">
        <v>8163</v>
      </c>
      <c r="L6793" s="94" t="s">
        <v>8164</v>
      </c>
    </row>
    <row r="6794" spans="11:12" ht="15" x14ac:dyDescent="0.25">
      <c r="K6794" s="94" t="s">
        <v>8165</v>
      </c>
      <c r="L6794" s="94" t="s">
        <v>8166</v>
      </c>
    </row>
    <row r="6795" spans="11:12" ht="15" x14ac:dyDescent="0.25">
      <c r="K6795" s="94" t="s">
        <v>8167</v>
      </c>
      <c r="L6795" s="94" t="s">
        <v>8168</v>
      </c>
    </row>
    <row r="6796" spans="11:12" ht="15" x14ac:dyDescent="0.25">
      <c r="K6796" s="94" t="s">
        <v>8169</v>
      </c>
      <c r="L6796" s="94" t="s">
        <v>8170</v>
      </c>
    </row>
    <row r="6797" spans="11:12" ht="15" x14ac:dyDescent="0.25">
      <c r="K6797" s="94" t="s">
        <v>8171</v>
      </c>
      <c r="L6797" s="94" t="s">
        <v>8172</v>
      </c>
    </row>
    <row r="6798" spans="11:12" ht="15" x14ac:dyDescent="0.25">
      <c r="K6798" s="94" t="s">
        <v>8173</v>
      </c>
      <c r="L6798" s="94" t="s">
        <v>8174</v>
      </c>
    </row>
    <row r="6799" spans="11:12" ht="15" x14ac:dyDescent="0.25">
      <c r="K6799" s="94" t="s">
        <v>8175</v>
      </c>
      <c r="L6799" s="94" t="s">
        <v>8176</v>
      </c>
    </row>
    <row r="6800" spans="11:12" ht="15" x14ac:dyDescent="0.25">
      <c r="K6800" s="94" t="s">
        <v>8177</v>
      </c>
      <c r="L6800" s="94" t="s">
        <v>8178</v>
      </c>
    </row>
    <row r="6801" spans="11:12" ht="15" x14ac:dyDescent="0.25">
      <c r="K6801" s="94" t="s">
        <v>8179</v>
      </c>
      <c r="L6801" s="94" t="s">
        <v>8180</v>
      </c>
    </row>
    <row r="6802" spans="11:12" ht="15" x14ac:dyDescent="0.25">
      <c r="K6802" s="94" t="s">
        <v>8181</v>
      </c>
      <c r="L6802" s="94" t="s">
        <v>8182</v>
      </c>
    </row>
    <row r="6803" spans="11:12" ht="15" x14ac:dyDescent="0.25">
      <c r="K6803" s="94" t="s">
        <v>8183</v>
      </c>
      <c r="L6803" s="94" t="s">
        <v>8184</v>
      </c>
    </row>
    <row r="6804" spans="11:12" ht="15" x14ac:dyDescent="0.25">
      <c r="K6804" s="94" t="s">
        <v>8185</v>
      </c>
      <c r="L6804" s="94" t="s">
        <v>16517</v>
      </c>
    </row>
    <row r="6805" spans="11:12" ht="15" x14ac:dyDescent="0.25">
      <c r="K6805" s="94" t="s">
        <v>8186</v>
      </c>
      <c r="L6805" s="94" t="s">
        <v>16518</v>
      </c>
    </row>
    <row r="6806" spans="11:12" ht="15" x14ac:dyDescent="0.25">
      <c r="K6806" s="94" t="s">
        <v>8187</v>
      </c>
      <c r="L6806" s="94" t="s">
        <v>16519</v>
      </c>
    </row>
    <row r="6807" spans="11:12" ht="15" x14ac:dyDescent="0.25">
      <c r="K6807" s="94" t="s">
        <v>8188</v>
      </c>
      <c r="L6807" s="94" t="s">
        <v>16520</v>
      </c>
    </row>
    <row r="6808" spans="11:12" ht="15" x14ac:dyDescent="0.25">
      <c r="K6808" s="94" t="s">
        <v>8189</v>
      </c>
      <c r="L6808" s="94" t="s">
        <v>16521</v>
      </c>
    </row>
    <row r="6809" spans="11:12" ht="15" x14ac:dyDescent="0.25">
      <c r="K6809" s="94" t="s">
        <v>8190</v>
      </c>
      <c r="L6809" s="94" t="s">
        <v>16522</v>
      </c>
    </row>
    <row r="6810" spans="11:12" ht="15" x14ac:dyDescent="0.25">
      <c r="K6810" s="94" t="s">
        <v>8191</v>
      </c>
      <c r="L6810" s="94" t="s">
        <v>16523</v>
      </c>
    </row>
    <row r="6811" spans="11:12" ht="15" x14ac:dyDescent="0.25">
      <c r="K6811" s="94" t="s">
        <v>8192</v>
      </c>
      <c r="L6811" s="94" t="s">
        <v>16524</v>
      </c>
    </row>
    <row r="6812" spans="11:12" ht="15" x14ac:dyDescent="0.25">
      <c r="K6812" s="94" t="s">
        <v>8193</v>
      </c>
      <c r="L6812" s="94" t="s">
        <v>16525</v>
      </c>
    </row>
    <row r="6813" spans="11:12" ht="15" x14ac:dyDescent="0.25">
      <c r="K6813" s="94" t="s">
        <v>8194</v>
      </c>
      <c r="L6813" s="94" t="s">
        <v>16526</v>
      </c>
    </row>
    <row r="6814" spans="11:12" ht="15" x14ac:dyDescent="0.25">
      <c r="K6814" s="94" t="s">
        <v>8195</v>
      </c>
      <c r="L6814" s="94" t="s">
        <v>16527</v>
      </c>
    </row>
    <row r="6815" spans="11:12" ht="15" x14ac:dyDescent="0.25">
      <c r="K6815" s="94" t="s">
        <v>8196</v>
      </c>
      <c r="L6815" s="94" t="s">
        <v>16528</v>
      </c>
    </row>
    <row r="6816" spans="11:12" ht="15" x14ac:dyDescent="0.25">
      <c r="K6816" s="94" t="s">
        <v>8197</v>
      </c>
      <c r="L6816" s="94" t="s">
        <v>16529</v>
      </c>
    </row>
    <row r="6817" spans="11:12" ht="15" x14ac:dyDescent="0.25">
      <c r="K6817" s="94" t="s">
        <v>8198</v>
      </c>
      <c r="L6817" s="94" t="s">
        <v>8199</v>
      </c>
    </row>
    <row r="6818" spans="11:12" ht="15" x14ac:dyDescent="0.25">
      <c r="K6818" s="94" t="s">
        <v>8200</v>
      </c>
      <c r="L6818" s="94" t="s">
        <v>8201</v>
      </c>
    </row>
    <row r="6819" spans="11:12" ht="15" x14ac:dyDescent="0.25">
      <c r="K6819" s="94" t="s">
        <v>8202</v>
      </c>
      <c r="L6819" s="94" t="s">
        <v>16530</v>
      </c>
    </row>
    <row r="6820" spans="11:12" ht="15" x14ac:dyDescent="0.25">
      <c r="K6820" s="94" t="s">
        <v>8203</v>
      </c>
      <c r="L6820" s="94" t="s">
        <v>16531</v>
      </c>
    </row>
    <row r="6821" spans="11:12" ht="15" x14ac:dyDescent="0.25">
      <c r="K6821" s="94" t="s">
        <v>8204</v>
      </c>
      <c r="L6821" s="94" t="s">
        <v>16532</v>
      </c>
    </row>
    <row r="6822" spans="11:12" ht="15" x14ac:dyDescent="0.25">
      <c r="K6822" s="94" t="s">
        <v>8205</v>
      </c>
      <c r="L6822" s="94" t="s">
        <v>16533</v>
      </c>
    </row>
    <row r="6823" spans="11:12" ht="15" x14ac:dyDescent="0.25">
      <c r="K6823" s="94" t="s">
        <v>8206</v>
      </c>
      <c r="L6823" s="94" t="s">
        <v>16534</v>
      </c>
    </row>
    <row r="6824" spans="11:12" ht="15" x14ac:dyDescent="0.25">
      <c r="K6824" s="94" t="s">
        <v>8207</v>
      </c>
      <c r="L6824" s="94" t="s">
        <v>16535</v>
      </c>
    </row>
    <row r="6825" spans="11:12" ht="15" x14ac:dyDescent="0.25">
      <c r="K6825" s="94" t="s">
        <v>8208</v>
      </c>
      <c r="L6825" s="94" t="s">
        <v>6687</v>
      </c>
    </row>
    <row r="6826" spans="11:12" ht="15" x14ac:dyDescent="0.25">
      <c r="K6826" s="94" t="s">
        <v>8209</v>
      </c>
      <c r="L6826" s="94" t="s">
        <v>16536</v>
      </c>
    </row>
    <row r="6827" spans="11:12" ht="15" x14ac:dyDescent="0.25">
      <c r="K6827" s="94" t="s">
        <v>8210</v>
      </c>
      <c r="L6827" s="94" t="s">
        <v>16537</v>
      </c>
    </row>
    <row r="6828" spans="11:12" ht="15" x14ac:dyDescent="0.25">
      <c r="K6828" s="94" t="s">
        <v>8211</v>
      </c>
      <c r="L6828" s="94" t="s">
        <v>13094</v>
      </c>
    </row>
    <row r="6829" spans="11:12" ht="15" x14ac:dyDescent="0.25">
      <c r="K6829" s="94" t="s">
        <v>8212</v>
      </c>
      <c r="L6829" s="94" t="s">
        <v>13094</v>
      </c>
    </row>
    <row r="6830" spans="11:12" ht="15" x14ac:dyDescent="0.25">
      <c r="K6830" s="94" t="s">
        <v>8213</v>
      </c>
      <c r="L6830" s="94" t="s">
        <v>13094</v>
      </c>
    </row>
    <row r="6831" spans="11:12" ht="15" x14ac:dyDescent="0.25">
      <c r="K6831" s="94" t="s">
        <v>8214</v>
      </c>
      <c r="L6831" s="94" t="s">
        <v>13094</v>
      </c>
    </row>
    <row r="6832" spans="11:12" ht="15" x14ac:dyDescent="0.25">
      <c r="K6832" s="94" t="s">
        <v>8215</v>
      </c>
      <c r="L6832" s="94" t="s">
        <v>13094</v>
      </c>
    </row>
    <row r="6833" spans="11:12" ht="15" x14ac:dyDescent="0.25">
      <c r="K6833" s="94" t="s">
        <v>8216</v>
      </c>
      <c r="L6833" s="94" t="s">
        <v>16538</v>
      </c>
    </row>
    <row r="6834" spans="11:12" ht="15" x14ac:dyDescent="0.25">
      <c r="K6834" s="94" t="s">
        <v>8217</v>
      </c>
      <c r="L6834" s="94" t="s">
        <v>13094</v>
      </c>
    </row>
    <row r="6835" spans="11:12" ht="15" x14ac:dyDescent="0.25">
      <c r="K6835" s="94" t="s">
        <v>8218</v>
      </c>
      <c r="L6835" s="94" t="s">
        <v>16051</v>
      </c>
    </row>
    <row r="6836" spans="11:12" ht="15" x14ac:dyDescent="0.25">
      <c r="K6836" s="94" t="s">
        <v>8219</v>
      </c>
      <c r="L6836" s="94" t="s">
        <v>16539</v>
      </c>
    </row>
    <row r="6837" spans="11:12" ht="15" x14ac:dyDescent="0.25">
      <c r="K6837" s="94" t="s">
        <v>8220</v>
      </c>
      <c r="L6837" s="94" t="s">
        <v>16053</v>
      </c>
    </row>
    <row r="6838" spans="11:12" ht="15" x14ac:dyDescent="0.25">
      <c r="K6838" s="94" t="s">
        <v>8221</v>
      </c>
      <c r="L6838" s="94" t="s">
        <v>16540</v>
      </c>
    </row>
    <row r="6839" spans="11:12" ht="15" x14ac:dyDescent="0.25">
      <c r="K6839" s="94" t="s">
        <v>8222</v>
      </c>
      <c r="L6839" s="94" t="s">
        <v>13094</v>
      </c>
    </row>
    <row r="6840" spans="11:12" ht="15" x14ac:dyDescent="0.25">
      <c r="K6840" s="94" t="s">
        <v>8223</v>
      </c>
      <c r="L6840" s="94" t="s">
        <v>13094</v>
      </c>
    </row>
    <row r="6841" spans="11:12" ht="15" x14ac:dyDescent="0.25">
      <c r="K6841" s="94" t="s">
        <v>8224</v>
      </c>
      <c r="L6841" s="94" t="s">
        <v>13094</v>
      </c>
    </row>
    <row r="6842" spans="11:12" ht="15" x14ac:dyDescent="0.25">
      <c r="K6842" s="94" t="s">
        <v>8225</v>
      </c>
      <c r="L6842" s="94" t="s">
        <v>13094</v>
      </c>
    </row>
    <row r="6843" spans="11:12" ht="15" x14ac:dyDescent="0.25">
      <c r="K6843" s="94" t="s">
        <v>8226</v>
      </c>
      <c r="L6843" s="94" t="s">
        <v>13094</v>
      </c>
    </row>
    <row r="6844" spans="11:12" ht="15" x14ac:dyDescent="0.25">
      <c r="K6844" s="94" t="s">
        <v>8227</v>
      </c>
      <c r="L6844" s="94" t="s">
        <v>13094</v>
      </c>
    </row>
    <row r="6845" spans="11:12" ht="15" x14ac:dyDescent="0.25">
      <c r="K6845" s="94" t="s">
        <v>8228</v>
      </c>
      <c r="L6845" s="94" t="s">
        <v>13094</v>
      </c>
    </row>
    <row r="6846" spans="11:12" ht="15" x14ac:dyDescent="0.25">
      <c r="K6846" s="94" t="s">
        <v>8229</v>
      </c>
      <c r="L6846" s="94" t="s">
        <v>13094</v>
      </c>
    </row>
    <row r="6847" spans="11:12" ht="15" x14ac:dyDescent="0.25">
      <c r="K6847" s="94" t="s">
        <v>8230</v>
      </c>
      <c r="L6847" s="94" t="s">
        <v>13094</v>
      </c>
    </row>
    <row r="6848" spans="11:12" ht="15" x14ac:dyDescent="0.25">
      <c r="K6848" s="94" t="s">
        <v>8231</v>
      </c>
      <c r="L6848" s="94" t="s">
        <v>13094</v>
      </c>
    </row>
    <row r="6849" spans="11:12" ht="15" x14ac:dyDescent="0.25">
      <c r="K6849" s="94" t="s">
        <v>8232</v>
      </c>
      <c r="L6849" s="94" t="s">
        <v>13094</v>
      </c>
    </row>
    <row r="6850" spans="11:12" ht="15" x14ac:dyDescent="0.25">
      <c r="K6850" s="94" t="s">
        <v>8233</v>
      </c>
      <c r="L6850" s="94" t="s">
        <v>13094</v>
      </c>
    </row>
    <row r="6851" spans="11:12" ht="15" x14ac:dyDescent="0.25">
      <c r="K6851" s="94" t="s">
        <v>8234</v>
      </c>
      <c r="L6851" s="94" t="s">
        <v>13094</v>
      </c>
    </row>
    <row r="6852" spans="11:12" ht="15" x14ac:dyDescent="0.25">
      <c r="K6852" s="94" t="s">
        <v>8235</v>
      </c>
      <c r="L6852" s="94" t="s">
        <v>13094</v>
      </c>
    </row>
    <row r="6853" spans="11:12" ht="15" x14ac:dyDescent="0.25">
      <c r="K6853" s="94" t="s">
        <v>8236</v>
      </c>
      <c r="L6853" s="94" t="s">
        <v>13094</v>
      </c>
    </row>
    <row r="6854" spans="11:12" ht="15" x14ac:dyDescent="0.25">
      <c r="K6854" s="94" t="s">
        <v>8237</v>
      </c>
      <c r="L6854" s="94" t="s">
        <v>13094</v>
      </c>
    </row>
    <row r="6855" spans="11:12" ht="15" x14ac:dyDescent="0.25">
      <c r="K6855" s="94" t="s">
        <v>8238</v>
      </c>
      <c r="L6855" s="94" t="s">
        <v>13094</v>
      </c>
    </row>
    <row r="6856" spans="11:12" ht="15" x14ac:dyDescent="0.25">
      <c r="K6856" s="94" t="s">
        <v>8239</v>
      </c>
      <c r="L6856" s="94" t="s">
        <v>13094</v>
      </c>
    </row>
    <row r="6857" spans="11:12" ht="15" x14ac:dyDescent="0.25">
      <c r="K6857" s="94" t="s">
        <v>8240</v>
      </c>
      <c r="L6857" s="94" t="s">
        <v>13094</v>
      </c>
    </row>
    <row r="6858" spans="11:12" ht="15" x14ac:dyDescent="0.25">
      <c r="K6858" s="94" t="s">
        <v>8241</v>
      </c>
      <c r="L6858" s="94" t="s">
        <v>13094</v>
      </c>
    </row>
    <row r="6859" spans="11:12" ht="15" x14ac:dyDescent="0.25">
      <c r="K6859" s="94" t="s">
        <v>8242</v>
      </c>
      <c r="L6859" s="94" t="s">
        <v>13094</v>
      </c>
    </row>
    <row r="6860" spans="11:12" ht="15" x14ac:dyDescent="0.25">
      <c r="K6860" s="94" t="s">
        <v>8243</v>
      </c>
      <c r="L6860" s="94" t="s">
        <v>13094</v>
      </c>
    </row>
    <row r="6861" spans="11:12" ht="15" x14ac:dyDescent="0.25">
      <c r="K6861" s="94" t="s">
        <v>8244</v>
      </c>
      <c r="L6861" s="94" t="s">
        <v>13094</v>
      </c>
    </row>
    <row r="6862" spans="11:12" ht="15" x14ac:dyDescent="0.25">
      <c r="K6862" s="94" t="s">
        <v>8245</v>
      </c>
      <c r="L6862" s="94" t="s">
        <v>13094</v>
      </c>
    </row>
    <row r="6863" spans="11:12" ht="15" x14ac:dyDescent="0.25">
      <c r="K6863" s="94" t="s">
        <v>8246</v>
      </c>
      <c r="L6863" s="94" t="s">
        <v>13094</v>
      </c>
    </row>
    <row r="6864" spans="11:12" ht="15" x14ac:dyDescent="0.25">
      <c r="K6864" s="94" t="s">
        <v>8247</v>
      </c>
      <c r="L6864" s="94" t="s">
        <v>13094</v>
      </c>
    </row>
    <row r="6865" spans="11:12" ht="15" x14ac:dyDescent="0.25">
      <c r="K6865" s="94" t="s">
        <v>8248</v>
      </c>
      <c r="L6865" s="94" t="s">
        <v>13094</v>
      </c>
    </row>
    <row r="6866" spans="11:12" ht="15" x14ac:dyDescent="0.25">
      <c r="K6866" s="94" t="s">
        <v>8249</v>
      </c>
      <c r="L6866" s="94" t="s">
        <v>13094</v>
      </c>
    </row>
    <row r="6867" spans="11:12" ht="15" x14ac:dyDescent="0.25">
      <c r="K6867" s="94" t="s">
        <v>8250</v>
      </c>
      <c r="L6867" s="94" t="s">
        <v>13094</v>
      </c>
    </row>
    <row r="6868" spans="11:12" ht="15" x14ac:dyDescent="0.25">
      <c r="K6868" s="94" t="s">
        <v>8251</v>
      </c>
      <c r="L6868" s="94" t="s">
        <v>13094</v>
      </c>
    </row>
    <row r="6869" spans="11:12" ht="15" x14ac:dyDescent="0.25">
      <c r="K6869" s="94" t="s">
        <v>8252</v>
      </c>
      <c r="L6869" s="94" t="s">
        <v>13094</v>
      </c>
    </row>
    <row r="6870" spans="11:12" ht="15" x14ac:dyDescent="0.25">
      <c r="K6870" s="94" t="s">
        <v>8253</v>
      </c>
      <c r="L6870" s="94" t="s">
        <v>13094</v>
      </c>
    </row>
    <row r="6871" spans="11:12" ht="15" x14ac:dyDescent="0.25">
      <c r="K6871" s="94" t="s">
        <v>8254</v>
      </c>
      <c r="L6871" s="94" t="s">
        <v>13094</v>
      </c>
    </row>
    <row r="6872" spans="11:12" ht="15" x14ac:dyDescent="0.25">
      <c r="K6872" s="94" t="s">
        <v>8255</v>
      </c>
      <c r="L6872" s="94" t="s">
        <v>13094</v>
      </c>
    </row>
    <row r="6873" spans="11:12" ht="15" x14ac:dyDescent="0.25">
      <c r="K6873" s="94" t="s">
        <v>8256</v>
      </c>
      <c r="L6873" s="94" t="s">
        <v>13094</v>
      </c>
    </row>
    <row r="6874" spans="11:12" ht="15" x14ac:dyDescent="0.25">
      <c r="K6874" s="94" t="s">
        <v>8257</v>
      </c>
      <c r="L6874" s="94" t="s">
        <v>13094</v>
      </c>
    </row>
    <row r="6875" spans="11:12" ht="15" x14ac:dyDescent="0.25">
      <c r="K6875" s="94" t="s">
        <v>8258</v>
      </c>
      <c r="L6875" s="94" t="s">
        <v>13094</v>
      </c>
    </row>
    <row r="6876" spans="11:12" ht="15" x14ac:dyDescent="0.25">
      <c r="K6876" s="94" t="s">
        <v>8259</v>
      </c>
      <c r="L6876" s="94" t="s">
        <v>13094</v>
      </c>
    </row>
    <row r="6877" spans="11:12" ht="15" x14ac:dyDescent="0.25">
      <c r="K6877" s="94" t="s">
        <v>8260</v>
      </c>
      <c r="L6877" s="94" t="s">
        <v>13094</v>
      </c>
    </row>
    <row r="6878" spans="11:12" ht="15" x14ac:dyDescent="0.25">
      <c r="K6878" s="94" t="s">
        <v>8261</v>
      </c>
      <c r="L6878" s="94" t="s">
        <v>13094</v>
      </c>
    </row>
    <row r="6879" spans="11:12" ht="15" x14ac:dyDescent="0.25">
      <c r="K6879" s="94" t="s">
        <v>8262</v>
      </c>
      <c r="L6879" s="94" t="s">
        <v>13094</v>
      </c>
    </row>
    <row r="6880" spans="11:12" ht="15" x14ac:dyDescent="0.25">
      <c r="K6880" s="94" t="s">
        <v>8263</v>
      </c>
      <c r="L6880" s="94" t="s">
        <v>13094</v>
      </c>
    </row>
    <row r="6881" spans="11:12" ht="15" x14ac:dyDescent="0.25">
      <c r="K6881" s="94" t="s">
        <v>8264</v>
      </c>
      <c r="L6881" s="94" t="s">
        <v>13094</v>
      </c>
    </row>
    <row r="6882" spans="11:12" ht="15" x14ac:dyDescent="0.25">
      <c r="K6882" s="94" t="s">
        <v>8265</v>
      </c>
      <c r="L6882" s="94" t="s">
        <v>13094</v>
      </c>
    </row>
    <row r="6883" spans="11:12" ht="15" x14ac:dyDescent="0.25">
      <c r="K6883" s="94" t="s">
        <v>8266</v>
      </c>
      <c r="L6883" s="94" t="s">
        <v>13094</v>
      </c>
    </row>
    <row r="6884" spans="11:12" ht="15" x14ac:dyDescent="0.25">
      <c r="K6884" s="94" t="s">
        <v>8267</v>
      </c>
      <c r="L6884" s="94" t="s">
        <v>13094</v>
      </c>
    </row>
    <row r="6885" spans="11:12" ht="15" x14ac:dyDescent="0.25">
      <c r="K6885" s="94" t="s">
        <v>8268</v>
      </c>
      <c r="L6885" s="94" t="s">
        <v>13094</v>
      </c>
    </row>
    <row r="6886" spans="11:12" ht="15" x14ac:dyDescent="0.25">
      <c r="K6886" s="94" t="s">
        <v>8269</v>
      </c>
      <c r="L6886" s="94" t="s">
        <v>13094</v>
      </c>
    </row>
    <row r="6887" spans="11:12" ht="15" x14ac:dyDescent="0.25">
      <c r="K6887" s="94" t="s">
        <v>8270</v>
      </c>
      <c r="L6887" s="94" t="s">
        <v>13094</v>
      </c>
    </row>
    <row r="6888" spans="11:12" ht="15" x14ac:dyDescent="0.25">
      <c r="K6888" s="94" t="s">
        <v>8271</v>
      </c>
      <c r="L6888" s="94" t="s">
        <v>16541</v>
      </c>
    </row>
    <row r="6889" spans="11:12" ht="15" x14ac:dyDescent="0.25">
      <c r="K6889" s="94" t="s">
        <v>8272</v>
      </c>
      <c r="L6889" s="94" t="s">
        <v>16542</v>
      </c>
    </row>
    <row r="6890" spans="11:12" ht="15" x14ac:dyDescent="0.25">
      <c r="K6890" s="94" t="s">
        <v>8273</v>
      </c>
      <c r="L6890" s="94" t="s">
        <v>16543</v>
      </c>
    </row>
    <row r="6891" spans="11:12" ht="15" x14ac:dyDescent="0.25">
      <c r="K6891" s="94" t="s">
        <v>8274</v>
      </c>
      <c r="L6891" s="94" t="s">
        <v>16272</v>
      </c>
    </row>
    <row r="6892" spans="11:12" ht="15" x14ac:dyDescent="0.25">
      <c r="K6892" s="94" t="s">
        <v>8275</v>
      </c>
      <c r="L6892" s="94" t="s">
        <v>16544</v>
      </c>
    </row>
    <row r="6893" spans="11:12" ht="15" x14ac:dyDescent="0.25">
      <c r="K6893" s="94" t="s">
        <v>8276</v>
      </c>
      <c r="L6893" s="94" t="s">
        <v>16545</v>
      </c>
    </row>
    <row r="6894" spans="11:12" ht="15" x14ac:dyDescent="0.25">
      <c r="K6894" s="94" t="s">
        <v>8277</v>
      </c>
      <c r="L6894" s="94" t="s">
        <v>8278</v>
      </c>
    </row>
    <row r="6895" spans="11:12" ht="15" x14ac:dyDescent="0.25">
      <c r="K6895" s="94" t="s">
        <v>8279</v>
      </c>
      <c r="L6895" s="94" t="s">
        <v>8280</v>
      </c>
    </row>
    <row r="6896" spans="11:12" ht="15" x14ac:dyDescent="0.25">
      <c r="K6896" s="94" t="s">
        <v>8281</v>
      </c>
      <c r="L6896" s="94" t="s">
        <v>16546</v>
      </c>
    </row>
    <row r="6897" spans="11:12" ht="15" x14ac:dyDescent="0.25">
      <c r="K6897" s="94" t="s">
        <v>8282</v>
      </c>
      <c r="L6897" s="94" t="s">
        <v>8283</v>
      </c>
    </row>
    <row r="6898" spans="11:12" ht="15" x14ac:dyDescent="0.25">
      <c r="K6898" s="94" t="s">
        <v>8284</v>
      </c>
      <c r="L6898" s="94" t="s">
        <v>16547</v>
      </c>
    </row>
    <row r="6899" spans="11:12" ht="15" x14ac:dyDescent="0.25">
      <c r="K6899" s="94" t="s">
        <v>8285</v>
      </c>
      <c r="L6899" s="94" t="s">
        <v>16548</v>
      </c>
    </row>
    <row r="6900" spans="11:12" ht="15" x14ac:dyDescent="0.25">
      <c r="K6900" s="94" t="s">
        <v>8286</v>
      </c>
      <c r="L6900" s="94" t="s">
        <v>16549</v>
      </c>
    </row>
    <row r="6901" spans="11:12" ht="15" x14ac:dyDescent="0.25">
      <c r="K6901" s="94" t="s">
        <v>8287</v>
      </c>
      <c r="L6901" s="94" t="s">
        <v>16550</v>
      </c>
    </row>
    <row r="6902" spans="11:12" ht="15" x14ac:dyDescent="0.25">
      <c r="K6902" s="94" t="s">
        <v>8288</v>
      </c>
      <c r="L6902" s="94" t="s">
        <v>16551</v>
      </c>
    </row>
    <row r="6903" spans="11:12" ht="15" x14ac:dyDescent="0.25">
      <c r="K6903" s="94" t="s">
        <v>8289</v>
      </c>
      <c r="L6903" s="94" t="s">
        <v>16552</v>
      </c>
    </row>
    <row r="6904" spans="11:12" ht="15" x14ac:dyDescent="0.25">
      <c r="K6904" s="94" t="s">
        <v>8290</v>
      </c>
      <c r="L6904" s="94" t="s">
        <v>8291</v>
      </c>
    </row>
    <row r="6905" spans="11:12" ht="15" x14ac:dyDescent="0.25">
      <c r="K6905" s="94" t="s">
        <v>8292</v>
      </c>
      <c r="L6905" s="94" t="s">
        <v>8293</v>
      </c>
    </row>
    <row r="6906" spans="11:12" ht="15" x14ac:dyDescent="0.25">
      <c r="K6906" s="94" t="s">
        <v>8294</v>
      </c>
      <c r="L6906" s="94" t="s">
        <v>8295</v>
      </c>
    </row>
    <row r="6907" spans="11:12" ht="15" x14ac:dyDescent="0.25">
      <c r="K6907" s="94" t="s">
        <v>8296</v>
      </c>
      <c r="L6907" s="94" t="s">
        <v>8297</v>
      </c>
    </row>
    <row r="6908" spans="11:12" ht="15" x14ac:dyDescent="0.25">
      <c r="K6908" s="94" t="s">
        <v>8298</v>
      </c>
      <c r="L6908" s="94" t="s">
        <v>8299</v>
      </c>
    </row>
    <row r="6909" spans="11:12" ht="15" x14ac:dyDescent="0.25">
      <c r="K6909" s="94" t="s">
        <v>8300</v>
      </c>
      <c r="L6909" s="94" t="s">
        <v>8301</v>
      </c>
    </row>
    <row r="6910" spans="11:12" ht="15" x14ac:dyDescent="0.25">
      <c r="K6910" s="94" t="s">
        <v>8302</v>
      </c>
      <c r="L6910" s="94" t="s">
        <v>8303</v>
      </c>
    </row>
    <row r="6911" spans="11:12" ht="15" x14ac:dyDescent="0.25">
      <c r="K6911" s="94" t="s">
        <v>8304</v>
      </c>
      <c r="L6911" s="94" t="s">
        <v>8305</v>
      </c>
    </row>
    <row r="6912" spans="11:12" ht="15" x14ac:dyDescent="0.25">
      <c r="K6912" s="94" t="s">
        <v>8306</v>
      </c>
      <c r="L6912" s="94" t="s">
        <v>8307</v>
      </c>
    </row>
    <row r="6913" spans="11:12" ht="15" x14ac:dyDescent="0.25">
      <c r="K6913" s="94" t="s">
        <v>8308</v>
      </c>
      <c r="L6913" s="94" t="s">
        <v>8309</v>
      </c>
    </row>
    <row r="6914" spans="11:12" ht="15" x14ac:dyDescent="0.25">
      <c r="K6914" s="94" t="s">
        <v>8310</v>
      </c>
      <c r="L6914" s="94" t="s">
        <v>16553</v>
      </c>
    </row>
    <row r="6915" spans="11:12" ht="15" x14ac:dyDescent="0.25">
      <c r="K6915" s="94" t="s">
        <v>8311</v>
      </c>
      <c r="L6915" s="94" t="s">
        <v>8312</v>
      </c>
    </row>
    <row r="6916" spans="11:12" ht="15" x14ac:dyDescent="0.25">
      <c r="K6916" s="94" t="s">
        <v>8313</v>
      </c>
      <c r="L6916" s="94" t="s">
        <v>8314</v>
      </c>
    </row>
    <row r="6917" spans="11:12" ht="15" x14ac:dyDescent="0.25">
      <c r="K6917" s="94" t="s">
        <v>8315</v>
      </c>
      <c r="L6917" s="94" t="s">
        <v>8316</v>
      </c>
    </row>
    <row r="6918" spans="11:12" ht="15" x14ac:dyDescent="0.25">
      <c r="K6918" s="94" t="s">
        <v>8317</v>
      </c>
      <c r="L6918" s="94" t="s">
        <v>8318</v>
      </c>
    </row>
    <row r="6919" spans="11:12" ht="15" x14ac:dyDescent="0.25">
      <c r="K6919" s="94" t="s">
        <v>8319</v>
      </c>
      <c r="L6919" s="94" t="s">
        <v>8320</v>
      </c>
    </row>
    <row r="6920" spans="11:12" ht="15" x14ac:dyDescent="0.25">
      <c r="K6920" s="94" t="s">
        <v>8321</v>
      </c>
      <c r="L6920" s="94" t="s">
        <v>8322</v>
      </c>
    </row>
    <row r="6921" spans="11:12" ht="15" x14ac:dyDescent="0.25">
      <c r="K6921" s="94" t="s">
        <v>8323</v>
      </c>
      <c r="L6921" s="94" t="s">
        <v>16554</v>
      </c>
    </row>
    <row r="6922" spans="11:12" ht="15" x14ac:dyDescent="0.25">
      <c r="K6922" s="94" t="s">
        <v>8324</v>
      </c>
      <c r="L6922" s="94" t="s">
        <v>16555</v>
      </c>
    </row>
    <row r="6923" spans="11:12" ht="15" x14ac:dyDescent="0.25">
      <c r="K6923" s="94" t="s">
        <v>8325</v>
      </c>
      <c r="L6923" s="94" t="s">
        <v>8326</v>
      </c>
    </row>
    <row r="6924" spans="11:12" ht="15" x14ac:dyDescent="0.25">
      <c r="K6924" s="94" t="s">
        <v>8327</v>
      </c>
      <c r="L6924" s="94" t="s">
        <v>8328</v>
      </c>
    </row>
    <row r="6925" spans="11:12" ht="15" x14ac:dyDescent="0.25">
      <c r="K6925" s="94" t="s">
        <v>8329</v>
      </c>
      <c r="L6925" s="94" t="s">
        <v>8330</v>
      </c>
    </row>
    <row r="6926" spans="11:12" ht="15" x14ac:dyDescent="0.25">
      <c r="K6926" s="94" t="s">
        <v>8331</v>
      </c>
      <c r="L6926" s="94" t="s">
        <v>16556</v>
      </c>
    </row>
    <row r="6927" spans="11:12" ht="15" x14ac:dyDescent="0.25">
      <c r="K6927" s="94" t="s">
        <v>8332</v>
      </c>
      <c r="L6927" s="94" t="s">
        <v>16557</v>
      </c>
    </row>
    <row r="6928" spans="11:12" ht="15" x14ac:dyDescent="0.25">
      <c r="K6928" s="94" t="s">
        <v>8333</v>
      </c>
      <c r="L6928" s="94" t="s">
        <v>16558</v>
      </c>
    </row>
    <row r="6929" spans="11:12" ht="15" x14ac:dyDescent="0.25">
      <c r="K6929" s="94" t="s">
        <v>8334</v>
      </c>
      <c r="L6929" s="94" t="s">
        <v>16559</v>
      </c>
    </row>
    <row r="6930" spans="11:12" ht="15" x14ac:dyDescent="0.25">
      <c r="K6930" s="94" t="s">
        <v>8335</v>
      </c>
      <c r="L6930" s="94" t="s">
        <v>16560</v>
      </c>
    </row>
    <row r="6931" spans="11:12" ht="15" x14ac:dyDescent="0.25">
      <c r="K6931" s="94" t="s">
        <v>8336</v>
      </c>
      <c r="L6931" s="94" t="s">
        <v>16561</v>
      </c>
    </row>
    <row r="6932" spans="11:12" ht="15" x14ac:dyDescent="0.25">
      <c r="K6932" s="94" t="s">
        <v>8337</v>
      </c>
      <c r="L6932" s="94" t="s">
        <v>16562</v>
      </c>
    </row>
    <row r="6933" spans="11:12" ht="15" x14ac:dyDescent="0.25">
      <c r="K6933" s="94" t="s">
        <v>8338</v>
      </c>
      <c r="L6933" s="94" t="s">
        <v>16563</v>
      </c>
    </row>
    <row r="6934" spans="11:12" ht="15" x14ac:dyDescent="0.25">
      <c r="K6934" s="94" t="s">
        <v>8339</v>
      </c>
      <c r="L6934" s="94" t="s">
        <v>16564</v>
      </c>
    </row>
    <row r="6935" spans="11:12" ht="15" x14ac:dyDescent="0.25">
      <c r="K6935" s="94" t="s">
        <v>8340</v>
      </c>
      <c r="L6935" s="94" t="s">
        <v>16565</v>
      </c>
    </row>
    <row r="6936" spans="11:12" ht="15" x14ac:dyDescent="0.25">
      <c r="K6936" s="94" t="s">
        <v>8341</v>
      </c>
      <c r="L6936" s="94" t="s">
        <v>16566</v>
      </c>
    </row>
    <row r="6937" spans="11:12" ht="15" x14ac:dyDescent="0.25">
      <c r="K6937" s="94" t="s">
        <v>8342</v>
      </c>
      <c r="L6937" s="94" t="s">
        <v>6687</v>
      </c>
    </row>
    <row r="6938" spans="11:12" ht="15" x14ac:dyDescent="0.25">
      <c r="K6938" s="94" t="s">
        <v>8343</v>
      </c>
      <c r="L6938" s="94" t="s">
        <v>6687</v>
      </c>
    </row>
    <row r="6939" spans="11:12" ht="15" x14ac:dyDescent="0.25">
      <c r="K6939" s="94" t="s">
        <v>8344</v>
      </c>
      <c r="L6939" s="94" t="s">
        <v>6687</v>
      </c>
    </row>
    <row r="6940" spans="11:12" ht="15" x14ac:dyDescent="0.25">
      <c r="K6940" s="94" t="s">
        <v>8345</v>
      </c>
      <c r="L6940" s="94" t="s">
        <v>6687</v>
      </c>
    </row>
    <row r="6941" spans="11:12" ht="15" x14ac:dyDescent="0.25">
      <c r="K6941" s="94" t="s">
        <v>8346</v>
      </c>
      <c r="L6941" s="94" t="s">
        <v>6687</v>
      </c>
    </row>
    <row r="6942" spans="11:12" ht="15" x14ac:dyDescent="0.25">
      <c r="K6942" s="94" t="s">
        <v>8347</v>
      </c>
      <c r="L6942" s="94" t="s">
        <v>6687</v>
      </c>
    </row>
    <row r="6943" spans="11:12" ht="15" x14ac:dyDescent="0.25">
      <c r="K6943" s="94" t="s">
        <v>8348</v>
      </c>
      <c r="L6943" s="94" t="s">
        <v>16567</v>
      </c>
    </row>
    <row r="6944" spans="11:12" ht="15" x14ac:dyDescent="0.25">
      <c r="K6944" s="94" t="s">
        <v>8349</v>
      </c>
      <c r="L6944" s="94" t="s">
        <v>16568</v>
      </c>
    </row>
    <row r="6945" spans="11:12" ht="15" x14ac:dyDescent="0.25">
      <c r="K6945" s="94" t="s">
        <v>8350</v>
      </c>
      <c r="L6945" s="94" t="s">
        <v>16569</v>
      </c>
    </row>
    <row r="6946" spans="11:12" ht="15" x14ac:dyDescent="0.25">
      <c r="K6946" s="94" t="s">
        <v>8351</v>
      </c>
      <c r="L6946" s="94" t="s">
        <v>16570</v>
      </c>
    </row>
    <row r="6947" spans="11:12" ht="15" x14ac:dyDescent="0.25">
      <c r="K6947" s="94" t="s">
        <v>8352</v>
      </c>
      <c r="L6947" s="94" t="s">
        <v>16571</v>
      </c>
    </row>
    <row r="6948" spans="11:12" ht="15" x14ac:dyDescent="0.25">
      <c r="K6948" s="94" t="s">
        <v>8353</v>
      </c>
      <c r="L6948" s="94" t="s">
        <v>16572</v>
      </c>
    </row>
    <row r="6949" spans="11:12" ht="15" x14ac:dyDescent="0.25">
      <c r="K6949" s="94" t="s">
        <v>8354</v>
      </c>
      <c r="L6949" s="94" t="s">
        <v>13094</v>
      </c>
    </row>
    <row r="6950" spans="11:12" ht="15" x14ac:dyDescent="0.25">
      <c r="K6950" s="94" t="s">
        <v>8355</v>
      </c>
      <c r="L6950" s="94" t="s">
        <v>13094</v>
      </c>
    </row>
    <row r="6951" spans="11:12" ht="15" x14ac:dyDescent="0.25">
      <c r="K6951" s="94" t="s">
        <v>8356</v>
      </c>
      <c r="L6951" s="94" t="s">
        <v>13094</v>
      </c>
    </row>
    <row r="6952" spans="11:12" ht="15" x14ac:dyDescent="0.25">
      <c r="K6952" s="94" t="s">
        <v>8357</v>
      </c>
      <c r="L6952" s="94" t="s">
        <v>13094</v>
      </c>
    </row>
    <row r="6953" spans="11:12" ht="15" x14ac:dyDescent="0.25">
      <c r="K6953" s="94" t="s">
        <v>8358</v>
      </c>
      <c r="L6953" s="94" t="s">
        <v>13094</v>
      </c>
    </row>
    <row r="6954" spans="11:12" ht="15" x14ac:dyDescent="0.25">
      <c r="K6954" s="94" t="s">
        <v>8359</v>
      </c>
      <c r="L6954" s="94" t="s">
        <v>13094</v>
      </c>
    </row>
    <row r="6955" spans="11:12" ht="15" x14ac:dyDescent="0.25">
      <c r="K6955" s="94" t="s">
        <v>8360</v>
      </c>
      <c r="L6955" s="94" t="s">
        <v>13094</v>
      </c>
    </row>
    <row r="6956" spans="11:12" ht="15" x14ac:dyDescent="0.25">
      <c r="K6956" s="94" t="s">
        <v>8361</v>
      </c>
      <c r="L6956" s="94" t="s">
        <v>13094</v>
      </c>
    </row>
    <row r="6957" spans="11:12" ht="15" x14ac:dyDescent="0.25">
      <c r="K6957" s="94" t="s">
        <v>8362</v>
      </c>
      <c r="L6957" s="94" t="s">
        <v>13094</v>
      </c>
    </row>
    <row r="6958" spans="11:12" ht="15" x14ac:dyDescent="0.25">
      <c r="K6958" s="94" t="s">
        <v>8363</v>
      </c>
      <c r="L6958" s="94" t="s">
        <v>13094</v>
      </c>
    </row>
    <row r="6959" spans="11:12" ht="15" x14ac:dyDescent="0.25">
      <c r="K6959" s="94" t="s">
        <v>8364</v>
      </c>
      <c r="L6959" s="94" t="s">
        <v>8365</v>
      </c>
    </row>
    <row r="6960" spans="11:12" ht="15" x14ac:dyDescent="0.25">
      <c r="K6960" s="94" t="s">
        <v>8366</v>
      </c>
      <c r="L6960" s="94" t="s">
        <v>8367</v>
      </c>
    </row>
    <row r="6961" spans="11:12" ht="15" x14ac:dyDescent="0.25">
      <c r="K6961" s="94" t="s">
        <v>8368</v>
      </c>
      <c r="L6961" s="94" t="s">
        <v>8369</v>
      </c>
    </row>
    <row r="6962" spans="11:12" ht="15" x14ac:dyDescent="0.25">
      <c r="K6962" s="94" t="s">
        <v>8370</v>
      </c>
      <c r="L6962" s="94" t="s">
        <v>8371</v>
      </c>
    </row>
    <row r="6963" spans="11:12" ht="15" x14ac:dyDescent="0.25">
      <c r="K6963" s="94" t="s">
        <v>8372</v>
      </c>
      <c r="L6963" s="94" t="s">
        <v>8373</v>
      </c>
    </row>
    <row r="6964" spans="11:12" ht="15" x14ac:dyDescent="0.25">
      <c r="K6964" s="94" t="s">
        <v>8374</v>
      </c>
      <c r="L6964" s="94" t="s">
        <v>8375</v>
      </c>
    </row>
    <row r="6965" spans="11:12" ht="15" x14ac:dyDescent="0.25">
      <c r="K6965" s="94" t="s">
        <v>8376</v>
      </c>
      <c r="L6965" s="94" t="s">
        <v>8377</v>
      </c>
    </row>
    <row r="6966" spans="11:12" ht="15" x14ac:dyDescent="0.25">
      <c r="K6966" s="94" t="s">
        <v>8378</v>
      </c>
      <c r="L6966" s="94" t="s">
        <v>8379</v>
      </c>
    </row>
    <row r="6967" spans="11:12" ht="15" x14ac:dyDescent="0.25">
      <c r="K6967" s="94" t="s">
        <v>8380</v>
      </c>
      <c r="L6967" s="94" t="s">
        <v>8381</v>
      </c>
    </row>
    <row r="6968" spans="11:12" ht="15" x14ac:dyDescent="0.25">
      <c r="K6968" s="94" t="s">
        <v>8382</v>
      </c>
      <c r="L6968" s="94" t="s">
        <v>8383</v>
      </c>
    </row>
    <row r="6969" spans="11:12" ht="15" x14ac:dyDescent="0.25">
      <c r="K6969" s="94" t="s">
        <v>8384</v>
      </c>
      <c r="L6969" s="94" t="s">
        <v>8385</v>
      </c>
    </row>
    <row r="6970" spans="11:12" ht="15" x14ac:dyDescent="0.25">
      <c r="K6970" s="94" t="s">
        <v>8386</v>
      </c>
      <c r="L6970" s="94" t="s">
        <v>6687</v>
      </c>
    </row>
    <row r="6971" spans="11:12" ht="15" x14ac:dyDescent="0.25">
      <c r="K6971" s="94" t="s">
        <v>8387</v>
      </c>
      <c r="L6971" s="94" t="s">
        <v>8388</v>
      </c>
    </row>
    <row r="6972" spans="11:12" ht="15" x14ac:dyDescent="0.25">
      <c r="K6972" s="94" t="s">
        <v>8389</v>
      </c>
      <c r="L6972" s="94" t="s">
        <v>8390</v>
      </c>
    </row>
    <row r="6973" spans="11:12" ht="15" x14ac:dyDescent="0.25">
      <c r="K6973" s="94" t="s">
        <v>8391</v>
      </c>
      <c r="L6973" s="94" t="s">
        <v>16573</v>
      </c>
    </row>
    <row r="6974" spans="11:12" ht="15" x14ac:dyDescent="0.25">
      <c r="K6974" s="94" t="s">
        <v>8392</v>
      </c>
      <c r="L6974" s="94" t="s">
        <v>8393</v>
      </c>
    </row>
    <row r="6975" spans="11:12" ht="15" x14ac:dyDescent="0.25">
      <c r="K6975" s="94" t="s">
        <v>8394</v>
      </c>
      <c r="L6975" s="94" t="s">
        <v>8395</v>
      </c>
    </row>
    <row r="6976" spans="11:12" ht="15" x14ac:dyDescent="0.25">
      <c r="K6976" s="94" t="s">
        <v>8396</v>
      </c>
      <c r="L6976" s="94" t="s">
        <v>16574</v>
      </c>
    </row>
    <row r="6977" spans="11:12" ht="15" x14ac:dyDescent="0.25">
      <c r="K6977" s="94" t="s">
        <v>8397</v>
      </c>
      <c r="L6977" s="94" t="s">
        <v>8398</v>
      </c>
    </row>
    <row r="6978" spans="11:12" ht="15" x14ac:dyDescent="0.25">
      <c r="K6978" s="94" t="s">
        <v>8399</v>
      </c>
      <c r="L6978" s="94" t="s">
        <v>8400</v>
      </c>
    </row>
    <row r="6979" spans="11:12" ht="15" x14ac:dyDescent="0.25">
      <c r="K6979" s="94" t="s">
        <v>8401</v>
      </c>
      <c r="L6979" s="94" t="s">
        <v>8402</v>
      </c>
    </row>
    <row r="6980" spans="11:12" ht="15" x14ac:dyDescent="0.25">
      <c r="K6980" s="94" t="s">
        <v>8403</v>
      </c>
      <c r="L6980" s="94" t="s">
        <v>8404</v>
      </c>
    </row>
    <row r="6981" spans="11:12" ht="15" x14ac:dyDescent="0.25">
      <c r="K6981" s="94" t="s">
        <v>8405</v>
      </c>
      <c r="L6981" s="94" t="s">
        <v>8406</v>
      </c>
    </row>
    <row r="6982" spans="11:12" ht="15" x14ac:dyDescent="0.25">
      <c r="K6982" s="94" t="s">
        <v>8407</v>
      </c>
      <c r="L6982" s="94" t="s">
        <v>8408</v>
      </c>
    </row>
    <row r="6983" spans="11:12" ht="15" x14ac:dyDescent="0.25">
      <c r="K6983" s="94" t="s">
        <v>8409</v>
      </c>
      <c r="L6983" s="94" t="s">
        <v>16575</v>
      </c>
    </row>
    <row r="6984" spans="11:12" ht="15" x14ac:dyDescent="0.25">
      <c r="K6984" s="94" t="s">
        <v>8410</v>
      </c>
      <c r="L6984" s="94" t="s">
        <v>16576</v>
      </c>
    </row>
    <row r="6985" spans="11:12" ht="15" x14ac:dyDescent="0.25">
      <c r="K6985" s="94" t="s">
        <v>8411</v>
      </c>
      <c r="L6985" s="94" t="s">
        <v>16577</v>
      </c>
    </row>
    <row r="6986" spans="11:12" ht="15" x14ac:dyDescent="0.25">
      <c r="K6986" s="94" t="s">
        <v>8412</v>
      </c>
      <c r="L6986" s="94" t="s">
        <v>16578</v>
      </c>
    </row>
    <row r="6987" spans="11:12" ht="15" x14ac:dyDescent="0.25">
      <c r="K6987" s="94" t="s">
        <v>8413</v>
      </c>
      <c r="L6987" s="94" t="s">
        <v>16579</v>
      </c>
    </row>
    <row r="6988" spans="11:12" ht="15" x14ac:dyDescent="0.25">
      <c r="K6988" s="94" t="s">
        <v>8414</v>
      </c>
      <c r="L6988" s="94" t="s">
        <v>16580</v>
      </c>
    </row>
    <row r="6989" spans="11:12" ht="15" x14ac:dyDescent="0.25">
      <c r="K6989" s="94" t="s">
        <v>8415</v>
      </c>
      <c r="L6989" s="94" t="s">
        <v>16581</v>
      </c>
    </row>
    <row r="6990" spans="11:12" ht="15" x14ac:dyDescent="0.25">
      <c r="K6990" s="94" t="s">
        <v>8416</v>
      </c>
      <c r="L6990" s="94" t="s">
        <v>16582</v>
      </c>
    </row>
    <row r="6991" spans="11:12" ht="15" x14ac:dyDescent="0.25">
      <c r="K6991" s="94" t="s">
        <v>8417</v>
      </c>
      <c r="L6991" s="94" t="s">
        <v>16583</v>
      </c>
    </row>
    <row r="6992" spans="11:12" ht="15" x14ac:dyDescent="0.25">
      <c r="K6992" s="94" t="s">
        <v>8418</v>
      </c>
      <c r="L6992" s="94" t="s">
        <v>16584</v>
      </c>
    </row>
    <row r="6993" spans="11:12" ht="15" x14ac:dyDescent="0.25">
      <c r="K6993" s="94" t="s">
        <v>8419</v>
      </c>
      <c r="L6993" s="94" t="s">
        <v>16585</v>
      </c>
    </row>
    <row r="6994" spans="11:12" ht="15" x14ac:dyDescent="0.25">
      <c r="K6994" s="94" t="s">
        <v>8420</v>
      </c>
      <c r="L6994" s="94" t="s">
        <v>8421</v>
      </c>
    </row>
    <row r="6995" spans="11:12" ht="15" x14ac:dyDescent="0.25">
      <c r="K6995" s="94" t="s">
        <v>8422</v>
      </c>
      <c r="L6995" s="94" t="s">
        <v>8423</v>
      </c>
    </row>
    <row r="6996" spans="11:12" ht="15" x14ac:dyDescent="0.25">
      <c r="K6996" s="94" t="s">
        <v>8424</v>
      </c>
      <c r="L6996" s="94" t="s">
        <v>16586</v>
      </c>
    </row>
    <row r="6997" spans="11:12" ht="15" x14ac:dyDescent="0.25">
      <c r="K6997" s="94" t="s">
        <v>8425</v>
      </c>
      <c r="L6997" s="94" t="s">
        <v>8426</v>
      </c>
    </row>
    <row r="6998" spans="11:12" ht="15" x14ac:dyDescent="0.25">
      <c r="K6998" s="94" t="s">
        <v>8427</v>
      </c>
      <c r="L6998" s="94" t="s">
        <v>6687</v>
      </c>
    </row>
    <row r="6999" spans="11:12" ht="15" x14ac:dyDescent="0.25">
      <c r="K6999" s="94" t="s">
        <v>8428</v>
      </c>
      <c r="L6999" s="94" t="s">
        <v>6687</v>
      </c>
    </row>
    <row r="7000" spans="11:12" ht="15" x14ac:dyDescent="0.25">
      <c r="K7000" s="94" t="s">
        <v>8429</v>
      </c>
      <c r="L7000" s="94" t="s">
        <v>6687</v>
      </c>
    </row>
    <row r="7001" spans="11:12" ht="15" x14ac:dyDescent="0.25">
      <c r="K7001" s="94" t="s">
        <v>8430</v>
      </c>
      <c r="L7001" s="94" t="s">
        <v>6687</v>
      </c>
    </row>
    <row r="7002" spans="11:12" ht="15" x14ac:dyDescent="0.25">
      <c r="K7002" s="94" t="s">
        <v>8431</v>
      </c>
      <c r="L7002" s="94" t="s">
        <v>6687</v>
      </c>
    </row>
    <row r="7003" spans="11:12" ht="15" x14ac:dyDescent="0.25">
      <c r="K7003" s="94" t="s">
        <v>8432</v>
      </c>
      <c r="L7003" s="94" t="s">
        <v>6687</v>
      </c>
    </row>
    <row r="7004" spans="11:12" ht="15" x14ac:dyDescent="0.25">
      <c r="K7004" s="94" t="s">
        <v>8433</v>
      </c>
      <c r="L7004" s="94" t="s">
        <v>6687</v>
      </c>
    </row>
    <row r="7005" spans="11:12" ht="15" x14ac:dyDescent="0.25">
      <c r="K7005" s="94" t="s">
        <v>8434</v>
      </c>
      <c r="L7005" s="94" t="s">
        <v>6687</v>
      </c>
    </row>
    <row r="7006" spans="11:12" ht="15" x14ac:dyDescent="0.25">
      <c r="K7006" s="94" t="s">
        <v>8435</v>
      </c>
      <c r="L7006" s="94" t="s">
        <v>6687</v>
      </c>
    </row>
    <row r="7007" spans="11:12" ht="15" x14ac:dyDescent="0.25">
      <c r="K7007" s="94" t="s">
        <v>8436</v>
      </c>
      <c r="L7007" s="94" t="s">
        <v>6687</v>
      </c>
    </row>
    <row r="7008" spans="11:12" ht="15" x14ac:dyDescent="0.25">
      <c r="K7008" s="94" t="s">
        <v>23270</v>
      </c>
      <c r="L7008" s="94" t="s">
        <v>23271</v>
      </c>
    </row>
    <row r="7009" spans="11:12" ht="15" x14ac:dyDescent="0.25">
      <c r="K7009" s="94" t="s">
        <v>8437</v>
      </c>
      <c r="L7009" s="94" t="s">
        <v>16587</v>
      </c>
    </row>
    <row r="7010" spans="11:12" ht="15" x14ac:dyDescent="0.25">
      <c r="K7010" s="94" t="s">
        <v>8438</v>
      </c>
      <c r="L7010" s="94" t="s">
        <v>16588</v>
      </c>
    </row>
    <row r="7011" spans="11:12" ht="15" x14ac:dyDescent="0.25">
      <c r="K7011" s="94" t="s">
        <v>8439</v>
      </c>
      <c r="L7011" s="94" t="s">
        <v>16589</v>
      </c>
    </row>
    <row r="7012" spans="11:12" ht="15" x14ac:dyDescent="0.25">
      <c r="K7012" s="94" t="s">
        <v>8440</v>
      </c>
      <c r="L7012" s="94" t="s">
        <v>16590</v>
      </c>
    </row>
    <row r="7013" spans="11:12" ht="15" x14ac:dyDescent="0.25">
      <c r="K7013" s="94" t="s">
        <v>24331</v>
      </c>
      <c r="L7013" s="94" t="s">
        <v>24332</v>
      </c>
    </row>
    <row r="7014" spans="11:12" ht="15" x14ac:dyDescent="0.25">
      <c r="K7014" s="94" t="s">
        <v>8441</v>
      </c>
      <c r="L7014" s="94" t="s">
        <v>23272</v>
      </c>
    </row>
    <row r="7015" spans="11:12" ht="15" x14ac:dyDescent="0.25">
      <c r="K7015" s="94" t="s">
        <v>8442</v>
      </c>
      <c r="L7015" s="94" t="s">
        <v>16591</v>
      </c>
    </row>
    <row r="7016" spans="11:12" ht="15" x14ac:dyDescent="0.25">
      <c r="K7016" s="94" t="s">
        <v>8443</v>
      </c>
      <c r="L7016" s="94" t="s">
        <v>16592</v>
      </c>
    </row>
    <row r="7017" spans="11:12" ht="15" x14ac:dyDescent="0.25">
      <c r="K7017" s="94" t="s">
        <v>8444</v>
      </c>
      <c r="L7017" s="94" t="s">
        <v>23273</v>
      </c>
    </row>
    <row r="7018" spans="11:12" ht="15" x14ac:dyDescent="0.25">
      <c r="K7018" s="94" t="s">
        <v>8445</v>
      </c>
      <c r="L7018" s="94" t="s">
        <v>16593</v>
      </c>
    </row>
    <row r="7019" spans="11:12" ht="15" x14ac:dyDescent="0.25">
      <c r="K7019" s="94" t="s">
        <v>8446</v>
      </c>
      <c r="L7019" s="94" t="s">
        <v>16594</v>
      </c>
    </row>
    <row r="7020" spans="11:12" ht="15" x14ac:dyDescent="0.25">
      <c r="K7020" s="94" t="s">
        <v>8447</v>
      </c>
      <c r="L7020" s="94" t="s">
        <v>16595</v>
      </c>
    </row>
    <row r="7021" spans="11:12" ht="15" x14ac:dyDescent="0.25">
      <c r="K7021" s="94" t="s">
        <v>8448</v>
      </c>
      <c r="L7021" s="94" t="s">
        <v>16596</v>
      </c>
    </row>
    <row r="7022" spans="11:12" ht="15" x14ac:dyDescent="0.25">
      <c r="K7022" s="94" t="s">
        <v>8449</v>
      </c>
      <c r="L7022" s="94" t="s">
        <v>16597</v>
      </c>
    </row>
    <row r="7023" spans="11:12" ht="15" x14ac:dyDescent="0.25">
      <c r="K7023" s="94" t="s">
        <v>8450</v>
      </c>
      <c r="L7023" s="94" t="s">
        <v>16598</v>
      </c>
    </row>
    <row r="7024" spans="11:12" ht="15" x14ac:dyDescent="0.25">
      <c r="K7024" s="94" t="s">
        <v>8451</v>
      </c>
      <c r="L7024" s="94" t="s">
        <v>16599</v>
      </c>
    </row>
    <row r="7025" spans="11:12" ht="15" x14ac:dyDescent="0.25">
      <c r="K7025" s="94" t="s">
        <v>8452</v>
      </c>
      <c r="L7025" s="94" t="s">
        <v>16600</v>
      </c>
    </row>
    <row r="7026" spans="11:12" ht="15" x14ac:dyDescent="0.25">
      <c r="K7026" s="94" t="s">
        <v>16601</v>
      </c>
      <c r="L7026" s="94" t="s">
        <v>14260</v>
      </c>
    </row>
    <row r="7027" spans="11:12" ht="15" x14ac:dyDescent="0.25">
      <c r="K7027" s="94" t="s">
        <v>16602</v>
      </c>
      <c r="L7027" s="94" t="s">
        <v>16603</v>
      </c>
    </row>
    <row r="7028" spans="11:12" ht="15" x14ac:dyDescent="0.25">
      <c r="K7028" s="94" t="s">
        <v>24333</v>
      </c>
      <c r="L7028" s="94" t="s">
        <v>24334</v>
      </c>
    </row>
    <row r="7029" spans="11:12" ht="15" x14ac:dyDescent="0.25">
      <c r="K7029" s="94" t="s">
        <v>24335</v>
      </c>
      <c r="L7029" s="94" t="s">
        <v>24336</v>
      </c>
    </row>
    <row r="7030" spans="11:12" ht="15" x14ac:dyDescent="0.25">
      <c r="K7030" s="94" t="s">
        <v>8453</v>
      </c>
      <c r="L7030" s="94" t="s">
        <v>16604</v>
      </c>
    </row>
    <row r="7031" spans="11:12" ht="15" x14ac:dyDescent="0.25">
      <c r="K7031" s="94" t="s">
        <v>8454</v>
      </c>
      <c r="L7031" s="94" t="s">
        <v>16605</v>
      </c>
    </row>
    <row r="7032" spans="11:12" ht="15" x14ac:dyDescent="0.25">
      <c r="K7032" s="94" t="s">
        <v>8455</v>
      </c>
      <c r="L7032" s="94" t="s">
        <v>16593</v>
      </c>
    </row>
    <row r="7033" spans="11:12" ht="15" x14ac:dyDescent="0.25">
      <c r="K7033" s="94" t="s">
        <v>8456</v>
      </c>
      <c r="L7033" s="94" t="s">
        <v>16606</v>
      </c>
    </row>
    <row r="7034" spans="11:12" ht="15" x14ac:dyDescent="0.25">
      <c r="K7034" s="94" t="s">
        <v>16607</v>
      </c>
      <c r="L7034" s="94" t="s">
        <v>16608</v>
      </c>
    </row>
    <row r="7035" spans="11:12" ht="15" x14ac:dyDescent="0.25">
      <c r="K7035" s="94" t="s">
        <v>16609</v>
      </c>
      <c r="L7035" s="94" t="s">
        <v>16610</v>
      </c>
    </row>
    <row r="7036" spans="11:12" ht="15" x14ac:dyDescent="0.25">
      <c r="K7036" s="94" t="s">
        <v>16611</v>
      </c>
      <c r="L7036" s="94" t="s">
        <v>16612</v>
      </c>
    </row>
    <row r="7037" spans="11:12" ht="15" x14ac:dyDescent="0.25">
      <c r="K7037" s="94" t="s">
        <v>16613</v>
      </c>
      <c r="L7037" s="94" t="s">
        <v>16614</v>
      </c>
    </row>
    <row r="7038" spans="11:12" ht="15" x14ac:dyDescent="0.25">
      <c r="K7038" s="94" t="s">
        <v>16615</v>
      </c>
      <c r="L7038" s="94" t="s">
        <v>16616</v>
      </c>
    </row>
    <row r="7039" spans="11:12" ht="15" x14ac:dyDescent="0.25">
      <c r="K7039" s="94" t="s">
        <v>16617</v>
      </c>
      <c r="L7039" s="94" t="s">
        <v>16618</v>
      </c>
    </row>
    <row r="7040" spans="11:12" ht="15" x14ac:dyDescent="0.25">
      <c r="K7040" s="94" t="s">
        <v>16619</v>
      </c>
      <c r="L7040" s="94" t="s">
        <v>16620</v>
      </c>
    </row>
    <row r="7041" spans="11:12" ht="15" x14ac:dyDescent="0.25">
      <c r="K7041" s="94" t="s">
        <v>16621</v>
      </c>
      <c r="L7041" s="94" t="s">
        <v>16622</v>
      </c>
    </row>
    <row r="7042" spans="11:12" ht="15" x14ac:dyDescent="0.25">
      <c r="K7042" s="94" t="s">
        <v>16623</v>
      </c>
      <c r="L7042" s="94" t="s">
        <v>16624</v>
      </c>
    </row>
    <row r="7043" spans="11:12" ht="15" x14ac:dyDescent="0.25">
      <c r="K7043" s="94" t="s">
        <v>16625</v>
      </c>
      <c r="L7043" s="94" t="s">
        <v>16626</v>
      </c>
    </row>
    <row r="7044" spans="11:12" ht="15" x14ac:dyDescent="0.25">
      <c r="K7044" s="94" t="s">
        <v>16627</v>
      </c>
      <c r="L7044" s="94" t="s">
        <v>16628</v>
      </c>
    </row>
    <row r="7045" spans="11:12" ht="15" x14ac:dyDescent="0.25">
      <c r="K7045" s="94" t="s">
        <v>16629</v>
      </c>
      <c r="L7045" s="94" t="s">
        <v>16630</v>
      </c>
    </row>
    <row r="7046" spans="11:12" ht="15" x14ac:dyDescent="0.25">
      <c r="K7046" s="94" t="s">
        <v>16631</v>
      </c>
      <c r="L7046" s="94" t="s">
        <v>16632</v>
      </c>
    </row>
    <row r="7047" spans="11:12" ht="15" x14ac:dyDescent="0.25">
      <c r="K7047" s="94" t="s">
        <v>16633</v>
      </c>
      <c r="L7047" s="94" t="s">
        <v>16634</v>
      </c>
    </row>
    <row r="7048" spans="11:12" ht="15" x14ac:dyDescent="0.25">
      <c r="K7048" s="94" t="s">
        <v>16635</v>
      </c>
      <c r="L7048" s="94" t="s">
        <v>16636</v>
      </c>
    </row>
    <row r="7049" spans="11:12" ht="15" x14ac:dyDescent="0.25">
      <c r="K7049" s="94" t="s">
        <v>16637</v>
      </c>
      <c r="L7049" s="94" t="s">
        <v>16638</v>
      </c>
    </row>
    <row r="7050" spans="11:12" ht="15" x14ac:dyDescent="0.25">
      <c r="K7050" s="94" t="s">
        <v>16639</v>
      </c>
      <c r="L7050" s="94" t="s">
        <v>16640</v>
      </c>
    </row>
    <row r="7051" spans="11:12" ht="15" x14ac:dyDescent="0.25">
      <c r="K7051" s="94" t="s">
        <v>16641</v>
      </c>
      <c r="L7051" s="94" t="s">
        <v>16642</v>
      </c>
    </row>
    <row r="7052" spans="11:12" ht="15" x14ac:dyDescent="0.25">
      <c r="K7052" s="94" t="s">
        <v>16643</v>
      </c>
      <c r="L7052" s="94" t="s">
        <v>16644</v>
      </c>
    </row>
    <row r="7053" spans="11:12" ht="15" x14ac:dyDescent="0.25">
      <c r="K7053" s="94" t="s">
        <v>16645</v>
      </c>
      <c r="L7053" s="94" t="s">
        <v>16646</v>
      </c>
    </row>
    <row r="7054" spans="11:12" ht="15" x14ac:dyDescent="0.25">
      <c r="K7054" s="94" t="s">
        <v>23274</v>
      </c>
      <c r="L7054" s="94" t="s">
        <v>23275</v>
      </c>
    </row>
    <row r="7055" spans="11:12" ht="15" x14ac:dyDescent="0.25">
      <c r="K7055" s="94" t="s">
        <v>23276</v>
      </c>
      <c r="L7055" s="94" t="s">
        <v>23277</v>
      </c>
    </row>
    <row r="7056" spans="11:12" ht="15" x14ac:dyDescent="0.25">
      <c r="K7056" s="94" t="s">
        <v>16647</v>
      </c>
      <c r="L7056" s="94" t="s">
        <v>16648</v>
      </c>
    </row>
    <row r="7057" spans="11:12" ht="15" x14ac:dyDescent="0.25">
      <c r="K7057" s="94" t="s">
        <v>16649</v>
      </c>
      <c r="L7057" s="94" t="s">
        <v>16650</v>
      </c>
    </row>
    <row r="7058" spans="11:12" ht="15" x14ac:dyDescent="0.25">
      <c r="K7058" s="94" t="s">
        <v>16651</v>
      </c>
      <c r="L7058" s="94" t="s">
        <v>16652</v>
      </c>
    </row>
    <row r="7059" spans="11:12" ht="15" x14ac:dyDescent="0.25">
      <c r="K7059" s="94" t="s">
        <v>16653</v>
      </c>
      <c r="L7059" s="94" t="s">
        <v>16654</v>
      </c>
    </row>
    <row r="7060" spans="11:12" ht="15" x14ac:dyDescent="0.25">
      <c r="K7060" s="94" t="s">
        <v>16655</v>
      </c>
      <c r="L7060" s="94" t="s">
        <v>16656</v>
      </c>
    </row>
    <row r="7061" spans="11:12" ht="15" x14ac:dyDescent="0.25">
      <c r="K7061" s="94" t="s">
        <v>16657</v>
      </c>
      <c r="L7061" s="94" t="s">
        <v>16658</v>
      </c>
    </row>
    <row r="7062" spans="11:12" ht="15" x14ac:dyDescent="0.25">
      <c r="K7062" s="94" t="s">
        <v>16659</v>
      </c>
      <c r="L7062" s="94" t="s">
        <v>16660</v>
      </c>
    </row>
    <row r="7063" spans="11:12" ht="15" x14ac:dyDescent="0.25">
      <c r="K7063" s="94" t="s">
        <v>16661</v>
      </c>
      <c r="L7063" s="94" t="s">
        <v>16662</v>
      </c>
    </row>
    <row r="7064" spans="11:12" ht="15" x14ac:dyDescent="0.25">
      <c r="K7064" s="94" t="s">
        <v>16663</v>
      </c>
      <c r="L7064" s="94" t="s">
        <v>16664</v>
      </c>
    </row>
    <row r="7065" spans="11:12" ht="15" x14ac:dyDescent="0.25">
      <c r="K7065" s="94" t="s">
        <v>8457</v>
      </c>
      <c r="L7065" s="94" t="s">
        <v>16665</v>
      </c>
    </row>
    <row r="7066" spans="11:12" ht="15" x14ac:dyDescent="0.25">
      <c r="K7066" s="94" t="s">
        <v>8458</v>
      </c>
      <c r="L7066" s="94" t="s">
        <v>16666</v>
      </c>
    </row>
    <row r="7067" spans="11:12" ht="15" x14ac:dyDescent="0.25">
      <c r="K7067" s="94" t="s">
        <v>8459</v>
      </c>
      <c r="L7067" s="94" t="s">
        <v>16667</v>
      </c>
    </row>
    <row r="7068" spans="11:12" ht="15" x14ac:dyDescent="0.25">
      <c r="K7068" s="94" t="s">
        <v>8460</v>
      </c>
      <c r="L7068" s="94" t="s">
        <v>16668</v>
      </c>
    </row>
    <row r="7069" spans="11:12" ht="15" x14ac:dyDescent="0.25">
      <c r="K7069" s="94" t="s">
        <v>8461</v>
      </c>
      <c r="L7069" s="94" t="s">
        <v>16669</v>
      </c>
    </row>
    <row r="7070" spans="11:12" ht="15" x14ac:dyDescent="0.25">
      <c r="K7070" s="94" t="s">
        <v>8462</v>
      </c>
      <c r="L7070" s="94" t="s">
        <v>16670</v>
      </c>
    </row>
    <row r="7071" spans="11:12" ht="15" x14ac:dyDescent="0.25">
      <c r="K7071" s="94" t="s">
        <v>8463</v>
      </c>
      <c r="L7071" s="94" t="s">
        <v>16671</v>
      </c>
    </row>
    <row r="7072" spans="11:12" ht="15" x14ac:dyDescent="0.25">
      <c r="K7072" s="94" t="s">
        <v>8464</v>
      </c>
      <c r="L7072" s="94" t="s">
        <v>16672</v>
      </c>
    </row>
    <row r="7073" spans="11:12" ht="15" x14ac:dyDescent="0.25">
      <c r="K7073" s="94" t="s">
        <v>8465</v>
      </c>
      <c r="L7073" s="94" t="s">
        <v>23278</v>
      </c>
    </row>
    <row r="7074" spans="11:12" ht="15" x14ac:dyDescent="0.25">
      <c r="K7074" s="94" t="s">
        <v>8466</v>
      </c>
      <c r="L7074" s="94" t="s">
        <v>16673</v>
      </c>
    </row>
    <row r="7075" spans="11:12" ht="15" x14ac:dyDescent="0.25">
      <c r="K7075" s="94" t="s">
        <v>8467</v>
      </c>
      <c r="L7075" s="94" t="s">
        <v>16666</v>
      </c>
    </row>
    <row r="7076" spans="11:12" ht="15" x14ac:dyDescent="0.25">
      <c r="K7076" s="94" t="s">
        <v>8468</v>
      </c>
      <c r="L7076" s="94" t="s">
        <v>16667</v>
      </c>
    </row>
    <row r="7077" spans="11:12" ht="15" x14ac:dyDescent="0.25">
      <c r="K7077" s="94" t="s">
        <v>8469</v>
      </c>
      <c r="L7077" s="94" t="s">
        <v>16674</v>
      </c>
    </row>
    <row r="7078" spans="11:12" ht="15" x14ac:dyDescent="0.25">
      <c r="K7078" s="94" t="s">
        <v>8470</v>
      </c>
      <c r="L7078" s="94" t="s">
        <v>16668</v>
      </c>
    </row>
    <row r="7079" spans="11:12" ht="15" x14ac:dyDescent="0.25">
      <c r="K7079" s="94" t="s">
        <v>8471</v>
      </c>
      <c r="L7079" s="94" t="s">
        <v>16669</v>
      </c>
    </row>
    <row r="7080" spans="11:12" ht="15" x14ac:dyDescent="0.25">
      <c r="K7080" s="94" t="s">
        <v>8472</v>
      </c>
      <c r="L7080" s="94" t="s">
        <v>16675</v>
      </c>
    </row>
    <row r="7081" spans="11:12" ht="15" x14ac:dyDescent="0.25">
      <c r="K7081" s="94" t="s">
        <v>8473</v>
      </c>
      <c r="L7081" s="94" t="s">
        <v>16676</v>
      </c>
    </row>
    <row r="7082" spans="11:12" ht="15" x14ac:dyDescent="0.25">
      <c r="K7082" s="94" t="s">
        <v>8474</v>
      </c>
      <c r="L7082" s="94" t="s">
        <v>16677</v>
      </c>
    </row>
    <row r="7083" spans="11:12" ht="15" x14ac:dyDescent="0.25">
      <c r="K7083" s="94" t="s">
        <v>8475</v>
      </c>
      <c r="L7083" s="94" t="s">
        <v>16678</v>
      </c>
    </row>
    <row r="7084" spans="11:12" ht="15" x14ac:dyDescent="0.25">
      <c r="K7084" s="94" t="s">
        <v>8476</v>
      </c>
      <c r="L7084" s="94" t="s">
        <v>16679</v>
      </c>
    </row>
    <row r="7085" spans="11:12" ht="15" x14ac:dyDescent="0.25">
      <c r="K7085" s="94" t="s">
        <v>8477</v>
      </c>
      <c r="L7085" s="94" t="s">
        <v>16680</v>
      </c>
    </row>
    <row r="7086" spans="11:12" ht="15" x14ac:dyDescent="0.25">
      <c r="K7086" s="94" t="s">
        <v>8478</v>
      </c>
      <c r="L7086" s="94" t="s">
        <v>16681</v>
      </c>
    </row>
    <row r="7087" spans="11:12" ht="15" x14ac:dyDescent="0.25">
      <c r="K7087" s="94" t="s">
        <v>8479</v>
      </c>
      <c r="L7087" s="94" t="s">
        <v>16682</v>
      </c>
    </row>
    <row r="7088" spans="11:12" ht="15" x14ac:dyDescent="0.25">
      <c r="K7088" s="94" t="s">
        <v>8480</v>
      </c>
      <c r="L7088" s="94" t="s">
        <v>16683</v>
      </c>
    </row>
    <row r="7089" spans="11:12" ht="15" x14ac:dyDescent="0.25">
      <c r="K7089" s="94" t="s">
        <v>8481</v>
      </c>
      <c r="L7089" s="94" t="s">
        <v>16684</v>
      </c>
    </row>
    <row r="7090" spans="11:12" ht="15" x14ac:dyDescent="0.25">
      <c r="K7090" s="94" t="s">
        <v>8482</v>
      </c>
      <c r="L7090" s="94" t="s">
        <v>16685</v>
      </c>
    </row>
    <row r="7091" spans="11:12" ht="15" x14ac:dyDescent="0.25">
      <c r="K7091" s="94" t="s">
        <v>8483</v>
      </c>
      <c r="L7091" s="94" t="s">
        <v>16686</v>
      </c>
    </row>
    <row r="7092" spans="11:12" ht="15" x14ac:dyDescent="0.25">
      <c r="K7092" s="94" t="s">
        <v>8484</v>
      </c>
      <c r="L7092" s="94" t="s">
        <v>16687</v>
      </c>
    </row>
    <row r="7093" spans="11:12" ht="15" x14ac:dyDescent="0.25">
      <c r="K7093" s="94" t="s">
        <v>8485</v>
      </c>
      <c r="L7093" s="94" t="s">
        <v>16688</v>
      </c>
    </row>
    <row r="7094" spans="11:12" ht="15" x14ac:dyDescent="0.25">
      <c r="K7094" s="94" t="s">
        <v>8486</v>
      </c>
      <c r="L7094" s="94" t="s">
        <v>16689</v>
      </c>
    </row>
    <row r="7095" spans="11:12" ht="15" x14ac:dyDescent="0.25">
      <c r="K7095" s="94" t="s">
        <v>8487</v>
      </c>
      <c r="L7095" s="94" t="s">
        <v>16690</v>
      </c>
    </row>
    <row r="7096" spans="11:12" ht="15" x14ac:dyDescent="0.25">
      <c r="K7096" s="94" t="s">
        <v>8488</v>
      </c>
      <c r="L7096" s="94" t="s">
        <v>16691</v>
      </c>
    </row>
    <row r="7097" spans="11:12" ht="15" x14ac:dyDescent="0.25">
      <c r="K7097" s="94" t="s">
        <v>8489</v>
      </c>
      <c r="L7097" s="94" t="s">
        <v>16692</v>
      </c>
    </row>
    <row r="7098" spans="11:12" ht="15" x14ac:dyDescent="0.25">
      <c r="K7098" s="94" t="s">
        <v>8490</v>
      </c>
      <c r="L7098" s="94" t="s">
        <v>16693</v>
      </c>
    </row>
    <row r="7099" spans="11:12" ht="15" x14ac:dyDescent="0.25">
      <c r="K7099" s="94" t="s">
        <v>8491</v>
      </c>
      <c r="L7099" s="94" t="s">
        <v>16694</v>
      </c>
    </row>
    <row r="7100" spans="11:12" ht="15" x14ac:dyDescent="0.25">
      <c r="K7100" s="94" t="s">
        <v>8492</v>
      </c>
      <c r="L7100" s="94" t="s">
        <v>16695</v>
      </c>
    </row>
    <row r="7101" spans="11:12" ht="15" x14ac:dyDescent="0.25">
      <c r="K7101" s="94" t="s">
        <v>8493</v>
      </c>
      <c r="L7101" s="94" t="s">
        <v>16696</v>
      </c>
    </row>
    <row r="7102" spans="11:12" ht="15" x14ac:dyDescent="0.25">
      <c r="K7102" s="94" t="s">
        <v>8494</v>
      </c>
      <c r="L7102" s="94" t="s">
        <v>16697</v>
      </c>
    </row>
    <row r="7103" spans="11:12" ht="15" x14ac:dyDescent="0.25">
      <c r="K7103" s="94" t="s">
        <v>8495</v>
      </c>
      <c r="L7103" s="94" t="s">
        <v>16699</v>
      </c>
    </row>
    <row r="7104" spans="11:12" ht="15" x14ac:dyDescent="0.25">
      <c r="K7104" s="94" t="s">
        <v>8496</v>
      </c>
      <c r="L7104" s="94" t="s">
        <v>16700</v>
      </c>
    </row>
    <row r="7105" spans="11:12" ht="15" x14ac:dyDescent="0.25">
      <c r="K7105" s="94" t="s">
        <v>8497</v>
      </c>
      <c r="L7105" s="94" t="s">
        <v>16701</v>
      </c>
    </row>
    <row r="7106" spans="11:12" ht="15" x14ac:dyDescent="0.25">
      <c r="K7106" s="94" t="s">
        <v>8498</v>
      </c>
      <c r="L7106" s="94" t="s">
        <v>16702</v>
      </c>
    </row>
    <row r="7107" spans="11:12" ht="15" x14ac:dyDescent="0.25">
      <c r="K7107" s="94" t="s">
        <v>8499</v>
      </c>
      <c r="L7107" s="94" t="s">
        <v>16703</v>
      </c>
    </row>
    <row r="7108" spans="11:12" ht="15" x14ac:dyDescent="0.25">
      <c r="K7108" s="94" t="s">
        <v>8500</v>
      </c>
      <c r="L7108" s="94" t="s">
        <v>16704</v>
      </c>
    </row>
    <row r="7109" spans="11:12" ht="15" x14ac:dyDescent="0.25">
      <c r="K7109" s="94" t="s">
        <v>8501</v>
      </c>
      <c r="L7109" s="94" t="s">
        <v>16705</v>
      </c>
    </row>
    <row r="7110" spans="11:12" ht="15" x14ac:dyDescent="0.25">
      <c r="K7110" s="94" t="s">
        <v>8502</v>
      </c>
      <c r="L7110" s="94" t="s">
        <v>16706</v>
      </c>
    </row>
    <row r="7111" spans="11:12" ht="15" x14ac:dyDescent="0.25">
      <c r="K7111" s="94" t="s">
        <v>8503</v>
      </c>
      <c r="L7111" s="94" t="s">
        <v>16707</v>
      </c>
    </row>
    <row r="7112" spans="11:12" ht="15" x14ac:dyDescent="0.25">
      <c r="K7112" s="94" t="s">
        <v>8504</v>
      </c>
      <c r="L7112" s="94" t="s">
        <v>16708</v>
      </c>
    </row>
    <row r="7113" spans="11:12" ht="15" x14ac:dyDescent="0.25">
      <c r="K7113" s="94" t="s">
        <v>8505</v>
      </c>
      <c r="L7113" s="94" t="s">
        <v>16709</v>
      </c>
    </row>
    <row r="7114" spans="11:12" ht="15" x14ac:dyDescent="0.25">
      <c r="K7114" s="94" t="s">
        <v>8506</v>
      </c>
      <c r="L7114" s="94" t="s">
        <v>16710</v>
      </c>
    </row>
    <row r="7115" spans="11:12" ht="15" x14ac:dyDescent="0.25">
      <c r="K7115" s="94" t="s">
        <v>8507</v>
      </c>
      <c r="L7115" s="94" t="s">
        <v>16711</v>
      </c>
    </row>
    <row r="7116" spans="11:12" ht="15" x14ac:dyDescent="0.25">
      <c r="K7116" s="94" t="s">
        <v>8508</v>
      </c>
      <c r="L7116" s="94" t="s">
        <v>16712</v>
      </c>
    </row>
    <row r="7117" spans="11:12" ht="15" x14ac:dyDescent="0.25">
      <c r="K7117" s="94" t="s">
        <v>8509</v>
      </c>
      <c r="L7117" s="94" t="s">
        <v>16713</v>
      </c>
    </row>
    <row r="7118" spans="11:12" ht="15" x14ac:dyDescent="0.25">
      <c r="K7118" s="94" t="s">
        <v>8510</v>
      </c>
      <c r="L7118" s="94" t="s">
        <v>16714</v>
      </c>
    </row>
    <row r="7119" spans="11:12" ht="15" x14ac:dyDescent="0.25">
      <c r="K7119" s="94" t="s">
        <v>8511</v>
      </c>
      <c r="L7119" s="94" t="s">
        <v>16715</v>
      </c>
    </row>
    <row r="7120" spans="11:12" ht="15" x14ac:dyDescent="0.25">
      <c r="K7120" s="94" t="s">
        <v>8512</v>
      </c>
      <c r="L7120" s="94" t="s">
        <v>16716</v>
      </c>
    </row>
    <row r="7121" spans="11:12" ht="15" x14ac:dyDescent="0.25">
      <c r="K7121" s="94" t="s">
        <v>8513</v>
      </c>
      <c r="L7121" s="94" t="s">
        <v>16717</v>
      </c>
    </row>
    <row r="7122" spans="11:12" ht="15" x14ac:dyDescent="0.25">
      <c r="K7122" s="94" t="s">
        <v>8514</v>
      </c>
      <c r="L7122" s="94" t="s">
        <v>16718</v>
      </c>
    </row>
    <row r="7123" spans="11:12" ht="15" x14ac:dyDescent="0.25">
      <c r="K7123" s="94" t="s">
        <v>8515</v>
      </c>
      <c r="L7123" s="94" t="s">
        <v>16719</v>
      </c>
    </row>
    <row r="7124" spans="11:12" ht="15" x14ac:dyDescent="0.25">
      <c r="K7124" s="94" t="s">
        <v>8516</v>
      </c>
      <c r="L7124" s="94" t="s">
        <v>16720</v>
      </c>
    </row>
    <row r="7125" spans="11:12" ht="15" x14ac:dyDescent="0.25">
      <c r="K7125" s="94" t="s">
        <v>8517</v>
      </c>
      <c r="L7125" s="94" t="s">
        <v>16721</v>
      </c>
    </row>
    <row r="7126" spans="11:12" ht="15" x14ac:dyDescent="0.25">
      <c r="K7126" s="94" t="s">
        <v>8518</v>
      </c>
      <c r="L7126" s="94" t="s">
        <v>16722</v>
      </c>
    </row>
    <row r="7127" spans="11:12" ht="15" x14ac:dyDescent="0.25">
      <c r="K7127" s="94" t="s">
        <v>8519</v>
      </c>
      <c r="L7127" s="94" t="s">
        <v>16723</v>
      </c>
    </row>
    <row r="7128" spans="11:12" ht="15" x14ac:dyDescent="0.25">
      <c r="K7128" s="94" t="s">
        <v>8520</v>
      </c>
      <c r="L7128" s="94" t="s">
        <v>16724</v>
      </c>
    </row>
    <row r="7129" spans="11:12" ht="15" x14ac:dyDescent="0.25">
      <c r="K7129" s="94" t="s">
        <v>16725</v>
      </c>
      <c r="L7129" s="94" t="s">
        <v>16726</v>
      </c>
    </row>
    <row r="7130" spans="11:12" ht="15" x14ac:dyDescent="0.25">
      <c r="K7130" s="94" t="s">
        <v>24337</v>
      </c>
      <c r="L7130" s="94" t="s">
        <v>24338</v>
      </c>
    </row>
    <row r="7131" spans="11:12" ht="15" x14ac:dyDescent="0.25">
      <c r="K7131" s="94" t="s">
        <v>24339</v>
      </c>
      <c r="L7131" s="94" t="s">
        <v>24340</v>
      </c>
    </row>
    <row r="7132" spans="11:12" ht="15" x14ac:dyDescent="0.25">
      <c r="K7132" s="94" t="s">
        <v>8521</v>
      </c>
      <c r="L7132" s="94" t="s">
        <v>16727</v>
      </c>
    </row>
    <row r="7133" spans="11:12" ht="15" x14ac:dyDescent="0.25">
      <c r="K7133" s="94" t="s">
        <v>8522</v>
      </c>
      <c r="L7133" s="94" t="s">
        <v>16728</v>
      </c>
    </row>
    <row r="7134" spans="11:12" ht="15" x14ac:dyDescent="0.25">
      <c r="K7134" s="94" t="s">
        <v>8523</v>
      </c>
      <c r="L7134" s="94" t="s">
        <v>16729</v>
      </c>
    </row>
    <row r="7135" spans="11:12" ht="15" x14ac:dyDescent="0.25">
      <c r="K7135" s="94" t="s">
        <v>8524</v>
      </c>
      <c r="L7135" s="94" t="s">
        <v>16730</v>
      </c>
    </row>
    <row r="7136" spans="11:12" ht="15" x14ac:dyDescent="0.25">
      <c r="K7136" s="94" t="s">
        <v>8525</v>
      </c>
      <c r="L7136" s="94" t="s">
        <v>16731</v>
      </c>
    </row>
    <row r="7137" spans="11:12" ht="15" x14ac:dyDescent="0.25">
      <c r="K7137" s="94" t="s">
        <v>8526</v>
      </c>
      <c r="L7137" s="94" t="s">
        <v>16732</v>
      </c>
    </row>
    <row r="7138" spans="11:12" ht="15" x14ac:dyDescent="0.25">
      <c r="K7138" s="94" t="s">
        <v>8527</v>
      </c>
      <c r="L7138" s="94" t="s">
        <v>16733</v>
      </c>
    </row>
    <row r="7139" spans="11:12" ht="15" x14ac:dyDescent="0.25">
      <c r="K7139" s="94" t="s">
        <v>8528</v>
      </c>
      <c r="L7139" s="94" t="s">
        <v>16734</v>
      </c>
    </row>
    <row r="7140" spans="11:12" ht="15" x14ac:dyDescent="0.25">
      <c r="K7140" s="94" t="s">
        <v>16735</v>
      </c>
      <c r="L7140" s="94" t="s">
        <v>16736</v>
      </c>
    </row>
    <row r="7141" spans="11:12" ht="15" x14ac:dyDescent="0.25">
      <c r="K7141" s="94" t="s">
        <v>16737</v>
      </c>
      <c r="L7141" s="94" t="s">
        <v>16738</v>
      </c>
    </row>
    <row r="7142" spans="11:12" ht="15" x14ac:dyDescent="0.25">
      <c r="K7142" s="94" t="s">
        <v>8529</v>
      </c>
      <c r="L7142" s="94" t="s">
        <v>16739</v>
      </c>
    </row>
    <row r="7143" spans="11:12" ht="15" x14ac:dyDescent="0.25">
      <c r="K7143" s="94" t="s">
        <v>8530</v>
      </c>
      <c r="L7143" s="94" t="s">
        <v>16740</v>
      </c>
    </row>
    <row r="7144" spans="11:12" ht="15" x14ac:dyDescent="0.25">
      <c r="K7144" s="94" t="s">
        <v>8531</v>
      </c>
      <c r="L7144" s="94" t="s">
        <v>16741</v>
      </c>
    </row>
    <row r="7145" spans="11:12" ht="15" x14ac:dyDescent="0.25">
      <c r="K7145" s="94" t="s">
        <v>12139</v>
      </c>
      <c r="L7145" s="94" t="s">
        <v>16742</v>
      </c>
    </row>
    <row r="7146" spans="11:12" ht="15" x14ac:dyDescent="0.25">
      <c r="K7146" s="94" t="s">
        <v>8532</v>
      </c>
      <c r="L7146" s="94" t="s">
        <v>15422</v>
      </c>
    </row>
    <row r="7147" spans="11:12" ht="15" x14ac:dyDescent="0.25">
      <c r="K7147" s="94" t="s">
        <v>8533</v>
      </c>
      <c r="L7147" s="94" t="s">
        <v>15423</v>
      </c>
    </row>
    <row r="7148" spans="11:12" ht="15" x14ac:dyDescent="0.25">
      <c r="K7148" s="94" t="s">
        <v>8534</v>
      </c>
      <c r="L7148" s="94" t="s">
        <v>16743</v>
      </c>
    </row>
    <row r="7149" spans="11:12" ht="15" x14ac:dyDescent="0.25">
      <c r="K7149" s="94" t="s">
        <v>8535</v>
      </c>
      <c r="L7149" s="94" t="s">
        <v>16695</v>
      </c>
    </row>
    <row r="7150" spans="11:12" ht="15" x14ac:dyDescent="0.25">
      <c r="K7150" s="94" t="s">
        <v>8536</v>
      </c>
      <c r="L7150" s="94" t="s">
        <v>16744</v>
      </c>
    </row>
    <row r="7151" spans="11:12" ht="15" x14ac:dyDescent="0.25">
      <c r="K7151" s="94" t="s">
        <v>8537</v>
      </c>
      <c r="L7151" s="94" t="s">
        <v>12544</v>
      </c>
    </row>
    <row r="7152" spans="11:12" ht="15" x14ac:dyDescent="0.25">
      <c r="K7152" s="94" t="s">
        <v>8538</v>
      </c>
      <c r="L7152" s="94" t="s">
        <v>16745</v>
      </c>
    </row>
    <row r="7153" spans="11:12" ht="15" x14ac:dyDescent="0.25">
      <c r="K7153" s="94" t="s">
        <v>8539</v>
      </c>
      <c r="L7153" s="94" t="s">
        <v>16746</v>
      </c>
    </row>
    <row r="7154" spans="11:12" ht="15" x14ac:dyDescent="0.25">
      <c r="K7154" s="94" t="s">
        <v>8540</v>
      </c>
      <c r="L7154" s="94" t="s">
        <v>16747</v>
      </c>
    </row>
    <row r="7155" spans="11:12" ht="15" x14ac:dyDescent="0.25">
      <c r="K7155" s="94" t="s">
        <v>8541</v>
      </c>
      <c r="L7155" s="94" t="s">
        <v>16748</v>
      </c>
    </row>
    <row r="7156" spans="11:12" ht="15" x14ac:dyDescent="0.25">
      <c r="K7156" s="94" t="s">
        <v>8542</v>
      </c>
      <c r="L7156" s="94" t="s">
        <v>16749</v>
      </c>
    </row>
    <row r="7157" spans="11:12" ht="15" x14ac:dyDescent="0.25">
      <c r="K7157" s="94" t="s">
        <v>8543</v>
      </c>
      <c r="L7157" s="94" t="s">
        <v>16750</v>
      </c>
    </row>
    <row r="7158" spans="11:12" ht="15" x14ac:dyDescent="0.25">
      <c r="K7158" s="94" t="s">
        <v>8544</v>
      </c>
      <c r="L7158" s="94" t="s">
        <v>12701</v>
      </c>
    </row>
    <row r="7159" spans="11:12" ht="15" x14ac:dyDescent="0.25">
      <c r="K7159" s="94" t="s">
        <v>8545</v>
      </c>
      <c r="L7159" s="94" t="s">
        <v>16751</v>
      </c>
    </row>
    <row r="7160" spans="11:12" ht="15" x14ac:dyDescent="0.25">
      <c r="K7160" s="94" t="s">
        <v>8546</v>
      </c>
      <c r="L7160" s="94" t="s">
        <v>12708</v>
      </c>
    </row>
    <row r="7161" spans="11:12" ht="15" x14ac:dyDescent="0.25">
      <c r="K7161" s="94" t="s">
        <v>8547</v>
      </c>
      <c r="L7161" s="94" t="s">
        <v>12711</v>
      </c>
    </row>
    <row r="7162" spans="11:12" ht="15" x14ac:dyDescent="0.25">
      <c r="K7162" s="94" t="s">
        <v>8548</v>
      </c>
      <c r="L7162" s="94" t="s">
        <v>12734</v>
      </c>
    </row>
    <row r="7163" spans="11:12" ht="15" x14ac:dyDescent="0.25">
      <c r="K7163" s="94" t="s">
        <v>8549</v>
      </c>
      <c r="L7163" s="94" t="s">
        <v>12735</v>
      </c>
    </row>
    <row r="7164" spans="11:12" ht="15" x14ac:dyDescent="0.25">
      <c r="K7164" s="94" t="s">
        <v>8550</v>
      </c>
      <c r="L7164" s="94" t="s">
        <v>16752</v>
      </c>
    </row>
    <row r="7165" spans="11:12" ht="15" x14ac:dyDescent="0.25">
      <c r="K7165" s="94" t="s">
        <v>8551</v>
      </c>
      <c r="L7165" s="94" t="s">
        <v>16753</v>
      </c>
    </row>
    <row r="7166" spans="11:12" ht="15" x14ac:dyDescent="0.25">
      <c r="K7166" s="94" t="s">
        <v>8552</v>
      </c>
      <c r="L7166" s="94" t="s">
        <v>16754</v>
      </c>
    </row>
    <row r="7167" spans="11:12" ht="15" x14ac:dyDescent="0.25">
      <c r="K7167" s="94" t="s">
        <v>8553</v>
      </c>
      <c r="L7167" s="94" t="s">
        <v>16755</v>
      </c>
    </row>
    <row r="7168" spans="11:12" ht="15" x14ac:dyDescent="0.25">
      <c r="K7168" s="94" t="s">
        <v>8554</v>
      </c>
      <c r="L7168" s="94" t="s">
        <v>16756</v>
      </c>
    </row>
    <row r="7169" spans="11:12" ht="15" x14ac:dyDescent="0.25">
      <c r="K7169" s="94" t="s">
        <v>8555</v>
      </c>
      <c r="L7169" s="94" t="s">
        <v>16757</v>
      </c>
    </row>
    <row r="7170" spans="11:12" ht="15" x14ac:dyDescent="0.25">
      <c r="K7170" s="94" t="s">
        <v>8556</v>
      </c>
      <c r="L7170" s="94" t="s">
        <v>16758</v>
      </c>
    </row>
    <row r="7171" spans="11:12" ht="15" x14ac:dyDescent="0.25">
      <c r="K7171" s="94" t="s">
        <v>8557</v>
      </c>
      <c r="L7171" s="94" t="s">
        <v>16759</v>
      </c>
    </row>
    <row r="7172" spans="11:12" ht="15" x14ac:dyDescent="0.25">
      <c r="K7172" s="94" t="s">
        <v>8558</v>
      </c>
      <c r="L7172" s="94" t="s">
        <v>16760</v>
      </c>
    </row>
    <row r="7173" spans="11:12" ht="15" x14ac:dyDescent="0.25">
      <c r="K7173" s="94" t="s">
        <v>8559</v>
      </c>
      <c r="L7173" s="94" t="s">
        <v>16761</v>
      </c>
    </row>
    <row r="7174" spans="11:12" ht="15" x14ac:dyDescent="0.25">
      <c r="K7174" s="94" t="s">
        <v>8560</v>
      </c>
      <c r="L7174" s="94" t="s">
        <v>16762</v>
      </c>
    </row>
    <row r="7175" spans="11:12" ht="15" x14ac:dyDescent="0.25">
      <c r="K7175" s="94" t="s">
        <v>8561</v>
      </c>
      <c r="L7175" s="94" t="s">
        <v>16763</v>
      </c>
    </row>
    <row r="7176" spans="11:12" ht="15" x14ac:dyDescent="0.25">
      <c r="K7176" s="94" t="s">
        <v>8562</v>
      </c>
      <c r="L7176" s="94" t="s">
        <v>16764</v>
      </c>
    </row>
    <row r="7177" spans="11:12" ht="15" x14ac:dyDescent="0.25">
      <c r="K7177" s="94" t="s">
        <v>8563</v>
      </c>
      <c r="L7177" s="94" t="s">
        <v>16765</v>
      </c>
    </row>
    <row r="7178" spans="11:12" ht="15" x14ac:dyDescent="0.25">
      <c r="K7178" s="94" t="s">
        <v>8564</v>
      </c>
      <c r="L7178" s="94" t="s">
        <v>16766</v>
      </c>
    </row>
    <row r="7179" spans="11:12" ht="15" x14ac:dyDescent="0.25">
      <c r="K7179" s="94" t="s">
        <v>8565</v>
      </c>
      <c r="L7179" s="94" t="s">
        <v>16767</v>
      </c>
    </row>
    <row r="7180" spans="11:12" ht="15" x14ac:dyDescent="0.25">
      <c r="K7180" s="94" t="s">
        <v>8566</v>
      </c>
      <c r="L7180" s="94" t="s">
        <v>16768</v>
      </c>
    </row>
    <row r="7181" spans="11:12" ht="15" x14ac:dyDescent="0.25">
      <c r="K7181" s="94" t="s">
        <v>8567</v>
      </c>
      <c r="L7181" s="94" t="s">
        <v>16769</v>
      </c>
    </row>
    <row r="7182" spans="11:12" ht="15" x14ac:dyDescent="0.25">
      <c r="K7182" s="94" t="s">
        <v>12140</v>
      </c>
      <c r="L7182" s="94" t="s">
        <v>16770</v>
      </c>
    </row>
    <row r="7183" spans="11:12" ht="15" x14ac:dyDescent="0.25">
      <c r="K7183" s="94" t="s">
        <v>12141</v>
      </c>
      <c r="L7183" s="94" t="s">
        <v>16771</v>
      </c>
    </row>
    <row r="7184" spans="11:12" ht="15" x14ac:dyDescent="0.25">
      <c r="K7184" s="94" t="s">
        <v>12142</v>
      </c>
      <c r="L7184" s="94" t="s">
        <v>16772</v>
      </c>
    </row>
    <row r="7185" spans="11:12" ht="15" x14ac:dyDescent="0.25">
      <c r="K7185" s="94" t="s">
        <v>12143</v>
      </c>
      <c r="L7185" s="94" t="s">
        <v>16773</v>
      </c>
    </row>
    <row r="7186" spans="11:12" ht="15" x14ac:dyDescent="0.25">
      <c r="K7186" s="94" t="s">
        <v>12144</v>
      </c>
      <c r="L7186" s="94" t="s">
        <v>16774</v>
      </c>
    </row>
    <row r="7187" spans="11:12" ht="15" x14ac:dyDescent="0.25">
      <c r="K7187" s="94" t="s">
        <v>12145</v>
      </c>
      <c r="L7187" s="94" t="s">
        <v>16775</v>
      </c>
    </row>
    <row r="7188" spans="11:12" ht="15" x14ac:dyDescent="0.25">
      <c r="K7188" s="94" t="s">
        <v>12146</v>
      </c>
      <c r="L7188" s="94" t="s">
        <v>16776</v>
      </c>
    </row>
    <row r="7189" spans="11:12" ht="15" x14ac:dyDescent="0.25">
      <c r="K7189" s="94" t="s">
        <v>12147</v>
      </c>
      <c r="L7189" s="94" t="s">
        <v>16777</v>
      </c>
    </row>
    <row r="7190" spans="11:12" ht="15" x14ac:dyDescent="0.25">
      <c r="K7190" s="94" t="s">
        <v>12148</v>
      </c>
      <c r="L7190" s="94" t="s">
        <v>16742</v>
      </c>
    </row>
    <row r="7191" spans="11:12" ht="15" x14ac:dyDescent="0.25">
      <c r="K7191" s="94" t="s">
        <v>12149</v>
      </c>
      <c r="L7191" s="94" t="s">
        <v>16778</v>
      </c>
    </row>
    <row r="7192" spans="11:12" ht="15" x14ac:dyDescent="0.25">
      <c r="K7192" s="94" t="s">
        <v>12150</v>
      </c>
      <c r="L7192" s="94" t="s">
        <v>16779</v>
      </c>
    </row>
    <row r="7193" spans="11:12" ht="15" x14ac:dyDescent="0.25">
      <c r="K7193" s="94" t="s">
        <v>12151</v>
      </c>
      <c r="L7193" s="94" t="s">
        <v>16780</v>
      </c>
    </row>
    <row r="7194" spans="11:12" ht="15" x14ac:dyDescent="0.25">
      <c r="K7194" s="94" t="s">
        <v>12152</v>
      </c>
      <c r="L7194" s="94" t="s">
        <v>16781</v>
      </c>
    </row>
    <row r="7195" spans="11:12" ht="15" x14ac:dyDescent="0.25">
      <c r="K7195" s="94" t="s">
        <v>12153</v>
      </c>
      <c r="L7195" s="94" t="s">
        <v>16782</v>
      </c>
    </row>
    <row r="7196" spans="11:12" ht="15" x14ac:dyDescent="0.25">
      <c r="K7196" s="94" t="s">
        <v>12154</v>
      </c>
      <c r="L7196" s="94" t="s">
        <v>16783</v>
      </c>
    </row>
    <row r="7197" spans="11:12" ht="15" x14ac:dyDescent="0.25">
      <c r="K7197" s="94" t="s">
        <v>12155</v>
      </c>
      <c r="L7197" s="94" t="s">
        <v>16784</v>
      </c>
    </row>
    <row r="7198" spans="11:12" ht="15" x14ac:dyDescent="0.25">
      <c r="K7198" s="94" t="s">
        <v>12156</v>
      </c>
      <c r="L7198" s="94" t="s">
        <v>16785</v>
      </c>
    </row>
    <row r="7199" spans="11:12" ht="15" x14ac:dyDescent="0.25">
      <c r="K7199" s="94" t="s">
        <v>12157</v>
      </c>
      <c r="L7199" s="94" t="s">
        <v>16786</v>
      </c>
    </row>
    <row r="7200" spans="11:12" ht="15" x14ac:dyDescent="0.25">
      <c r="K7200" s="94" t="s">
        <v>12158</v>
      </c>
      <c r="L7200" s="94" t="s">
        <v>16787</v>
      </c>
    </row>
    <row r="7201" spans="11:12" ht="15" x14ac:dyDescent="0.25">
      <c r="K7201" s="94" t="s">
        <v>12159</v>
      </c>
      <c r="L7201" s="94" t="s">
        <v>16788</v>
      </c>
    </row>
    <row r="7202" spans="11:12" ht="15" x14ac:dyDescent="0.25">
      <c r="K7202" s="94" t="s">
        <v>12160</v>
      </c>
      <c r="L7202" s="94" t="s">
        <v>16789</v>
      </c>
    </row>
    <row r="7203" spans="11:12" ht="15" x14ac:dyDescent="0.25">
      <c r="K7203" s="94" t="s">
        <v>12161</v>
      </c>
      <c r="L7203" s="94" t="s">
        <v>16790</v>
      </c>
    </row>
    <row r="7204" spans="11:12" ht="15" x14ac:dyDescent="0.25">
      <c r="K7204" s="94" t="s">
        <v>12162</v>
      </c>
      <c r="L7204" s="94" t="s">
        <v>16791</v>
      </c>
    </row>
    <row r="7205" spans="11:12" ht="15" x14ac:dyDescent="0.25">
      <c r="K7205" s="94" t="s">
        <v>12163</v>
      </c>
      <c r="L7205" s="94" t="s">
        <v>16792</v>
      </c>
    </row>
    <row r="7206" spans="11:12" ht="15" x14ac:dyDescent="0.25">
      <c r="K7206" s="94" t="s">
        <v>12164</v>
      </c>
      <c r="L7206" s="94" t="s">
        <v>16793</v>
      </c>
    </row>
    <row r="7207" spans="11:12" ht="15" x14ac:dyDescent="0.25">
      <c r="K7207" s="94" t="s">
        <v>12165</v>
      </c>
      <c r="L7207" s="94" t="s">
        <v>16794</v>
      </c>
    </row>
    <row r="7208" spans="11:12" ht="15" x14ac:dyDescent="0.25">
      <c r="K7208" s="94" t="s">
        <v>12166</v>
      </c>
      <c r="L7208" s="94" t="s">
        <v>16795</v>
      </c>
    </row>
    <row r="7209" spans="11:12" ht="15" x14ac:dyDescent="0.25">
      <c r="K7209" s="94" t="s">
        <v>12167</v>
      </c>
      <c r="L7209" s="94" t="s">
        <v>16796</v>
      </c>
    </row>
    <row r="7210" spans="11:12" ht="15" x14ac:dyDescent="0.25">
      <c r="K7210" s="94" t="s">
        <v>12168</v>
      </c>
      <c r="L7210" s="94" t="s">
        <v>16797</v>
      </c>
    </row>
    <row r="7211" spans="11:12" ht="15" x14ac:dyDescent="0.25">
      <c r="K7211" s="94" t="s">
        <v>16798</v>
      </c>
      <c r="L7211" s="94" t="s">
        <v>16799</v>
      </c>
    </row>
    <row r="7212" spans="11:12" ht="15" x14ac:dyDescent="0.25">
      <c r="K7212" s="94" t="s">
        <v>16800</v>
      </c>
      <c r="L7212" s="94" t="s">
        <v>16801</v>
      </c>
    </row>
    <row r="7213" spans="11:12" ht="15" x14ac:dyDescent="0.25">
      <c r="K7213" s="94" t="s">
        <v>16802</v>
      </c>
      <c r="L7213" s="94" t="s">
        <v>16803</v>
      </c>
    </row>
    <row r="7214" spans="11:12" ht="15" x14ac:dyDescent="0.25">
      <c r="K7214" s="94" t="s">
        <v>23279</v>
      </c>
      <c r="L7214" s="94" t="s">
        <v>23280</v>
      </c>
    </row>
    <row r="7215" spans="11:12" ht="15" x14ac:dyDescent="0.25">
      <c r="K7215" s="94" t="s">
        <v>23281</v>
      </c>
      <c r="L7215" s="94" t="s">
        <v>23282</v>
      </c>
    </row>
    <row r="7216" spans="11:12" ht="15" x14ac:dyDescent="0.25">
      <c r="K7216" s="94" t="s">
        <v>23283</v>
      </c>
      <c r="L7216" s="94" t="s">
        <v>23284</v>
      </c>
    </row>
    <row r="7217" spans="11:12" ht="15" x14ac:dyDescent="0.25">
      <c r="K7217" s="94" t="s">
        <v>23285</v>
      </c>
      <c r="L7217" s="94" t="s">
        <v>23286</v>
      </c>
    </row>
    <row r="7218" spans="11:12" ht="15" x14ac:dyDescent="0.25">
      <c r="K7218" s="94" t="s">
        <v>23287</v>
      </c>
      <c r="L7218" s="94" t="s">
        <v>23288</v>
      </c>
    </row>
    <row r="7219" spans="11:12" ht="15" x14ac:dyDescent="0.25">
      <c r="K7219" s="94" t="s">
        <v>23289</v>
      </c>
      <c r="L7219" s="94" t="s">
        <v>23290</v>
      </c>
    </row>
    <row r="7220" spans="11:12" ht="15" x14ac:dyDescent="0.25">
      <c r="K7220" s="94" t="s">
        <v>23291</v>
      </c>
      <c r="L7220" s="94" t="s">
        <v>23292</v>
      </c>
    </row>
    <row r="7221" spans="11:12" ht="15" x14ac:dyDescent="0.25">
      <c r="K7221" s="94" t="s">
        <v>23293</v>
      </c>
      <c r="L7221" s="94" t="s">
        <v>23294</v>
      </c>
    </row>
    <row r="7222" spans="11:12" ht="15" x14ac:dyDescent="0.25">
      <c r="K7222" s="94" t="s">
        <v>23295</v>
      </c>
      <c r="L7222" s="94" t="s">
        <v>23296</v>
      </c>
    </row>
    <row r="7223" spans="11:12" ht="15" x14ac:dyDescent="0.25">
      <c r="K7223" s="94" t="s">
        <v>23297</v>
      </c>
      <c r="L7223" s="94" t="s">
        <v>23298</v>
      </c>
    </row>
    <row r="7224" spans="11:12" ht="15" x14ac:dyDescent="0.25">
      <c r="K7224" s="94" t="s">
        <v>23299</v>
      </c>
      <c r="L7224" s="94" t="s">
        <v>23300</v>
      </c>
    </row>
    <row r="7225" spans="11:12" ht="15" x14ac:dyDescent="0.25">
      <c r="K7225" s="94" t="s">
        <v>23301</v>
      </c>
      <c r="L7225" s="94" t="s">
        <v>23302</v>
      </c>
    </row>
    <row r="7226" spans="11:12" ht="15" x14ac:dyDescent="0.25">
      <c r="K7226" s="94" t="s">
        <v>23303</v>
      </c>
      <c r="L7226" s="94" t="s">
        <v>23304</v>
      </c>
    </row>
    <row r="7227" spans="11:12" ht="15" x14ac:dyDescent="0.25">
      <c r="K7227" s="94" t="s">
        <v>23305</v>
      </c>
      <c r="L7227" s="94" t="s">
        <v>23306</v>
      </c>
    </row>
    <row r="7228" spans="11:12" ht="15" x14ac:dyDescent="0.25">
      <c r="K7228" s="94" t="s">
        <v>23307</v>
      </c>
      <c r="L7228" s="94" t="s">
        <v>23308</v>
      </c>
    </row>
    <row r="7229" spans="11:12" ht="15" x14ac:dyDescent="0.25">
      <c r="K7229" s="94" t="s">
        <v>23309</v>
      </c>
      <c r="L7229" s="94" t="s">
        <v>24341</v>
      </c>
    </row>
    <row r="7230" spans="11:12" ht="15" x14ac:dyDescent="0.25">
      <c r="K7230" s="94" t="s">
        <v>24342</v>
      </c>
      <c r="L7230" s="94" t="s">
        <v>24343</v>
      </c>
    </row>
    <row r="7231" spans="11:12" ht="15" x14ac:dyDescent="0.25">
      <c r="K7231" s="94" t="s">
        <v>24344</v>
      </c>
      <c r="L7231" s="94" t="s">
        <v>24345</v>
      </c>
    </row>
    <row r="7232" spans="11:12" ht="15" x14ac:dyDescent="0.25">
      <c r="K7232" s="94" t="s">
        <v>24346</v>
      </c>
      <c r="L7232" s="94" t="s">
        <v>24347</v>
      </c>
    </row>
    <row r="7233" spans="11:12" ht="15" x14ac:dyDescent="0.25">
      <c r="K7233" s="94" t="s">
        <v>24348</v>
      </c>
      <c r="L7233" s="94" t="s">
        <v>24349</v>
      </c>
    </row>
    <row r="7234" spans="11:12" ht="15" x14ac:dyDescent="0.25">
      <c r="K7234" s="94" t="s">
        <v>24350</v>
      </c>
      <c r="L7234" s="94" t="s">
        <v>24351</v>
      </c>
    </row>
    <row r="7235" spans="11:12" ht="15" x14ac:dyDescent="0.25">
      <c r="K7235" s="94" t="s">
        <v>24352</v>
      </c>
      <c r="L7235" s="94" t="s">
        <v>24353</v>
      </c>
    </row>
    <row r="7236" spans="11:12" ht="15" x14ac:dyDescent="0.25">
      <c r="K7236" s="94" t="s">
        <v>24354</v>
      </c>
      <c r="L7236" s="94" t="s">
        <v>24355</v>
      </c>
    </row>
    <row r="7237" spans="11:12" ht="15" x14ac:dyDescent="0.25">
      <c r="K7237" s="94" t="s">
        <v>24356</v>
      </c>
      <c r="L7237" s="94" t="s">
        <v>24357</v>
      </c>
    </row>
    <row r="7238" spans="11:12" ht="15" x14ac:dyDescent="0.25">
      <c r="K7238" s="94" t="s">
        <v>24358</v>
      </c>
      <c r="L7238" s="94" t="s">
        <v>24359</v>
      </c>
    </row>
    <row r="7239" spans="11:12" ht="15" x14ac:dyDescent="0.25">
      <c r="K7239" s="94" t="s">
        <v>24360</v>
      </c>
      <c r="L7239" s="94" t="s">
        <v>24361</v>
      </c>
    </row>
    <row r="7240" spans="11:12" ht="15" x14ac:dyDescent="0.25">
      <c r="K7240" s="94" t="s">
        <v>24362</v>
      </c>
      <c r="L7240" s="94" t="s">
        <v>24363</v>
      </c>
    </row>
    <row r="7241" spans="11:12" ht="15" x14ac:dyDescent="0.25">
      <c r="K7241" s="94" t="s">
        <v>24364</v>
      </c>
      <c r="L7241" s="94" t="s">
        <v>24365</v>
      </c>
    </row>
    <row r="7242" spans="11:12" ht="15" x14ac:dyDescent="0.25">
      <c r="K7242" s="94" t="s">
        <v>24366</v>
      </c>
      <c r="L7242" s="94" t="s">
        <v>24367</v>
      </c>
    </row>
    <row r="7243" spans="11:12" ht="15" x14ac:dyDescent="0.25">
      <c r="K7243" s="94" t="s">
        <v>24368</v>
      </c>
      <c r="L7243" s="94" t="s">
        <v>24369</v>
      </c>
    </row>
    <row r="7244" spans="11:12" ht="15" x14ac:dyDescent="0.25">
      <c r="K7244" s="94" t="s">
        <v>24370</v>
      </c>
      <c r="L7244" s="94" t="s">
        <v>24371</v>
      </c>
    </row>
    <row r="7245" spans="11:12" ht="15" x14ac:dyDescent="0.25">
      <c r="K7245" s="94" t="s">
        <v>24372</v>
      </c>
      <c r="L7245" s="94" t="s">
        <v>24373</v>
      </c>
    </row>
    <row r="7246" spans="11:12" ht="15" x14ac:dyDescent="0.25">
      <c r="K7246" s="94" t="s">
        <v>24374</v>
      </c>
      <c r="L7246" s="94" t="s">
        <v>24375</v>
      </c>
    </row>
    <row r="7247" spans="11:12" ht="15" x14ac:dyDescent="0.25">
      <c r="K7247" s="94" t="s">
        <v>24376</v>
      </c>
      <c r="L7247" s="94" t="s">
        <v>24377</v>
      </c>
    </row>
    <row r="7248" spans="11:12" ht="15" x14ac:dyDescent="0.25">
      <c r="K7248" s="94" t="s">
        <v>8568</v>
      </c>
      <c r="L7248" s="94" t="s">
        <v>16804</v>
      </c>
    </row>
    <row r="7249" spans="11:12" ht="15" x14ac:dyDescent="0.25">
      <c r="K7249" s="94" t="s">
        <v>8569</v>
      </c>
      <c r="L7249" s="94" t="s">
        <v>16805</v>
      </c>
    </row>
    <row r="7250" spans="11:12" ht="15" x14ac:dyDescent="0.25">
      <c r="K7250" s="94" t="s">
        <v>16806</v>
      </c>
      <c r="L7250" s="94" t="s">
        <v>16807</v>
      </c>
    </row>
    <row r="7251" spans="11:12" ht="15" x14ac:dyDescent="0.25">
      <c r="K7251" s="94" t="s">
        <v>8570</v>
      </c>
      <c r="L7251" s="94" t="s">
        <v>16808</v>
      </c>
    </row>
    <row r="7252" spans="11:12" ht="15" x14ac:dyDescent="0.25">
      <c r="K7252" s="94" t="s">
        <v>8571</v>
      </c>
      <c r="L7252" s="94" t="s">
        <v>16809</v>
      </c>
    </row>
    <row r="7253" spans="11:12" ht="15" x14ac:dyDescent="0.25">
      <c r="K7253" s="94" t="s">
        <v>8572</v>
      </c>
      <c r="L7253" s="94" t="s">
        <v>16809</v>
      </c>
    </row>
    <row r="7254" spans="11:12" ht="15" x14ac:dyDescent="0.25">
      <c r="K7254" s="94" t="s">
        <v>8573</v>
      </c>
      <c r="L7254" s="94" t="s">
        <v>16810</v>
      </c>
    </row>
    <row r="7255" spans="11:12" ht="15" x14ac:dyDescent="0.25">
      <c r="K7255" s="94" t="s">
        <v>8574</v>
      </c>
      <c r="L7255" s="94" t="s">
        <v>16811</v>
      </c>
    </row>
    <row r="7256" spans="11:12" ht="15" x14ac:dyDescent="0.25">
      <c r="K7256" s="94" t="s">
        <v>8575</v>
      </c>
      <c r="L7256" s="94" t="s">
        <v>16812</v>
      </c>
    </row>
    <row r="7257" spans="11:12" ht="15" x14ac:dyDescent="0.25">
      <c r="K7257" s="94" t="s">
        <v>8576</v>
      </c>
      <c r="L7257" s="94" t="s">
        <v>16813</v>
      </c>
    </row>
    <row r="7258" spans="11:12" ht="15" x14ac:dyDescent="0.25">
      <c r="K7258" s="94" t="s">
        <v>8577</v>
      </c>
      <c r="L7258" s="94" t="s">
        <v>16814</v>
      </c>
    </row>
    <row r="7259" spans="11:12" ht="15" x14ac:dyDescent="0.25">
      <c r="K7259" s="94" t="s">
        <v>8578</v>
      </c>
      <c r="L7259" s="94" t="s">
        <v>8579</v>
      </c>
    </row>
    <row r="7260" spans="11:12" ht="15" x14ac:dyDescent="0.25">
      <c r="K7260" s="94" t="s">
        <v>8580</v>
      </c>
      <c r="L7260" s="94" t="s">
        <v>16815</v>
      </c>
    </row>
    <row r="7261" spans="11:12" ht="15" x14ac:dyDescent="0.25">
      <c r="K7261" s="94" t="s">
        <v>8581</v>
      </c>
      <c r="L7261" s="94" t="s">
        <v>16816</v>
      </c>
    </row>
    <row r="7262" spans="11:12" ht="15" x14ac:dyDescent="0.25">
      <c r="K7262" s="94" t="s">
        <v>8582</v>
      </c>
      <c r="L7262" s="94" t="s">
        <v>16817</v>
      </c>
    </row>
    <row r="7263" spans="11:12" ht="15" x14ac:dyDescent="0.25">
      <c r="K7263" s="94" t="s">
        <v>8583</v>
      </c>
      <c r="L7263" s="94" t="s">
        <v>16818</v>
      </c>
    </row>
    <row r="7264" spans="11:12" ht="15" x14ac:dyDescent="0.25">
      <c r="K7264" s="94" t="s">
        <v>12169</v>
      </c>
      <c r="L7264" s="94" t="s">
        <v>12170</v>
      </c>
    </row>
    <row r="7265" spans="11:12" ht="15" x14ac:dyDescent="0.25">
      <c r="K7265" s="94" t="s">
        <v>16819</v>
      </c>
      <c r="L7265" s="94" t="s">
        <v>16820</v>
      </c>
    </row>
    <row r="7266" spans="11:12" ht="15" x14ac:dyDescent="0.25">
      <c r="K7266" s="94" t="s">
        <v>16821</v>
      </c>
      <c r="L7266" s="94" t="s">
        <v>16822</v>
      </c>
    </row>
    <row r="7267" spans="11:12" ht="15" x14ac:dyDescent="0.25">
      <c r="K7267" s="94" t="s">
        <v>24378</v>
      </c>
      <c r="L7267" s="94" t="s">
        <v>24379</v>
      </c>
    </row>
    <row r="7268" spans="11:12" ht="15" x14ac:dyDescent="0.25">
      <c r="K7268" s="94" t="s">
        <v>24380</v>
      </c>
      <c r="L7268" s="94" t="s">
        <v>24381</v>
      </c>
    </row>
    <row r="7269" spans="11:12" ht="15" x14ac:dyDescent="0.25">
      <c r="K7269" s="94" t="s">
        <v>16823</v>
      </c>
      <c r="L7269" s="94" t="s">
        <v>16824</v>
      </c>
    </row>
    <row r="7270" spans="11:12" ht="15" x14ac:dyDescent="0.25">
      <c r="K7270" s="94" t="s">
        <v>8584</v>
      </c>
      <c r="L7270" s="94" t="s">
        <v>16825</v>
      </c>
    </row>
    <row r="7271" spans="11:12" ht="15" x14ac:dyDescent="0.25">
      <c r="K7271" s="94" t="s">
        <v>8585</v>
      </c>
      <c r="L7271" s="94" t="s">
        <v>16826</v>
      </c>
    </row>
    <row r="7272" spans="11:12" ht="15" x14ac:dyDescent="0.25">
      <c r="K7272" s="94" t="s">
        <v>8586</v>
      </c>
      <c r="L7272" s="94" t="s">
        <v>16827</v>
      </c>
    </row>
    <row r="7273" spans="11:12" ht="15" x14ac:dyDescent="0.25">
      <c r="K7273" s="94" t="s">
        <v>8587</v>
      </c>
      <c r="L7273" s="94" t="s">
        <v>16828</v>
      </c>
    </row>
    <row r="7274" spans="11:12" ht="15" x14ac:dyDescent="0.25">
      <c r="K7274" s="94" t="s">
        <v>8588</v>
      </c>
      <c r="L7274" s="94" t="s">
        <v>16829</v>
      </c>
    </row>
    <row r="7275" spans="11:12" ht="15" x14ac:dyDescent="0.25">
      <c r="K7275" s="94" t="s">
        <v>8589</v>
      </c>
      <c r="L7275" s="94" t="s">
        <v>16830</v>
      </c>
    </row>
    <row r="7276" spans="11:12" ht="15" x14ac:dyDescent="0.25">
      <c r="K7276" s="94" t="s">
        <v>8590</v>
      </c>
      <c r="L7276" s="94" t="s">
        <v>16831</v>
      </c>
    </row>
    <row r="7277" spans="11:12" ht="15" x14ac:dyDescent="0.25">
      <c r="K7277" s="94" t="s">
        <v>8591</v>
      </c>
      <c r="L7277" s="94" t="s">
        <v>16832</v>
      </c>
    </row>
    <row r="7278" spans="11:12" ht="15" x14ac:dyDescent="0.25">
      <c r="K7278" s="94" t="s">
        <v>8592</v>
      </c>
      <c r="L7278" s="94" t="s">
        <v>16833</v>
      </c>
    </row>
    <row r="7279" spans="11:12" ht="15" x14ac:dyDescent="0.25">
      <c r="K7279" s="94" t="s">
        <v>8593</v>
      </c>
      <c r="L7279" s="94" t="s">
        <v>16834</v>
      </c>
    </row>
    <row r="7280" spans="11:12" ht="15" x14ac:dyDescent="0.25">
      <c r="K7280" s="94" t="s">
        <v>8594</v>
      </c>
      <c r="L7280" s="94" t="s">
        <v>16835</v>
      </c>
    </row>
    <row r="7281" spans="11:12" ht="15" x14ac:dyDescent="0.25">
      <c r="K7281" s="94" t="s">
        <v>8595</v>
      </c>
      <c r="L7281" s="94" t="s">
        <v>16836</v>
      </c>
    </row>
    <row r="7282" spans="11:12" ht="15" x14ac:dyDescent="0.25">
      <c r="K7282" s="94" t="s">
        <v>8596</v>
      </c>
      <c r="L7282" s="94" t="s">
        <v>16837</v>
      </c>
    </row>
    <row r="7283" spans="11:12" ht="15" x14ac:dyDescent="0.25">
      <c r="K7283" s="94" t="s">
        <v>8597</v>
      </c>
      <c r="L7283" s="94" t="s">
        <v>16838</v>
      </c>
    </row>
    <row r="7284" spans="11:12" ht="15" x14ac:dyDescent="0.25">
      <c r="K7284" s="94" t="s">
        <v>8598</v>
      </c>
      <c r="L7284" s="94" t="s">
        <v>16839</v>
      </c>
    </row>
    <row r="7285" spans="11:12" ht="15" x14ac:dyDescent="0.25">
      <c r="K7285" s="94" t="s">
        <v>8599</v>
      </c>
      <c r="L7285" s="94" t="s">
        <v>16840</v>
      </c>
    </row>
    <row r="7286" spans="11:12" ht="15" x14ac:dyDescent="0.25">
      <c r="K7286" s="94" t="s">
        <v>8600</v>
      </c>
      <c r="L7286" s="94" t="s">
        <v>16841</v>
      </c>
    </row>
    <row r="7287" spans="11:12" ht="15" x14ac:dyDescent="0.25">
      <c r="K7287" s="94" t="s">
        <v>8601</v>
      </c>
      <c r="L7287" s="94" t="s">
        <v>16842</v>
      </c>
    </row>
    <row r="7288" spans="11:12" ht="15" x14ac:dyDescent="0.25">
      <c r="K7288" s="94" t="s">
        <v>8602</v>
      </c>
      <c r="L7288" s="94" t="s">
        <v>16843</v>
      </c>
    </row>
    <row r="7289" spans="11:12" ht="15" x14ac:dyDescent="0.25">
      <c r="K7289" s="94" t="s">
        <v>8603</v>
      </c>
      <c r="L7289" s="94" t="s">
        <v>16844</v>
      </c>
    </row>
    <row r="7290" spans="11:12" ht="15" x14ac:dyDescent="0.25">
      <c r="K7290" s="94" t="s">
        <v>8604</v>
      </c>
      <c r="L7290" s="94" t="s">
        <v>16845</v>
      </c>
    </row>
    <row r="7291" spans="11:12" ht="15" x14ac:dyDescent="0.25">
      <c r="K7291" s="94" t="s">
        <v>8605</v>
      </c>
      <c r="L7291" s="94" t="s">
        <v>16846</v>
      </c>
    </row>
    <row r="7292" spans="11:12" ht="15" x14ac:dyDescent="0.25">
      <c r="K7292" s="94" t="s">
        <v>8606</v>
      </c>
      <c r="L7292" s="94" t="s">
        <v>16847</v>
      </c>
    </row>
    <row r="7293" spans="11:12" ht="15" x14ac:dyDescent="0.25">
      <c r="K7293" s="94" t="s">
        <v>8607</v>
      </c>
      <c r="L7293" s="94" t="s">
        <v>16848</v>
      </c>
    </row>
    <row r="7294" spans="11:12" ht="15" x14ac:dyDescent="0.25">
      <c r="K7294" s="94" t="s">
        <v>8608</v>
      </c>
      <c r="L7294" s="94" t="s">
        <v>16849</v>
      </c>
    </row>
    <row r="7295" spans="11:12" ht="15" x14ac:dyDescent="0.25">
      <c r="K7295" s="94" t="s">
        <v>8609</v>
      </c>
      <c r="L7295" s="94" t="s">
        <v>16850</v>
      </c>
    </row>
    <row r="7296" spans="11:12" ht="15" x14ac:dyDescent="0.25">
      <c r="K7296" s="94" t="s">
        <v>8610</v>
      </c>
      <c r="L7296" s="94" t="s">
        <v>16851</v>
      </c>
    </row>
    <row r="7297" spans="11:12" ht="15" x14ac:dyDescent="0.25">
      <c r="K7297" s="94" t="s">
        <v>8611</v>
      </c>
      <c r="L7297" s="94" t="s">
        <v>16852</v>
      </c>
    </row>
    <row r="7298" spans="11:12" ht="15" x14ac:dyDescent="0.25">
      <c r="K7298" s="94" t="s">
        <v>8612</v>
      </c>
      <c r="L7298" s="94" t="s">
        <v>16853</v>
      </c>
    </row>
    <row r="7299" spans="11:12" ht="15" x14ac:dyDescent="0.25">
      <c r="K7299" s="94" t="s">
        <v>8613</v>
      </c>
      <c r="L7299" s="94" t="s">
        <v>16854</v>
      </c>
    </row>
    <row r="7300" spans="11:12" ht="15" x14ac:dyDescent="0.25">
      <c r="K7300" s="94" t="s">
        <v>12171</v>
      </c>
      <c r="L7300" s="94" t="s">
        <v>16855</v>
      </c>
    </row>
    <row r="7301" spans="11:12" ht="15" x14ac:dyDescent="0.25">
      <c r="K7301" s="94" t="s">
        <v>12172</v>
      </c>
      <c r="L7301" s="94" t="s">
        <v>16856</v>
      </c>
    </row>
    <row r="7302" spans="11:12" ht="15" x14ac:dyDescent="0.25">
      <c r="K7302" s="94" t="s">
        <v>12173</v>
      </c>
      <c r="L7302" s="94" t="s">
        <v>16857</v>
      </c>
    </row>
    <row r="7303" spans="11:12" ht="15" x14ac:dyDescent="0.25">
      <c r="K7303" s="94" t="s">
        <v>12174</v>
      </c>
      <c r="L7303" s="94" t="s">
        <v>16858</v>
      </c>
    </row>
    <row r="7304" spans="11:12" ht="15" x14ac:dyDescent="0.25">
      <c r="K7304" s="94" t="s">
        <v>12175</v>
      </c>
      <c r="L7304" s="94" t="s">
        <v>16859</v>
      </c>
    </row>
    <row r="7305" spans="11:12" ht="15" x14ac:dyDescent="0.25">
      <c r="K7305" s="94" t="s">
        <v>12176</v>
      </c>
      <c r="L7305" s="94" t="s">
        <v>16860</v>
      </c>
    </row>
    <row r="7306" spans="11:12" ht="15" x14ac:dyDescent="0.25">
      <c r="K7306" s="94" t="s">
        <v>12177</v>
      </c>
      <c r="L7306" s="94" t="s">
        <v>16861</v>
      </c>
    </row>
    <row r="7307" spans="11:12" ht="15" x14ac:dyDescent="0.25">
      <c r="K7307" s="94" t="s">
        <v>12178</v>
      </c>
      <c r="L7307" s="94" t="s">
        <v>16862</v>
      </c>
    </row>
    <row r="7308" spans="11:12" ht="15" x14ac:dyDescent="0.25">
      <c r="K7308" s="94" t="s">
        <v>12179</v>
      </c>
      <c r="L7308" s="94" t="s">
        <v>16863</v>
      </c>
    </row>
    <row r="7309" spans="11:12" ht="15" x14ac:dyDescent="0.25">
      <c r="K7309" s="94" t="s">
        <v>12180</v>
      </c>
      <c r="L7309" s="94" t="s">
        <v>16864</v>
      </c>
    </row>
    <row r="7310" spans="11:12" ht="15" x14ac:dyDescent="0.25">
      <c r="K7310" s="94" t="s">
        <v>12181</v>
      </c>
      <c r="L7310" s="94" t="s">
        <v>16865</v>
      </c>
    </row>
    <row r="7311" spans="11:12" ht="15" x14ac:dyDescent="0.25">
      <c r="K7311" s="94" t="s">
        <v>12182</v>
      </c>
      <c r="L7311" s="94" t="s">
        <v>16866</v>
      </c>
    </row>
    <row r="7312" spans="11:12" ht="15" x14ac:dyDescent="0.25">
      <c r="K7312" s="94" t="s">
        <v>12183</v>
      </c>
      <c r="L7312" s="94" t="s">
        <v>16867</v>
      </c>
    </row>
    <row r="7313" spans="11:12" ht="15" x14ac:dyDescent="0.25">
      <c r="K7313" s="94" t="s">
        <v>12184</v>
      </c>
      <c r="L7313" s="94" t="s">
        <v>16868</v>
      </c>
    </row>
    <row r="7314" spans="11:12" ht="15" x14ac:dyDescent="0.25">
      <c r="K7314" s="94" t="s">
        <v>12185</v>
      </c>
      <c r="L7314" s="94" t="s">
        <v>16793</v>
      </c>
    </row>
    <row r="7315" spans="11:12" ht="15" x14ac:dyDescent="0.25">
      <c r="K7315" s="94" t="s">
        <v>12186</v>
      </c>
      <c r="L7315" s="94" t="s">
        <v>12187</v>
      </c>
    </row>
    <row r="7316" spans="11:12" ht="15" x14ac:dyDescent="0.25">
      <c r="K7316" s="94" t="s">
        <v>12188</v>
      </c>
      <c r="L7316" s="94" t="s">
        <v>16869</v>
      </c>
    </row>
    <row r="7317" spans="11:12" ht="15" x14ac:dyDescent="0.25">
      <c r="K7317" s="94" t="s">
        <v>16870</v>
      </c>
      <c r="L7317" s="94" t="s">
        <v>16871</v>
      </c>
    </row>
    <row r="7318" spans="11:12" ht="15" x14ac:dyDescent="0.25">
      <c r="K7318" s="94" t="s">
        <v>16872</v>
      </c>
      <c r="L7318" s="94" t="s">
        <v>16873</v>
      </c>
    </row>
    <row r="7319" spans="11:12" ht="15" x14ac:dyDescent="0.25">
      <c r="K7319" s="94" t="s">
        <v>16874</v>
      </c>
      <c r="L7319" s="94" t="s">
        <v>16875</v>
      </c>
    </row>
    <row r="7320" spans="11:12" ht="15" x14ac:dyDescent="0.25">
      <c r="K7320" s="94" t="s">
        <v>16876</v>
      </c>
      <c r="L7320" s="94" t="s">
        <v>16726</v>
      </c>
    </row>
    <row r="7321" spans="11:12" ht="15" x14ac:dyDescent="0.25">
      <c r="K7321" s="94" t="s">
        <v>16877</v>
      </c>
      <c r="L7321" s="94" t="s">
        <v>16878</v>
      </c>
    </row>
    <row r="7322" spans="11:12" ht="15" x14ac:dyDescent="0.25">
      <c r="K7322" s="94" t="s">
        <v>16879</v>
      </c>
      <c r="L7322" s="94" t="s">
        <v>16880</v>
      </c>
    </row>
    <row r="7323" spans="11:12" ht="15" x14ac:dyDescent="0.25">
      <c r="K7323" s="94" t="s">
        <v>16881</v>
      </c>
      <c r="L7323" s="94" t="s">
        <v>16882</v>
      </c>
    </row>
    <row r="7324" spans="11:12" ht="15" x14ac:dyDescent="0.25">
      <c r="K7324" s="94" t="s">
        <v>16883</v>
      </c>
      <c r="L7324" s="94" t="s">
        <v>16884</v>
      </c>
    </row>
    <row r="7325" spans="11:12" ht="15" x14ac:dyDescent="0.25">
      <c r="K7325" s="94" t="s">
        <v>16885</v>
      </c>
      <c r="L7325" s="94" t="s">
        <v>16886</v>
      </c>
    </row>
    <row r="7326" spans="11:12" ht="15" x14ac:dyDescent="0.25">
      <c r="K7326" s="94" t="s">
        <v>16887</v>
      </c>
      <c r="L7326" s="94" t="s">
        <v>16888</v>
      </c>
    </row>
    <row r="7327" spans="11:12" ht="15" x14ac:dyDescent="0.25">
      <c r="K7327" s="94" t="s">
        <v>16889</v>
      </c>
      <c r="L7327" s="94" t="s">
        <v>16890</v>
      </c>
    </row>
    <row r="7328" spans="11:12" ht="15" x14ac:dyDescent="0.25">
      <c r="K7328" s="94" t="s">
        <v>16891</v>
      </c>
      <c r="L7328" s="94" t="s">
        <v>16892</v>
      </c>
    </row>
    <row r="7329" spans="11:12" ht="15" x14ac:dyDescent="0.25">
      <c r="K7329" s="94" t="s">
        <v>16893</v>
      </c>
      <c r="L7329" s="94" t="s">
        <v>16894</v>
      </c>
    </row>
    <row r="7330" spans="11:12" ht="15" x14ac:dyDescent="0.25">
      <c r="K7330" s="94" t="s">
        <v>16895</v>
      </c>
      <c r="L7330" s="94" t="s">
        <v>16896</v>
      </c>
    </row>
    <row r="7331" spans="11:12" ht="15" x14ac:dyDescent="0.25">
      <c r="K7331" s="94" t="s">
        <v>16897</v>
      </c>
      <c r="L7331" s="94" t="s">
        <v>16898</v>
      </c>
    </row>
    <row r="7332" spans="11:12" ht="15" x14ac:dyDescent="0.25">
      <c r="K7332" s="94" t="s">
        <v>16899</v>
      </c>
      <c r="L7332" s="94" t="s">
        <v>16900</v>
      </c>
    </row>
    <row r="7333" spans="11:12" ht="15" x14ac:dyDescent="0.25">
      <c r="K7333" s="94" t="s">
        <v>16901</v>
      </c>
      <c r="L7333" s="94" t="s">
        <v>16902</v>
      </c>
    </row>
    <row r="7334" spans="11:12" ht="15" x14ac:dyDescent="0.25">
      <c r="K7334" s="94" t="s">
        <v>23310</v>
      </c>
      <c r="L7334" s="94" t="s">
        <v>23311</v>
      </c>
    </row>
    <row r="7335" spans="11:12" ht="15" x14ac:dyDescent="0.25">
      <c r="K7335" s="94" t="s">
        <v>23312</v>
      </c>
      <c r="L7335" s="94" t="s">
        <v>23313</v>
      </c>
    </row>
    <row r="7336" spans="11:12" ht="15" x14ac:dyDescent="0.25">
      <c r="K7336" s="94" t="s">
        <v>23314</v>
      </c>
      <c r="L7336" s="94" t="s">
        <v>23315</v>
      </c>
    </row>
    <row r="7337" spans="11:12" ht="15" x14ac:dyDescent="0.25">
      <c r="K7337" s="94" t="s">
        <v>23316</v>
      </c>
      <c r="L7337" s="94" t="s">
        <v>23317</v>
      </c>
    </row>
    <row r="7338" spans="11:12" ht="15" x14ac:dyDescent="0.25">
      <c r="K7338" s="94" t="s">
        <v>23318</v>
      </c>
      <c r="L7338" s="94" t="s">
        <v>23319</v>
      </c>
    </row>
    <row r="7339" spans="11:12" ht="15" x14ac:dyDescent="0.25">
      <c r="K7339" s="94" t="s">
        <v>23320</v>
      </c>
      <c r="L7339" s="94" t="s">
        <v>23286</v>
      </c>
    </row>
    <row r="7340" spans="11:12" ht="15" x14ac:dyDescent="0.25">
      <c r="K7340" s="94" t="s">
        <v>23321</v>
      </c>
      <c r="L7340" s="94" t="s">
        <v>23322</v>
      </c>
    </row>
    <row r="7341" spans="11:12" ht="15" x14ac:dyDescent="0.25">
      <c r="K7341" s="94" t="s">
        <v>23323</v>
      </c>
      <c r="L7341" s="94" t="s">
        <v>23324</v>
      </c>
    </row>
    <row r="7342" spans="11:12" ht="15" x14ac:dyDescent="0.25">
      <c r="K7342" s="94" t="s">
        <v>23325</v>
      </c>
      <c r="L7342" s="94" t="s">
        <v>23326</v>
      </c>
    </row>
    <row r="7343" spans="11:12" ht="15" x14ac:dyDescent="0.25">
      <c r="K7343" s="94" t="s">
        <v>23327</v>
      </c>
      <c r="L7343" s="94" t="s">
        <v>23328</v>
      </c>
    </row>
    <row r="7344" spans="11:12" ht="15" x14ac:dyDescent="0.25">
      <c r="K7344" s="94" t="s">
        <v>23329</v>
      </c>
      <c r="L7344" s="94" t="s">
        <v>23330</v>
      </c>
    </row>
    <row r="7345" spans="11:12" ht="15" x14ac:dyDescent="0.25">
      <c r="K7345" s="94" t="s">
        <v>23331</v>
      </c>
      <c r="L7345" s="94" t="s">
        <v>23332</v>
      </c>
    </row>
    <row r="7346" spans="11:12" ht="15" x14ac:dyDescent="0.25">
      <c r="K7346" s="94" t="s">
        <v>23333</v>
      </c>
      <c r="L7346" s="94" t="s">
        <v>23300</v>
      </c>
    </row>
    <row r="7347" spans="11:12" ht="15" x14ac:dyDescent="0.25">
      <c r="K7347" s="94" t="s">
        <v>23334</v>
      </c>
      <c r="L7347" s="94" t="s">
        <v>23306</v>
      </c>
    </row>
    <row r="7348" spans="11:12" ht="15" x14ac:dyDescent="0.25">
      <c r="K7348" s="94" t="s">
        <v>23335</v>
      </c>
      <c r="L7348" s="94" t="s">
        <v>23336</v>
      </c>
    </row>
    <row r="7349" spans="11:12" ht="15" x14ac:dyDescent="0.25">
      <c r="K7349" s="94" t="s">
        <v>24382</v>
      </c>
      <c r="L7349" s="94" t="s">
        <v>24383</v>
      </c>
    </row>
    <row r="7350" spans="11:12" ht="15" x14ac:dyDescent="0.25">
      <c r="K7350" s="94" t="s">
        <v>24384</v>
      </c>
      <c r="L7350" s="94" t="s">
        <v>24343</v>
      </c>
    </row>
    <row r="7351" spans="11:12" ht="15" x14ac:dyDescent="0.25">
      <c r="K7351" s="94" t="s">
        <v>24385</v>
      </c>
      <c r="L7351" s="94" t="s">
        <v>24386</v>
      </c>
    </row>
    <row r="7352" spans="11:12" ht="15" x14ac:dyDescent="0.25">
      <c r="K7352" s="94" t="s">
        <v>24387</v>
      </c>
      <c r="L7352" s="94" t="s">
        <v>24388</v>
      </c>
    </row>
    <row r="7353" spans="11:12" ht="15" x14ac:dyDescent="0.25">
      <c r="K7353" s="94" t="s">
        <v>24389</v>
      </c>
      <c r="L7353" s="94" t="s">
        <v>24390</v>
      </c>
    </row>
    <row r="7354" spans="11:12" ht="15" x14ac:dyDescent="0.25">
      <c r="K7354" s="94" t="s">
        <v>24391</v>
      </c>
      <c r="L7354" s="94" t="s">
        <v>24392</v>
      </c>
    </row>
    <row r="7355" spans="11:12" ht="15" x14ac:dyDescent="0.25">
      <c r="K7355" s="94" t="s">
        <v>24393</v>
      </c>
      <c r="L7355" s="94" t="s">
        <v>24394</v>
      </c>
    </row>
    <row r="7356" spans="11:12" ht="15" x14ac:dyDescent="0.25">
      <c r="K7356" s="94" t="s">
        <v>24395</v>
      </c>
      <c r="L7356" s="94" t="s">
        <v>24396</v>
      </c>
    </row>
    <row r="7357" spans="11:12" ht="15" x14ac:dyDescent="0.25">
      <c r="K7357" s="94" t="s">
        <v>24397</v>
      </c>
      <c r="L7357" s="94" t="s">
        <v>24398</v>
      </c>
    </row>
    <row r="7358" spans="11:12" ht="15" x14ac:dyDescent="0.25">
      <c r="K7358" s="94" t="s">
        <v>24399</v>
      </c>
      <c r="L7358" s="94" t="s">
        <v>24355</v>
      </c>
    </row>
    <row r="7359" spans="11:12" ht="15" x14ac:dyDescent="0.25">
      <c r="K7359" s="94" t="s">
        <v>24400</v>
      </c>
      <c r="L7359" s="94" t="s">
        <v>24401</v>
      </c>
    </row>
    <row r="7360" spans="11:12" ht="15" x14ac:dyDescent="0.25">
      <c r="K7360" s="94" t="s">
        <v>24402</v>
      </c>
      <c r="L7360" s="94" t="s">
        <v>24359</v>
      </c>
    </row>
    <row r="7361" spans="11:12" ht="15" x14ac:dyDescent="0.25">
      <c r="K7361" s="94" t="s">
        <v>24403</v>
      </c>
      <c r="L7361" s="94" t="s">
        <v>24404</v>
      </c>
    </row>
    <row r="7362" spans="11:12" ht="15" x14ac:dyDescent="0.25">
      <c r="K7362" s="94" t="s">
        <v>24405</v>
      </c>
      <c r="L7362" s="94" t="s">
        <v>24406</v>
      </c>
    </row>
    <row r="7363" spans="11:12" ht="15" x14ac:dyDescent="0.25">
      <c r="K7363" s="94" t="s">
        <v>24407</v>
      </c>
      <c r="L7363" s="94" t="s">
        <v>24408</v>
      </c>
    </row>
    <row r="7364" spans="11:12" ht="15" x14ac:dyDescent="0.25">
      <c r="K7364" s="94" t="s">
        <v>24409</v>
      </c>
      <c r="L7364" s="94" t="s">
        <v>24410</v>
      </c>
    </row>
    <row r="7365" spans="11:12" ht="15" x14ac:dyDescent="0.25">
      <c r="K7365" s="94" t="s">
        <v>24411</v>
      </c>
      <c r="L7365" s="94" t="s">
        <v>24412</v>
      </c>
    </row>
    <row r="7366" spans="11:12" ht="15" x14ac:dyDescent="0.25">
      <c r="K7366" s="94" t="s">
        <v>24413</v>
      </c>
      <c r="L7366" s="94" t="s">
        <v>24363</v>
      </c>
    </row>
    <row r="7367" spans="11:12" ht="15" x14ac:dyDescent="0.25">
      <c r="K7367" s="94" t="s">
        <v>24414</v>
      </c>
      <c r="L7367" s="94" t="s">
        <v>24415</v>
      </c>
    </row>
    <row r="7368" spans="11:12" ht="15" x14ac:dyDescent="0.25">
      <c r="K7368" s="94" t="s">
        <v>24416</v>
      </c>
      <c r="L7368" s="94" t="s">
        <v>24365</v>
      </c>
    </row>
    <row r="7369" spans="11:12" ht="15" x14ac:dyDescent="0.25">
      <c r="K7369" s="94" t="s">
        <v>24417</v>
      </c>
      <c r="L7369" s="94" t="s">
        <v>24418</v>
      </c>
    </row>
    <row r="7370" spans="11:12" ht="15" x14ac:dyDescent="0.25">
      <c r="K7370" s="94" t="s">
        <v>24419</v>
      </c>
      <c r="L7370" s="94" t="s">
        <v>24420</v>
      </c>
    </row>
    <row r="7371" spans="11:12" ht="15" x14ac:dyDescent="0.25">
      <c r="K7371" s="94" t="s">
        <v>24421</v>
      </c>
      <c r="L7371" s="94" t="s">
        <v>24422</v>
      </c>
    </row>
    <row r="7372" spans="11:12" ht="15" x14ac:dyDescent="0.25">
      <c r="K7372" s="94" t="s">
        <v>24423</v>
      </c>
      <c r="L7372" s="94" t="s">
        <v>24424</v>
      </c>
    </row>
    <row r="7373" spans="11:12" ht="15" x14ac:dyDescent="0.25">
      <c r="K7373" s="94" t="s">
        <v>24425</v>
      </c>
      <c r="L7373" s="94" t="s">
        <v>24426</v>
      </c>
    </row>
    <row r="7374" spans="11:12" ht="15" x14ac:dyDescent="0.25">
      <c r="K7374" s="94" t="s">
        <v>24427</v>
      </c>
      <c r="L7374" s="94" t="s">
        <v>24428</v>
      </c>
    </row>
    <row r="7375" spans="11:12" ht="15" x14ac:dyDescent="0.25">
      <c r="K7375" s="94" t="s">
        <v>24429</v>
      </c>
      <c r="L7375" s="94" t="s">
        <v>24377</v>
      </c>
    </row>
    <row r="7376" spans="11:12" ht="15" x14ac:dyDescent="0.25">
      <c r="K7376" s="94" t="s">
        <v>12189</v>
      </c>
      <c r="L7376" s="94" t="s">
        <v>16903</v>
      </c>
    </row>
    <row r="7377" spans="11:12" ht="15" x14ac:dyDescent="0.25">
      <c r="K7377" s="94" t="s">
        <v>8614</v>
      </c>
      <c r="L7377" s="94" t="s">
        <v>15912</v>
      </c>
    </row>
    <row r="7378" spans="11:12" ht="15" x14ac:dyDescent="0.25">
      <c r="K7378" s="94" t="s">
        <v>8615</v>
      </c>
      <c r="L7378" s="94" t="s">
        <v>16904</v>
      </c>
    </row>
    <row r="7379" spans="11:12" ht="15" x14ac:dyDescent="0.25">
      <c r="K7379" s="94" t="s">
        <v>8616</v>
      </c>
      <c r="L7379" s="94" t="s">
        <v>15911</v>
      </c>
    </row>
    <row r="7380" spans="11:12" ht="15" x14ac:dyDescent="0.25">
      <c r="K7380" s="94" t="s">
        <v>8617</v>
      </c>
      <c r="L7380" s="94" t="s">
        <v>16905</v>
      </c>
    </row>
    <row r="7381" spans="11:12" ht="15" x14ac:dyDescent="0.25">
      <c r="K7381" s="94" t="s">
        <v>8618</v>
      </c>
      <c r="L7381" s="94" t="s">
        <v>8619</v>
      </c>
    </row>
    <row r="7382" spans="11:12" ht="15" x14ac:dyDescent="0.25">
      <c r="K7382" s="94" t="s">
        <v>24430</v>
      </c>
      <c r="L7382" s="94" t="s">
        <v>24431</v>
      </c>
    </row>
    <row r="7383" spans="11:12" ht="15" x14ac:dyDescent="0.25">
      <c r="K7383" s="94" t="s">
        <v>24432</v>
      </c>
      <c r="L7383" s="94" t="s">
        <v>24433</v>
      </c>
    </row>
    <row r="7384" spans="11:12" ht="15" x14ac:dyDescent="0.25">
      <c r="K7384" s="94" t="s">
        <v>23337</v>
      </c>
      <c r="L7384" s="94" t="s">
        <v>23338</v>
      </c>
    </row>
    <row r="7385" spans="11:12" ht="15" x14ac:dyDescent="0.25">
      <c r="K7385" s="94" t="s">
        <v>8620</v>
      </c>
      <c r="L7385" s="94" t="s">
        <v>16906</v>
      </c>
    </row>
    <row r="7386" spans="11:12" ht="15" x14ac:dyDescent="0.25">
      <c r="K7386" s="94" t="s">
        <v>8621</v>
      </c>
      <c r="L7386" s="94" t="s">
        <v>16907</v>
      </c>
    </row>
    <row r="7387" spans="11:12" ht="15" x14ac:dyDescent="0.25">
      <c r="K7387" s="94" t="s">
        <v>8622</v>
      </c>
      <c r="L7387" s="94" t="s">
        <v>16908</v>
      </c>
    </row>
    <row r="7388" spans="11:12" ht="15" x14ac:dyDescent="0.25">
      <c r="K7388" s="94" t="s">
        <v>8623</v>
      </c>
      <c r="L7388" s="94" t="s">
        <v>16909</v>
      </c>
    </row>
    <row r="7389" spans="11:12" ht="15" x14ac:dyDescent="0.25">
      <c r="K7389" s="94" t="s">
        <v>8624</v>
      </c>
      <c r="L7389" s="94" t="s">
        <v>15864</v>
      </c>
    </row>
    <row r="7390" spans="11:12" ht="15" x14ac:dyDescent="0.25">
      <c r="K7390" s="94" t="s">
        <v>8625</v>
      </c>
      <c r="L7390" s="94" t="s">
        <v>16910</v>
      </c>
    </row>
    <row r="7391" spans="11:12" ht="15" x14ac:dyDescent="0.25">
      <c r="K7391" s="94" t="s">
        <v>8626</v>
      </c>
      <c r="L7391" s="94" t="s">
        <v>12772</v>
      </c>
    </row>
    <row r="7392" spans="11:12" ht="15" x14ac:dyDescent="0.25">
      <c r="K7392" s="94" t="s">
        <v>8627</v>
      </c>
      <c r="L7392" s="94" t="s">
        <v>16911</v>
      </c>
    </row>
    <row r="7393" spans="11:12" ht="15" x14ac:dyDescent="0.25">
      <c r="K7393" s="94" t="s">
        <v>8628</v>
      </c>
      <c r="L7393" s="94" t="s">
        <v>13004</v>
      </c>
    </row>
    <row r="7394" spans="11:12" ht="15" x14ac:dyDescent="0.25">
      <c r="K7394" s="94" t="s">
        <v>8629</v>
      </c>
      <c r="L7394" s="94" t="s">
        <v>16912</v>
      </c>
    </row>
    <row r="7395" spans="11:12" ht="15" x14ac:dyDescent="0.25">
      <c r="K7395" s="94" t="s">
        <v>8630</v>
      </c>
      <c r="L7395" s="94" t="s">
        <v>16912</v>
      </c>
    </row>
    <row r="7396" spans="11:12" ht="15" x14ac:dyDescent="0.25">
      <c r="K7396" s="94" t="s">
        <v>8631</v>
      </c>
      <c r="L7396" s="94" t="s">
        <v>13239</v>
      </c>
    </row>
    <row r="7397" spans="11:12" ht="15" x14ac:dyDescent="0.25">
      <c r="K7397" s="94" t="s">
        <v>8632</v>
      </c>
      <c r="L7397" s="94" t="s">
        <v>16913</v>
      </c>
    </row>
    <row r="7398" spans="11:12" ht="15" x14ac:dyDescent="0.25">
      <c r="K7398" s="94" t="s">
        <v>8633</v>
      </c>
      <c r="L7398" s="94" t="s">
        <v>13332</v>
      </c>
    </row>
    <row r="7399" spans="11:12" ht="15" x14ac:dyDescent="0.25">
      <c r="K7399" s="94" t="s">
        <v>8634</v>
      </c>
      <c r="L7399" s="94" t="s">
        <v>16914</v>
      </c>
    </row>
    <row r="7400" spans="11:12" ht="15" x14ac:dyDescent="0.25">
      <c r="K7400" s="94" t="s">
        <v>8635</v>
      </c>
      <c r="L7400" s="94" t="s">
        <v>16915</v>
      </c>
    </row>
    <row r="7401" spans="11:12" ht="15" x14ac:dyDescent="0.25">
      <c r="K7401" s="94" t="s">
        <v>8636</v>
      </c>
      <c r="L7401" s="94" t="s">
        <v>16916</v>
      </c>
    </row>
    <row r="7402" spans="11:12" ht="15" x14ac:dyDescent="0.25">
      <c r="K7402" s="94" t="s">
        <v>8637</v>
      </c>
      <c r="L7402" s="94" t="s">
        <v>16917</v>
      </c>
    </row>
    <row r="7403" spans="11:12" ht="15" x14ac:dyDescent="0.25">
      <c r="K7403" s="94" t="s">
        <v>8638</v>
      </c>
      <c r="L7403" s="94" t="s">
        <v>16918</v>
      </c>
    </row>
    <row r="7404" spans="11:12" ht="15" x14ac:dyDescent="0.25">
      <c r="K7404" s="94" t="s">
        <v>8639</v>
      </c>
      <c r="L7404" s="94" t="s">
        <v>16919</v>
      </c>
    </row>
    <row r="7405" spans="11:12" ht="15" x14ac:dyDescent="0.25">
      <c r="K7405" s="94" t="s">
        <v>8640</v>
      </c>
      <c r="L7405" s="94" t="s">
        <v>16920</v>
      </c>
    </row>
    <row r="7406" spans="11:12" ht="15" x14ac:dyDescent="0.25">
      <c r="K7406" s="94" t="s">
        <v>8641</v>
      </c>
      <c r="L7406" s="94" t="s">
        <v>16921</v>
      </c>
    </row>
    <row r="7407" spans="11:12" ht="15" x14ac:dyDescent="0.25">
      <c r="K7407" s="94" t="s">
        <v>8642</v>
      </c>
      <c r="L7407" s="94" t="s">
        <v>16698</v>
      </c>
    </row>
    <row r="7408" spans="11:12" ht="15" x14ac:dyDescent="0.25">
      <c r="K7408" s="94" t="s">
        <v>8643</v>
      </c>
      <c r="L7408" s="94" t="s">
        <v>16700</v>
      </c>
    </row>
    <row r="7409" spans="11:12" ht="15" x14ac:dyDescent="0.25">
      <c r="K7409" s="94" t="s">
        <v>8644</v>
      </c>
      <c r="L7409" s="94" t="s">
        <v>16701</v>
      </c>
    </row>
    <row r="7410" spans="11:12" ht="15" x14ac:dyDescent="0.25">
      <c r="K7410" s="94" t="s">
        <v>8645</v>
      </c>
      <c r="L7410" s="94" t="s">
        <v>15892</v>
      </c>
    </row>
    <row r="7411" spans="11:12" ht="15" x14ac:dyDescent="0.25">
      <c r="K7411" s="94" t="s">
        <v>8646</v>
      </c>
      <c r="L7411" s="94" t="s">
        <v>15909</v>
      </c>
    </row>
    <row r="7412" spans="11:12" ht="15" x14ac:dyDescent="0.25">
      <c r="K7412" s="94" t="s">
        <v>8647</v>
      </c>
      <c r="L7412" s="94" t="s">
        <v>16922</v>
      </c>
    </row>
    <row r="7413" spans="11:12" ht="15" x14ac:dyDescent="0.25">
      <c r="K7413" s="94" t="s">
        <v>8648</v>
      </c>
      <c r="L7413" s="94" t="s">
        <v>16699</v>
      </c>
    </row>
    <row r="7414" spans="11:12" ht="15" x14ac:dyDescent="0.25">
      <c r="K7414" s="94" t="s">
        <v>8649</v>
      </c>
      <c r="L7414" s="94" t="s">
        <v>12539</v>
      </c>
    </row>
    <row r="7415" spans="11:12" ht="15" x14ac:dyDescent="0.25">
      <c r="K7415" s="94" t="s">
        <v>8650</v>
      </c>
      <c r="L7415" s="94" t="s">
        <v>12547</v>
      </c>
    </row>
    <row r="7416" spans="11:12" ht="15" x14ac:dyDescent="0.25">
      <c r="K7416" s="94" t="s">
        <v>8651</v>
      </c>
      <c r="L7416" s="94" t="s">
        <v>12603</v>
      </c>
    </row>
    <row r="7417" spans="11:12" ht="15" x14ac:dyDescent="0.25">
      <c r="K7417" s="94" t="s">
        <v>8652</v>
      </c>
      <c r="L7417" s="94" t="s">
        <v>12608</v>
      </c>
    </row>
    <row r="7418" spans="11:12" ht="15" x14ac:dyDescent="0.25">
      <c r="K7418" s="94" t="s">
        <v>8653</v>
      </c>
      <c r="L7418" s="94" t="s">
        <v>16923</v>
      </c>
    </row>
    <row r="7419" spans="11:12" ht="15" x14ac:dyDescent="0.25">
      <c r="K7419" s="94" t="s">
        <v>8654</v>
      </c>
      <c r="L7419" s="94" t="s">
        <v>16924</v>
      </c>
    </row>
    <row r="7420" spans="11:12" ht="15" x14ac:dyDescent="0.25">
      <c r="K7420" s="94" t="s">
        <v>8655</v>
      </c>
      <c r="L7420" s="94" t="s">
        <v>8656</v>
      </c>
    </row>
    <row r="7421" spans="11:12" ht="15" x14ac:dyDescent="0.25">
      <c r="K7421" s="94" t="s">
        <v>8657</v>
      </c>
      <c r="L7421" s="94" t="s">
        <v>16925</v>
      </c>
    </row>
    <row r="7422" spans="11:12" ht="15" x14ac:dyDescent="0.25">
      <c r="K7422" s="94" t="s">
        <v>8658</v>
      </c>
      <c r="L7422" s="94" t="s">
        <v>16926</v>
      </c>
    </row>
    <row r="7423" spans="11:12" ht="15" x14ac:dyDescent="0.25">
      <c r="K7423" s="94" t="s">
        <v>8659</v>
      </c>
      <c r="L7423" s="94" t="s">
        <v>12709</v>
      </c>
    </row>
    <row r="7424" spans="11:12" ht="15" x14ac:dyDescent="0.25">
      <c r="K7424" s="94" t="s">
        <v>8660</v>
      </c>
      <c r="L7424" s="94" t="s">
        <v>153</v>
      </c>
    </row>
    <row r="7425" spans="11:12" ht="15" x14ac:dyDescent="0.25">
      <c r="K7425" s="94" t="s">
        <v>8661</v>
      </c>
      <c r="L7425" s="94" t="s">
        <v>153</v>
      </c>
    </row>
    <row r="7426" spans="11:12" ht="15" x14ac:dyDescent="0.25">
      <c r="K7426" s="94" t="s">
        <v>8662</v>
      </c>
      <c r="L7426" s="94" t="s">
        <v>16927</v>
      </c>
    </row>
    <row r="7427" spans="11:12" ht="15" x14ac:dyDescent="0.25">
      <c r="K7427" s="94" t="s">
        <v>8663</v>
      </c>
      <c r="L7427" s="94" t="s">
        <v>14797</v>
      </c>
    </row>
    <row r="7428" spans="11:12" ht="15" x14ac:dyDescent="0.25">
      <c r="K7428" s="94" t="s">
        <v>8664</v>
      </c>
      <c r="L7428" s="94" t="s">
        <v>16928</v>
      </c>
    </row>
    <row r="7429" spans="11:12" ht="15" x14ac:dyDescent="0.25">
      <c r="K7429" s="94" t="s">
        <v>8665</v>
      </c>
      <c r="L7429" s="94" t="s">
        <v>16691</v>
      </c>
    </row>
    <row r="7430" spans="11:12" ht="15" x14ac:dyDescent="0.25">
      <c r="K7430" s="94" t="s">
        <v>8666</v>
      </c>
      <c r="L7430" s="94" t="s">
        <v>16692</v>
      </c>
    </row>
    <row r="7431" spans="11:12" ht="15" x14ac:dyDescent="0.25">
      <c r="K7431" s="94" t="s">
        <v>8667</v>
      </c>
      <c r="L7431" s="94" t="s">
        <v>16693</v>
      </c>
    </row>
    <row r="7432" spans="11:12" ht="15" x14ac:dyDescent="0.25">
      <c r="K7432" s="94" t="s">
        <v>8668</v>
      </c>
      <c r="L7432" s="94" t="s">
        <v>15421</v>
      </c>
    </row>
    <row r="7433" spans="11:12" ht="15" x14ac:dyDescent="0.25">
      <c r="K7433" s="94" t="s">
        <v>8669</v>
      </c>
      <c r="L7433" s="94" t="s">
        <v>15405</v>
      </c>
    </row>
    <row r="7434" spans="11:12" ht="15" x14ac:dyDescent="0.25">
      <c r="K7434" s="94" t="s">
        <v>8670</v>
      </c>
      <c r="L7434" s="94" t="s">
        <v>16713</v>
      </c>
    </row>
    <row r="7435" spans="11:12" ht="15" x14ac:dyDescent="0.25">
      <c r="K7435" s="94" t="s">
        <v>8671</v>
      </c>
      <c r="L7435" s="94" t="s">
        <v>16714</v>
      </c>
    </row>
    <row r="7436" spans="11:12" ht="15" x14ac:dyDescent="0.25">
      <c r="K7436" s="94" t="s">
        <v>8672</v>
      </c>
      <c r="L7436" s="94" t="s">
        <v>16720</v>
      </c>
    </row>
    <row r="7437" spans="11:12" ht="15" x14ac:dyDescent="0.25">
      <c r="K7437" s="94" t="s">
        <v>8673</v>
      </c>
      <c r="L7437" s="94" t="s">
        <v>16722</v>
      </c>
    </row>
    <row r="7438" spans="11:12" ht="15" x14ac:dyDescent="0.25">
      <c r="K7438" s="94" t="s">
        <v>8674</v>
      </c>
      <c r="L7438" s="94" t="s">
        <v>16929</v>
      </c>
    </row>
    <row r="7439" spans="11:12" ht="15" x14ac:dyDescent="0.25">
      <c r="K7439" s="94" t="s">
        <v>8675</v>
      </c>
      <c r="L7439" s="94" t="s">
        <v>16907</v>
      </c>
    </row>
    <row r="7440" spans="11:12" ht="15" x14ac:dyDescent="0.25">
      <c r="K7440" s="94" t="s">
        <v>8676</v>
      </c>
      <c r="L7440" s="94" t="s">
        <v>15722</v>
      </c>
    </row>
    <row r="7441" spans="11:12" ht="15" x14ac:dyDescent="0.25">
      <c r="K7441" s="94" t="s">
        <v>8677</v>
      </c>
      <c r="L7441" s="94" t="s">
        <v>16930</v>
      </c>
    </row>
    <row r="7442" spans="11:12" ht="15" x14ac:dyDescent="0.25">
      <c r="K7442" s="94" t="s">
        <v>8678</v>
      </c>
      <c r="L7442" s="94" t="s">
        <v>15705</v>
      </c>
    </row>
    <row r="7443" spans="11:12" ht="15" x14ac:dyDescent="0.25">
      <c r="K7443" s="94" t="s">
        <v>8679</v>
      </c>
      <c r="L7443" s="94" t="s">
        <v>15708</v>
      </c>
    </row>
    <row r="7444" spans="11:12" ht="15" x14ac:dyDescent="0.25">
      <c r="K7444" s="94" t="s">
        <v>8680</v>
      </c>
      <c r="L7444" s="94" t="s">
        <v>16931</v>
      </c>
    </row>
    <row r="7445" spans="11:12" ht="15" x14ac:dyDescent="0.25">
      <c r="K7445" s="94" t="s">
        <v>8681</v>
      </c>
      <c r="L7445" s="94" t="s">
        <v>16932</v>
      </c>
    </row>
    <row r="7446" spans="11:12" ht="15" x14ac:dyDescent="0.25">
      <c r="K7446" s="94" t="s">
        <v>8682</v>
      </c>
      <c r="L7446" s="94" t="s">
        <v>14075</v>
      </c>
    </row>
    <row r="7447" spans="11:12" ht="15" x14ac:dyDescent="0.25">
      <c r="K7447" s="94" t="s">
        <v>8683</v>
      </c>
      <c r="L7447" s="94" t="s">
        <v>15675</v>
      </c>
    </row>
    <row r="7448" spans="11:12" ht="15" x14ac:dyDescent="0.25">
      <c r="K7448" s="94" t="s">
        <v>8684</v>
      </c>
      <c r="L7448" s="94" t="s">
        <v>16933</v>
      </c>
    </row>
    <row r="7449" spans="11:12" ht="15" x14ac:dyDescent="0.25">
      <c r="K7449" s="94" t="s">
        <v>8685</v>
      </c>
      <c r="L7449" s="94" t="s">
        <v>15684</v>
      </c>
    </row>
    <row r="7450" spans="11:12" ht="15" x14ac:dyDescent="0.25">
      <c r="K7450" s="94" t="s">
        <v>8686</v>
      </c>
      <c r="L7450" s="94" t="s">
        <v>15686</v>
      </c>
    </row>
    <row r="7451" spans="11:12" ht="15" x14ac:dyDescent="0.25">
      <c r="K7451" s="94" t="s">
        <v>8687</v>
      </c>
      <c r="L7451" s="94" t="s">
        <v>16934</v>
      </c>
    </row>
    <row r="7452" spans="11:12" ht="15" x14ac:dyDescent="0.25">
      <c r="K7452" s="94" t="s">
        <v>8688</v>
      </c>
      <c r="L7452" s="94" t="s">
        <v>16935</v>
      </c>
    </row>
    <row r="7453" spans="11:12" ht="15" x14ac:dyDescent="0.25">
      <c r="K7453" s="94" t="s">
        <v>8689</v>
      </c>
      <c r="L7453" s="94" t="s">
        <v>16936</v>
      </c>
    </row>
    <row r="7454" spans="11:12" ht="15" x14ac:dyDescent="0.25">
      <c r="K7454" s="94" t="s">
        <v>8690</v>
      </c>
      <c r="L7454" s="94" t="s">
        <v>16937</v>
      </c>
    </row>
    <row r="7455" spans="11:12" ht="15" x14ac:dyDescent="0.25">
      <c r="K7455" s="94" t="s">
        <v>8691</v>
      </c>
      <c r="L7455" s="94" t="s">
        <v>16938</v>
      </c>
    </row>
    <row r="7456" spans="11:12" ht="15" x14ac:dyDescent="0.25">
      <c r="K7456" s="94" t="s">
        <v>8692</v>
      </c>
      <c r="L7456" s="94" t="s">
        <v>16939</v>
      </c>
    </row>
    <row r="7457" spans="11:12" ht="15" x14ac:dyDescent="0.25">
      <c r="K7457" s="94" t="s">
        <v>8693</v>
      </c>
      <c r="L7457" s="94" t="s">
        <v>16939</v>
      </c>
    </row>
    <row r="7458" spans="11:12" ht="15" x14ac:dyDescent="0.25">
      <c r="K7458" s="94" t="s">
        <v>8694</v>
      </c>
      <c r="L7458" s="94" t="s">
        <v>16940</v>
      </c>
    </row>
    <row r="7459" spans="11:12" ht="15" x14ac:dyDescent="0.25">
      <c r="K7459" s="94" t="s">
        <v>8695</v>
      </c>
      <c r="L7459" s="94" t="s">
        <v>16940</v>
      </c>
    </row>
    <row r="7460" spans="11:12" ht="15" x14ac:dyDescent="0.25">
      <c r="K7460" s="94" t="s">
        <v>8696</v>
      </c>
      <c r="L7460" s="94" t="s">
        <v>16941</v>
      </c>
    </row>
    <row r="7461" spans="11:12" ht="15" x14ac:dyDescent="0.25">
      <c r="K7461" s="94" t="s">
        <v>8697</v>
      </c>
      <c r="L7461" s="94" t="s">
        <v>16942</v>
      </c>
    </row>
    <row r="7462" spans="11:12" ht="15" x14ac:dyDescent="0.25">
      <c r="K7462" s="94" t="s">
        <v>8698</v>
      </c>
      <c r="L7462" s="94" t="s">
        <v>13334</v>
      </c>
    </row>
    <row r="7463" spans="11:12" ht="15" x14ac:dyDescent="0.25">
      <c r="K7463" s="94" t="s">
        <v>8699</v>
      </c>
      <c r="L7463" s="94" t="s">
        <v>15431</v>
      </c>
    </row>
    <row r="7464" spans="11:12" ht="15" x14ac:dyDescent="0.25">
      <c r="K7464" s="94" t="s">
        <v>8700</v>
      </c>
      <c r="L7464" s="94" t="s">
        <v>15722</v>
      </c>
    </row>
    <row r="7465" spans="11:12" ht="15" x14ac:dyDescent="0.25">
      <c r="K7465" s="94" t="s">
        <v>8701</v>
      </c>
      <c r="L7465" s="94" t="s">
        <v>16943</v>
      </c>
    </row>
    <row r="7466" spans="11:12" ht="15" x14ac:dyDescent="0.25">
      <c r="K7466" s="94" t="s">
        <v>8702</v>
      </c>
      <c r="L7466" s="94" t="s">
        <v>14779</v>
      </c>
    </row>
    <row r="7467" spans="11:12" ht="15" x14ac:dyDescent="0.25">
      <c r="K7467" s="94" t="s">
        <v>8703</v>
      </c>
      <c r="L7467" s="94" t="s">
        <v>16944</v>
      </c>
    </row>
    <row r="7468" spans="11:12" ht="15" x14ac:dyDescent="0.25">
      <c r="K7468" s="94" t="s">
        <v>8704</v>
      </c>
      <c r="L7468" s="94" t="s">
        <v>14780</v>
      </c>
    </row>
    <row r="7469" spans="11:12" ht="15" x14ac:dyDescent="0.25">
      <c r="K7469" s="94" t="s">
        <v>8705</v>
      </c>
      <c r="L7469" s="94" t="s">
        <v>16945</v>
      </c>
    </row>
    <row r="7470" spans="11:12" ht="15" x14ac:dyDescent="0.25">
      <c r="K7470" s="94" t="s">
        <v>8706</v>
      </c>
      <c r="L7470" s="94" t="s">
        <v>16946</v>
      </c>
    </row>
    <row r="7471" spans="11:12" ht="15" x14ac:dyDescent="0.25">
      <c r="K7471" s="94" t="s">
        <v>8707</v>
      </c>
      <c r="L7471" s="94" t="s">
        <v>16947</v>
      </c>
    </row>
    <row r="7472" spans="11:12" ht="15" x14ac:dyDescent="0.25">
      <c r="K7472" s="94" t="s">
        <v>8708</v>
      </c>
      <c r="L7472" s="94" t="s">
        <v>16948</v>
      </c>
    </row>
    <row r="7473" spans="11:12" ht="15" x14ac:dyDescent="0.25">
      <c r="K7473" s="94" t="s">
        <v>8709</v>
      </c>
      <c r="L7473" s="94" t="s">
        <v>16949</v>
      </c>
    </row>
    <row r="7474" spans="11:12" ht="15" x14ac:dyDescent="0.25">
      <c r="K7474" s="94" t="s">
        <v>8710</v>
      </c>
      <c r="L7474" s="94" t="s">
        <v>16950</v>
      </c>
    </row>
    <row r="7475" spans="11:12" ht="15" x14ac:dyDescent="0.25">
      <c r="K7475" s="94" t="s">
        <v>8711</v>
      </c>
      <c r="L7475" s="94" t="s">
        <v>16951</v>
      </c>
    </row>
    <row r="7476" spans="11:12" ht="15" x14ac:dyDescent="0.25">
      <c r="K7476" s="94" t="s">
        <v>8712</v>
      </c>
      <c r="L7476" s="94" t="s">
        <v>8713</v>
      </c>
    </row>
    <row r="7477" spans="11:12" ht="15" x14ac:dyDescent="0.25">
      <c r="K7477" s="94" t="s">
        <v>8714</v>
      </c>
      <c r="L7477" s="94" t="s">
        <v>16952</v>
      </c>
    </row>
    <row r="7478" spans="11:12" ht="15" x14ac:dyDescent="0.25">
      <c r="K7478" s="94" t="s">
        <v>8715</v>
      </c>
      <c r="L7478" s="94" t="s">
        <v>12833</v>
      </c>
    </row>
    <row r="7479" spans="11:12" ht="15" x14ac:dyDescent="0.25">
      <c r="K7479" s="94" t="s">
        <v>8716</v>
      </c>
      <c r="L7479" s="94" t="s">
        <v>16953</v>
      </c>
    </row>
    <row r="7480" spans="11:12" ht="15" x14ac:dyDescent="0.25">
      <c r="K7480" s="94" t="s">
        <v>8717</v>
      </c>
      <c r="L7480" s="94" t="s">
        <v>13338</v>
      </c>
    </row>
    <row r="7481" spans="11:12" ht="15" x14ac:dyDescent="0.25">
      <c r="K7481" s="94" t="s">
        <v>8718</v>
      </c>
      <c r="L7481" s="94" t="s">
        <v>16954</v>
      </c>
    </row>
    <row r="7482" spans="11:12" ht="15" x14ac:dyDescent="0.25">
      <c r="K7482" s="94" t="s">
        <v>8719</v>
      </c>
      <c r="L7482" s="94" t="s">
        <v>14548</v>
      </c>
    </row>
    <row r="7483" spans="11:12" ht="15" x14ac:dyDescent="0.25">
      <c r="K7483" s="94" t="s">
        <v>8720</v>
      </c>
      <c r="L7483" s="94" t="s">
        <v>16955</v>
      </c>
    </row>
    <row r="7484" spans="11:12" ht="15" x14ac:dyDescent="0.25">
      <c r="K7484" s="94" t="s">
        <v>8721</v>
      </c>
      <c r="L7484" s="94" t="s">
        <v>16956</v>
      </c>
    </row>
    <row r="7485" spans="11:12" ht="15" x14ac:dyDescent="0.25">
      <c r="K7485" s="94" t="s">
        <v>8722</v>
      </c>
      <c r="L7485" s="94" t="s">
        <v>16957</v>
      </c>
    </row>
    <row r="7486" spans="11:12" ht="15" x14ac:dyDescent="0.25">
      <c r="K7486" s="94" t="s">
        <v>8723</v>
      </c>
      <c r="L7486" s="94" t="s">
        <v>16958</v>
      </c>
    </row>
    <row r="7487" spans="11:12" ht="15" x14ac:dyDescent="0.25">
      <c r="K7487" s="94" t="s">
        <v>8724</v>
      </c>
      <c r="L7487" s="94" t="s">
        <v>16959</v>
      </c>
    </row>
    <row r="7488" spans="11:12" ht="15" x14ac:dyDescent="0.25">
      <c r="K7488" s="94" t="s">
        <v>8725</v>
      </c>
      <c r="L7488" s="94" t="s">
        <v>16960</v>
      </c>
    </row>
    <row r="7489" spans="11:12" ht="15" x14ac:dyDescent="0.25">
      <c r="K7489" s="94" t="s">
        <v>8726</v>
      </c>
      <c r="L7489" s="94" t="s">
        <v>16961</v>
      </c>
    </row>
    <row r="7490" spans="11:12" ht="15" x14ac:dyDescent="0.25">
      <c r="K7490" s="94" t="s">
        <v>8727</v>
      </c>
      <c r="L7490" s="94" t="s">
        <v>16962</v>
      </c>
    </row>
    <row r="7491" spans="11:12" ht="15" x14ac:dyDescent="0.25">
      <c r="K7491" s="94" t="s">
        <v>8728</v>
      </c>
      <c r="L7491" s="94" t="s">
        <v>16963</v>
      </c>
    </row>
    <row r="7492" spans="11:12" ht="15" x14ac:dyDescent="0.25">
      <c r="K7492" s="94" t="s">
        <v>8729</v>
      </c>
      <c r="L7492" s="94" t="s">
        <v>16964</v>
      </c>
    </row>
    <row r="7493" spans="11:12" ht="15" x14ac:dyDescent="0.25">
      <c r="K7493" s="94" t="s">
        <v>8730</v>
      </c>
      <c r="L7493" s="94" t="s">
        <v>16965</v>
      </c>
    </row>
    <row r="7494" spans="11:12" ht="15" x14ac:dyDescent="0.25">
      <c r="K7494" s="94" t="s">
        <v>8731</v>
      </c>
      <c r="L7494" s="94" t="s">
        <v>16966</v>
      </c>
    </row>
    <row r="7495" spans="11:12" ht="15" x14ac:dyDescent="0.25">
      <c r="K7495" s="94" t="s">
        <v>8732</v>
      </c>
      <c r="L7495" s="94" t="s">
        <v>16967</v>
      </c>
    </row>
    <row r="7496" spans="11:12" ht="15" x14ac:dyDescent="0.25">
      <c r="K7496" s="94" t="s">
        <v>8733</v>
      </c>
      <c r="L7496" s="94" t="s">
        <v>16930</v>
      </c>
    </row>
    <row r="7497" spans="11:12" ht="15" x14ac:dyDescent="0.25">
      <c r="K7497" s="94" t="s">
        <v>8734</v>
      </c>
      <c r="L7497" s="94" t="s">
        <v>16968</v>
      </c>
    </row>
    <row r="7498" spans="11:12" ht="15" x14ac:dyDescent="0.25">
      <c r="K7498" s="94" t="s">
        <v>12190</v>
      </c>
      <c r="L7498" s="94" t="s">
        <v>16969</v>
      </c>
    </row>
    <row r="7499" spans="11:12" ht="15" x14ac:dyDescent="0.25">
      <c r="K7499" s="94" t="s">
        <v>8735</v>
      </c>
      <c r="L7499" s="94" t="s">
        <v>16970</v>
      </c>
    </row>
    <row r="7500" spans="11:12" ht="15" x14ac:dyDescent="0.25">
      <c r="K7500" s="94" t="s">
        <v>8736</v>
      </c>
      <c r="L7500" s="94" t="s">
        <v>16971</v>
      </c>
    </row>
    <row r="7501" spans="11:12" ht="15" x14ac:dyDescent="0.25">
      <c r="K7501" s="94" t="s">
        <v>8737</v>
      </c>
      <c r="L7501" s="94" t="s">
        <v>16972</v>
      </c>
    </row>
    <row r="7502" spans="11:12" ht="15" x14ac:dyDescent="0.25">
      <c r="K7502" s="94" t="s">
        <v>8738</v>
      </c>
      <c r="L7502" s="94" t="s">
        <v>16973</v>
      </c>
    </row>
    <row r="7503" spans="11:12" ht="15" x14ac:dyDescent="0.25">
      <c r="K7503" s="94" t="s">
        <v>8739</v>
      </c>
      <c r="L7503" s="94" t="s">
        <v>16974</v>
      </c>
    </row>
    <row r="7504" spans="11:12" ht="15" x14ac:dyDescent="0.25">
      <c r="K7504" s="94" t="s">
        <v>8740</v>
      </c>
      <c r="L7504" s="94" t="s">
        <v>16975</v>
      </c>
    </row>
    <row r="7505" spans="11:12" ht="15" x14ac:dyDescent="0.25">
      <c r="K7505" s="94" t="s">
        <v>8741</v>
      </c>
      <c r="L7505" s="94" t="s">
        <v>13781</v>
      </c>
    </row>
    <row r="7506" spans="11:12" ht="15" x14ac:dyDescent="0.25">
      <c r="K7506" s="94" t="s">
        <v>12191</v>
      </c>
      <c r="L7506" s="94" t="s">
        <v>16976</v>
      </c>
    </row>
    <row r="7507" spans="11:12" ht="15" x14ac:dyDescent="0.25">
      <c r="K7507" s="94" t="s">
        <v>8742</v>
      </c>
      <c r="L7507" s="94" t="s">
        <v>12638</v>
      </c>
    </row>
    <row r="7508" spans="11:12" ht="15" x14ac:dyDescent="0.25">
      <c r="K7508" s="94" t="s">
        <v>8743</v>
      </c>
      <c r="L7508" s="94" t="s">
        <v>16977</v>
      </c>
    </row>
    <row r="7509" spans="11:12" ht="15" x14ac:dyDescent="0.25">
      <c r="K7509" s="94" t="s">
        <v>8744</v>
      </c>
      <c r="L7509" s="94" t="s">
        <v>12775</v>
      </c>
    </row>
    <row r="7510" spans="11:12" ht="15" x14ac:dyDescent="0.25">
      <c r="K7510" s="94" t="s">
        <v>8745</v>
      </c>
      <c r="L7510" s="94" t="s">
        <v>13800</v>
      </c>
    </row>
    <row r="7511" spans="11:12" ht="15" x14ac:dyDescent="0.25">
      <c r="K7511" s="94" t="s">
        <v>8746</v>
      </c>
      <c r="L7511" s="94" t="s">
        <v>12728</v>
      </c>
    </row>
    <row r="7512" spans="11:12" ht="15" x14ac:dyDescent="0.25">
      <c r="K7512" s="94" t="s">
        <v>8747</v>
      </c>
      <c r="L7512" s="94" t="s">
        <v>13716</v>
      </c>
    </row>
    <row r="7513" spans="11:12" ht="15" x14ac:dyDescent="0.25">
      <c r="K7513" s="94" t="s">
        <v>8748</v>
      </c>
      <c r="L7513" s="94" t="s">
        <v>16978</v>
      </c>
    </row>
    <row r="7514" spans="11:12" ht="15" x14ac:dyDescent="0.25">
      <c r="K7514" s="94" t="s">
        <v>8749</v>
      </c>
      <c r="L7514" s="94" t="s">
        <v>13097</v>
      </c>
    </row>
    <row r="7515" spans="11:12" ht="15" x14ac:dyDescent="0.25">
      <c r="K7515" s="94" t="s">
        <v>8750</v>
      </c>
      <c r="L7515" s="94" t="s">
        <v>16979</v>
      </c>
    </row>
    <row r="7516" spans="11:12" ht="15" x14ac:dyDescent="0.25">
      <c r="K7516" s="94" t="s">
        <v>8751</v>
      </c>
      <c r="L7516" s="94" t="s">
        <v>16980</v>
      </c>
    </row>
    <row r="7517" spans="11:12" ht="15" x14ac:dyDescent="0.25">
      <c r="K7517" s="94" t="s">
        <v>8752</v>
      </c>
      <c r="L7517" s="94" t="s">
        <v>16981</v>
      </c>
    </row>
    <row r="7518" spans="11:12" ht="15" x14ac:dyDescent="0.25">
      <c r="K7518" s="94" t="s">
        <v>8753</v>
      </c>
      <c r="L7518" s="94" t="s">
        <v>16982</v>
      </c>
    </row>
    <row r="7519" spans="11:12" ht="15" x14ac:dyDescent="0.25">
      <c r="K7519" s="94" t="s">
        <v>8754</v>
      </c>
      <c r="L7519" s="94" t="s">
        <v>16983</v>
      </c>
    </row>
    <row r="7520" spans="11:12" ht="15" x14ac:dyDescent="0.25">
      <c r="K7520" s="94" t="s">
        <v>8755</v>
      </c>
      <c r="L7520" s="94" t="s">
        <v>13092</v>
      </c>
    </row>
    <row r="7521" spans="11:12" ht="15" x14ac:dyDescent="0.25">
      <c r="K7521" s="94" t="s">
        <v>8756</v>
      </c>
      <c r="L7521" s="94" t="s">
        <v>16984</v>
      </c>
    </row>
    <row r="7522" spans="11:12" ht="15" x14ac:dyDescent="0.25">
      <c r="K7522" s="94" t="s">
        <v>8757</v>
      </c>
      <c r="L7522" s="94" t="s">
        <v>16985</v>
      </c>
    </row>
    <row r="7523" spans="11:12" ht="15" x14ac:dyDescent="0.25">
      <c r="K7523" s="94" t="s">
        <v>8758</v>
      </c>
      <c r="L7523" s="94" t="s">
        <v>13717</v>
      </c>
    </row>
    <row r="7524" spans="11:12" ht="15" x14ac:dyDescent="0.25">
      <c r="K7524" s="94" t="s">
        <v>8759</v>
      </c>
      <c r="L7524" s="94" t="s">
        <v>12978</v>
      </c>
    </row>
    <row r="7525" spans="11:12" ht="15" x14ac:dyDescent="0.25">
      <c r="K7525" s="94" t="s">
        <v>8760</v>
      </c>
      <c r="L7525" s="94" t="s">
        <v>16986</v>
      </c>
    </row>
    <row r="7526" spans="11:12" ht="15" x14ac:dyDescent="0.25">
      <c r="K7526" s="94" t="s">
        <v>8761</v>
      </c>
      <c r="L7526" s="94" t="s">
        <v>16987</v>
      </c>
    </row>
    <row r="7527" spans="11:12" ht="15" x14ac:dyDescent="0.25">
      <c r="K7527" s="94" t="s">
        <v>8762</v>
      </c>
      <c r="L7527" s="94" t="s">
        <v>16988</v>
      </c>
    </row>
    <row r="7528" spans="11:12" ht="15" x14ac:dyDescent="0.25">
      <c r="K7528" s="94" t="s">
        <v>8763</v>
      </c>
      <c r="L7528" s="94" t="s">
        <v>16989</v>
      </c>
    </row>
    <row r="7529" spans="11:12" ht="15" x14ac:dyDescent="0.25">
      <c r="K7529" s="94" t="s">
        <v>8764</v>
      </c>
      <c r="L7529" s="94" t="s">
        <v>16990</v>
      </c>
    </row>
    <row r="7530" spans="11:12" ht="15" x14ac:dyDescent="0.25">
      <c r="K7530" s="94" t="s">
        <v>8765</v>
      </c>
      <c r="L7530" s="94" t="s">
        <v>16991</v>
      </c>
    </row>
    <row r="7531" spans="11:12" ht="15" x14ac:dyDescent="0.25">
      <c r="K7531" s="94" t="s">
        <v>8766</v>
      </c>
      <c r="L7531" s="94" t="s">
        <v>13305</v>
      </c>
    </row>
    <row r="7532" spans="11:12" ht="15" x14ac:dyDescent="0.25">
      <c r="K7532" s="94" t="s">
        <v>8767</v>
      </c>
      <c r="L7532" s="94" t="s">
        <v>16992</v>
      </c>
    </row>
    <row r="7533" spans="11:12" ht="15" x14ac:dyDescent="0.25">
      <c r="K7533" s="94" t="s">
        <v>8768</v>
      </c>
      <c r="L7533" s="94" t="s">
        <v>13350</v>
      </c>
    </row>
    <row r="7534" spans="11:12" ht="15" x14ac:dyDescent="0.25">
      <c r="K7534" s="94" t="s">
        <v>8769</v>
      </c>
      <c r="L7534" s="94" t="s">
        <v>16993</v>
      </c>
    </row>
    <row r="7535" spans="11:12" ht="15" x14ac:dyDescent="0.25">
      <c r="K7535" s="94" t="s">
        <v>8770</v>
      </c>
      <c r="L7535" s="94" t="s">
        <v>16994</v>
      </c>
    </row>
    <row r="7536" spans="11:12" ht="15" x14ac:dyDescent="0.25">
      <c r="K7536" s="94" t="s">
        <v>8771</v>
      </c>
      <c r="L7536" s="94" t="s">
        <v>16995</v>
      </c>
    </row>
    <row r="7537" spans="11:12" ht="15" x14ac:dyDescent="0.25">
      <c r="K7537" s="94" t="s">
        <v>8772</v>
      </c>
      <c r="L7537" s="94" t="s">
        <v>16996</v>
      </c>
    </row>
    <row r="7538" spans="11:12" ht="15" x14ac:dyDescent="0.25">
      <c r="K7538" s="94" t="s">
        <v>8773</v>
      </c>
      <c r="L7538" s="94" t="s">
        <v>16997</v>
      </c>
    </row>
    <row r="7539" spans="11:12" ht="15" x14ac:dyDescent="0.25">
      <c r="K7539" s="94" t="s">
        <v>8774</v>
      </c>
      <c r="L7539" s="94" t="s">
        <v>16998</v>
      </c>
    </row>
    <row r="7540" spans="11:12" ht="15" x14ac:dyDescent="0.25">
      <c r="K7540" s="94" t="s">
        <v>8775</v>
      </c>
      <c r="L7540" s="94" t="s">
        <v>16999</v>
      </c>
    </row>
    <row r="7541" spans="11:12" ht="15" x14ac:dyDescent="0.25">
      <c r="K7541" s="94" t="s">
        <v>8776</v>
      </c>
      <c r="L7541" s="94" t="s">
        <v>17000</v>
      </c>
    </row>
    <row r="7542" spans="11:12" ht="15" x14ac:dyDescent="0.25">
      <c r="K7542" s="94" t="s">
        <v>8777</v>
      </c>
      <c r="L7542" s="94" t="s">
        <v>171</v>
      </c>
    </row>
    <row r="7543" spans="11:12" ht="15" x14ac:dyDescent="0.25">
      <c r="K7543" s="94" t="s">
        <v>8778</v>
      </c>
      <c r="L7543" s="94" t="s">
        <v>17001</v>
      </c>
    </row>
    <row r="7544" spans="11:12" ht="15" x14ac:dyDescent="0.25">
      <c r="K7544" s="94" t="s">
        <v>8779</v>
      </c>
      <c r="L7544" s="94" t="s">
        <v>17002</v>
      </c>
    </row>
    <row r="7545" spans="11:12" ht="15" x14ac:dyDescent="0.25">
      <c r="K7545" s="94" t="s">
        <v>8780</v>
      </c>
      <c r="L7545" s="94" t="s">
        <v>17229</v>
      </c>
    </row>
    <row r="7546" spans="11:12" ht="15" x14ac:dyDescent="0.25">
      <c r="K7546" s="94" t="s">
        <v>8781</v>
      </c>
      <c r="L7546" s="94" t="s">
        <v>17003</v>
      </c>
    </row>
    <row r="7547" spans="11:12" ht="15" x14ac:dyDescent="0.25">
      <c r="K7547" s="94" t="s">
        <v>8782</v>
      </c>
      <c r="L7547" s="94" t="s">
        <v>17004</v>
      </c>
    </row>
    <row r="7548" spans="11:12" ht="15" x14ac:dyDescent="0.25">
      <c r="K7548" s="94" t="s">
        <v>8783</v>
      </c>
      <c r="L7548" s="94" t="s">
        <v>17005</v>
      </c>
    </row>
    <row r="7549" spans="11:12" ht="15" x14ac:dyDescent="0.25">
      <c r="K7549" s="94" t="s">
        <v>23339</v>
      </c>
      <c r="L7549" s="94" t="s">
        <v>23340</v>
      </c>
    </row>
    <row r="7550" spans="11:12" ht="15" x14ac:dyDescent="0.25">
      <c r="K7550" s="94" t="s">
        <v>8784</v>
      </c>
      <c r="L7550" s="94" t="s">
        <v>12899</v>
      </c>
    </row>
    <row r="7551" spans="11:12" ht="15" x14ac:dyDescent="0.25">
      <c r="K7551" s="94" t="s">
        <v>8785</v>
      </c>
      <c r="L7551" s="94" t="s">
        <v>13354</v>
      </c>
    </row>
    <row r="7552" spans="11:12" ht="15" x14ac:dyDescent="0.25">
      <c r="K7552" s="94" t="s">
        <v>8786</v>
      </c>
      <c r="L7552" s="94" t="s">
        <v>17006</v>
      </c>
    </row>
    <row r="7553" spans="11:12" ht="15" x14ac:dyDescent="0.25">
      <c r="K7553" s="94" t="s">
        <v>24434</v>
      </c>
      <c r="L7553" s="94" t="s">
        <v>24435</v>
      </c>
    </row>
    <row r="7554" spans="11:12" ht="15" x14ac:dyDescent="0.25">
      <c r="K7554" s="94" t="s">
        <v>8787</v>
      </c>
      <c r="L7554" s="94" t="s">
        <v>17007</v>
      </c>
    </row>
    <row r="7555" spans="11:12" ht="15" x14ac:dyDescent="0.25">
      <c r="K7555" s="94" t="s">
        <v>8788</v>
      </c>
      <c r="L7555" s="94" t="s">
        <v>183</v>
      </c>
    </row>
    <row r="7556" spans="11:12" ht="15" x14ac:dyDescent="0.25">
      <c r="K7556" s="94" t="s">
        <v>8789</v>
      </c>
      <c r="L7556" s="94" t="s">
        <v>17008</v>
      </c>
    </row>
    <row r="7557" spans="11:12" ht="15" x14ac:dyDescent="0.25">
      <c r="K7557" s="94" t="s">
        <v>8790</v>
      </c>
      <c r="L7557" s="94" t="s">
        <v>17009</v>
      </c>
    </row>
    <row r="7558" spans="11:12" ht="15" x14ac:dyDescent="0.25">
      <c r="K7558" s="94" t="s">
        <v>8791</v>
      </c>
      <c r="L7558" s="94" t="s">
        <v>17010</v>
      </c>
    </row>
    <row r="7559" spans="11:12" ht="15" x14ac:dyDescent="0.25">
      <c r="K7559" s="94" t="s">
        <v>8792</v>
      </c>
      <c r="L7559" s="94" t="s">
        <v>17011</v>
      </c>
    </row>
    <row r="7560" spans="11:12" ht="15" x14ac:dyDescent="0.25">
      <c r="K7560" s="94" t="s">
        <v>8793</v>
      </c>
      <c r="L7560" s="94" t="s">
        <v>17012</v>
      </c>
    </row>
    <row r="7561" spans="11:12" ht="15" x14ac:dyDescent="0.25">
      <c r="K7561" s="94" t="s">
        <v>8794</v>
      </c>
      <c r="L7561" s="94" t="s">
        <v>17013</v>
      </c>
    </row>
    <row r="7562" spans="11:12" ht="15" x14ac:dyDescent="0.25">
      <c r="K7562" s="94" t="s">
        <v>8795</v>
      </c>
      <c r="L7562" s="94" t="s">
        <v>17014</v>
      </c>
    </row>
    <row r="7563" spans="11:12" ht="15" x14ac:dyDescent="0.25">
      <c r="K7563" s="94" t="s">
        <v>8796</v>
      </c>
      <c r="L7563" s="94" t="s">
        <v>17015</v>
      </c>
    </row>
    <row r="7564" spans="11:12" ht="15" x14ac:dyDescent="0.25">
      <c r="K7564" s="94" t="s">
        <v>8797</v>
      </c>
      <c r="L7564" s="94" t="s">
        <v>17016</v>
      </c>
    </row>
    <row r="7565" spans="11:12" ht="15" x14ac:dyDescent="0.25">
      <c r="K7565" s="94" t="s">
        <v>8798</v>
      </c>
      <c r="L7565" s="94" t="s">
        <v>17017</v>
      </c>
    </row>
    <row r="7566" spans="11:12" ht="15" x14ac:dyDescent="0.25">
      <c r="K7566" s="94" t="s">
        <v>8799</v>
      </c>
      <c r="L7566" s="94" t="s">
        <v>17018</v>
      </c>
    </row>
    <row r="7567" spans="11:12" ht="15" x14ac:dyDescent="0.25">
      <c r="K7567" s="94" t="s">
        <v>8800</v>
      </c>
      <c r="L7567" s="94" t="s">
        <v>17019</v>
      </c>
    </row>
    <row r="7568" spans="11:12" ht="15" x14ac:dyDescent="0.25">
      <c r="K7568" s="94" t="s">
        <v>8801</v>
      </c>
      <c r="L7568" s="94" t="s">
        <v>17020</v>
      </c>
    </row>
    <row r="7569" spans="11:12" ht="15" x14ac:dyDescent="0.25">
      <c r="K7569" s="94" t="s">
        <v>8802</v>
      </c>
      <c r="L7569" s="94" t="s">
        <v>17021</v>
      </c>
    </row>
    <row r="7570" spans="11:12" ht="15" x14ac:dyDescent="0.25">
      <c r="K7570" s="94" t="s">
        <v>8803</v>
      </c>
      <c r="L7570" s="94" t="s">
        <v>17022</v>
      </c>
    </row>
    <row r="7571" spans="11:12" ht="15" x14ac:dyDescent="0.25">
      <c r="K7571" s="94" t="s">
        <v>23341</v>
      </c>
      <c r="L7571" s="94" t="s">
        <v>17392</v>
      </c>
    </row>
    <row r="7572" spans="11:12" ht="15" x14ac:dyDescent="0.25">
      <c r="K7572" s="94" t="s">
        <v>8804</v>
      </c>
      <c r="L7572" s="94" t="s">
        <v>13309</v>
      </c>
    </row>
    <row r="7573" spans="11:12" ht="15" x14ac:dyDescent="0.25">
      <c r="K7573" s="94" t="s">
        <v>8805</v>
      </c>
      <c r="L7573" s="94" t="s">
        <v>17023</v>
      </c>
    </row>
    <row r="7574" spans="11:12" ht="15" x14ac:dyDescent="0.25">
      <c r="K7574" s="94" t="s">
        <v>8806</v>
      </c>
      <c r="L7574" s="94" t="s">
        <v>17024</v>
      </c>
    </row>
    <row r="7575" spans="11:12" ht="15" x14ac:dyDescent="0.25">
      <c r="K7575" s="94" t="s">
        <v>8807</v>
      </c>
      <c r="L7575" s="94" t="s">
        <v>17025</v>
      </c>
    </row>
    <row r="7576" spans="11:12" ht="15" x14ac:dyDescent="0.25">
      <c r="K7576" s="94" t="s">
        <v>8808</v>
      </c>
      <c r="L7576" s="94" t="s">
        <v>17026</v>
      </c>
    </row>
    <row r="7577" spans="11:12" ht="15" x14ac:dyDescent="0.25">
      <c r="K7577" s="94" t="s">
        <v>8809</v>
      </c>
      <c r="L7577" s="94" t="s">
        <v>17027</v>
      </c>
    </row>
    <row r="7578" spans="11:12" ht="15" x14ac:dyDescent="0.25">
      <c r="K7578" s="94" t="s">
        <v>8810</v>
      </c>
      <c r="L7578" s="94" t="s">
        <v>17028</v>
      </c>
    </row>
    <row r="7579" spans="11:12" ht="15" x14ac:dyDescent="0.25">
      <c r="K7579" s="94" t="s">
        <v>8811</v>
      </c>
      <c r="L7579" s="94" t="s">
        <v>17029</v>
      </c>
    </row>
    <row r="7580" spans="11:12" ht="15" x14ac:dyDescent="0.25">
      <c r="K7580" s="94" t="s">
        <v>8812</v>
      </c>
      <c r="L7580" s="94" t="s">
        <v>17030</v>
      </c>
    </row>
    <row r="7581" spans="11:12" ht="15" x14ac:dyDescent="0.25">
      <c r="K7581" s="94" t="s">
        <v>8813</v>
      </c>
      <c r="L7581" s="94" t="s">
        <v>17031</v>
      </c>
    </row>
    <row r="7582" spans="11:12" ht="15" x14ac:dyDescent="0.25">
      <c r="K7582" s="94" t="s">
        <v>8814</v>
      </c>
      <c r="L7582" s="94" t="s">
        <v>17032</v>
      </c>
    </row>
    <row r="7583" spans="11:12" ht="15" x14ac:dyDescent="0.25">
      <c r="K7583" s="94" t="s">
        <v>8815</v>
      </c>
      <c r="L7583" s="94" t="s">
        <v>17033</v>
      </c>
    </row>
    <row r="7584" spans="11:12" ht="15" x14ac:dyDescent="0.25">
      <c r="K7584" s="94" t="s">
        <v>8816</v>
      </c>
      <c r="L7584" s="94" t="s">
        <v>17034</v>
      </c>
    </row>
    <row r="7585" spans="11:12" ht="15" x14ac:dyDescent="0.25">
      <c r="K7585" s="94" t="s">
        <v>8817</v>
      </c>
      <c r="L7585" s="94" t="s">
        <v>17035</v>
      </c>
    </row>
    <row r="7586" spans="11:12" ht="15" x14ac:dyDescent="0.25">
      <c r="K7586" s="94" t="s">
        <v>8818</v>
      </c>
      <c r="L7586" s="94" t="s">
        <v>17036</v>
      </c>
    </row>
    <row r="7587" spans="11:12" ht="15" x14ac:dyDescent="0.25">
      <c r="K7587" s="94" t="s">
        <v>8819</v>
      </c>
      <c r="L7587" s="94" t="s">
        <v>17037</v>
      </c>
    </row>
    <row r="7588" spans="11:12" ht="15" x14ac:dyDescent="0.25">
      <c r="K7588" s="94" t="s">
        <v>8820</v>
      </c>
      <c r="L7588" s="94" t="s">
        <v>17038</v>
      </c>
    </row>
    <row r="7589" spans="11:12" ht="15" x14ac:dyDescent="0.25">
      <c r="K7589" s="94" t="s">
        <v>8821</v>
      </c>
      <c r="L7589" s="94" t="s">
        <v>17039</v>
      </c>
    </row>
    <row r="7590" spans="11:12" ht="15" x14ac:dyDescent="0.25">
      <c r="K7590" s="94" t="s">
        <v>8822</v>
      </c>
      <c r="L7590" s="94" t="s">
        <v>17040</v>
      </c>
    </row>
    <row r="7591" spans="11:12" ht="15" x14ac:dyDescent="0.25">
      <c r="K7591" s="94" t="s">
        <v>8823</v>
      </c>
      <c r="L7591" s="94" t="s">
        <v>17041</v>
      </c>
    </row>
    <row r="7592" spans="11:12" ht="15" x14ac:dyDescent="0.25">
      <c r="K7592" s="94" t="s">
        <v>8824</v>
      </c>
      <c r="L7592" s="94" t="s">
        <v>17042</v>
      </c>
    </row>
    <row r="7593" spans="11:12" ht="15" x14ac:dyDescent="0.25">
      <c r="K7593" s="94" t="s">
        <v>8825</v>
      </c>
      <c r="L7593" s="94" t="s">
        <v>17043</v>
      </c>
    </row>
    <row r="7594" spans="11:12" ht="15" x14ac:dyDescent="0.25">
      <c r="K7594" s="94" t="s">
        <v>8826</v>
      </c>
      <c r="L7594" s="94" t="s">
        <v>12775</v>
      </c>
    </row>
    <row r="7595" spans="11:12" ht="15" x14ac:dyDescent="0.25">
      <c r="K7595" s="94" t="s">
        <v>8827</v>
      </c>
      <c r="L7595" s="94" t="s">
        <v>8828</v>
      </c>
    </row>
    <row r="7596" spans="11:12" ht="15" x14ac:dyDescent="0.25">
      <c r="K7596" s="94" t="s">
        <v>8829</v>
      </c>
      <c r="L7596" s="94" t="s">
        <v>17044</v>
      </c>
    </row>
    <row r="7597" spans="11:12" ht="15" x14ac:dyDescent="0.25">
      <c r="K7597" s="94" t="s">
        <v>8830</v>
      </c>
      <c r="L7597" s="94" t="s">
        <v>13148</v>
      </c>
    </row>
    <row r="7598" spans="11:12" ht="15" x14ac:dyDescent="0.25">
      <c r="K7598" s="94" t="s">
        <v>8831</v>
      </c>
      <c r="L7598" s="94" t="s">
        <v>16992</v>
      </c>
    </row>
    <row r="7599" spans="11:12" ht="15" x14ac:dyDescent="0.25">
      <c r="K7599" s="94" t="s">
        <v>8832</v>
      </c>
      <c r="L7599" s="94" t="s">
        <v>17045</v>
      </c>
    </row>
    <row r="7600" spans="11:12" ht="15" x14ac:dyDescent="0.25">
      <c r="K7600" s="94" t="s">
        <v>8833</v>
      </c>
      <c r="L7600" s="94" t="s">
        <v>13337</v>
      </c>
    </row>
    <row r="7601" spans="11:12" ht="15" x14ac:dyDescent="0.25">
      <c r="K7601" s="94" t="s">
        <v>8834</v>
      </c>
      <c r="L7601" s="94" t="s">
        <v>17046</v>
      </c>
    </row>
    <row r="7602" spans="11:12" ht="15" x14ac:dyDescent="0.25">
      <c r="K7602" s="94" t="s">
        <v>8835</v>
      </c>
      <c r="L7602" s="94" t="s">
        <v>17047</v>
      </c>
    </row>
    <row r="7603" spans="11:12" ht="15" x14ac:dyDescent="0.25">
      <c r="K7603" s="94" t="s">
        <v>8836</v>
      </c>
      <c r="L7603" s="94" t="s">
        <v>177</v>
      </c>
    </row>
    <row r="7604" spans="11:12" ht="15" x14ac:dyDescent="0.25">
      <c r="K7604" s="94" t="s">
        <v>8837</v>
      </c>
      <c r="L7604" s="94" t="s">
        <v>8838</v>
      </c>
    </row>
    <row r="7605" spans="11:12" ht="15" x14ac:dyDescent="0.25">
      <c r="K7605" s="94" t="s">
        <v>8839</v>
      </c>
      <c r="L7605" s="94" t="s">
        <v>17048</v>
      </c>
    </row>
    <row r="7606" spans="11:12" ht="15" x14ac:dyDescent="0.25">
      <c r="K7606" s="94" t="s">
        <v>8840</v>
      </c>
      <c r="L7606" s="94" t="s">
        <v>12491</v>
      </c>
    </row>
    <row r="7607" spans="11:12" ht="15" x14ac:dyDescent="0.25">
      <c r="K7607" s="94" t="s">
        <v>8841</v>
      </c>
      <c r="L7607" s="94" t="s">
        <v>17049</v>
      </c>
    </row>
    <row r="7608" spans="11:12" ht="15" x14ac:dyDescent="0.25">
      <c r="K7608" s="94" t="s">
        <v>8842</v>
      </c>
      <c r="L7608" s="94" t="s">
        <v>17050</v>
      </c>
    </row>
    <row r="7609" spans="11:12" ht="15" x14ac:dyDescent="0.25">
      <c r="K7609" s="94" t="s">
        <v>8843</v>
      </c>
      <c r="L7609" s="94" t="s">
        <v>17051</v>
      </c>
    </row>
    <row r="7610" spans="11:12" ht="15" x14ac:dyDescent="0.25">
      <c r="K7610" s="94" t="s">
        <v>8844</v>
      </c>
      <c r="L7610" s="94" t="s">
        <v>17037</v>
      </c>
    </row>
    <row r="7611" spans="11:12" ht="15" x14ac:dyDescent="0.25">
      <c r="K7611" s="94" t="s">
        <v>8845</v>
      </c>
      <c r="L7611" s="94" t="s">
        <v>17052</v>
      </c>
    </row>
    <row r="7612" spans="11:12" ht="15" x14ac:dyDescent="0.25">
      <c r="K7612" s="94" t="s">
        <v>8846</v>
      </c>
      <c r="L7612" s="94" t="s">
        <v>12604</v>
      </c>
    </row>
    <row r="7613" spans="11:12" ht="15" x14ac:dyDescent="0.25">
      <c r="K7613" s="94" t="s">
        <v>8847</v>
      </c>
      <c r="L7613" s="94" t="s">
        <v>17053</v>
      </c>
    </row>
    <row r="7614" spans="11:12" ht="15" x14ac:dyDescent="0.25">
      <c r="K7614" s="94" t="s">
        <v>8848</v>
      </c>
      <c r="L7614" s="94" t="s">
        <v>17054</v>
      </c>
    </row>
    <row r="7615" spans="11:12" ht="15" x14ac:dyDescent="0.25">
      <c r="K7615" s="94" t="s">
        <v>8849</v>
      </c>
      <c r="L7615" s="94" t="s">
        <v>17055</v>
      </c>
    </row>
    <row r="7616" spans="11:12" ht="15" x14ac:dyDescent="0.25">
      <c r="K7616" s="94" t="s">
        <v>8850</v>
      </c>
      <c r="L7616" s="94" t="s">
        <v>17056</v>
      </c>
    </row>
    <row r="7617" spans="11:12" ht="15" x14ac:dyDescent="0.25">
      <c r="K7617" s="94" t="s">
        <v>8851</v>
      </c>
      <c r="L7617" s="94" t="s">
        <v>17029</v>
      </c>
    </row>
    <row r="7618" spans="11:12" ht="15" x14ac:dyDescent="0.25">
      <c r="K7618" s="94" t="s">
        <v>8852</v>
      </c>
      <c r="L7618" s="94" t="s">
        <v>17057</v>
      </c>
    </row>
    <row r="7619" spans="11:12" ht="15" x14ac:dyDescent="0.25">
      <c r="K7619" s="94" t="s">
        <v>8853</v>
      </c>
      <c r="L7619" s="94" t="s">
        <v>17058</v>
      </c>
    </row>
    <row r="7620" spans="11:12" ht="15" x14ac:dyDescent="0.25">
      <c r="K7620" s="94" t="s">
        <v>8854</v>
      </c>
      <c r="L7620" s="94" t="s">
        <v>17059</v>
      </c>
    </row>
    <row r="7621" spans="11:12" ht="15" x14ac:dyDescent="0.25">
      <c r="K7621" s="94" t="s">
        <v>8855</v>
      </c>
      <c r="L7621" s="94" t="s">
        <v>17060</v>
      </c>
    </row>
    <row r="7622" spans="11:12" ht="15" x14ac:dyDescent="0.25">
      <c r="K7622" s="94" t="s">
        <v>8856</v>
      </c>
      <c r="L7622" s="94" t="s">
        <v>17041</v>
      </c>
    </row>
    <row r="7623" spans="11:12" ht="15" x14ac:dyDescent="0.25">
      <c r="K7623" s="94" t="s">
        <v>8857</v>
      </c>
      <c r="L7623" s="94" t="s">
        <v>17061</v>
      </c>
    </row>
    <row r="7624" spans="11:12" ht="15" x14ac:dyDescent="0.25">
      <c r="K7624" s="94" t="s">
        <v>8858</v>
      </c>
      <c r="L7624" s="94" t="s">
        <v>17062</v>
      </c>
    </row>
    <row r="7625" spans="11:12" ht="15" x14ac:dyDescent="0.25">
      <c r="K7625" s="94" t="s">
        <v>8859</v>
      </c>
      <c r="L7625" s="94" t="s">
        <v>17063</v>
      </c>
    </row>
    <row r="7626" spans="11:12" ht="15" x14ac:dyDescent="0.25">
      <c r="K7626" s="94" t="s">
        <v>8860</v>
      </c>
      <c r="L7626" s="94" t="s">
        <v>17064</v>
      </c>
    </row>
    <row r="7627" spans="11:12" ht="15" x14ac:dyDescent="0.25">
      <c r="K7627" s="94" t="s">
        <v>8861</v>
      </c>
      <c r="L7627" s="94" t="s">
        <v>17065</v>
      </c>
    </row>
    <row r="7628" spans="11:12" ht="15" x14ac:dyDescent="0.25">
      <c r="K7628" s="94" t="s">
        <v>8862</v>
      </c>
      <c r="L7628" s="94" t="s">
        <v>17066</v>
      </c>
    </row>
    <row r="7629" spans="11:12" ht="15" x14ac:dyDescent="0.25">
      <c r="K7629" s="94" t="s">
        <v>8863</v>
      </c>
      <c r="L7629" s="94" t="s">
        <v>17067</v>
      </c>
    </row>
    <row r="7630" spans="11:12" ht="15" x14ac:dyDescent="0.25">
      <c r="K7630" s="94" t="s">
        <v>8864</v>
      </c>
      <c r="L7630" s="94" t="s">
        <v>17068</v>
      </c>
    </row>
    <row r="7631" spans="11:12" ht="15" x14ac:dyDescent="0.25">
      <c r="K7631" s="94" t="s">
        <v>8865</v>
      </c>
      <c r="L7631" s="94" t="s">
        <v>17069</v>
      </c>
    </row>
    <row r="7632" spans="11:12" ht="15" x14ac:dyDescent="0.25">
      <c r="K7632" s="94" t="s">
        <v>8866</v>
      </c>
      <c r="L7632" s="94" t="s">
        <v>17070</v>
      </c>
    </row>
    <row r="7633" spans="11:12" ht="15" x14ac:dyDescent="0.25">
      <c r="K7633" s="94" t="s">
        <v>8867</v>
      </c>
      <c r="L7633" s="94" t="s">
        <v>17071</v>
      </c>
    </row>
    <row r="7634" spans="11:12" ht="15" x14ac:dyDescent="0.25">
      <c r="K7634" s="94" t="s">
        <v>8868</v>
      </c>
      <c r="L7634" s="94" t="s">
        <v>17072</v>
      </c>
    </row>
    <row r="7635" spans="11:12" ht="15" x14ac:dyDescent="0.25">
      <c r="K7635" s="94" t="s">
        <v>8869</v>
      </c>
      <c r="L7635" s="94" t="s">
        <v>17073</v>
      </c>
    </row>
    <row r="7636" spans="11:12" ht="15" x14ac:dyDescent="0.25">
      <c r="K7636" s="94" t="s">
        <v>8870</v>
      </c>
      <c r="L7636" s="94" t="s">
        <v>12971</v>
      </c>
    </row>
    <row r="7637" spans="11:12" ht="15" x14ac:dyDescent="0.25">
      <c r="K7637" s="94" t="s">
        <v>8871</v>
      </c>
      <c r="L7637" s="94" t="s">
        <v>17074</v>
      </c>
    </row>
    <row r="7638" spans="11:12" ht="15" x14ac:dyDescent="0.25">
      <c r="K7638" s="94" t="s">
        <v>8872</v>
      </c>
      <c r="L7638" s="94" t="s">
        <v>17075</v>
      </c>
    </row>
    <row r="7639" spans="11:12" ht="15" x14ac:dyDescent="0.25">
      <c r="K7639" s="94" t="s">
        <v>8873</v>
      </c>
      <c r="L7639" s="94" t="s">
        <v>17018</v>
      </c>
    </row>
    <row r="7640" spans="11:12" ht="15" x14ac:dyDescent="0.25">
      <c r="K7640" s="94" t="s">
        <v>8874</v>
      </c>
      <c r="L7640" s="94" t="s">
        <v>17076</v>
      </c>
    </row>
    <row r="7641" spans="11:12" ht="15" x14ac:dyDescent="0.25">
      <c r="K7641" s="94" t="s">
        <v>8875</v>
      </c>
      <c r="L7641" s="94" t="s">
        <v>17077</v>
      </c>
    </row>
    <row r="7642" spans="11:12" ht="15" x14ac:dyDescent="0.25">
      <c r="K7642" s="94" t="s">
        <v>8876</v>
      </c>
      <c r="L7642" s="94" t="s">
        <v>13148</v>
      </c>
    </row>
    <row r="7643" spans="11:12" ht="15" x14ac:dyDescent="0.25">
      <c r="K7643" s="94" t="s">
        <v>8877</v>
      </c>
      <c r="L7643" s="94" t="s">
        <v>13322</v>
      </c>
    </row>
    <row r="7644" spans="11:12" ht="15" x14ac:dyDescent="0.25">
      <c r="K7644" s="94" t="s">
        <v>8878</v>
      </c>
      <c r="L7644" s="94" t="s">
        <v>17078</v>
      </c>
    </row>
    <row r="7645" spans="11:12" ht="15" x14ac:dyDescent="0.25">
      <c r="K7645" s="94" t="s">
        <v>8879</v>
      </c>
      <c r="L7645" s="94" t="s">
        <v>17079</v>
      </c>
    </row>
    <row r="7646" spans="11:12" ht="15" x14ac:dyDescent="0.25">
      <c r="K7646" s="94" t="s">
        <v>8880</v>
      </c>
      <c r="L7646" s="94" t="s">
        <v>17080</v>
      </c>
    </row>
    <row r="7647" spans="11:12" ht="15" x14ac:dyDescent="0.25">
      <c r="K7647" s="94" t="s">
        <v>8881</v>
      </c>
      <c r="L7647" s="94" t="s">
        <v>13608</v>
      </c>
    </row>
    <row r="7648" spans="11:12" ht="15" x14ac:dyDescent="0.25">
      <c r="K7648" s="94" t="s">
        <v>8882</v>
      </c>
      <c r="L7648" s="94" t="s">
        <v>17081</v>
      </c>
    </row>
    <row r="7649" spans="11:12" ht="15" x14ac:dyDescent="0.25">
      <c r="K7649" s="94" t="s">
        <v>8883</v>
      </c>
      <c r="L7649" s="94" t="s">
        <v>17082</v>
      </c>
    </row>
    <row r="7650" spans="11:12" ht="15" x14ac:dyDescent="0.25">
      <c r="K7650" s="94" t="s">
        <v>8884</v>
      </c>
      <c r="L7650" s="94" t="s">
        <v>12491</v>
      </c>
    </row>
    <row r="7651" spans="11:12" ht="15" x14ac:dyDescent="0.25">
      <c r="K7651" s="94" t="s">
        <v>8885</v>
      </c>
      <c r="L7651" s="94" t="s">
        <v>17083</v>
      </c>
    </row>
    <row r="7652" spans="11:12" ht="15" x14ac:dyDescent="0.25">
      <c r="K7652" s="94" t="s">
        <v>8886</v>
      </c>
      <c r="L7652" s="94" t="s">
        <v>17083</v>
      </c>
    </row>
    <row r="7653" spans="11:12" ht="15" x14ac:dyDescent="0.25">
      <c r="K7653" s="94" t="s">
        <v>8887</v>
      </c>
      <c r="L7653" s="94" t="s">
        <v>17084</v>
      </c>
    </row>
    <row r="7654" spans="11:12" ht="15" x14ac:dyDescent="0.25">
      <c r="K7654" s="94" t="s">
        <v>8888</v>
      </c>
      <c r="L7654" s="94" t="s">
        <v>17085</v>
      </c>
    </row>
    <row r="7655" spans="11:12" ht="15" x14ac:dyDescent="0.25">
      <c r="K7655" s="94" t="s">
        <v>8889</v>
      </c>
      <c r="L7655" s="94" t="s">
        <v>14552</v>
      </c>
    </row>
    <row r="7656" spans="11:12" ht="15" x14ac:dyDescent="0.25">
      <c r="K7656" s="94" t="s">
        <v>8890</v>
      </c>
      <c r="L7656" s="94" t="s">
        <v>17086</v>
      </c>
    </row>
    <row r="7657" spans="11:12" ht="15" x14ac:dyDescent="0.25">
      <c r="K7657" s="94" t="s">
        <v>8891</v>
      </c>
      <c r="L7657" s="94" t="s">
        <v>17087</v>
      </c>
    </row>
    <row r="7658" spans="11:12" ht="15" x14ac:dyDescent="0.25">
      <c r="K7658" s="94" t="s">
        <v>8892</v>
      </c>
      <c r="L7658" s="94" t="s">
        <v>17088</v>
      </c>
    </row>
    <row r="7659" spans="11:12" ht="15" x14ac:dyDescent="0.25">
      <c r="K7659" s="94" t="s">
        <v>8893</v>
      </c>
      <c r="L7659" s="94" t="s">
        <v>17089</v>
      </c>
    </row>
    <row r="7660" spans="11:12" ht="15" x14ac:dyDescent="0.25">
      <c r="K7660" s="94" t="s">
        <v>8894</v>
      </c>
      <c r="L7660" s="94" t="s">
        <v>17041</v>
      </c>
    </row>
    <row r="7661" spans="11:12" ht="15" x14ac:dyDescent="0.25">
      <c r="K7661" s="94" t="s">
        <v>8895</v>
      </c>
      <c r="L7661" s="94" t="s">
        <v>17090</v>
      </c>
    </row>
    <row r="7662" spans="11:12" ht="15" x14ac:dyDescent="0.25">
      <c r="K7662" s="94" t="s">
        <v>8896</v>
      </c>
      <c r="L7662" s="94" t="s">
        <v>17091</v>
      </c>
    </row>
    <row r="7663" spans="11:12" ht="15" x14ac:dyDescent="0.25">
      <c r="K7663" s="94" t="s">
        <v>8897</v>
      </c>
      <c r="L7663" s="94" t="s">
        <v>17092</v>
      </c>
    </row>
    <row r="7664" spans="11:12" ht="15" x14ac:dyDescent="0.25">
      <c r="K7664" s="94" t="s">
        <v>8898</v>
      </c>
      <c r="L7664" s="94" t="s">
        <v>17093</v>
      </c>
    </row>
    <row r="7665" spans="11:12" ht="15" x14ac:dyDescent="0.25">
      <c r="K7665" s="94" t="s">
        <v>8899</v>
      </c>
      <c r="L7665" s="94" t="s">
        <v>17094</v>
      </c>
    </row>
    <row r="7666" spans="11:12" ht="15" x14ac:dyDescent="0.25">
      <c r="K7666" s="94" t="s">
        <v>8900</v>
      </c>
      <c r="L7666" s="94" t="s">
        <v>17095</v>
      </c>
    </row>
    <row r="7667" spans="11:12" ht="15" x14ac:dyDescent="0.25">
      <c r="K7667" s="94" t="s">
        <v>8901</v>
      </c>
      <c r="L7667" s="94" t="s">
        <v>17096</v>
      </c>
    </row>
    <row r="7668" spans="11:12" ht="15" x14ac:dyDescent="0.25">
      <c r="K7668" s="94" t="s">
        <v>8902</v>
      </c>
      <c r="L7668" s="94" t="s">
        <v>17097</v>
      </c>
    </row>
    <row r="7669" spans="11:12" ht="15" x14ac:dyDescent="0.25">
      <c r="K7669" s="94" t="s">
        <v>8903</v>
      </c>
      <c r="L7669" s="94" t="s">
        <v>12519</v>
      </c>
    </row>
    <row r="7670" spans="11:12" ht="15" x14ac:dyDescent="0.25">
      <c r="K7670" s="94" t="s">
        <v>8904</v>
      </c>
      <c r="L7670" s="94" t="s">
        <v>17098</v>
      </c>
    </row>
    <row r="7671" spans="11:12" ht="15" x14ac:dyDescent="0.25">
      <c r="K7671" s="94" t="s">
        <v>8905</v>
      </c>
      <c r="L7671" s="94" t="s">
        <v>17099</v>
      </c>
    </row>
    <row r="7672" spans="11:12" ht="15" x14ac:dyDescent="0.25">
      <c r="K7672" s="94" t="s">
        <v>8906</v>
      </c>
      <c r="L7672" s="94" t="s">
        <v>17100</v>
      </c>
    </row>
    <row r="7673" spans="11:12" ht="15" x14ac:dyDescent="0.25">
      <c r="K7673" s="94" t="s">
        <v>8907</v>
      </c>
      <c r="L7673" s="94" t="s">
        <v>17101</v>
      </c>
    </row>
    <row r="7674" spans="11:12" ht="15" x14ac:dyDescent="0.25">
      <c r="K7674" s="94" t="s">
        <v>8908</v>
      </c>
      <c r="L7674" s="94" t="s">
        <v>17102</v>
      </c>
    </row>
    <row r="7675" spans="11:12" ht="15" x14ac:dyDescent="0.25">
      <c r="K7675" s="94" t="s">
        <v>8909</v>
      </c>
      <c r="L7675" s="94" t="s">
        <v>17103</v>
      </c>
    </row>
    <row r="7676" spans="11:12" ht="15" x14ac:dyDescent="0.25">
      <c r="K7676" s="94" t="s">
        <v>8910</v>
      </c>
      <c r="L7676" s="94" t="s">
        <v>17104</v>
      </c>
    </row>
    <row r="7677" spans="11:12" ht="15" x14ac:dyDescent="0.25">
      <c r="K7677" s="94" t="s">
        <v>8911</v>
      </c>
      <c r="L7677" s="94" t="s">
        <v>17105</v>
      </c>
    </row>
    <row r="7678" spans="11:12" ht="15" x14ac:dyDescent="0.25">
      <c r="K7678" s="94" t="s">
        <v>8912</v>
      </c>
      <c r="L7678" s="94" t="s">
        <v>12728</v>
      </c>
    </row>
    <row r="7679" spans="11:12" ht="15" x14ac:dyDescent="0.25">
      <c r="K7679" s="94" t="s">
        <v>8913</v>
      </c>
      <c r="L7679" s="94" t="s">
        <v>17106</v>
      </c>
    </row>
    <row r="7680" spans="11:12" ht="15" x14ac:dyDescent="0.25">
      <c r="K7680" s="94" t="s">
        <v>8914</v>
      </c>
      <c r="L7680" s="94" t="s">
        <v>17107</v>
      </c>
    </row>
    <row r="7681" spans="11:12" ht="15" x14ac:dyDescent="0.25">
      <c r="K7681" s="94" t="s">
        <v>8915</v>
      </c>
      <c r="L7681" s="94" t="s">
        <v>17108</v>
      </c>
    </row>
    <row r="7682" spans="11:12" ht="15" x14ac:dyDescent="0.25">
      <c r="K7682" s="94" t="s">
        <v>8916</v>
      </c>
      <c r="L7682" s="94" t="s">
        <v>13314</v>
      </c>
    </row>
    <row r="7683" spans="11:12" ht="15" x14ac:dyDescent="0.25">
      <c r="K7683" s="94" t="s">
        <v>8917</v>
      </c>
      <c r="L7683" s="94" t="s">
        <v>17095</v>
      </c>
    </row>
    <row r="7684" spans="11:12" ht="15" x14ac:dyDescent="0.25">
      <c r="K7684" s="94" t="s">
        <v>8918</v>
      </c>
      <c r="L7684" s="94" t="s">
        <v>17109</v>
      </c>
    </row>
    <row r="7685" spans="11:12" ht="15" x14ac:dyDescent="0.25">
      <c r="K7685" s="94" t="s">
        <v>8919</v>
      </c>
      <c r="L7685" s="94" t="s">
        <v>17110</v>
      </c>
    </row>
    <row r="7686" spans="11:12" ht="15" x14ac:dyDescent="0.25">
      <c r="K7686" s="94" t="s">
        <v>8920</v>
      </c>
      <c r="L7686" s="94" t="s">
        <v>17097</v>
      </c>
    </row>
    <row r="7687" spans="11:12" ht="15" x14ac:dyDescent="0.25">
      <c r="K7687" s="94" t="s">
        <v>8921</v>
      </c>
      <c r="L7687" s="94" t="s">
        <v>17111</v>
      </c>
    </row>
    <row r="7688" spans="11:12" ht="15" x14ac:dyDescent="0.25">
      <c r="K7688" s="94" t="s">
        <v>8922</v>
      </c>
      <c r="L7688" s="94" t="s">
        <v>17112</v>
      </c>
    </row>
    <row r="7689" spans="11:12" ht="15" x14ac:dyDescent="0.25">
      <c r="K7689" s="94" t="s">
        <v>8923</v>
      </c>
      <c r="L7689" s="94" t="s">
        <v>17107</v>
      </c>
    </row>
    <row r="7690" spans="11:12" ht="15" x14ac:dyDescent="0.25">
      <c r="K7690" s="94" t="s">
        <v>8924</v>
      </c>
      <c r="L7690" s="94" t="s">
        <v>17113</v>
      </c>
    </row>
    <row r="7691" spans="11:12" ht="15" x14ac:dyDescent="0.25">
      <c r="K7691" s="94" t="s">
        <v>8925</v>
      </c>
      <c r="L7691" s="94" t="s">
        <v>13703</v>
      </c>
    </row>
    <row r="7692" spans="11:12" ht="15" x14ac:dyDescent="0.25">
      <c r="K7692" s="94" t="s">
        <v>8926</v>
      </c>
      <c r="L7692" s="94" t="s">
        <v>17025</v>
      </c>
    </row>
    <row r="7693" spans="11:12" ht="15" x14ac:dyDescent="0.25">
      <c r="K7693" s="94" t="s">
        <v>8927</v>
      </c>
      <c r="L7693" s="94" t="s">
        <v>17114</v>
      </c>
    </row>
    <row r="7694" spans="11:12" ht="15" x14ac:dyDescent="0.25">
      <c r="K7694" s="94" t="s">
        <v>8928</v>
      </c>
      <c r="L7694" s="94" t="s">
        <v>13309</v>
      </c>
    </row>
    <row r="7695" spans="11:12" ht="15" x14ac:dyDescent="0.25">
      <c r="K7695" s="94" t="s">
        <v>8929</v>
      </c>
      <c r="L7695" s="94" t="s">
        <v>17037</v>
      </c>
    </row>
    <row r="7696" spans="11:12" ht="15" x14ac:dyDescent="0.25">
      <c r="K7696" s="94" t="s">
        <v>8930</v>
      </c>
      <c r="L7696" s="94" t="s">
        <v>17115</v>
      </c>
    </row>
    <row r="7697" spans="11:12" ht="15" x14ac:dyDescent="0.25">
      <c r="K7697" s="94" t="s">
        <v>8931</v>
      </c>
      <c r="L7697" s="94" t="s">
        <v>17116</v>
      </c>
    </row>
    <row r="7698" spans="11:12" ht="15" x14ac:dyDescent="0.25">
      <c r="K7698" s="94" t="s">
        <v>8932</v>
      </c>
      <c r="L7698" s="94" t="s">
        <v>17040</v>
      </c>
    </row>
    <row r="7699" spans="11:12" ht="15" x14ac:dyDescent="0.25">
      <c r="K7699" s="94" t="s">
        <v>8933</v>
      </c>
      <c r="L7699" s="94" t="s">
        <v>17117</v>
      </c>
    </row>
    <row r="7700" spans="11:12" ht="15" x14ac:dyDescent="0.25">
      <c r="K7700" s="94" t="s">
        <v>8934</v>
      </c>
      <c r="L7700" s="94" t="s">
        <v>17118</v>
      </c>
    </row>
    <row r="7701" spans="11:12" ht="15" x14ac:dyDescent="0.25">
      <c r="K7701" s="94" t="s">
        <v>8935</v>
      </c>
      <c r="L7701" s="94" t="s">
        <v>17119</v>
      </c>
    </row>
    <row r="7702" spans="11:12" ht="15" x14ac:dyDescent="0.25">
      <c r="K7702" s="94" t="s">
        <v>8936</v>
      </c>
      <c r="L7702" s="94" t="s">
        <v>17120</v>
      </c>
    </row>
    <row r="7703" spans="11:12" ht="15" x14ac:dyDescent="0.25">
      <c r="K7703" s="94" t="s">
        <v>8937</v>
      </c>
      <c r="L7703" s="94" t="s">
        <v>17121</v>
      </c>
    </row>
    <row r="7704" spans="11:12" ht="15" x14ac:dyDescent="0.25">
      <c r="K7704" s="94" t="s">
        <v>8938</v>
      </c>
      <c r="L7704" s="94" t="s">
        <v>17122</v>
      </c>
    </row>
    <row r="7705" spans="11:12" ht="15" x14ac:dyDescent="0.25">
      <c r="K7705" s="94" t="s">
        <v>8939</v>
      </c>
      <c r="L7705" s="94" t="s">
        <v>17123</v>
      </c>
    </row>
    <row r="7706" spans="11:12" ht="15" x14ac:dyDescent="0.25">
      <c r="K7706" s="94" t="s">
        <v>8940</v>
      </c>
      <c r="L7706" s="94" t="s">
        <v>13314</v>
      </c>
    </row>
    <row r="7707" spans="11:12" ht="15" x14ac:dyDescent="0.25">
      <c r="K7707" s="94" t="s">
        <v>8941</v>
      </c>
      <c r="L7707" s="94" t="s">
        <v>13322</v>
      </c>
    </row>
    <row r="7708" spans="11:12" ht="15" x14ac:dyDescent="0.25">
      <c r="K7708" s="94" t="s">
        <v>8942</v>
      </c>
      <c r="L7708" s="94" t="s">
        <v>17124</v>
      </c>
    </row>
    <row r="7709" spans="11:12" ht="15" x14ac:dyDescent="0.25">
      <c r="K7709" s="94" t="s">
        <v>8943</v>
      </c>
      <c r="L7709" s="94" t="s">
        <v>13386</v>
      </c>
    </row>
    <row r="7710" spans="11:12" ht="15" x14ac:dyDescent="0.25">
      <c r="K7710" s="94" t="s">
        <v>8944</v>
      </c>
      <c r="L7710" s="94" t="s">
        <v>13386</v>
      </c>
    </row>
    <row r="7711" spans="11:12" ht="15" x14ac:dyDescent="0.25">
      <c r="K7711" s="94" t="s">
        <v>8945</v>
      </c>
      <c r="L7711" s="94" t="s">
        <v>17125</v>
      </c>
    </row>
    <row r="7712" spans="11:12" ht="15" x14ac:dyDescent="0.25">
      <c r="K7712" s="94" t="s">
        <v>8946</v>
      </c>
      <c r="L7712" s="94" t="s">
        <v>17102</v>
      </c>
    </row>
    <row r="7713" spans="11:12" ht="15" x14ac:dyDescent="0.25">
      <c r="K7713" s="94" t="s">
        <v>8947</v>
      </c>
      <c r="L7713" s="94" t="s">
        <v>17126</v>
      </c>
    </row>
    <row r="7714" spans="11:12" ht="15" x14ac:dyDescent="0.25">
      <c r="K7714" s="94" t="s">
        <v>8948</v>
      </c>
      <c r="L7714" s="94" t="s">
        <v>17127</v>
      </c>
    </row>
    <row r="7715" spans="11:12" ht="15" x14ac:dyDescent="0.25">
      <c r="K7715" s="94" t="s">
        <v>8949</v>
      </c>
      <c r="L7715" s="94" t="s">
        <v>17128</v>
      </c>
    </row>
    <row r="7716" spans="11:12" ht="15" x14ac:dyDescent="0.25">
      <c r="K7716" s="94" t="s">
        <v>8950</v>
      </c>
      <c r="L7716" s="94" t="s">
        <v>17129</v>
      </c>
    </row>
    <row r="7717" spans="11:12" ht="15" x14ac:dyDescent="0.25">
      <c r="K7717" s="94" t="s">
        <v>8951</v>
      </c>
      <c r="L7717" s="94" t="s">
        <v>17121</v>
      </c>
    </row>
    <row r="7718" spans="11:12" ht="15" x14ac:dyDescent="0.25">
      <c r="K7718" s="94" t="s">
        <v>8952</v>
      </c>
      <c r="L7718" s="94" t="s">
        <v>17130</v>
      </c>
    </row>
    <row r="7719" spans="11:12" ht="15" x14ac:dyDescent="0.25">
      <c r="K7719" s="94" t="s">
        <v>8953</v>
      </c>
      <c r="L7719" s="94" t="s">
        <v>17131</v>
      </c>
    </row>
    <row r="7720" spans="11:12" ht="15" x14ac:dyDescent="0.25">
      <c r="K7720" s="94" t="s">
        <v>8954</v>
      </c>
      <c r="L7720" s="94" t="s">
        <v>17132</v>
      </c>
    </row>
    <row r="7721" spans="11:12" ht="15" x14ac:dyDescent="0.25">
      <c r="K7721" s="94" t="s">
        <v>8955</v>
      </c>
      <c r="L7721" s="94" t="s">
        <v>17133</v>
      </c>
    </row>
    <row r="7722" spans="11:12" ht="15" x14ac:dyDescent="0.25">
      <c r="K7722" s="94" t="s">
        <v>8956</v>
      </c>
      <c r="L7722" s="94" t="s">
        <v>17134</v>
      </c>
    </row>
    <row r="7723" spans="11:12" ht="15" x14ac:dyDescent="0.25">
      <c r="K7723" s="94" t="s">
        <v>8957</v>
      </c>
      <c r="L7723" s="94" t="s">
        <v>17135</v>
      </c>
    </row>
    <row r="7724" spans="11:12" ht="15" x14ac:dyDescent="0.25">
      <c r="K7724" s="94" t="s">
        <v>8958</v>
      </c>
      <c r="L7724" s="94" t="s">
        <v>17136</v>
      </c>
    </row>
    <row r="7725" spans="11:12" ht="15" x14ac:dyDescent="0.25">
      <c r="K7725" s="94" t="s">
        <v>8959</v>
      </c>
      <c r="L7725" s="94" t="s">
        <v>17137</v>
      </c>
    </row>
    <row r="7726" spans="11:12" ht="15" x14ac:dyDescent="0.25">
      <c r="K7726" s="94" t="s">
        <v>8960</v>
      </c>
      <c r="L7726" s="94" t="s">
        <v>17138</v>
      </c>
    </row>
    <row r="7727" spans="11:12" ht="15" x14ac:dyDescent="0.25">
      <c r="K7727" s="94" t="s">
        <v>8961</v>
      </c>
      <c r="L7727" s="94" t="s">
        <v>17115</v>
      </c>
    </row>
    <row r="7728" spans="11:12" ht="15" x14ac:dyDescent="0.25">
      <c r="K7728" s="94" t="s">
        <v>8962</v>
      </c>
      <c r="L7728" s="94" t="s">
        <v>17139</v>
      </c>
    </row>
    <row r="7729" spans="11:12" ht="15" x14ac:dyDescent="0.25">
      <c r="K7729" s="94" t="s">
        <v>8963</v>
      </c>
      <c r="L7729" s="94" t="s">
        <v>17140</v>
      </c>
    </row>
    <row r="7730" spans="11:12" ht="15" x14ac:dyDescent="0.25">
      <c r="K7730" s="94" t="s">
        <v>8964</v>
      </c>
      <c r="L7730" s="94" t="s">
        <v>17141</v>
      </c>
    </row>
    <row r="7731" spans="11:12" ht="15" x14ac:dyDescent="0.25">
      <c r="K7731" s="94" t="s">
        <v>8965</v>
      </c>
      <c r="L7731" s="94" t="s">
        <v>17142</v>
      </c>
    </row>
    <row r="7732" spans="11:12" ht="15" x14ac:dyDescent="0.25">
      <c r="K7732" s="94" t="s">
        <v>8966</v>
      </c>
      <c r="L7732" s="94" t="s">
        <v>17143</v>
      </c>
    </row>
    <row r="7733" spans="11:12" ht="15" x14ac:dyDescent="0.25">
      <c r="K7733" s="94" t="s">
        <v>8967</v>
      </c>
      <c r="L7733" s="94" t="s">
        <v>17144</v>
      </c>
    </row>
    <row r="7734" spans="11:12" ht="15" x14ac:dyDescent="0.25">
      <c r="K7734" s="94" t="s">
        <v>8968</v>
      </c>
      <c r="L7734" s="94" t="s">
        <v>16973</v>
      </c>
    </row>
    <row r="7735" spans="11:12" ht="15" x14ac:dyDescent="0.25">
      <c r="K7735" s="94" t="s">
        <v>8969</v>
      </c>
      <c r="L7735" s="94" t="s">
        <v>17107</v>
      </c>
    </row>
    <row r="7736" spans="11:12" ht="15" x14ac:dyDescent="0.25">
      <c r="K7736" s="94" t="s">
        <v>8970</v>
      </c>
      <c r="L7736" s="94" t="s">
        <v>17145</v>
      </c>
    </row>
    <row r="7737" spans="11:12" ht="15" x14ac:dyDescent="0.25">
      <c r="K7737" s="94" t="s">
        <v>8971</v>
      </c>
      <c r="L7737" s="94" t="s">
        <v>17146</v>
      </c>
    </row>
    <row r="7738" spans="11:12" ht="15" x14ac:dyDescent="0.25">
      <c r="K7738" s="94" t="s">
        <v>8972</v>
      </c>
      <c r="L7738" s="94" t="s">
        <v>17147</v>
      </c>
    </row>
    <row r="7739" spans="11:12" ht="15" x14ac:dyDescent="0.25">
      <c r="K7739" s="94" t="s">
        <v>8973</v>
      </c>
      <c r="L7739" s="94" t="s">
        <v>17148</v>
      </c>
    </row>
    <row r="7740" spans="11:12" ht="15" x14ac:dyDescent="0.25">
      <c r="K7740" s="94" t="s">
        <v>8974</v>
      </c>
      <c r="L7740" s="94" t="s">
        <v>17149</v>
      </c>
    </row>
    <row r="7741" spans="11:12" ht="15" x14ac:dyDescent="0.25">
      <c r="K7741" s="94" t="s">
        <v>8975</v>
      </c>
      <c r="L7741" s="94" t="s">
        <v>17150</v>
      </c>
    </row>
    <row r="7742" spans="11:12" ht="15" x14ac:dyDescent="0.25">
      <c r="K7742" s="94" t="s">
        <v>8976</v>
      </c>
      <c r="L7742" s="94" t="s">
        <v>17151</v>
      </c>
    </row>
    <row r="7743" spans="11:12" ht="15" x14ac:dyDescent="0.25">
      <c r="K7743" s="94" t="s">
        <v>8977</v>
      </c>
      <c r="L7743" s="94" t="s">
        <v>17152</v>
      </c>
    </row>
    <row r="7744" spans="11:12" ht="15" x14ac:dyDescent="0.25">
      <c r="K7744" s="94" t="s">
        <v>8978</v>
      </c>
      <c r="L7744" s="94" t="s">
        <v>17153</v>
      </c>
    </row>
    <row r="7745" spans="11:12" ht="15" x14ac:dyDescent="0.25">
      <c r="K7745" s="94" t="s">
        <v>8979</v>
      </c>
      <c r="L7745" s="94" t="s">
        <v>17154</v>
      </c>
    </row>
    <row r="7746" spans="11:12" ht="15" x14ac:dyDescent="0.25">
      <c r="K7746" s="94" t="s">
        <v>8980</v>
      </c>
      <c r="L7746" s="94" t="s">
        <v>17144</v>
      </c>
    </row>
    <row r="7747" spans="11:12" ht="15" x14ac:dyDescent="0.25">
      <c r="K7747" s="94" t="s">
        <v>8981</v>
      </c>
      <c r="L7747" s="94" t="s">
        <v>17155</v>
      </c>
    </row>
    <row r="7748" spans="11:12" ht="15" x14ac:dyDescent="0.25">
      <c r="K7748" s="94" t="s">
        <v>8982</v>
      </c>
      <c r="L7748" s="94" t="s">
        <v>17156</v>
      </c>
    </row>
    <row r="7749" spans="11:12" ht="15" x14ac:dyDescent="0.25">
      <c r="K7749" s="94" t="s">
        <v>8983</v>
      </c>
      <c r="L7749" s="94" t="s">
        <v>17157</v>
      </c>
    </row>
    <row r="7750" spans="11:12" ht="15" x14ac:dyDescent="0.25">
      <c r="K7750" s="94" t="s">
        <v>8984</v>
      </c>
      <c r="L7750" s="94" t="s">
        <v>17158</v>
      </c>
    </row>
    <row r="7751" spans="11:12" ht="15" x14ac:dyDescent="0.25">
      <c r="K7751" s="94" t="s">
        <v>8985</v>
      </c>
      <c r="L7751" s="94" t="s">
        <v>17159</v>
      </c>
    </row>
    <row r="7752" spans="11:12" ht="15" x14ac:dyDescent="0.25">
      <c r="K7752" s="94" t="s">
        <v>8986</v>
      </c>
      <c r="L7752" s="94" t="s">
        <v>17160</v>
      </c>
    </row>
    <row r="7753" spans="11:12" ht="15" x14ac:dyDescent="0.25">
      <c r="K7753" s="94" t="s">
        <v>8987</v>
      </c>
      <c r="L7753" s="94" t="s">
        <v>17161</v>
      </c>
    </row>
    <row r="7754" spans="11:12" ht="15" x14ac:dyDescent="0.25">
      <c r="K7754" s="94" t="s">
        <v>8988</v>
      </c>
      <c r="L7754" s="94" t="s">
        <v>17162</v>
      </c>
    </row>
    <row r="7755" spans="11:12" ht="15" x14ac:dyDescent="0.25">
      <c r="K7755" s="94" t="s">
        <v>8989</v>
      </c>
      <c r="L7755" s="94" t="s">
        <v>15436</v>
      </c>
    </row>
    <row r="7756" spans="11:12" ht="15" x14ac:dyDescent="0.25">
      <c r="K7756" s="94" t="s">
        <v>8990</v>
      </c>
      <c r="L7756" s="94" t="s">
        <v>17163</v>
      </c>
    </row>
    <row r="7757" spans="11:12" ht="15" x14ac:dyDescent="0.25">
      <c r="K7757" s="94" t="s">
        <v>8991</v>
      </c>
      <c r="L7757" s="94" t="s">
        <v>17164</v>
      </c>
    </row>
    <row r="7758" spans="11:12" ht="15" x14ac:dyDescent="0.25">
      <c r="K7758" s="94" t="s">
        <v>8992</v>
      </c>
      <c r="L7758" s="94" t="s">
        <v>17165</v>
      </c>
    </row>
    <row r="7759" spans="11:12" ht="15" x14ac:dyDescent="0.25">
      <c r="K7759" s="94" t="s">
        <v>8993</v>
      </c>
      <c r="L7759" s="94" t="s">
        <v>17166</v>
      </c>
    </row>
    <row r="7760" spans="11:12" ht="15" x14ac:dyDescent="0.25">
      <c r="K7760" s="94" t="s">
        <v>8994</v>
      </c>
      <c r="L7760" s="94" t="s">
        <v>17167</v>
      </c>
    </row>
    <row r="7761" spans="11:12" ht="15" x14ac:dyDescent="0.25">
      <c r="K7761" s="94" t="s">
        <v>8995</v>
      </c>
      <c r="L7761" s="94" t="s">
        <v>17168</v>
      </c>
    </row>
    <row r="7762" spans="11:12" ht="15" x14ac:dyDescent="0.25">
      <c r="K7762" s="94" t="s">
        <v>8996</v>
      </c>
      <c r="L7762" s="94" t="s">
        <v>12491</v>
      </c>
    </row>
    <row r="7763" spans="11:12" ht="15" x14ac:dyDescent="0.25">
      <c r="K7763" s="94" t="s">
        <v>8997</v>
      </c>
      <c r="L7763" s="94" t="s">
        <v>174</v>
      </c>
    </row>
    <row r="7764" spans="11:12" ht="15" x14ac:dyDescent="0.25">
      <c r="K7764" s="94" t="s">
        <v>8998</v>
      </c>
      <c r="L7764" s="94" t="s">
        <v>13634</v>
      </c>
    </row>
    <row r="7765" spans="11:12" ht="15" x14ac:dyDescent="0.25">
      <c r="K7765" s="94" t="s">
        <v>8999</v>
      </c>
      <c r="L7765" s="94" t="s">
        <v>17169</v>
      </c>
    </row>
    <row r="7766" spans="11:12" ht="15" x14ac:dyDescent="0.25">
      <c r="K7766" s="94" t="s">
        <v>9000</v>
      </c>
      <c r="L7766" s="94" t="s">
        <v>17170</v>
      </c>
    </row>
    <row r="7767" spans="11:12" ht="15" x14ac:dyDescent="0.25">
      <c r="K7767" s="94" t="s">
        <v>9001</v>
      </c>
      <c r="L7767" s="94" t="s">
        <v>17171</v>
      </c>
    </row>
    <row r="7768" spans="11:12" ht="15" x14ac:dyDescent="0.25">
      <c r="K7768" s="94" t="s">
        <v>9002</v>
      </c>
      <c r="L7768" s="94" t="s">
        <v>17172</v>
      </c>
    </row>
    <row r="7769" spans="11:12" ht="15" x14ac:dyDescent="0.25">
      <c r="K7769" s="94" t="s">
        <v>9003</v>
      </c>
      <c r="L7769" s="94" t="s">
        <v>17173</v>
      </c>
    </row>
    <row r="7770" spans="11:12" ht="15" x14ac:dyDescent="0.25">
      <c r="K7770" s="94" t="s">
        <v>9004</v>
      </c>
      <c r="L7770" s="94" t="s">
        <v>17174</v>
      </c>
    </row>
    <row r="7771" spans="11:12" ht="15" x14ac:dyDescent="0.25">
      <c r="K7771" s="94" t="s">
        <v>9005</v>
      </c>
      <c r="L7771" s="94" t="s">
        <v>17175</v>
      </c>
    </row>
    <row r="7772" spans="11:12" ht="15" x14ac:dyDescent="0.25">
      <c r="K7772" s="94" t="s">
        <v>9006</v>
      </c>
      <c r="L7772" s="94" t="s">
        <v>17176</v>
      </c>
    </row>
    <row r="7773" spans="11:12" ht="15" x14ac:dyDescent="0.25">
      <c r="K7773" s="94" t="s">
        <v>9007</v>
      </c>
      <c r="L7773" s="94" t="s">
        <v>17177</v>
      </c>
    </row>
    <row r="7774" spans="11:12" ht="15" x14ac:dyDescent="0.25">
      <c r="K7774" s="94" t="s">
        <v>9008</v>
      </c>
      <c r="L7774" s="94" t="s">
        <v>184</v>
      </c>
    </row>
    <row r="7775" spans="11:12" ht="15" x14ac:dyDescent="0.25">
      <c r="K7775" s="94" t="s">
        <v>9009</v>
      </c>
      <c r="L7775" s="94" t="s">
        <v>17162</v>
      </c>
    </row>
    <row r="7776" spans="11:12" ht="15" x14ac:dyDescent="0.25">
      <c r="K7776" s="94" t="s">
        <v>9010</v>
      </c>
      <c r="L7776" s="94" t="s">
        <v>17178</v>
      </c>
    </row>
    <row r="7777" spans="11:12" ht="15" x14ac:dyDescent="0.25">
      <c r="K7777" s="94" t="s">
        <v>9011</v>
      </c>
      <c r="L7777" s="94" t="s">
        <v>17140</v>
      </c>
    </row>
    <row r="7778" spans="11:12" ht="15" x14ac:dyDescent="0.25">
      <c r="K7778" s="94" t="s">
        <v>9012</v>
      </c>
      <c r="L7778" s="94" t="s">
        <v>17179</v>
      </c>
    </row>
    <row r="7779" spans="11:12" ht="15" x14ac:dyDescent="0.25">
      <c r="K7779" s="94" t="s">
        <v>9013</v>
      </c>
      <c r="L7779" s="94" t="s">
        <v>17180</v>
      </c>
    </row>
    <row r="7780" spans="11:12" ht="15" x14ac:dyDescent="0.25">
      <c r="K7780" s="94" t="s">
        <v>9014</v>
      </c>
      <c r="L7780" s="94" t="s">
        <v>160</v>
      </c>
    </row>
    <row r="7781" spans="11:12" ht="15" x14ac:dyDescent="0.25">
      <c r="K7781" s="94" t="s">
        <v>9015</v>
      </c>
      <c r="L7781" s="94" t="s">
        <v>17181</v>
      </c>
    </row>
    <row r="7782" spans="11:12" ht="15" x14ac:dyDescent="0.25">
      <c r="K7782" s="94" t="s">
        <v>9016</v>
      </c>
      <c r="L7782" s="94" t="s">
        <v>17182</v>
      </c>
    </row>
    <row r="7783" spans="11:12" ht="15" x14ac:dyDescent="0.25">
      <c r="K7783" s="94" t="s">
        <v>9017</v>
      </c>
      <c r="L7783" s="94" t="s">
        <v>17183</v>
      </c>
    </row>
    <row r="7784" spans="11:12" ht="15" x14ac:dyDescent="0.25">
      <c r="K7784" s="94" t="s">
        <v>9018</v>
      </c>
      <c r="L7784" s="94" t="s">
        <v>17184</v>
      </c>
    </row>
    <row r="7785" spans="11:12" ht="15" x14ac:dyDescent="0.25">
      <c r="K7785" s="94" t="s">
        <v>9019</v>
      </c>
      <c r="L7785" s="94" t="s">
        <v>17185</v>
      </c>
    </row>
    <row r="7786" spans="11:12" ht="15" x14ac:dyDescent="0.25">
      <c r="K7786" s="94" t="s">
        <v>9020</v>
      </c>
      <c r="L7786" s="94" t="s">
        <v>17186</v>
      </c>
    </row>
    <row r="7787" spans="11:12" ht="15" x14ac:dyDescent="0.25">
      <c r="K7787" s="94" t="s">
        <v>9021</v>
      </c>
      <c r="L7787" s="94" t="s">
        <v>17187</v>
      </c>
    </row>
    <row r="7788" spans="11:12" ht="15" x14ac:dyDescent="0.25">
      <c r="K7788" s="94" t="s">
        <v>9022</v>
      </c>
      <c r="L7788" s="94" t="s">
        <v>13148</v>
      </c>
    </row>
    <row r="7789" spans="11:12" ht="15" x14ac:dyDescent="0.25">
      <c r="K7789" s="94" t="s">
        <v>9023</v>
      </c>
      <c r="L7789" s="94" t="s">
        <v>16990</v>
      </c>
    </row>
    <row r="7790" spans="11:12" ht="15" x14ac:dyDescent="0.25">
      <c r="K7790" s="94" t="s">
        <v>9024</v>
      </c>
      <c r="L7790" s="94" t="s">
        <v>12971</v>
      </c>
    </row>
    <row r="7791" spans="11:12" ht="15" x14ac:dyDescent="0.25">
      <c r="K7791" s="94" t="s">
        <v>9025</v>
      </c>
      <c r="L7791" s="94" t="s">
        <v>13314</v>
      </c>
    </row>
    <row r="7792" spans="11:12" ht="15" x14ac:dyDescent="0.25">
      <c r="K7792" s="94" t="s">
        <v>9026</v>
      </c>
      <c r="L7792" s="94" t="s">
        <v>17188</v>
      </c>
    </row>
    <row r="7793" spans="11:12" ht="15" x14ac:dyDescent="0.25">
      <c r="K7793" s="94" t="s">
        <v>9027</v>
      </c>
      <c r="L7793" s="94" t="s">
        <v>17189</v>
      </c>
    </row>
    <row r="7794" spans="11:12" ht="15" x14ac:dyDescent="0.25">
      <c r="K7794" s="94" t="s">
        <v>9028</v>
      </c>
      <c r="L7794" s="94" t="s">
        <v>17190</v>
      </c>
    </row>
    <row r="7795" spans="11:12" ht="15" x14ac:dyDescent="0.25">
      <c r="K7795" s="94" t="s">
        <v>9029</v>
      </c>
      <c r="L7795" s="94" t="s">
        <v>17191</v>
      </c>
    </row>
    <row r="7796" spans="11:12" ht="15" x14ac:dyDescent="0.25">
      <c r="K7796" s="94" t="s">
        <v>9030</v>
      </c>
      <c r="L7796" s="94" t="s">
        <v>17192</v>
      </c>
    </row>
    <row r="7797" spans="11:12" ht="15" x14ac:dyDescent="0.25">
      <c r="K7797" s="94" t="s">
        <v>9031</v>
      </c>
      <c r="L7797" s="94" t="s">
        <v>13608</v>
      </c>
    </row>
    <row r="7798" spans="11:12" ht="15" x14ac:dyDescent="0.25">
      <c r="K7798" s="94" t="s">
        <v>9032</v>
      </c>
      <c r="L7798" s="94" t="s">
        <v>17193</v>
      </c>
    </row>
    <row r="7799" spans="11:12" ht="15" x14ac:dyDescent="0.25">
      <c r="K7799" s="94" t="s">
        <v>9033</v>
      </c>
      <c r="L7799" s="94" t="s">
        <v>17194</v>
      </c>
    </row>
    <row r="7800" spans="11:12" ht="15" x14ac:dyDescent="0.25">
      <c r="K7800" s="94" t="s">
        <v>9034</v>
      </c>
      <c r="L7800" s="94" t="s">
        <v>17195</v>
      </c>
    </row>
    <row r="7801" spans="11:12" ht="15" x14ac:dyDescent="0.25">
      <c r="K7801" s="94" t="s">
        <v>9035</v>
      </c>
      <c r="L7801" s="94" t="s">
        <v>17196</v>
      </c>
    </row>
    <row r="7802" spans="11:12" ht="15" x14ac:dyDescent="0.25">
      <c r="K7802" s="94" t="s">
        <v>9036</v>
      </c>
      <c r="L7802" s="94" t="s">
        <v>17197</v>
      </c>
    </row>
    <row r="7803" spans="11:12" ht="15" x14ac:dyDescent="0.25">
      <c r="K7803" s="94" t="s">
        <v>9037</v>
      </c>
      <c r="L7803" s="94" t="s">
        <v>17198</v>
      </c>
    </row>
    <row r="7804" spans="11:12" ht="15" x14ac:dyDescent="0.25">
      <c r="K7804" s="94" t="s">
        <v>9038</v>
      </c>
      <c r="L7804" s="94" t="s">
        <v>17199</v>
      </c>
    </row>
    <row r="7805" spans="11:12" ht="15" x14ac:dyDescent="0.25">
      <c r="K7805" s="94" t="s">
        <v>9039</v>
      </c>
      <c r="L7805" s="94" t="s">
        <v>17200</v>
      </c>
    </row>
    <row r="7806" spans="11:12" ht="15" x14ac:dyDescent="0.25">
      <c r="K7806" s="94" t="s">
        <v>9040</v>
      </c>
      <c r="L7806" s="94" t="s">
        <v>17201</v>
      </c>
    </row>
    <row r="7807" spans="11:12" ht="15" x14ac:dyDescent="0.25">
      <c r="K7807" s="94" t="s">
        <v>9041</v>
      </c>
      <c r="L7807" s="94" t="s">
        <v>17202</v>
      </c>
    </row>
    <row r="7808" spans="11:12" ht="15" x14ac:dyDescent="0.25">
      <c r="K7808" s="94" t="s">
        <v>9042</v>
      </c>
      <c r="L7808" s="94" t="s">
        <v>17203</v>
      </c>
    </row>
    <row r="7809" spans="11:12" ht="15" x14ac:dyDescent="0.25">
      <c r="K7809" s="94" t="s">
        <v>9043</v>
      </c>
      <c r="L7809" s="94" t="s">
        <v>17204</v>
      </c>
    </row>
    <row r="7810" spans="11:12" ht="15" x14ac:dyDescent="0.25">
      <c r="K7810" s="94" t="s">
        <v>9044</v>
      </c>
      <c r="L7810" s="94" t="s">
        <v>13699</v>
      </c>
    </row>
    <row r="7811" spans="11:12" ht="15" x14ac:dyDescent="0.25">
      <c r="K7811" s="94" t="s">
        <v>9045</v>
      </c>
      <c r="L7811" s="94" t="s">
        <v>17095</v>
      </c>
    </row>
    <row r="7812" spans="11:12" ht="15" x14ac:dyDescent="0.25">
      <c r="K7812" s="94" t="s">
        <v>9046</v>
      </c>
      <c r="L7812" s="94" t="s">
        <v>13699</v>
      </c>
    </row>
    <row r="7813" spans="11:12" ht="15" x14ac:dyDescent="0.25">
      <c r="K7813" s="94" t="s">
        <v>9047</v>
      </c>
      <c r="L7813" s="94" t="s">
        <v>17205</v>
      </c>
    </row>
    <row r="7814" spans="11:12" ht="15" x14ac:dyDescent="0.25">
      <c r="K7814" s="94" t="s">
        <v>9048</v>
      </c>
      <c r="L7814" s="94" t="s">
        <v>17206</v>
      </c>
    </row>
    <row r="7815" spans="11:12" ht="15" x14ac:dyDescent="0.25">
      <c r="K7815" s="94" t="s">
        <v>9049</v>
      </c>
      <c r="L7815" s="94" t="s">
        <v>17207</v>
      </c>
    </row>
    <row r="7816" spans="11:12" ht="15" x14ac:dyDescent="0.25">
      <c r="K7816" s="94" t="s">
        <v>9050</v>
      </c>
      <c r="L7816" s="94" t="s">
        <v>17208</v>
      </c>
    </row>
    <row r="7817" spans="11:12" ht="15" x14ac:dyDescent="0.25">
      <c r="K7817" s="94" t="s">
        <v>9051</v>
      </c>
      <c r="L7817" s="94" t="s">
        <v>17107</v>
      </c>
    </row>
    <row r="7818" spans="11:12" ht="15" x14ac:dyDescent="0.25">
      <c r="K7818" s="94" t="s">
        <v>9052</v>
      </c>
      <c r="L7818" s="94" t="s">
        <v>15435</v>
      </c>
    </row>
    <row r="7819" spans="11:12" ht="15" x14ac:dyDescent="0.25">
      <c r="K7819" s="94" t="s">
        <v>9053</v>
      </c>
      <c r="L7819" s="94" t="s">
        <v>17209</v>
      </c>
    </row>
    <row r="7820" spans="11:12" ht="15" x14ac:dyDescent="0.25">
      <c r="K7820" s="94" t="s">
        <v>9054</v>
      </c>
      <c r="L7820" s="94" t="s">
        <v>17210</v>
      </c>
    </row>
    <row r="7821" spans="11:12" ht="15" x14ac:dyDescent="0.25">
      <c r="K7821" s="94" t="s">
        <v>9055</v>
      </c>
      <c r="L7821" s="94" t="s">
        <v>17211</v>
      </c>
    </row>
    <row r="7822" spans="11:12" ht="15" x14ac:dyDescent="0.25">
      <c r="K7822" s="94" t="s">
        <v>9056</v>
      </c>
      <c r="L7822" s="94" t="s">
        <v>13350</v>
      </c>
    </row>
    <row r="7823" spans="11:12" ht="15" x14ac:dyDescent="0.25">
      <c r="K7823" s="94" t="s">
        <v>9057</v>
      </c>
      <c r="L7823" s="94" t="s">
        <v>12846</v>
      </c>
    </row>
    <row r="7824" spans="11:12" ht="15" x14ac:dyDescent="0.25">
      <c r="K7824" s="94" t="s">
        <v>9058</v>
      </c>
      <c r="L7824" s="94" t="s">
        <v>17212</v>
      </c>
    </row>
    <row r="7825" spans="11:12" ht="15" x14ac:dyDescent="0.25">
      <c r="K7825" s="94" t="s">
        <v>9059</v>
      </c>
      <c r="L7825" s="94" t="s">
        <v>17197</v>
      </c>
    </row>
    <row r="7826" spans="11:12" ht="15" x14ac:dyDescent="0.25">
      <c r="K7826" s="94" t="s">
        <v>9060</v>
      </c>
      <c r="L7826" s="94" t="s">
        <v>17021</v>
      </c>
    </row>
    <row r="7827" spans="11:12" ht="15" x14ac:dyDescent="0.25">
      <c r="K7827" s="94" t="s">
        <v>9061</v>
      </c>
      <c r="L7827" s="94" t="s">
        <v>17213</v>
      </c>
    </row>
    <row r="7828" spans="11:12" ht="15" x14ac:dyDescent="0.25">
      <c r="K7828" s="94" t="s">
        <v>9062</v>
      </c>
      <c r="L7828" s="94" t="s">
        <v>181</v>
      </c>
    </row>
    <row r="7829" spans="11:12" ht="15" x14ac:dyDescent="0.25">
      <c r="K7829" s="94" t="s">
        <v>9063</v>
      </c>
      <c r="L7829" s="94" t="s">
        <v>17214</v>
      </c>
    </row>
    <row r="7830" spans="11:12" ht="15" x14ac:dyDescent="0.25">
      <c r="K7830" s="94" t="s">
        <v>9064</v>
      </c>
      <c r="L7830" s="94" t="s">
        <v>17215</v>
      </c>
    </row>
    <row r="7831" spans="11:12" ht="15" x14ac:dyDescent="0.25">
      <c r="K7831" s="94" t="s">
        <v>9065</v>
      </c>
      <c r="L7831" s="94" t="s">
        <v>12846</v>
      </c>
    </row>
    <row r="7832" spans="11:12" ht="15" x14ac:dyDescent="0.25">
      <c r="K7832" s="94" t="s">
        <v>9066</v>
      </c>
      <c r="L7832" s="94" t="s">
        <v>17216</v>
      </c>
    </row>
    <row r="7833" spans="11:12" ht="15" x14ac:dyDescent="0.25">
      <c r="K7833" s="94" t="s">
        <v>9067</v>
      </c>
      <c r="L7833" s="94" t="s">
        <v>17217</v>
      </c>
    </row>
    <row r="7834" spans="11:12" ht="15" x14ac:dyDescent="0.25">
      <c r="K7834" s="94" t="s">
        <v>9068</v>
      </c>
      <c r="L7834" s="94" t="s">
        <v>17218</v>
      </c>
    </row>
    <row r="7835" spans="11:12" ht="15" x14ac:dyDescent="0.25">
      <c r="K7835" s="94" t="s">
        <v>9069</v>
      </c>
      <c r="L7835" s="94" t="s">
        <v>181</v>
      </c>
    </row>
    <row r="7836" spans="11:12" ht="15" x14ac:dyDescent="0.25">
      <c r="K7836" s="94" t="s">
        <v>9070</v>
      </c>
      <c r="L7836" s="94" t="s">
        <v>17219</v>
      </c>
    </row>
    <row r="7837" spans="11:12" ht="15" x14ac:dyDescent="0.25">
      <c r="K7837" s="94" t="s">
        <v>9071</v>
      </c>
      <c r="L7837" s="94" t="s">
        <v>16973</v>
      </c>
    </row>
    <row r="7838" spans="11:12" ht="15" x14ac:dyDescent="0.25">
      <c r="K7838" s="94" t="s">
        <v>9072</v>
      </c>
      <c r="L7838" s="94" t="s">
        <v>13699</v>
      </c>
    </row>
    <row r="7839" spans="11:12" ht="15" x14ac:dyDescent="0.25">
      <c r="K7839" s="94" t="s">
        <v>9073</v>
      </c>
      <c r="L7839" s="94" t="s">
        <v>12938</v>
      </c>
    </row>
    <row r="7840" spans="11:12" ht="15" x14ac:dyDescent="0.25">
      <c r="K7840" s="94" t="s">
        <v>9074</v>
      </c>
      <c r="L7840" s="94" t="s">
        <v>17025</v>
      </c>
    </row>
    <row r="7841" spans="11:12" ht="15" x14ac:dyDescent="0.25">
      <c r="K7841" s="94" t="s">
        <v>9075</v>
      </c>
      <c r="L7841" s="94" t="s">
        <v>17220</v>
      </c>
    </row>
    <row r="7842" spans="11:12" ht="15" x14ac:dyDescent="0.25">
      <c r="K7842" s="94" t="s">
        <v>9076</v>
      </c>
      <c r="L7842" s="94" t="s">
        <v>15435</v>
      </c>
    </row>
    <row r="7843" spans="11:12" ht="15" x14ac:dyDescent="0.25">
      <c r="K7843" s="94" t="s">
        <v>9077</v>
      </c>
      <c r="L7843" s="94" t="s">
        <v>17221</v>
      </c>
    </row>
    <row r="7844" spans="11:12" ht="15" x14ac:dyDescent="0.25">
      <c r="K7844" s="94" t="s">
        <v>9078</v>
      </c>
      <c r="L7844" s="94" t="s">
        <v>17213</v>
      </c>
    </row>
    <row r="7845" spans="11:12" ht="15" x14ac:dyDescent="0.25">
      <c r="K7845" s="94" t="s">
        <v>9079</v>
      </c>
      <c r="L7845" s="94" t="s">
        <v>17105</v>
      </c>
    </row>
    <row r="7846" spans="11:12" ht="15" x14ac:dyDescent="0.25">
      <c r="K7846" s="94" t="s">
        <v>9080</v>
      </c>
      <c r="L7846" s="94" t="s">
        <v>17222</v>
      </c>
    </row>
    <row r="7847" spans="11:12" ht="15" x14ac:dyDescent="0.25">
      <c r="K7847" s="94" t="s">
        <v>9081</v>
      </c>
      <c r="L7847" s="94" t="s">
        <v>17102</v>
      </c>
    </row>
    <row r="7848" spans="11:12" ht="15" x14ac:dyDescent="0.25">
      <c r="K7848" s="94" t="s">
        <v>9082</v>
      </c>
      <c r="L7848" s="94" t="s">
        <v>17194</v>
      </c>
    </row>
    <row r="7849" spans="11:12" ht="15" x14ac:dyDescent="0.25">
      <c r="K7849" s="94" t="s">
        <v>9083</v>
      </c>
      <c r="L7849" s="94" t="s">
        <v>17223</v>
      </c>
    </row>
    <row r="7850" spans="11:12" ht="15" x14ac:dyDescent="0.25">
      <c r="K7850" s="94" t="s">
        <v>9084</v>
      </c>
      <c r="L7850" s="94" t="s">
        <v>17224</v>
      </c>
    </row>
    <row r="7851" spans="11:12" ht="15" x14ac:dyDescent="0.25">
      <c r="K7851" s="94" t="s">
        <v>9085</v>
      </c>
      <c r="L7851" s="94" t="s">
        <v>13644</v>
      </c>
    </row>
    <row r="7852" spans="11:12" ht="15" x14ac:dyDescent="0.25">
      <c r="K7852" s="94" t="s">
        <v>9086</v>
      </c>
      <c r="L7852" s="94" t="s">
        <v>13608</v>
      </c>
    </row>
    <row r="7853" spans="11:12" ht="15" x14ac:dyDescent="0.25">
      <c r="K7853" s="94" t="s">
        <v>9087</v>
      </c>
      <c r="L7853" s="94" t="s">
        <v>181</v>
      </c>
    </row>
    <row r="7854" spans="11:12" ht="15" x14ac:dyDescent="0.25">
      <c r="K7854" s="94" t="s">
        <v>9088</v>
      </c>
      <c r="L7854" s="94" t="s">
        <v>17225</v>
      </c>
    </row>
    <row r="7855" spans="11:12" ht="15" x14ac:dyDescent="0.25">
      <c r="K7855" s="94" t="s">
        <v>9089</v>
      </c>
      <c r="L7855" s="94" t="s">
        <v>17226</v>
      </c>
    </row>
    <row r="7856" spans="11:12" ht="15" x14ac:dyDescent="0.25">
      <c r="K7856" s="94" t="s">
        <v>9090</v>
      </c>
      <c r="L7856" s="94" t="s">
        <v>17132</v>
      </c>
    </row>
    <row r="7857" spans="11:12" ht="15" x14ac:dyDescent="0.25">
      <c r="K7857" s="94" t="s">
        <v>9091</v>
      </c>
      <c r="L7857" s="94" t="s">
        <v>17227</v>
      </c>
    </row>
    <row r="7858" spans="11:12" ht="15" x14ac:dyDescent="0.25">
      <c r="K7858" s="94" t="s">
        <v>9092</v>
      </c>
      <c r="L7858" s="94" t="s">
        <v>17228</v>
      </c>
    </row>
    <row r="7859" spans="11:12" ht="15" x14ac:dyDescent="0.25">
      <c r="K7859" s="94" t="s">
        <v>9093</v>
      </c>
      <c r="L7859" s="94" t="s">
        <v>12728</v>
      </c>
    </row>
    <row r="7860" spans="11:12" ht="15" x14ac:dyDescent="0.25">
      <c r="K7860" s="94" t="s">
        <v>9094</v>
      </c>
      <c r="L7860" s="94" t="s">
        <v>17229</v>
      </c>
    </row>
    <row r="7861" spans="11:12" ht="15" x14ac:dyDescent="0.25">
      <c r="K7861" s="94" t="s">
        <v>9095</v>
      </c>
      <c r="L7861" s="94" t="s">
        <v>17230</v>
      </c>
    </row>
    <row r="7862" spans="11:12" ht="15" x14ac:dyDescent="0.25">
      <c r="K7862" s="94" t="s">
        <v>9096</v>
      </c>
      <c r="L7862" s="94" t="s">
        <v>13508</v>
      </c>
    </row>
    <row r="7863" spans="11:12" ht="15" x14ac:dyDescent="0.25">
      <c r="K7863" s="94" t="s">
        <v>9097</v>
      </c>
      <c r="L7863" s="94" t="s">
        <v>13582</v>
      </c>
    </row>
    <row r="7864" spans="11:12" ht="15" x14ac:dyDescent="0.25">
      <c r="K7864" s="94" t="s">
        <v>9098</v>
      </c>
      <c r="L7864" s="94" t="s">
        <v>17094</v>
      </c>
    </row>
    <row r="7865" spans="11:12" ht="15" x14ac:dyDescent="0.25">
      <c r="K7865" s="94" t="s">
        <v>9099</v>
      </c>
      <c r="L7865" s="94" t="s">
        <v>17231</v>
      </c>
    </row>
    <row r="7866" spans="11:12" ht="15" x14ac:dyDescent="0.25">
      <c r="K7866" s="94" t="s">
        <v>9100</v>
      </c>
      <c r="L7866" s="94" t="s">
        <v>17232</v>
      </c>
    </row>
    <row r="7867" spans="11:12" ht="15" x14ac:dyDescent="0.25">
      <c r="K7867" s="94" t="s">
        <v>9101</v>
      </c>
      <c r="L7867" s="94" t="s">
        <v>17023</v>
      </c>
    </row>
    <row r="7868" spans="11:12" ht="15" x14ac:dyDescent="0.25">
      <c r="K7868" s="94" t="s">
        <v>9102</v>
      </c>
      <c r="L7868" s="94" t="s">
        <v>13314</v>
      </c>
    </row>
    <row r="7869" spans="11:12" ht="15" x14ac:dyDescent="0.25">
      <c r="K7869" s="94" t="s">
        <v>9103</v>
      </c>
      <c r="L7869" s="94" t="s">
        <v>13314</v>
      </c>
    </row>
    <row r="7870" spans="11:12" ht="15" x14ac:dyDescent="0.25">
      <c r="K7870" s="94" t="s">
        <v>9104</v>
      </c>
      <c r="L7870" s="94" t="s">
        <v>17233</v>
      </c>
    </row>
    <row r="7871" spans="11:12" ht="15" x14ac:dyDescent="0.25">
      <c r="K7871" s="94" t="s">
        <v>9105</v>
      </c>
      <c r="L7871" s="94" t="s">
        <v>17234</v>
      </c>
    </row>
    <row r="7872" spans="11:12" ht="15" x14ac:dyDescent="0.25">
      <c r="K7872" s="94" t="s">
        <v>9106</v>
      </c>
      <c r="L7872" s="94" t="s">
        <v>161</v>
      </c>
    </row>
    <row r="7873" spans="11:12" ht="15" x14ac:dyDescent="0.25">
      <c r="K7873" s="94" t="s">
        <v>9107</v>
      </c>
      <c r="L7873" s="94" t="s">
        <v>13508</v>
      </c>
    </row>
    <row r="7874" spans="11:12" ht="15" x14ac:dyDescent="0.25">
      <c r="K7874" s="94" t="s">
        <v>9108</v>
      </c>
      <c r="L7874" s="94" t="s">
        <v>17235</v>
      </c>
    </row>
    <row r="7875" spans="11:12" ht="15" x14ac:dyDescent="0.25">
      <c r="K7875" s="94" t="s">
        <v>9109</v>
      </c>
      <c r="L7875" s="94" t="s">
        <v>17236</v>
      </c>
    </row>
    <row r="7876" spans="11:12" ht="15" x14ac:dyDescent="0.25">
      <c r="K7876" s="94" t="s">
        <v>9110</v>
      </c>
      <c r="L7876" s="94" t="s">
        <v>17204</v>
      </c>
    </row>
    <row r="7877" spans="11:12" ht="15" x14ac:dyDescent="0.25">
      <c r="K7877" s="94" t="s">
        <v>9111</v>
      </c>
      <c r="L7877" s="94" t="s">
        <v>17237</v>
      </c>
    </row>
    <row r="7878" spans="11:12" ht="15" x14ac:dyDescent="0.25">
      <c r="K7878" s="94" t="s">
        <v>9112</v>
      </c>
      <c r="L7878" s="94" t="s">
        <v>182</v>
      </c>
    </row>
    <row r="7879" spans="11:12" ht="15" x14ac:dyDescent="0.25">
      <c r="K7879" s="94" t="s">
        <v>9113</v>
      </c>
      <c r="L7879" s="94" t="s">
        <v>17238</v>
      </c>
    </row>
    <row r="7880" spans="11:12" ht="15" x14ac:dyDescent="0.25">
      <c r="K7880" s="94" t="s">
        <v>9114</v>
      </c>
      <c r="L7880" s="94" t="s">
        <v>17239</v>
      </c>
    </row>
    <row r="7881" spans="11:12" ht="15" x14ac:dyDescent="0.25">
      <c r="K7881" s="94" t="s">
        <v>9115</v>
      </c>
      <c r="L7881" s="94" t="s">
        <v>17201</v>
      </c>
    </row>
    <row r="7882" spans="11:12" ht="15" x14ac:dyDescent="0.25">
      <c r="K7882" s="94" t="s">
        <v>9116</v>
      </c>
      <c r="L7882" s="94" t="s">
        <v>17240</v>
      </c>
    </row>
    <row r="7883" spans="11:12" ht="15" x14ac:dyDescent="0.25">
      <c r="K7883" s="94" t="s">
        <v>9117</v>
      </c>
      <c r="L7883" s="94" t="s">
        <v>17241</v>
      </c>
    </row>
    <row r="7884" spans="11:12" ht="15" x14ac:dyDescent="0.25">
      <c r="K7884" s="94" t="s">
        <v>9118</v>
      </c>
      <c r="L7884" s="94" t="s">
        <v>17242</v>
      </c>
    </row>
    <row r="7885" spans="11:12" ht="15" x14ac:dyDescent="0.25">
      <c r="K7885" s="94" t="s">
        <v>9119</v>
      </c>
      <c r="L7885" s="94" t="s">
        <v>17243</v>
      </c>
    </row>
    <row r="7886" spans="11:12" ht="15" x14ac:dyDescent="0.25">
      <c r="K7886" s="94" t="s">
        <v>9120</v>
      </c>
      <c r="L7886" s="94" t="s">
        <v>17147</v>
      </c>
    </row>
    <row r="7887" spans="11:12" ht="15" x14ac:dyDescent="0.25">
      <c r="K7887" s="94" t="s">
        <v>9121</v>
      </c>
      <c r="L7887" s="94" t="s">
        <v>17244</v>
      </c>
    </row>
    <row r="7888" spans="11:12" ht="15" x14ac:dyDescent="0.25">
      <c r="K7888" s="94" t="s">
        <v>9122</v>
      </c>
      <c r="L7888" s="94" t="s">
        <v>17245</v>
      </c>
    </row>
    <row r="7889" spans="11:12" ht="15" x14ac:dyDescent="0.25">
      <c r="K7889" s="94" t="s">
        <v>9123</v>
      </c>
      <c r="L7889" s="94" t="s">
        <v>17246</v>
      </c>
    </row>
    <row r="7890" spans="11:12" ht="15" x14ac:dyDescent="0.25">
      <c r="K7890" s="94" t="s">
        <v>9124</v>
      </c>
      <c r="L7890" s="94" t="s">
        <v>17140</v>
      </c>
    </row>
    <row r="7891" spans="11:12" ht="15" x14ac:dyDescent="0.25">
      <c r="K7891" s="94" t="s">
        <v>9125</v>
      </c>
      <c r="L7891" s="94" t="s">
        <v>17247</v>
      </c>
    </row>
    <row r="7892" spans="11:12" ht="15" x14ac:dyDescent="0.25">
      <c r="K7892" s="94" t="s">
        <v>9126</v>
      </c>
      <c r="L7892" s="94" t="s">
        <v>17248</v>
      </c>
    </row>
    <row r="7893" spans="11:12" ht="15" x14ac:dyDescent="0.25">
      <c r="K7893" s="94" t="s">
        <v>9127</v>
      </c>
      <c r="L7893" s="94" t="s">
        <v>17197</v>
      </c>
    </row>
    <row r="7894" spans="11:12" ht="15" x14ac:dyDescent="0.25">
      <c r="K7894" s="94" t="s">
        <v>9128</v>
      </c>
      <c r="L7894" s="94" t="s">
        <v>17249</v>
      </c>
    </row>
    <row r="7895" spans="11:12" ht="15" x14ac:dyDescent="0.25">
      <c r="K7895" s="94" t="s">
        <v>9129</v>
      </c>
      <c r="L7895" s="94" t="s">
        <v>17250</v>
      </c>
    </row>
    <row r="7896" spans="11:12" ht="15" x14ac:dyDescent="0.25">
      <c r="K7896" s="94" t="s">
        <v>9130</v>
      </c>
      <c r="L7896" s="94" t="s">
        <v>181</v>
      </c>
    </row>
    <row r="7897" spans="11:12" ht="15" x14ac:dyDescent="0.25">
      <c r="K7897" s="94" t="s">
        <v>9131</v>
      </c>
      <c r="L7897" s="94" t="s">
        <v>17251</v>
      </c>
    </row>
    <row r="7898" spans="11:12" ht="15" x14ac:dyDescent="0.25">
      <c r="K7898" s="94" t="s">
        <v>9132</v>
      </c>
      <c r="L7898" s="94" t="s">
        <v>17252</v>
      </c>
    </row>
    <row r="7899" spans="11:12" ht="15" x14ac:dyDescent="0.25">
      <c r="K7899" s="94" t="s">
        <v>9133</v>
      </c>
      <c r="L7899" s="94" t="s">
        <v>17037</v>
      </c>
    </row>
    <row r="7900" spans="11:12" ht="15" x14ac:dyDescent="0.25">
      <c r="K7900" s="94" t="s">
        <v>9134</v>
      </c>
      <c r="L7900" s="94" t="s">
        <v>17094</v>
      </c>
    </row>
    <row r="7901" spans="11:12" ht="15" x14ac:dyDescent="0.25">
      <c r="K7901" s="94" t="s">
        <v>9135</v>
      </c>
      <c r="L7901" s="94" t="s">
        <v>17253</v>
      </c>
    </row>
    <row r="7902" spans="11:12" ht="15" x14ac:dyDescent="0.25">
      <c r="K7902" s="94" t="s">
        <v>9136</v>
      </c>
      <c r="L7902" s="94" t="s">
        <v>17021</v>
      </c>
    </row>
    <row r="7903" spans="11:12" ht="15" x14ac:dyDescent="0.25">
      <c r="K7903" s="94" t="s">
        <v>9137</v>
      </c>
      <c r="L7903" s="94" t="s">
        <v>17254</v>
      </c>
    </row>
    <row r="7904" spans="11:12" ht="15" x14ac:dyDescent="0.25">
      <c r="K7904" s="94" t="s">
        <v>9138</v>
      </c>
      <c r="L7904" s="94" t="s">
        <v>17255</v>
      </c>
    </row>
    <row r="7905" spans="11:12" ht="15" x14ac:dyDescent="0.25">
      <c r="K7905" s="94" t="s">
        <v>9139</v>
      </c>
      <c r="L7905" s="94" t="s">
        <v>17147</v>
      </c>
    </row>
    <row r="7906" spans="11:12" ht="15" x14ac:dyDescent="0.25">
      <c r="K7906" s="94" t="s">
        <v>9140</v>
      </c>
      <c r="L7906" s="94" t="s">
        <v>17256</v>
      </c>
    </row>
    <row r="7907" spans="11:12" ht="15" x14ac:dyDescent="0.25">
      <c r="K7907" s="94" t="s">
        <v>9141</v>
      </c>
      <c r="L7907" s="94" t="s">
        <v>17257</v>
      </c>
    </row>
    <row r="7908" spans="11:12" ht="15" x14ac:dyDescent="0.25">
      <c r="K7908" s="94" t="s">
        <v>9142</v>
      </c>
      <c r="L7908" s="94" t="s">
        <v>17104</v>
      </c>
    </row>
    <row r="7909" spans="11:12" ht="15" x14ac:dyDescent="0.25">
      <c r="K7909" s="94" t="s">
        <v>9143</v>
      </c>
      <c r="L7909" s="94" t="s">
        <v>17258</v>
      </c>
    </row>
    <row r="7910" spans="11:12" ht="15" x14ac:dyDescent="0.25">
      <c r="K7910" s="94" t="s">
        <v>9144</v>
      </c>
      <c r="L7910" s="94" t="s">
        <v>13824</v>
      </c>
    </row>
    <row r="7911" spans="11:12" ht="15" x14ac:dyDescent="0.25">
      <c r="K7911" s="94" t="s">
        <v>9145</v>
      </c>
      <c r="L7911" s="94" t="s">
        <v>17259</v>
      </c>
    </row>
    <row r="7912" spans="11:12" ht="15" x14ac:dyDescent="0.25">
      <c r="K7912" s="94" t="s">
        <v>9146</v>
      </c>
      <c r="L7912" s="94" t="s">
        <v>17260</v>
      </c>
    </row>
    <row r="7913" spans="11:12" ht="15" x14ac:dyDescent="0.25">
      <c r="K7913" s="94" t="s">
        <v>9147</v>
      </c>
      <c r="L7913" s="94" t="s">
        <v>17036</v>
      </c>
    </row>
    <row r="7914" spans="11:12" ht="15" x14ac:dyDescent="0.25">
      <c r="K7914" s="94" t="s">
        <v>9148</v>
      </c>
      <c r="L7914" s="94" t="s">
        <v>17261</v>
      </c>
    </row>
    <row r="7915" spans="11:12" ht="15" x14ac:dyDescent="0.25">
      <c r="K7915" s="94" t="s">
        <v>9149</v>
      </c>
      <c r="L7915" s="94" t="s">
        <v>17095</v>
      </c>
    </row>
    <row r="7916" spans="11:12" ht="15" x14ac:dyDescent="0.25">
      <c r="K7916" s="94" t="s">
        <v>9150</v>
      </c>
      <c r="L7916" s="94" t="s">
        <v>17262</v>
      </c>
    </row>
    <row r="7917" spans="11:12" ht="15" x14ac:dyDescent="0.25">
      <c r="K7917" s="94" t="s">
        <v>9151</v>
      </c>
      <c r="L7917" s="94" t="s">
        <v>17263</v>
      </c>
    </row>
    <row r="7918" spans="11:12" ht="15" x14ac:dyDescent="0.25">
      <c r="K7918" s="94" t="s">
        <v>9152</v>
      </c>
      <c r="L7918" s="94" t="s">
        <v>17264</v>
      </c>
    </row>
    <row r="7919" spans="11:12" ht="15" x14ac:dyDescent="0.25">
      <c r="K7919" s="94" t="s">
        <v>9153</v>
      </c>
      <c r="L7919" s="94" t="s">
        <v>17150</v>
      </c>
    </row>
    <row r="7920" spans="11:12" ht="15" x14ac:dyDescent="0.25">
      <c r="K7920" s="94" t="s">
        <v>9154</v>
      </c>
      <c r="L7920" s="94" t="s">
        <v>17265</v>
      </c>
    </row>
    <row r="7921" spans="11:12" ht="15" x14ac:dyDescent="0.25">
      <c r="K7921" s="94" t="s">
        <v>9155</v>
      </c>
      <c r="L7921" s="94" t="s">
        <v>17087</v>
      </c>
    </row>
    <row r="7922" spans="11:12" ht="15" x14ac:dyDescent="0.25">
      <c r="K7922" s="94" t="s">
        <v>9156</v>
      </c>
      <c r="L7922" s="94" t="s">
        <v>17266</v>
      </c>
    </row>
    <row r="7923" spans="11:12" ht="15" x14ac:dyDescent="0.25">
      <c r="K7923" s="94" t="s">
        <v>9157</v>
      </c>
      <c r="L7923" s="94" t="s">
        <v>17267</v>
      </c>
    </row>
    <row r="7924" spans="11:12" ht="15" x14ac:dyDescent="0.25">
      <c r="K7924" s="94" t="s">
        <v>9158</v>
      </c>
      <c r="L7924" s="94" t="s">
        <v>17268</v>
      </c>
    </row>
    <row r="7925" spans="11:12" ht="15" x14ac:dyDescent="0.25">
      <c r="K7925" s="94" t="s">
        <v>9159</v>
      </c>
      <c r="L7925" s="94" t="s">
        <v>15435</v>
      </c>
    </row>
    <row r="7926" spans="11:12" ht="15" x14ac:dyDescent="0.25">
      <c r="K7926" s="94" t="s">
        <v>9160</v>
      </c>
      <c r="L7926" s="94" t="s">
        <v>181</v>
      </c>
    </row>
    <row r="7927" spans="11:12" ht="15" x14ac:dyDescent="0.25">
      <c r="K7927" s="94" t="s">
        <v>9161</v>
      </c>
      <c r="L7927" s="94" t="s">
        <v>13699</v>
      </c>
    </row>
    <row r="7928" spans="11:12" ht="15" x14ac:dyDescent="0.25">
      <c r="K7928" s="94" t="s">
        <v>9162</v>
      </c>
      <c r="L7928" s="94" t="s">
        <v>17269</v>
      </c>
    </row>
    <row r="7929" spans="11:12" ht="15" x14ac:dyDescent="0.25">
      <c r="K7929" s="94" t="s">
        <v>9163</v>
      </c>
      <c r="L7929" s="94" t="s">
        <v>17270</v>
      </c>
    </row>
    <row r="7930" spans="11:12" ht="15" x14ac:dyDescent="0.25">
      <c r="K7930" s="94" t="s">
        <v>9164</v>
      </c>
      <c r="L7930" s="94" t="s">
        <v>17271</v>
      </c>
    </row>
    <row r="7931" spans="11:12" ht="15" x14ac:dyDescent="0.25">
      <c r="K7931" s="94" t="s">
        <v>9165</v>
      </c>
      <c r="L7931" s="94" t="s">
        <v>17272</v>
      </c>
    </row>
    <row r="7932" spans="11:12" ht="15" x14ac:dyDescent="0.25">
      <c r="K7932" s="94" t="s">
        <v>9166</v>
      </c>
      <c r="L7932" s="94" t="s">
        <v>17273</v>
      </c>
    </row>
    <row r="7933" spans="11:12" ht="15" x14ac:dyDescent="0.25">
      <c r="K7933" s="94" t="s">
        <v>9167</v>
      </c>
      <c r="L7933" s="94" t="s">
        <v>17274</v>
      </c>
    </row>
    <row r="7934" spans="11:12" ht="15" x14ac:dyDescent="0.25">
      <c r="K7934" s="94" t="s">
        <v>9168</v>
      </c>
      <c r="L7934" s="94" t="s">
        <v>17275</v>
      </c>
    </row>
    <row r="7935" spans="11:12" ht="15" x14ac:dyDescent="0.25">
      <c r="K7935" s="94" t="s">
        <v>9169</v>
      </c>
      <c r="L7935" s="94" t="s">
        <v>17276</v>
      </c>
    </row>
    <row r="7936" spans="11:12" ht="15" x14ac:dyDescent="0.25">
      <c r="K7936" s="94" t="s">
        <v>9170</v>
      </c>
      <c r="L7936" s="94" t="s">
        <v>17277</v>
      </c>
    </row>
    <row r="7937" spans="11:12" ht="15" x14ac:dyDescent="0.25">
      <c r="K7937" s="94" t="s">
        <v>9171</v>
      </c>
      <c r="L7937" s="94" t="s">
        <v>9172</v>
      </c>
    </row>
    <row r="7938" spans="11:12" ht="15" x14ac:dyDescent="0.25">
      <c r="K7938" s="94" t="s">
        <v>9173</v>
      </c>
      <c r="L7938" s="94" t="s">
        <v>17278</v>
      </c>
    </row>
    <row r="7939" spans="11:12" ht="15" x14ac:dyDescent="0.25">
      <c r="K7939" s="94" t="s">
        <v>9174</v>
      </c>
      <c r="L7939" s="94" t="s">
        <v>9175</v>
      </c>
    </row>
    <row r="7940" spans="11:12" ht="15" x14ac:dyDescent="0.25">
      <c r="K7940" s="94" t="s">
        <v>9176</v>
      </c>
      <c r="L7940" s="94" t="s">
        <v>17279</v>
      </c>
    </row>
    <row r="7941" spans="11:12" ht="15" x14ac:dyDescent="0.25">
      <c r="K7941" s="94" t="s">
        <v>9177</v>
      </c>
      <c r="L7941" s="94" t="s">
        <v>17280</v>
      </c>
    </row>
    <row r="7942" spans="11:12" ht="15" x14ac:dyDescent="0.25">
      <c r="K7942" s="94" t="s">
        <v>9178</v>
      </c>
      <c r="L7942" s="94" t="s">
        <v>17281</v>
      </c>
    </row>
    <row r="7943" spans="11:12" ht="15" x14ac:dyDescent="0.25">
      <c r="K7943" s="94" t="s">
        <v>9179</v>
      </c>
      <c r="L7943" s="94" t="s">
        <v>17272</v>
      </c>
    </row>
    <row r="7944" spans="11:12" ht="15" x14ac:dyDescent="0.25">
      <c r="K7944" s="94" t="s">
        <v>9180</v>
      </c>
      <c r="L7944" s="94" t="s">
        <v>17282</v>
      </c>
    </row>
    <row r="7945" spans="11:12" ht="15" x14ac:dyDescent="0.25">
      <c r="K7945" s="94" t="s">
        <v>9181</v>
      </c>
      <c r="L7945" s="94" t="s">
        <v>17283</v>
      </c>
    </row>
    <row r="7946" spans="11:12" ht="15" x14ac:dyDescent="0.25">
      <c r="K7946" s="94" t="s">
        <v>9182</v>
      </c>
      <c r="L7946" s="94" t="s">
        <v>17284</v>
      </c>
    </row>
    <row r="7947" spans="11:12" ht="15" x14ac:dyDescent="0.25">
      <c r="K7947" s="94" t="s">
        <v>9183</v>
      </c>
      <c r="L7947" s="94" t="s">
        <v>17285</v>
      </c>
    </row>
    <row r="7948" spans="11:12" ht="15" x14ac:dyDescent="0.25">
      <c r="K7948" s="94" t="s">
        <v>9184</v>
      </c>
      <c r="L7948" s="94" t="s">
        <v>17286</v>
      </c>
    </row>
    <row r="7949" spans="11:12" ht="15" x14ac:dyDescent="0.25">
      <c r="K7949" s="94" t="s">
        <v>9185</v>
      </c>
      <c r="L7949" s="94" t="s">
        <v>17285</v>
      </c>
    </row>
    <row r="7950" spans="11:12" ht="15" x14ac:dyDescent="0.25">
      <c r="K7950" s="94" t="s">
        <v>9186</v>
      </c>
      <c r="L7950" s="94" t="s">
        <v>17170</v>
      </c>
    </row>
    <row r="7951" spans="11:12" ht="15" x14ac:dyDescent="0.25">
      <c r="K7951" s="94" t="s">
        <v>9187</v>
      </c>
      <c r="L7951" s="94" t="s">
        <v>17037</v>
      </c>
    </row>
    <row r="7952" spans="11:12" ht="15" x14ac:dyDescent="0.25">
      <c r="K7952" s="94" t="s">
        <v>9188</v>
      </c>
      <c r="L7952" s="94" t="s">
        <v>181</v>
      </c>
    </row>
    <row r="7953" spans="11:12" ht="15" x14ac:dyDescent="0.25">
      <c r="K7953" s="94" t="s">
        <v>9189</v>
      </c>
      <c r="L7953" s="94" t="s">
        <v>17287</v>
      </c>
    </row>
    <row r="7954" spans="11:12" ht="15" x14ac:dyDescent="0.25">
      <c r="K7954" s="94" t="s">
        <v>9190</v>
      </c>
      <c r="L7954" s="94" t="s">
        <v>17213</v>
      </c>
    </row>
    <row r="7955" spans="11:12" ht="15" x14ac:dyDescent="0.25">
      <c r="K7955" s="94" t="s">
        <v>9191</v>
      </c>
      <c r="L7955" s="94" t="s">
        <v>17288</v>
      </c>
    </row>
    <row r="7956" spans="11:12" ht="15" x14ac:dyDescent="0.25">
      <c r="K7956" s="94" t="s">
        <v>9192</v>
      </c>
      <c r="L7956" s="94" t="s">
        <v>17289</v>
      </c>
    </row>
    <row r="7957" spans="11:12" ht="15" x14ac:dyDescent="0.25">
      <c r="K7957" s="94" t="s">
        <v>9193</v>
      </c>
      <c r="L7957" s="94" t="s">
        <v>17290</v>
      </c>
    </row>
    <row r="7958" spans="11:12" ht="15" x14ac:dyDescent="0.25">
      <c r="K7958" s="94" t="s">
        <v>9194</v>
      </c>
      <c r="L7958" s="94" t="s">
        <v>17291</v>
      </c>
    </row>
    <row r="7959" spans="11:12" ht="15" x14ac:dyDescent="0.25">
      <c r="K7959" s="94" t="s">
        <v>9195</v>
      </c>
      <c r="L7959" s="94" t="s">
        <v>17204</v>
      </c>
    </row>
    <row r="7960" spans="11:12" ht="15" x14ac:dyDescent="0.25">
      <c r="K7960" s="94" t="s">
        <v>9196</v>
      </c>
      <c r="L7960" s="94" t="s">
        <v>17292</v>
      </c>
    </row>
    <row r="7961" spans="11:12" ht="15" x14ac:dyDescent="0.25">
      <c r="K7961" s="94" t="s">
        <v>9197</v>
      </c>
      <c r="L7961" s="94" t="s">
        <v>13418</v>
      </c>
    </row>
    <row r="7962" spans="11:12" ht="15" x14ac:dyDescent="0.25">
      <c r="K7962" s="94" t="s">
        <v>9198</v>
      </c>
      <c r="L7962" s="94" t="s">
        <v>17293</v>
      </c>
    </row>
    <row r="7963" spans="11:12" ht="15" x14ac:dyDescent="0.25">
      <c r="K7963" s="94" t="s">
        <v>9199</v>
      </c>
      <c r="L7963" s="94" t="s">
        <v>17294</v>
      </c>
    </row>
    <row r="7964" spans="11:12" ht="15" x14ac:dyDescent="0.25">
      <c r="K7964" s="94" t="s">
        <v>9200</v>
      </c>
      <c r="L7964" s="94" t="s">
        <v>170</v>
      </c>
    </row>
    <row r="7965" spans="11:12" ht="15" x14ac:dyDescent="0.25">
      <c r="K7965" s="94" t="s">
        <v>9201</v>
      </c>
      <c r="L7965" s="94" t="s">
        <v>17295</v>
      </c>
    </row>
    <row r="7966" spans="11:12" ht="15" x14ac:dyDescent="0.25">
      <c r="K7966" s="94" t="s">
        <v>9202</v>
      </c>
      <c r="L7966" s="94" t="s">
        <v>17295</v>
      </c>
    </row>
    <row r="7967" spans="11:12" ht="15" x14ac:dyDescent="0.25">
      <c r="K7967" s="94" t="s">
        <v>9203</v>
      </c>
      <c r="L7967" s="94" t="s">
        <v>17296</v>
      </c>
    </row>
    <row r="7968" spans="11:12" ht="15" x14ac:dyDescent="0.25">
      <c r="K7968" s="94" t="s">
        <v>9204</v>
      </c>
      <c r="L7968" s="94" t="s">
        <v>17147</v>
      </c>
    </row>
    <row r="7969" spans="11:12" ht="15" x14ac:dyDescent="0.25">
      <c r="K7969" s="94" t="s">
        <v>9205</v>
      </c>
      <c r="L7969" s="94" t="s">
        <v>17297</v>
      </c>
    </row>
    <row r="7970" spans="11:12" ht="15" x14ac:dyDescent="0.25">
      <c r="K7970" s="94" t="s">
        <v>9206</v>
      </c>
      <c r="L7970" s="94" t="s">
        <v>17298</v>
      </c>
    </row>
    <row r="7971" spans="11:12" ht="15" x14ac:dyDescent="0.25">
      <c r="K7971" s="94" t="s">
        <v>9207</v>
      </c>
      <c r="L7971" s="94" t="s">
        <v>17299</v>
      </c>
    </row>
    <row r="7972" spans="11:12" ht="15" x14ac:dyDescent="0.25">
      <c r="K7972" s="94" t="s">
        <v>9208</v>
      </c>
      <c r="L7972" s="94" t="s">
        <v>17300</v>
      </c>
    </row>
    <row r="7973" spans="11:12" ht="15" x14ac:dyDescent="0.25">
      <c r="K7973" s="94" t="s">
        <v>9209</v>
      </c>
      <c r="L7973" s="94" t="s">
        <v>17301</v>
      </c>
    </row>
    <row r="7974" spans="11:12" ht="15" x14ac:dyDescent="0.25">
      <c r="K7974" s="94" t="s">
        <v>9210</v>
      </c>
      <c r="L7974" s="94" t="s">
        <v>17302</v>
      </c>
    </row>
    <row r="7975" spans="11:12" ht="15" x14ac:dyDescent="0.25">
      <c r="K7975" s="94" t="s">
        <v>9211</v>
      </c>
      <c r="L7975" s="94" t="s">
        <v>17303</v>
      </c>
    </row>
    <row r="7976" spans="11:12" ht="15" x14ac:dyDescent="0.25">
      <c r="K7976" s="94" t="s">
        <v>9212</v>
      </c>
      <c r="L7976" s="94" t="s">
        <v>17147</v>
      </c>
    </row>
    <row r="7977" spans="11:12" ht="15" x14ac:dyDescent="0.25">
      <c r="K7977" s="94" t="s">
        <v>9213</v>
      </c>
      <c r="L7977" s="94" t="s">
        <v>17304</v>
      </c>
    </row>
    <row r="7978" spans="11:12" ht="15" x14ac:dyDescent="0.25">
      <c r="K7978" s="94" t="s">
        <v>9214</v>
      </c>
      <c r="L7978" s="94" t="s">
        <v>17305</v>
      </c>
    </row>
    <row r="7979" spans="11:12" ht="15" x14ac:dyDescent="0.25">
      <c r="K7979" s="94" t="s">
        <v>9215</v>
      </c>
      <c r="L7979" s="94" t="s">
        <v>16992</v>
      </c>
    </row>
    <row r="7980" spans="11:12" ht="15" x14ac:dyDescent="0.25">
      <c r="K7980" s="94" t="s">
        <v>9216</v>
      </c>
      <c r="L7980" s="94" t="s">
        <v>17095</v>
      </c>
    </row>
    <row r="7981" spans="11:12" ht="15" x14ac:dyDescent="0.25">
      <c r="K7981" s="94" t="s">
        <v>9217</v>
      </c>
      <c r="L7981" s="94" t="s">
        <v>17306</v>
      </c>
    </row>
    <row r="7982" spans="11:12" ht="15" x14ac:dyDescent="0.25">
      <c r="K7982" s="94" t="s">
        <v>9218</v>
      </c>
      <c r="L7982" s="94" t="s">
        <v>17307</v>
      </c>
    </row>
    <row r="7983" spans="11:12" ht="15" x14ac:dyDescent="0.25">
      <c r="K7983" s="94" t="s">
        <v>9219</v>
      </c>
      <c r="L7983" s="94" t="s">
        <v>181</v>
      </c>
    </row>
    <row r="7984" spans="11:12" ht="15" x14ac:dyDescent="0.25">
      <c r="K7984" s="94" t="s">
        <v>9220</v>
      </c>
      <c r="L7984" s="94" t="s">
        <v>181</v>
      </c>
    </row>
    <row r="7985" spans="11:12" ht="15" x14ac:dyDescent="0.25">
      <c r="K7985" s="94" t="s">
        <v>9221</v>
      </c>
      <c r="L7985" s="94" t="s">
        <v>181</v>
      </c>
    </row>
    <row r="7986" spans="11:12" ht="15" x14ac:dyDescent="0.25">
      <c r="K7986" s="94" t="s">
        <v>9222</v>
      </c>
      <c r="L7986" s="94" t="s">
        <v>181</v>
      </c>
    </row>
    <row r="7987" spans="11:12" ht="15" x14ac:dyDescent="0.25">
      <c r="K7987" s="94" t="s">
        <v>9223</v>
      </c>
      <c r="L7987" s="94" t="s">
        <v>17213</v>
      </c>
    </row>
    <row r="7988" spans="11:12" ht="15" x14ac:dyDescent="0.25">
      <c r="K7988" s="94" t="s">
        <v>9224</v>
      </c>
      <c r="L7988" s="94" t="s">
        <v>17308</v>
      </c>
    </row>
    <row r="7989" spans="11:12" ht="15" x14ac:dyDescent="0.25">
      <c r="K7989" s="94" t="s">
        <v>9225</v>
      </c>
      <c r="L7989" s="94" t="s">
        <v>17247</v>
      </c>
    </row>
    <row r="7990" spans="11:12" ht="15" x14ac:dyDescent="0.25">
      <c r="K7990" s="94" t="s">
        <v>9226</v>
      </c>
      <c r="L7990" s="94" t="s">
        <v>17124</v>
      </c>
    </row>
    <row r="7991" spans="11:12" ht="15" x14ac:dyDescent="0.25">
      <c r="K7991" s="94" t="s">
        <v>9227</v>
      </c>
      <c r="L7991" s="94" t="s">
        <v>13508</v>
      </c>
    </row>
    <row r="7992" spans="11:12" ht="15" x14ac:dyDescent="0.25">
      <c r="K7992" s="94" t="s">
        <v>9228</v>
      </c>
      <c r="L7992" s="94" t="s">
        <v>17214</v>
      </c>
    </row>
    <row r="7993" spans="11:12" ht="15" x14ac:dyDescent="0.25">
      <c r="K7993" s="94" t="s">
        <v>9229</v>
      </c>
      <c r="L7993" s="94" t="s">
        <v>17309</v>
      </c>
    </row>
    <row r="7994" spans="11:12" ht="15" x14ac:dyDescent="0.25">
      <c r="K7994" s="94" t="s">
        <v>9230</v>
      </c>
      <c r="L7994" s="94" t="s">
        <v>17310</v>
      </c>
    </row>
    <row r="7995" spans="11:12" ht="15" x14ac:dyDescent="0.25">
      <c r="K7995" s="94" t="s">
        <v>9231</v>
      </c>
      <c r="L7995" s="94" t="s">
        <v>17102</v>
      </c>
    </row>
    <row r="7996" spans="11:12" ht="15" x14ac:dyDescent="0.25">
      <c r="K7996" s="94" t="s">
        <v>9232</v>
      </c>
      <c r="L7996" s="94" t="s">
        <v>17311</v>
      </c>
    </row>
    <row r="7997" spans="11:12" ht="15" x14ac:dyDescent="0.25">
      <c r="K7997" s="94" t="s">
        <v>9233</v>
      </c>
      <c r="L7997" s="94" t="s">
        <v>17250</v>
      </c>
    </row>
    <row r="7998" spans="11:12" ht="15" x14ac:dyDescent="0.25">
      <c r="K7998" s="94" t="s">
        <v>9234</v>
      </c>
      <c r="L7998" s="94" t="s">
        <v>17312</v>
      </c>
    </row>
    <row r="7999" spans="11:12" ht="15" x14ac:dyDescent="0.25">
      <c r="K7999" s="94" t="s">
        <v>9235</v>
      </c>
      <c r="L7999" s="94" t="s">
        <v>17313</v>
      </c>
    </row>
    <row r="8000" spans="11:12" ht="15" x14ac:dyDescent="0.25">
      <c r="K8000" s="94" t="s">
        <v>9236</v>
      </c>
      <c r="L8000" s="94" t="s">
        <v>17124</v>
      </c>
    </row>
    <row r="8001" spans="11:12" ht="15" x14ac:dyDescent="0.25">
      <c r="K8001" s="94" t="s">
        <v>9237</v>
      </c>
      <c r="L8001" s="94" t="s">
        <v>17237</v>
      </c>
    </row>
    <row r="8002" spans="11:12" ht="15" x14ac:dyDescent="0.25">
      <c r="K8002" s="94" t="s">
        <v>9238</v>
      </c>
      <c r="L8002" s="94" t="s">
        <v>13418</v>
      </c>
    </row>
    <row r="8003" spans="11:12" ht="15" x14ac:dyDescent="0.25">
      <c r="K8003" s="94" t="s">
        <v>9239</v>
      </c>
      <c r="L8003" s="94" t="s">
        <v>17314</v>
      </c>
    </row>
    <row r="8004" spans="11:12" ht="15" x14ac:dyDescent="0.25">
      <c r="K8004" s="94" t="s">
        <v>9240</v>
      </c>
      <c r="L8004" s="94" t="s">
        <v>17315</v>
      </c>
    </row>
    <row r="8005" spans="11:12" ht="15" x14ac:dyDescent="0.25">
      <c r="K8005" s="94" t="s">
        <v>9241</v>
      </c>
      <c r="L8005" s="94" t="s">
        <v>17094</v>
      </c>
    </row>
    <row r="8006" spans="11:12" ht="15" x14ac:dyDescent="0.25">
      <c r="K8006" s="94" t="s">
        <v>9242</v>
      </c>
      <c r="L8006" s="94" t="s">
        <v>17316</v>
      </c>
    </row>
    <row r="8007" spans="11:12" ht="15" x14ac:dyDescent="0.25">
      <c r="K8007" s="94" t="s">
        <v>9243</v>
      </c>
      <c r="L8007" s="94" t="s">
        <v>160</v>
      </c>
    </row>
    <row r="8008" spans="11:12" ht="15" x14ac:dyDescent="0.25">
      <c r="K8008" s="94" t="s">
        <v>9244</v>
      </c>
      <c r="L8008" s="94" t="s">
        <v>14772</v>
      </c>
    </row>
    <row r="8009" spans="11:12" ht="15" x14ac:dyDescent="0.25">
      <c r="K8009" s="94" t="s">
        <v>9245</v>
      </c>
      <c r="L8009" s="94" t="s">
        <v>17317</v>
      </c>
    </row>
    <row r="8010" spans="11:12" ht="15" x14ac:dyDescent="0.25">
      <c r="K8010" s="94" t="s">
        <v>9246</v>
      </c>
      <c r="L8010" s="94" t="s">
        <v>17318</v>
      </c>
    </row>
    <row r="8011" spans="11:12" ht="15" x14ac:dyDescent="0.25">
      <c r="K8011" s="94" t="s">
        <v>9247</v>
      </c>
      <c r="L8011" s="94" t="s">
        <v>17115</v>
      </c>
    </row>
    <row r="8012" spans="11:12" ht="15" x14ac:dyDescent="0.25">
      <c r="K8012" s="94" t="s">
        <v>9248</v>
      </c>
      <c r="L8012" s="94" t="s">
        <v>17037</v>
      </c>
    </row>
    <row r="8013" spans="11:12" ht="15" x14ac:dyDescent="0.25">
      <c r="K8013" s="94" t="s">
        <v>9249</v>
      </c>
      <c r="L8013" s="94" t="s">
        <v>17279</v>
      </c>
    </row>
    <row r="8014" spans="11:12" ht="15" x14ac:dyDescent="0.25">
      <c r="K8014" s="94" t="s">
        <v>9250</v>
      </c>
      <c r="L8014" s="94" t="s">
        <v>17319</v>
      </c>
    </row>
    <row r="8015" spans="11:12" ht="15" x14ac:dyDescent="0.25">
      <c r="K8015" s="94" t="s">
        <v>9251</v>
      </c>
      <c r="L8015" s="94" t="s">
        <v>17320</v>
      </c>
    </row>
    <row r="8016" spans="11:12" ht="15" x14ac:dyDescent="0.25">
      <c r="K8016" s="94" t="s">
        <v>9252</v>
      </c>
      <c r="L8016" s="94" t="s">
        <v>17321</v>
      </c>
    </row>
    <row r="8017" spans="11:12" ht="15" x14ac:dyDescent="0.25">
      <c r="K8017" s="94" t="s">
        <v>9253</v>
      </c>
      <c r="L8017" s="94" t="s">
        <v>17246</v>
      </c>
    </row>
    <row r="8018" spans="11:12" ht="15" x14ac:dyDescent="0.25">
      <c r="K8018" s="94" t="s">
        <v>9254</v>
      </c>
      <c r="L8018" s="94" t="s">
        <v>17322</v>
      </c>
    </row>
    <row r="8019" spans="11:12" ht="15" x14ac:dyDescent="0.25">
      <c r="K8019" s="94" t="s">
        <v>9255</v>
      </c>
      <c r="L8019" s="94" t="s">
        <v>17110</v>
      </c>
    </row>
    <row r="8020" spans="11:12" ht="15" x14ac:dyDescent="0.25">
      <c r="K8020" s="94" t="s">
        <v>9256</v>
      </c>
      <c r="L8020" s="94" t="s">
        <v>17323</v>
      </c>
    </row>
    <row r="8021" spans="11:12" ht="15" x14ac:dyDescent="0.25">
      <c r="K8021" s="94" t="s">
        <v>9257</v>
      </c>
      <c r="L8021" s="94" t="s">
        <v>17324</v>
      </c>
    </row>
    <row r="8022" spans="11:12" ht="15" x14ac:dyDescent="0.25">
      <c r="K8022" s="94" t="s">
        <v>9258</v>
      </c>
      <c r="L8022" s="94" t="s">
        <v>17325</v>
      </c>
    </row>
    <row r="8023" spans="11:12" ht="15" x14ac:dyDescent="0.25">
      <c r="K8023" s="94" t="s">
        <v>9259</v>
      </c>
      <c r="L8023" s="94" t="s">
        <v>17115</v>
      </c>
    </row>
    <row r="8024" spans="11:12" ht="15" x14ac:dyDescent="0.25">
      <c r="K8024" s="94" t="s">
        <v>9260</v>
      </c>
      <c r="L8024" s="94" t="s">
        <v>17095</v>
      </c>
    </row>
    <row r="8025" spans="11:12" ht="15" x14ac:dyDescent="0.25">
      <c r="K8025" s="94" t="s">
        <v>9261</v>
      </c>
      <c r="L8025" s="94" t="s">
        <v>17228</v>
      </c>
    </row>
    <row r="8026" spans="11:12" ht="15" x14ac:dyDescent="0.25">
      <c r="K8026" s="94" t="s">
        <v>9262</v>
      </c>
      <c r="L8026" s="94" t="s">
        <v>12439</v>
      </c>
    </row>
    <row r="8027" spans="11:12" ht="15" x14ac:dyDescent="0.25">
      <c r="K8027" s="94" t="s">
        <v>9263</v>
      </c>
      <c r="L8027" s="94" t="s">
        <v>17326</v>
      </c>
    </row>
    <row r="8028" spans="11:12" ht="15" x14ac:dyDescent="0.25">
      <c r="K8028" s="94" t="s">
        <v>9264</v>
      </c>
      <c r="L8028" s="94" t="s">
        <v>17326</v>
      </c>
    </row>
    <row r="8029" spans="11:12" ht="15" x14ac:dyDescent="0.25">
      <c r="K8029" s="94" t="s">
        <v>9265</v>
      </c>
      <c r="L8029" s="94" t="s">
        <v>17316</v>
      </c>
    </row>
    <row r="8030" spans="11:12" ht="15" x14ac:dyDescent="0.25">
      <c r="K8030" s="94" t="s">
        <v>9266</v>
      </c>
      <c r="L8030" s="94" t="s">
        <v>17096</v>
      </c>
    </row>
    <row r="8031" spans="11:12" ht="15" x14ac:dyDescent="0.25">
      <c r="K8031" s="94" t="s">
        <v>9267</v>
      </c>
      <c r="L8031" s="94" t="s">
        <v>13124</v>
      </c>
    </row>
    <row r="8032" spans="11:12" ht="15" x14ac:dyDescent="0.25">
      <c r="K8032" s="94" t="s">
        <v>9268</v>
      </c>
      <c r="L8032" s="94" t="s">
        <v>17327</v>
      </c>
    </row>
    <row r="8033" spans="11:12" ht="15" x14ac:dyDescent="0.25">
      <c r="K8033" s="94" t="s">
        <v>9269</v>
      </c>
      <c r="L8033" s="94" t="s">
        <v>17328</v>
      </c>
    </row>
    <row r="8034" spans="11:12" ht="15" x14ac:dyDescent="0.25">
      <c r="K8034" s="94" t="s">
        <v>9270</v>
      </c>
      <c r="L8034" s="94" t="s">
        <v>17328</v>
      </c>
    </row>
    <row r="8035" spans="11:12" ht="15" x14ac:dyDescent="0.25">
      <c r="K8035" s="94" t="s">
        <v>9271</v>
      </c>
      <c r="L8035" s="94" t="s">
        <v>17329</v>
      </c>
    </row>
    <row r="8036" spans="11:12" ht="15" x14ac:dyDescent="0.25">
      <c r="K8036" s="94" t="s">
        <v>9272</v>
      </c>
      <c r="L8036" s="94" t="s">
        <v>17330</v>
      </c>
    </row>
    <row r="8037" spans="11:12" ht="15" x14ac:dyDescent="0.25">
      <c r="K8037" s="94" t="s">
        <v>9273</v>
      </c>
      <c r="L8037" s="94" t="s">
        <v>17331</v>
      </c>
    </row>
    <row r="8038" spans="11:12" ht="15" x14ac:dyDescent="0.25">
      <c r="K8038" s="94" t="s">
        <v>9274</v>
      </c>
      <c r="L8038" s="94" t="s">
        <v>17332</v>
      </c>
    </row>
    <row r="8039" spans="11:12" ht="15" x14ac:dyDescent="0.25">
      <c r="K8039" s="94" t="s">
        <v>9275</v>
      </c>
      <c r="L8039" s="94" t="s">
        <v>17333</v>
      </c>
    </row>
    <row r="8040" spans="11:12" ht="15" x14ac:dyDescent="0.25">
      <c r="K8040" s="94" t="s">
        <v>9276</v>
      </c>
      <c r="L8040" s="94" t="s">
        <v>16992</v>
      </c>
    </row>
    <row r="8041" spans="11:12" ht="15" x14ac:dyDescent="0.25">
      <c r="K8041" s="94" t="s">
        <v>9277</v>
      </c>
      <c r="L8041" s="94" t="s">
        <v>17334</v>
      </c>
    </row>
    <row r="8042" spans="11:12" ht="15" x14ac:dyDescent="0.25">
      <c r="K8042" s="94" t="s">
        <v>9278</v>
      </c>
      <c r="L8042" s="94" t="s">
        <v>17335</v>
      </c>
    </row>
    <row r="8043" spans="11:12" ht="15" x14ac:dyDescent="0.25">
      <c r="K8043" s="94" t="s">
        <v>9279</v>
      </c>
      <c r="L8043" s="94" t="s">
        <v>17158</v>
      </c>
    </row>
    <row r="8044" spans="11:12" ht="15" x14ac:dyDescent="0.25">
      <c r="K8044" s="94" t="s">
        <v>9280</v>
      </c>
      <c r="L8044" s="94" t="s">
        <v>17336</v>
      </c>
    </row>
    <row r="8045" spans="11:12" ht="15" x14ac:dyDescent="0.25">
      <c r="K8045" s="94" t="s">
        <v>9281</v>
      </c>
      <c r="L8045" s="94" t="s">
        <v>17337</v>
      </c>
    </row>
    <row r="8046" spans="11:12" ht="15" x14ac:dyDescent="0.25">
      <c r="K8046" s="94" t="s">
        <v>9282</v>
      </c>
      <c r="L8046" s="94" t="s">
        <v>13699</v>
      </c>
    </row>
    <row r="8047" spans="11:12" ht="15" x14ac:dyDescent="0.25">
      <c r="K8047" s="94" t="s">
        <v>9283</v>
      </c>
      <c r="L8047" s="94" t="s">
        <v>17338</v>
      </c>
    </row>
    <row r="8048" spans="11:12" ht="15" x14ac:dyDescent="0.25">
      <c r="K8048" s="94" t="s">
        <v>9284</v>
      </c>
      <c r="L8048" s="94" t="s">
        <v>17339</v>
      </c>
    </row>
    <row r="8049" spans="11:12" ht="15" x14ac:dyDescent="0.25">
      <c r="K8049" s="94" t="s">
        <v>9285</v>
      </c>
      <c r="L8049" s="94" t="s">
        <v>17323</v>
      </c>
    </row>
    <row r="8050" spans="11:12" ht="15" x14ac:dyDescent="0.25">
      <c r="K8050" s="94" t="s">
        <v>9286</v>
      </c>
      <c r="L8050" s="94" t="s">
        <v>17340</v>
      </c>
    </row>
    <row r="8051" spans="11:12" ht="15" x14ac:dyDescent="0.25">
      <c r="K8051" s="94" t="s">
        <v>9287</v>
      </c>
      <c r="L8051" s="94" t="s">
        <v>17115</v>
      </c>
    </row>
    <row r="8052" spans="11:12" ht="15" x14ac:dyDescent="0.25">
      <c r="K8052" s="94" t="s">
        <v>9288</v>
      </c>
      <c r="L8052" s="94" t="s">
        <v>17124</v>
      </c>
    </row>
    <row r="8053" spans="11:12" ht="15" x14ac:dyDescent="0.25">
      <c r="K8053" s="94" t="s">
        <v>9289</v>
      </c>
      <c r="L8053" s="94" t="s">
        <v>17341</v>
      </c>
    </row>
    <row r="8054" spans="11:12" ht="15" x14ac:dyDescent="0.25">
      <c r="K8054" s="94" t="s">
        <v>9290</v>
      </c>
      <c r="L8054" s="94" t="s">
        <v>17276</v>
      </c>
    </row>
    <row r="8055" spans="11:12" ht="15" x14ac:dyDescent="0.25">
      <c r="K8055" s="94" t="s">
        <v>9291</v>
      </c>
      <c r="L8055" s="94" t="s">
        <v>17126</v>
      </c>
    </row>
    <row r="8056" spans="11:12" ht="15" x14ac:dyDescent="0.25">
      <c r="K8056" s="94" t="s">
        <v>9292</v>
      </c>
      <c r="L8056" s="94" t="s">
        <v>17337</v>
      </c>
    </row>
    <row r="8057" spans="11:12" ht="15" x14ac:dyDescent="0.25">
      <c r="K8057" s="94" t="s">
        <v>9293</v>
      </c>
      <c r="L8057" s="94" t="s">
        <v>181</v>
      </c>
    </row>
    <row r="8058" spans="11:12" ht="15" x14ac:dyDescent="0.25">
      <c r="K8058" s="94" t="s">
        <v>9294</v>
      </c>
      <c r="L8058" s="94" t="s">
        <v>17342</v>
      </c>
    </row>
    <row r="8059" spans="11:12" ht="15" x14ac:dyDescent="0.25">
      <c r="K8059" s="94" t="s">
        <v>9295</v>
      </c>
      <c r="L8059" s="94" t="s">
        <v>13508</v>
      </c>
    </row>
    <row r="8060" spans="11:12" ht="15" x14ac:dyDescent="0.25">
      <c r="K8060" s="94" t="s">
        <v>9296</v>
      </c>
      <c r="L8060" s="94" t="s">
        <v>17036</v>
      </c>
    </row>
    <row r="8061" spans="11:12" ht="15" x14ac:dyDescent="0.25">
      <c r="K8061" s="94" t="s">
        <v>9297</v>
      </c>
      <c r="L8061" s="94" t="s">
        <v>17343</v>
      </c>
    </row>
    <row r="8062" spans="11:12" ht="15" x14ac:dyDescent="0.25">
      <c r="K8062" s="94" t="s">
        <v>9298</v>
      </c>
      <c r="L8062" s="94" t="s">
        <v>13508</v>
      </c>
    </row>
    <row r="8063" spans="11:12" ht="15" x14ac:dyDescent="0.25">
      <c r="K8063" s="94" t="s">
        <v>9299</v>
      </c>
      <c r="L8063" s="94" t="s">
        <v>17126</v>
      </c>
    </row>
    <row r="8064" spans="11:12" ht="15" x14ac:dyDescent="0.25">
      <c r="K8064" s="94" t="s">
        <v>9300</v>
      </c>
      <c r="L8064" s="94" t="s">
        <v>17344</v>
      </c>
    </row>
    <row r="8065" spans="11:12" ht="15" x14ac:dyDescent="0.25">
      <c r="K8065" s="94" t="s">
        <v>9301</v>
      </c>
      <c r="L8065" s="94" t="s">
        <v>17345</v>
      </c>
    </row>
    <row r="8066" spans="11:12" ht="15" x14ac:dyDescent="0.25">
      <c r="K8066" s="94" t="s">
        <v>9302</v>
      </c>
      <c r="L8066" s="94" t="s">
        <v>17346</v>
      </c>
    </row>
    <row r="8067" spans="11:12" ht="15" x14ac:dyDescent="0.25">
      <c r="K8067" s="94" t="s">
        <v>9303</v>
      </c>
      <c r="L8067" s="94" t="s">
        <v>17037</v>
      </c>
    </row>
    <row r="8068" spans="11:12" ht="15" x14ac:dyDescent="0.25">
      <c r="K8068" s="94" t="s">
        <v>9304</v>
      </c>
      <c r="L8068" s="94" t="s">
        <v>17157</v>
      </c>
    </row>
    <row r="8069" spans="11:12" ht="15" x14ac:dyDescent="0.25">
      <c r="K8069" s="94" t="s">
        <v>9305</v>
      </c>
      <c r="L8069" s="94" t="s">
        <v>184</v>
      </c>
    </row>
    <row r="8070" spans="11:12" ht="15" x14ac:dyDescent="0.25">
      <c r="K8070" s="94" t="s">
        <v>9306</v>
      </c>
      <c r="L8070" s="94" t="s">
        <v>13803</v>
      </c>
    </row>
    <row r="8071" spans="11:12" ht="15" x14ac:dyDescent="0.25">
      <c r="K8071" s="94" t="s">
        <v>9307</v>
      </c>
      <c r="L8071" s="94" t="s">
        <v>17126</v>
      </c>
    </row>
    <row r="8072" spans="11:12" ht="15" x14ac:dyDescent="0.25">
      <c r="K8072" s="94" t="s">
        <v>9308</v>
      </c>
      <c r="L8072" s="94" t="s">
        <v>17347</v>
      </c>
    </row>
    <row r="8073" spans="11:12" ht="15" x14ac:dyDescent="0.25">
      <c r="K8073" s="94" t="s">
        <v>9309</v>
      </c>
      <c r="L8073" s="94" t="s">
        <v>17190</v>
      </c>
    </row>
    <row r="8074" spans="11:12" ht="15" x14ac:dyDescent="0.25">
      <c r="K8074" s="94" t="s">
        <v>9310</v>
      </c>
      <c r="L8074" s="94" t="s">
        <v>17348</v>
      </c>
    </row>
    <row r="8075" spans="11:12" ht="15" x14ac:dyDescent="0.25">
      <c r="K8075" s="94" t="s">
        <v>9311</v>
      </c>
      <c r="L8075" s="94" t="s">
        <v>17349</v>
      </c>
    </row>
    <row r="8076" spans="11:12" ht="15" x14ac:dyDescent="0.25">
      <c r="K8076" s="94" t="s">
        <v>9312</v>
      </c>
      <c r="L8076" s="94" t="s">
        <v>17350</v>
      </c>
    </row>
    <row r="8077" spans="11:12" ht="15" x14ac:dyDescent="0.25">
      <c r="K8077" s="94" t="s">
        <v>9313</v>
      </c>
      <c r="L8077" s="94" t="s">
        <v>17170</v>
      </c>
    </row>
    <row r="8078" spans="11:12" ht="15" x14ac:dyDescent="0.25">
      <c r="K8078" s="94" t="s">
        <v>9314</v>
      </c>
      <c r="L8078" s="94" t="s">
        <v>181</v>
      </c>
    </row>
    <row r="8079" spans="11:12" ht="15" x14ac:dyDescent="0.25">
      <c r="K8079" s="94" t="s">
        <v>9315</v>
      </c>
      <c r="L8079" s="94" t="s">
        <v>13508</v>
      </c>
    </row>
    <row r="8080" spans="11:12" ht="15" x14ac:dyDescent="0.25">
      <c r="K8080" s="94" t="s">
        <v>9316</v>
      </c>
      <c r="L8080" s="94" t="s">
        <v>13313</v>
      </c>
    </row>
    <row r="8081" spans="11:12" ht="15" x14ac:dyDescent="0.25">
      <c r="K8081" s="94" t="s">
        <v>9317</v>
      </c>
      <c r="L8081" s="94" t="s">
        <v>17325</v>
      </c>
    </row>
    <row r="8082" spans="11:12" ht="15" x14ac:dyDescent="0.25">
      <c r="K8082" s="94" t="s">
        <v>9318</v>
      </c>
      <c r="L8082" s="94" t="s">
        <v>17256</v>
      </c>
    </row>
    <row r="8083" spans="11:12" ht="15" x14ac:dyDescent="0.25">
      <c r="K8083" s="94" t="s">
        <v>9319</v>
      </c>
      <c r="L8083" s="94" t="s">
        <v>17351</v>
      </c>
    </row>
    <row r="8084" spans="11:12" ht="15" x14ac:dyDescent="0.25">
      <c r="K8084" s="94" t="s">
        <v>9320</v>
      </c>
      <c r="L8084" s="94" t="s">
        <v>17352</v>
      </c>
    </row>
    <row r="8085" spans="11:12" ht="15" x14ac:dyDescent="0.25">
      <c r="K8085" s="94" t="s">
        <v>9321</v>
      </c>
      <c r="L8085" s="94" t="s">
        <v>17343</v>
      </c>
    </row>
    <row r="8086" spans="11:12" ht="15" x14ac:dyDescent="0.25">
      <c r="K8086" s="94" t="s">
        <v>9322</v>
      </c>
      <c r="L8086" s="94" t="s">
        <v>17095</v>
      </c>
    </row>
    <row r="8087" spans="11:12" ht="15" x14ac:dyDescent="0.25">
      <c r="K8087" s="94" t="s">
        <v>9323</v>
      </c>
      <c r="L8087" s="94" t="s">
        <v>184</v>
      </c>
    </row>
    <row r="8088" spans="11:12" ht="15" x14ac:dyDescent="0.25">
      <c r="K8088" s="94" t="s">
        <v>9324</v>
      </c>
      <c r="L8088" s="94" t="s">
        <v>17102</v>
      </c>
    </row>
    <row r="8089" spans="11:12" ht="15" x14ac:dyDescent="0.25">
      <c r="K8089" s="94" t="s">
        <v>9325</v>
      </c>
      <c r="L8089" s="94" t="s">
        <v>17353</v>
      </c>
    </row>
    <row r="8090" spans="11:12" ht="15" x14ac:dyDescent="0.25">
      <c r="K8090" s="94" t="s">
        <v>9326</v>
      </c>
      <c r="L8090" s="94" t="s">
        <v>17204</v>
      </c>
    </row>
    <row r="8091" spans="11:12" ht="15" x14ac:dyDescent="0.25">
      <c r="K8091" s="94" t="s">
        <v>9327</v>
      </c>
      <c r="L8091" s="94" t="s">
        <v>184</v>
      </c>
    </row>
    <row r="8092" spans="11:12" ht="15" x14ac:dyDescent="0.25">
      <c r="K8092" s="94" t="s">
        <v>9328</v>
      </c>
      <c r="L8092" s="94" t="s">
        <v>13508</v>
      </c>
    </row>
    <row r="8093" spans="11:12" ht="15" x14ac:dyDescent="0.25">
      <c r="K8093" s="94" t="s">
        <v>9329</v>
      </c>
      <c r="L8093" s="94" t="s">
        <v>17335</v>
      </c>
    </row>
    <row r="8094" spans="11:12" ht="15" x14ac:dyDescent="0.25">
      <c r="K8094" s="94" t="s">
        <v>9330</v>
      </c>
      <c r="L8094" s="94" t="s">
        <v>17246</v>
      </c>
    </row>
    <row r="8095" spans="11:12" ht="15" x14ac:dyDescent="0.25">
      <c r="K8095" s="94" t="s">
        <v>9331</v>
      </c>
      <c r="L8095" s="94" t="s">
        <v>13124</v>
      </c>
    </row>
    <row r="8096" spans="11:12" ht="15" x14ac:dyDescent="0.25">
      <c r="K8096" s="94" t="s">
        <v>9332</v>
      </c>
      <c r="L8096" s="94" t="s">
        <v>17102</v>
      </c>
    </row>
    <row r="8097" spans="11:12" ht="15" x14ac:dyDescent="0.25">
      <c r="K8097" s="94" t="s">
        <v>9333</v>
      </c>
      <c r="L8097" s="94" t="s">
        <v>17239</v>
      </c>
    </row>
    <row r="8098" spans="11:12" ht="15" x14ac:dyDescent="0.25">
      <c r="K8098" s="94" t="s">
        <v>9334</v>
      </c>
      <c r="L8098" s="94" t="s">
        <v>17341</v>
      </c>
    </row>
    <row r="8099" spans="11:12" ht="15" x14ac:dyDescent="0.25">
      <c r="K8099" s="94" t="s">
        <v>9335</v>
      </c>
      <c r="L8099" s="94" t="s">
        <v>17354</v>
      </c>
    </row>
    <row r="8100" spans="11:12" ht="15" x14ac:dyDescent="0.25">
      <c r="K8100" s="94" t="s">
        <v>9336</v>
      </c>
      <c r="L8100" s="94" t="s">
        <v>17355</v>
      </c>
    </row>
    <row r="8101" spans="11:12" ht="15" x14ac:dyDescent="0.25">
      <c r="K8101" s="94" t="s">
        <v>9337</v>
      </c>
      <c r="L8101" s="94" t="s">
        <v>17356</v>
      </c>
    </row>
    <row r="8102" spans="11:12" ht="15" x14ac:dyDescent="0.25">
      <c r="K8102" s="94" t="s">
        <v>9338</v>
      </c>
      <c r="L8102" s="94" t="s">
        <v>17357</v>
      </c>
    </row>
    <row r="8103" spans="11:12" ht="15" x14ac:dyDescent="0.25">
      <c r="K8103" s="94" t="s">
        <v>9339</v>
      </c>
      <c r="L8103" s="94" t="s">
        <v>17126</v>
      </c>
    </row>
    <row r="8104" spans="11:12" ht="15" x14ac:dyDescent="0.25">
      <c r="K8104" s="94" t="s">
        <v>9340</v>
      </c>
      <c r="L8104" s="94" t="s">
        <v>17358</v>
      </c>
    </row>
    <row r="8105" spans="11:12" ht="15" x14ac:dyDescent="0.25">
      <c r="K8105" s="94" t="s">
        <v>9341</v>
      </c>
      <c r="L8105" s="94" t="s">
        <v>17246</v>
      </c>
    </row>
    <row r="8106" spans="11:12" ht="15" x14ac:dyDescent="0.25">
      <c r="K8106" s="94" t="s">
        <v>9342</v>
      </c>
      <c r="L8106" s="94" t="s">
        <v>17246</v>
      </c>
    </row>
    <row r="8107" spans="11:12" ht="15" x14ac:dyDescent="0.25">
      <c r="K8107" s="94" t="s">
        <v>9343</v>
      </c>
      <c r="L8107" s="94" t="s">
        <v>17246</v>
      </c>
    </row>
    <row r="8108" spans="11:12" ht="15" x14ac:dyDescent="0.25">
      <c r="K8108" s="94" t="s">
        <v>9344</v>
      </c>
      <c r="L8108" s="94" t="s">
        <v>17229</v>
      </c>
    </row>
    <row r="8109" spans="11:12" ht="15" x14ac:dyDescent="0.25">
      <c r="K8109" s="94" t="s">
        <v>9345</v>
      </c>
      <c r="L8109" s="94" t="s">
        <v>17036</v>
      </c>
    </row>
    <row r="8110" spans="11:12" ht="15" x14ac:dyDescent="0.25">
      <c r="K8110" s="94" t="s">
        <v>9346</v>
      </c>
      <c r="L8110" s="94" t="s">
        <v>17126</v>
      </c>
    </row>
    <row r="8111" spans="11:12" ht="15" x14ac:dyDescent="0.25">
      <c r="K8111" s="94" t="s">
        <v>9347</v>
      </c>
      <c r="L8111" s="94" t="s">
        <v>184</v>
      </c>
    </row>
    <row r="8112" spans="11:12" ht="15" x14ac:dyDescent="0.25">
      <c r="K8112" s="94" t="s">
        <v>9348</v>
      </c>
      <c r="L8112" s="94" t="s">
        <v>17359</v>
      </c>
    </row>
    <row r="8113" spans="11:12" ht="15" x14ac:dyDescent="0.25">
      <c r="K8113" s="94" t="s">
        <v>9349</v>
      </c>
      <c r="L8113" s="94" t="s">
        <v>184</v>
      </c>
    </row>
    <row r="8114" spans="11:12" ht="15" x14ac:dyDescent="0.25">
      <c r="K8114" s="94" t="s">
        <v>9350</v>
      </c>
      <c r="L8114" s="94" t="s">
        <v>17360</v>
      </c>
    </row>
    <row r="8115" spans="11:12" ht="15" x14ac:dyDescent="0.25">
      <c r="K8115" s="94" t="s">
        <v>9351</v>
      </c>
      <c r="L8115" s="94" t="s">
        <v>17361</v>
      </c>
    </row>
    <row r="8116" spans="11:12" ht="15" x14ac:dyDescent="0.25">
      <c r="K8116" s="94" t="s">
        <v>9352</v>
      </c>
      <c r="L8116" s="94" t="s">
        <v>181</v>
      </c>
    </row>
    <row r="8117" spans="11:12" ht="15" x14ac:dyDescent="0.25">
      <c r="K8117" s="94" t="s">
        <v>9353</v>
      </c>
      <c r="L8117" s="94" t="s">
        <v>181</v>
      </c>
    </row>
    <row r="8118" spans="11:12" ht="15" x14ac:dyDescent="0.25">
      <c r="K8118" s="94" t="s">
        <v>9354</v>
      </c>
      <c r="L8118" s="94" t="s">
        <v>17353</v>
      </c>
    </row>
    <row r="8119" spans="11:12" ht="15" x14ac:dyDescent="0.25">
      <c r="K8119" s="94" t="s">
        <v>9355</v>
      </c>
      <c r="L8119" s="94" t="s">
        <v>17362</v>
      </c>
    </row>
    <row r="8120" spans="11:12" ht="15" x14ac:dyDescent="0.25">
      <c r="K8120" s="94" t="s">
        <v>9356</v>
      </c>
      <c r="L8120" s="94" t="s">
        <v>17363</v>
      </c>
    </row>
    <row r="8121" spans="11:12" ht="15" x14ac:dyDescent="0.25">
      <c r="K8121" s="94" t="s">
        <v>9357</v>
      </c>
      <c r="L8121" s="94" t="s">
        <v>17364</v>
      </c>
    </row>
    <row r="8122" spans="11:12" ht="15" x14ac:dyDescent="0.25">
      <c r="K8122" s="94" t="s">
        <v>9358</v>
      </c>
      <c r="L8122" s="94" t="s">
        <v>17323</v>
      </c>
    </row>
    <row r="8123" spans="11:12" ht="15" x14ac:dyDescent="0.25">
      <c r="K8123" s="94" t="s">
        <v>9359</v>
      </c>
      <c r="L8123" s="94" t="s">
        <v>17365</v>
      </c>
    </row>
    <row r="8124" spans="11:12" ht="15" x14ac:dyDescent="0.25">
      <c r="K8124" s="94" t="s">
        <v>9360</v>
      </c>
      <c r="L8124" s="94" t="s">
        <v>17358</v>
      </c>
    </row>
    <row r="8125" spans="11:12" ht="15" x14ac:dyDescent="0.25">
      <c r="K8125" s="94" t="s">
        <v>9361</v>
      </c>
      <c r="L8125" s="94" t="s">
        <v>170</v>
      </c>
    </row>
    <row r="8126" spans="11:12" ht="15" x14ac:dyDescent="0.25">
      <c r="K8126" s="94" t="s">
        <v>9362</v>
      </c>
      <c r="L8126" s="94" t="s">
        <v>17366</v>
      </c>
    </row>
    <row r="8127" spans="11:12" ht="15" x14ac:dyDescent="0.25">
      <c r="K8127" s="94" t="s">
        <v>9363</v>
      </c>
      <c r="L8127" s="94" t="s">
        <v>17291</v>
      </c>
    </row>
    <row r="8128" spans="11:12" ht="15" x14ac:dyDescent="0.25">
      <c r="K8128" s="94" t="s">
        <v>9364</v>
      </c>
      <c r="L8128" s="94" t="s">
        <v>17367</v>
      </c>
    </row>
    <row r="8129" spans="11:12" ht="15" x14ac:dyDescent="0.25">
      <c r="K8129" s="94" t="s">
        <v>9365</v>
      </c>
      <c r="L8129" s="94" t="s">
        <v>17037</v>
      </c>
    </row>
    <row r="8130" spans="11:12" ht="15" x14ac:dyDescent="0.25">
      <c r="K8130" s="94" t="s">
        <v>9366</v>
      </c>
      <c r="L8130" s="94" t="s">
        <v>14774</v>
      </c>
    </row>
    <row r="8131" spans="11:12" ht="15" x14ac:dyDescent="0.25">
      <c r="K8131" s="94" t="s">
        <v>9367</v>
      </c>
      <c r="L8131" s="94" t="s">
        <v>17368</v>
      </c>
    </row>
    <row r="8132" spans="11:12" ht="15" x14ac:dyDescent="0.25">
      <c r="K8132" s="94" t="s">
        <v>9368</v>
      </c>
      <c r="L8132" s="94" t="s">
        <v>17369</v>
      </c>
    </row>
    <row r="8133" spans="11:12" ht="15" x14ac:dyDescent="0.25">
      <c r="K8133" s="94" t="s">
        <v>9369</v>
      </c>
      <c r="L8133" s="94" t="s">
        <v>17276</v>
      </c>
    </row>
    <row r="8134" spans="11:12" ht="15" x14ac:dyDescent="0.25">
      <c r="K8134" s="94" t="s">
        <v>9370</v>
      </c>
      <c r="L8134" s="94" t="s">
        <v>17276</v>
      </c>
    </row>
    <row r="8135" spans="11:12" ht="15" x14ac:dyDescent="0.25">
      <c r="K8135" s="94" t="s">
        <v>9371</v>
      </c>
      <c r="L8135" s="94" t="s">
        <v>17276</v>
      </c>
    </row>
    <row r="8136" spans="11:12" ht="15" x14ac:dyDescent="0.25">
      <c r="K8136" s="94" t="s">
        <v>9372</v>
      </c>
      <c r="L8136" s="94" t="s">
        <v>17102</v>
      </c>
    </row>
    <row r="8137" spans="11:12" ht="15" x14ac:dyDescent="0.25">
      <c r="K8137" s="94" t="s">
        <v>9373</v>
      </c>
      <c r="L8137" s="94" t="s">
        <v>17370</v>
      </c>
    </row>
    <row r="8138" spans="11:12" ht="15" x14ac:dyDescent="0.25">
      <c r="K8138" s="94" t="s">
        <v>9374</v>
      </c>
      <c r="L8138" s="94" t="s">
        <v>17371</v>
      </c>
    </row>
    <row r="8139" spans="11:12" ht="15" x14ac:dyDescent="0.25">
      <c r="K8139" s="94" t="s">
        <v>9375</v>
      </c>
      <c r="L8139" s="94" t="s">
        <v>17323</v>
      </c>
    </row>
    <row r="8140" spans="11:12" ht="15" x14ac:dyDescent="0.25">
      <c r="K8140" s="94" t="s">
        <v>9376</v>
      </c>
      <c r="L8140" s="94" t="s">
        <v>17372</v>
      </c>
    </row>
    <row r="8141" spans="11:12" ht="15" x14ac:dyDescent="0.25">
      <c r="K8141" s="94" t="s">
        <v>9377</v>
      </c>
      <c r="L8141" s="94" t="s">
        <v>13314</v>
      </c>
    </row>
    <row r="8142" spans="11:12" ht="15" x14ac:dyDescent="0.25">
      <c r="K8142" s="94" t="s">
        <v>9378</v>
      </c>
      <c r="L8142" s="94" t="s">
        <v>17202</v>
      </c>
    </row>
    <row r="8143" spans="11:12" ht="15" x14ac:dyDescent="0.25">
      <c r="K8143" s="94" t="s">
        <v>9379</v>
      </c>
      <c r="L8143" s="94" t="s">
        <v>17373</v>
      </c>
    </row>
    <row r="8144" spans="11:12" ht="15" x14ac:dyDescent="0.25">
      <c r="K8144" s="94" t="s">
        <v>9380</v>
      </c>
      <c r="L8144" s="94" t="s">
        <v>17005</v>
      </c>
    </row>
    <row r="8145" spans="11:12" ht="15" x14ac:dyDescent="0.25">
      <c r="K8145" s="94" t="s">
        <v>9381</v>
      </c>
      <c r="L8145" s="94" t="s">
        <v>12439</v>
      </c>
    </row>
    <row r="8146" spans="11:12" ht="15" x14ac:dyDescent="0.25">
      <c r="K8146" s="94" t="s">
        <v>9382</v>
      </c>
      <c r="L8146" s="94" t="s">
        <v>17202</v>
      </c>
    </row>
    <row r="8147" spans="11:12" ht="15" x14ac:dyDescent="0.25">
      <c r="K8147" s="94" t="s">
        <v>9383</v>
      </c>
      <c r="L8147" s="94" t="s">
        <v>17292</v>
      </c>
    </row>
    <row r="8148" spans="11:12" ht="15" x14ac:dyDescent="0.25">
      <c r="K8148" s="94" t="s">
        <v>9384</v>
      </c>
      <c r="L8148" s="94" t="s">
        <v>17246</v>
      </c>
    </row>
    <row r="8149" spans="11:12" ht="15" x14ac:dyDescent="0.25">
      <c r="K8149" s="94" t="s">
        <v>9385</v>
      </c>
      <c r="L8149" s="94" t="s">
        <v>17374</v>
      </c>
    </row>
    <row r="8150" spans="11:12" ht="15" x14ac:dyDescent="0.25">
      <c r="K8150" s="94" t="s">
        <v>9386</v>
      </c>
      <c r="L8150" s="94" t="s">
        <v>17375</v>
      </c>
    </row>
    <row r="8151" spans="11:12" ht="15" x14ac:dyDescent="0.25">
      <c r="K8151" s="94" t="s">
        <v>9387</v>
      </c>
      <c r="L8151" s="94" t="s">
        <v>17292</v>
      </c>
    </row>
    <row r="8152" spans="11:12" ht="15" x14ac:dyDescent="0.25">
      <c r="K8152" s="94" t="s">
        <v>9388</v>
      </c>
      <c r="L8152" s="94" t="s">
        <v>17376</v>
      </c>
    </row>
    <row r="8153" spans="11:12" ht="15" x14ac:dyDescent="0.25">
      <c r="K8153" s="94" t="s">
        <v>9389</v>
      </c>
      <c r="L8153" s="94" t="s">
        <v>17377</v>
      </c>
    </row>
    <row r="8154" spans="11:12" ht="15" x14ac:dyDescent="0.25">
      <c r="K8154" s="94" t="s">
        <v>9390</v>
      </c>
      <c r="L8154" s="94" t="s">
        <v>17378</v>
      </c>
    </row>
    <row r="8155" spans="11:12" ht="15" x14ac:dyDescent="0.25">
      <c r="K8155" s="94" t="s">
        <v>9391</v>
      </c>
      <c r="L8155" s="94" t="s">
        <v>17379</v>
      </c>
    </row>
    <row r="8156" spans="11:12" ht="15" x14ac:dyDescent="0.25">
      <c r="K8156" s="94" t="s">
        <v>9392</v>
      </c>
      <c r="L8156" s="94" t="s">
        <v>17380</v>
      </c>
    </row>
    <row r="8157" spans="11:12" ht="15" x14ac:dyDescent="0.25">
      <c r="K8157" s="94" t="s">
        <v>9393</v>
      </c>
      <c r="L8157" s="94" t="s">
        <v>17381</v>
      </c>
    </row>
    <row r="8158" spans="11:12" ht="15" x14ac:dyDescent="0.25">
      <c r="K8158" s="94" t="s">
        <v>9394</v>
      </c>
      <c r="L8158" s="94" t="s">
        <v>17380</v>
      </c>
    </row>
    <row r="8159" spans="11:12" ht="15" x14ac:dyDescent="0.25">
      <c r="K8159" s="94" t="s">
        <v>9395</v>
      </c>
      <c r="L8159" s="94" t="s">
        <v>13247</v>
      </c>
    </row>
    <row r="8160" spans="11:12" ht="15" x14ac:dyDescent="0.25">
      <c r="K8160" s="94" t="s">
        <v>9396</v>
      </c>
      <c r="L8160" s="94" t="s">
        <v>17197</v>
      </c>
    </row>
    <row r="8161" spans="11:12" ht="15" x14ac:dyDescent="0.25">
      <c r="K8161" s="94" t="s">
        <v>9397</v>
      </c>
      <c r="L8161" s="94" t="s">
        <v>17382</v>
      </c>
    </row>
    <row r="8162" spans="11:12" ht="15" x14ac:dyDescent="0.25">
      <c r="K8162" s="94" t="s">
        <v>9398</v>
      </c>
      <c r="L8162" s="94" t="s">
        <v>17383</v>
      </c>
    </row>
    <row r="8163" spans="11:12" ht="15" x14ac:dyDescent="0.25">
      <c r="K8163" s="94" t="s">
        <v>9399</v>
      </c>
      <c r="L8163" s="94" t="s">
        <v>17384</v>
      </c>
    </row>
    <row r="8164" spans="11:12" ht="15" x14ac:dyDescent="0.25">
      <c r="K8164" s="94" t="s">
        <v>9400</v>
      </c>
      <c r="L8164" s="94" t="s">
        <v>17021</v>
      </c>
    </row>
    <row r="8165" spans="11:12" ht="15" x14ac:dyDescent="0.25">
      <c r="K8165" s="94" t="s">
        <v>9401</v>
      </c>
      <c r="L8165" s="94" t="s">
        <v>12439</v>
      </c>
    </row>
    <row r="8166" spans="11:12" ht="15" x14ac:dyDescent="0.25">
      <c r="K8166" s="94" t="s">
        <v>9402</v>
      </c>
      <c r="L8166" s="94" t="s">
        <v>17272</v>
      </c>
    </row>
    <row r="8167" spans="11:12" ht="15" x14ac:dyDescent="0.25">
      <c r="K8167" s="94" t="s">
        <v>9403</v>
      </c>
      <c r="L8167" s="94" t="s">
        <v>17380</v>
      </c>
    </row>
    <row r="8168" spans="11:12" ht="15" x14ac:dyDescent="0.25">
      <c r="K8168" s="94" t="s">
        <v>9404</v>
      </c>
      <c r="L8168" s="94" t="s">
        <v>175</v>
      </c>
    </row>
    <row r="8169" spans="11:12" ht="15" x14ac:dyDescent="0.25">
      <c r="K8169" s="94" t="s">
        <v>9405</v>
      </c>
      <c r="L8169" s="94" t="s">
        <v>13148</v>
      </c>
    </row>
    <row r="8170" spans="11:12" ht="15" x14ac:dyDescent="0.25">
      <c r="K8170" s="94" t="s">
        <v>9406</v>
      </c>
      <c r="L8170" s="94" t="s">
        <v>13690</v>
      </c>
    </row>
    <row r="8171" spans="11:12" ht="15" x14ac:dyDescent="0.25">
      <c r="K8171" s="94" t="s">
        <v>9407</v>
      </c>
      <c r="L8171" s="94" t="s">
        <v>12439</v>
      </c>
    </row>
    <row r="8172" spans="11:12" ht="15" x14ac:dyDescent="0.25">
      <c r="K8172" s="94" t="s">
        <v>9408</v>
      </c>
      <c r="L8172" s="94" t="s">
        <v>17041</v>
      </c>
    </row>
    <row r="8173" spans="11:12" ht="15" x14ac:dyDescent="0.25">
      <c r="K8173" s="94" t="s">
        <v>9409</v>
      </c>
      <c r="L8173" s="94" t="s">
        <v>17148</v>
      </c>
    </row>
    <row r="8174" spans="11:12" ht="15" x14ac:dyDescent="0.25">
      <c r="K8174" s="94" t="s">
        <v>9410</v>
      </c>
      <c r="L8174" s="94" t="s">
        <v>17385</v>
      </c>
    </row>
    <row r="8175" spans="11:12" ht="15" x14ac:dyDescent="0.25">
      <c r="K8175" s="94" t="s">
        <v>9411</v>
      </c>
      <c r="L8175" s="94" t="s">
        <v>13724</v>
      </c>
    </row>
    <row r="8176" spans="11:12" ht="15" x14ac:dyDescent="0.25">
      <c r="K8176" s="94" t="s">
        <v>9412</v>
      </c>
      <c r="L8176" s="94" t="s">
        <v>17386</v>
      </c>
    </row>
    <row r="8177" spans="11:12" ht="15" x14ac:dyDescent="0.25">
      <c r="K8177" s="94" t="s">
        <v>9413</v>
      </c>
      <c r="L8177" s="94" t="s">
        <v>17246</v>
      </c>
    </row>
    <row r="8178" spans="11:12" ht="15" x14ac:dyDescent="0.25">
      <c r="K8178" s="94" t="s">
        <v>9414</v>
      </c>
      <c r="L8178" s="94" t="s">
        <v>17387</v>
      </c>
    </row>
    <row r="8179" spans="11:12" ht="15" x14ac:dyDescent="0.25">
      <c r="K8179" s="94" t="s">
        <v>9415</v>
      </c>
      <c r="L8179" s="94" t="s">
        <v>17148</v>
      </c>
    </row>
    <row r="8180" spans="11:12" ht="15" x14ac:dyDescent="0.25">
      <c r="K8180" s="94" t="s">
        <v>9416</v>
      </c>
      <c r="L8180" s="94" t="s">
        <v>17388</v>
      </c>
    </row>
    <row r="8181" spans="11:12" ht="15" x14ac:dyDescent="0.25">
      <c r="K8181" s="94" t="s">
        <v>9417</v>
      </c>
      <c r="L8181" s="94" t="s">
        <v>13508</v>
      </c>
    </row>
    <row r="8182" spans="11:12" ht="15" x14ac:dyDescent="0.25">
      <c r="K8182" s="94" t="s">
        <v>9418</v>
      </c>
      <c r="L8182" s="94" t="s">
        <v>17389</v>
      </c>
    </row>
    <row r="8183" spans="11:12" ht="15" x14ac:dyDescent="0.25">
      <c r="K8183" s="94" t="s">
        <v>9419</v>
      </c>
      <c r="L8183" s="94" t="s">
        <v>17390</v>
      </c>
    </row>
    <row r="8184" spans="11:12" ht="15" x14ac:dyDescent="0.25">
      <c r="K8184" s="94" t="s">
        <v>9420</v>
      </c>
      <c r="L8184" s="94" t="s">
        <v>17391</v>
      </c>
    </row>
    <row r="8185" spans="11:12" ht="15" x14ac:dyDescent="0.25">
      <c r="K8185" s="94" t="s">
        <v>9421</v>
      </c>
      <c r="L8185" s="94" t="s">
        <v>17362</v>
      </c>
    </row>
    <row r="8186" spans="11:12" ht="15" x14ac:dyDescent="0.25">
      <c r="K8186" s="94" t="s">
        <v>9422</v>
      </c>
      <c r="L8186" s="94" t="s">
        <v>17362</v>
      </c>
    </row>
    <row r="8187" spans="11:12" ht="15" x14ac:dyDescent="0.25">
      <c r="K8187" s="94" t="s">
        <v>9423</v>
      </c>
      <c r="L8187" s="94" t="s">
        <v>17392</v>
      </c>
    </row>
    <row r="8188" spans="11:12" ht="15" x14ac:dyDescent="0.25">
      <c r="K8188" s="94" t="s">
        <v>9424</v>
      </c>
      <c r="L8188" s="94" t="s">
        <v>184</v>
      </c>
    </row>
    <row r="8189" spans="11:12" ht="15" x14ac:dyDescent="0.25">
      <c r="K8189" s="94" t="s">
        <v>9425</v>
      </c>
      <c r="L8189" s="94" t="s">
        <v>17029</v>
      </c>
    </row>
    <row r="8190" spans="11:12" ht="15" x14ac:dyDescent="0.25">
      <c r="K8190" s="94" t="s">
        <v>9426</v>
      </c>
      <c r="L8190" s="94" t="s">
        <v>17239</v>
      </c>
    </row>
    <row r="8191" spans="11:12" ht="15" x14ac:dyDescent="0.25">
      <c r="K8191" s="94" t="s">
        <v>9427</v>
      </c>
      <c r="L8191" s="94" t="s">
        <v>17393</v>
      </c>
    </row>
    <row r="8192" spans="11:12" ht="15" x14ac:dyDescent="0.25">
      <c r="K8192" s="94" t="s">
        <v>9428</v>
      </c>
      <c r="L8192" s="94" t="s">
        <v>13600</v>
      </c>
    </row>
    <row r="8193" spans="11:12" ht="15" x14ac:dyDescent="0.25">
      <c r="K8193" s="94" t="s">
        <v>9429</v>
      </c>
      <c r="L8193" s="94" t="s">
        <v>17107</v>
      </c>
    </row>
    <row r="8194" spans="11:12" ht="15" x14ac:dyDescent="0.25">
      <c r="K8194" s="94" t="s">
        <v>9430</v>
      </c>
      <c r="L8194" s="94" t="s">
        <v>17394</v>
      </c>
    </row>
    <row r="8195" spans="11:12" ht="15" x14ac:dyDescent="0.25">
      <c r="K8195" s="94" t="s">
        <v>9431</v>
      </c>
      <c r="L8195" s="94" t="s">
        <v>17395</v>
      </c>
    </row>
    <row r="8196" spans="11:12" ht="15" x14ac:dyDescent="0.25">
      <c r="K8196" s="94" t="s">
        <v>9432</v>
      </c>
      <c r="L8196" s="94" t="s">
        <v>17307</v>
      </c>
    </row>
    <row r="8197" spans="11:12" ht="15" x14ac:dyDescent="0.25">
      <c r="K8197" s="94" t="s">
        <v>9433</v>
      </c>
      <c r="L8197" s="94" t="s">
        <v>13697</v>
      </c>
    </row>
    <row r="8198" spans="11:12" ht="15" x14ac:dyDescent="0.25">
      <c r="K8198" s="94" t="s">
        <v>9434</v>
      </c>
      <c r="L8198" s="94" t="s">
        <v>17348</v>
      </c>
    </row>
    <row r="8199" spans="11:12" ht="15" x14ac:dyDescent="0.25">
      <c r="K8199" s="94" t="s">
        <v>9435</v>
      </c>
      <c r="L8199" s="94" t="s">
        <v>17392</v>
      </c>
    </row>
    <row r="8200" spans="11:12" ht="15" x14ac:dyDescent="0.25">
      <c r="K8200" s="94" t="s">
        <v>9436</v>
      </c>
      <c r="L8200" s="94" t="s">
        <v>17396</v>
      </c>
    </row>
    <row r="8201" spans="11:12" ht="15" x14ac:dyDescent="0.25">
      <c r="K8201" s="94" t="s">
        <v>9437</v>
      </c>
      <c r="L8201" s="94" t="s">
        <v>17213</v>
      </c>
    </row>
    <row r="8202" spans="11:12" ht="15" x14ac:dyDescent="0.25">
      <c r="K8202" s="94" t="s">
        <v>9438</v>
      </c>
      <c r="L8202" s="94" t="s">
        <v>17397</v>
      </c>
    </row>
    <row r="8203" spans="11:12" ht="15" x14ac:dyDescent="0.25">
      <c r="K8203" s="94" t="s">
        <v>9439</v>
      </c>
      <c r="L8203" s="94" t="s">
        <v>17323</v>
      </c>
    </row>
    <row r="8204" spans="11:12" ht="15" x14ac:dyDescent="0.25">
      <c r="K8204" s="94" t="s">
        <v>9440</v>
      </c>
      <c r="L8204" s="94" t="s">
        <v>17323</v>
      </c>
    </row>
    <row r="8205" spans="11:12" ht="15" x14ac:dyDescent="0.25">
      <c r="K8205" s="94" t="s">
        <v>9441</v>
      </c>
      <c r="L8205" s="94" t="s">
        <v>17241</v>
      </c>
    </row>
    <row r="8206" spans="11:12" ht="15" x14ac:dyDescent="0.25">
      <c r="K8206" s="94" t="s">
        <v>9442</v>
      </c>
      <c r="L8206" s="94" t="s">
        <v>17396</v>
      </c>
    </row>
    <row r="8207" spans="11:12" ht="15" x14ac:dyDescent="0.25">
      <c r="K8207" s="94" t="s">
        <v>9443</v>
      </c>
      <c r="L8207" s="94" t="s">
        <v>13418</v>
      </c>
    </row>
    <row r="8208" spans="11:12" ht="15" x14ac:dyDescent="0.25">
      <c r="K8208" s="94" t="s">
        <v>9444</v>
      </c>
      <c r="L8208" s="94" t="s">
        <v>17398</v>
      </c>
    </row>
    <row r="8209" spans="11:12" ht="15" x14ac:dyDescent="0.25">
      <c r="K8209" s="94" t="s">
        <v>9445</v>
      </c>
      <c r="L8209" s="94" t="s">
        <v>17287</v>
      </c>
    </row>
    <row r="8210" spans="11:12" ht="15" x14ac:dyDescent="0.25">
      <c r="K8210" s="94" t="s">
        <v>9446</v>
      </c>
      <c r="L8210" s="94" t="s">
        <v>184</v>
      </c>
    </row>
    <row r="8211" spans="11:12" ht="15" x14ac:dyDescent="0.25">
      <c r="K8211" s="94" t="s">
        <v>9447</v>
      </c>
      <c r="L8211" s="94" t="s">
        <v>17094</v>
      </c>
    </row>
    <row r="8212" spans="11:12" ht="15" x14ac:dyDescent="0.25">
      <c r="K8212" s="94" t="s">
        <v>9448</v>
      </c>
      <c r="L8212" s="94" t="s">
        <v>13344</v>
      </c>
    </row>
    <row r="8213" spans="11:12" ht="15" x14ac:dyDescent="0.25">
      <c r="K8213" s="94" t="s">
        <v>9449</v>
      </c>
      <c r="L8213" s="94" t="s">
        <v>17399</v>
      </c>
    </row>
    <row r="8214" spans="11:12" ht="15" x14ac:dyDescent="0.25">
      <c r="K8214" s="94" t="s">
        <v>9450</v>
      </c>
      <c r="L8214" s="94" t="s">
        <v>13305</v>
      </c>
    </row>
    <row r="8215" spans="11:12" ht="15" x14ac:dyDescent="0.25">
      <c r="K8215" s="94" t="s">
        <v>9451</v>
      </c>
      <c r="L8215" s="94" t="s">
        <v>17276</v>
      </c>
    </row>
    <row r="8216" spans="11:12" ht="15" x14ac:dyDescent="0.25">
      <c r="K8216" s="94" t="s">
        <v>9452</v>
      </c>
      <c r="L8216" s="94" t="s">
        <v>17197</v>
      </c>
    </row>
    <row r="8217" spans="11:12" ht="15" x14ac:dyDescent="0.25">
      <c r="K8217" s="94" t="s">
        <v>9453</v>
      </c>
      <c r="L8217" s="94" t="s">
        <v>17400</v>
      </c>
    </row>
    <row r="8218" spans="11:12" ht="15" x14ac:dyDescent="0.25">
      <c r="K8218" s="94" t="s">
        <v>9454</v>
      </c>
      <c r="L8218" s="94" t="s">
        <v>17107</v>
      </c>
    </row>
    <row r="8219" spans="11:12" ht="15" x14ac:dyDescent="0.25">
      <c r="K8219" s="94" t="s">
        <v>9455</v>
      </c>
      <c r="L8219" s="94" t="s">
        <v>17107</v>
      </c>
    </row>
    <row r="8220" spans="11:12" ht="15" x14ac:dyDescent="0.25">
      <c r="K8220" s="94" t="s">
        <v>9456</v>
      </c>
      <c r="L8220" s="94" t="s">
        <v>13582</v>
      </c>
    </row>
    <row r="8221" spans="11:12" ht="15" x14ac:dyDescent="0.25">
      <c r="K8221" s="94" t="s">
        <v>9457</v>
      </c>
      <c r="L8221" s="94" t="s">
        <v>17401</v>
      </c>
    </row>
    <row r="8222" spans="11:12" ht="15" x14ac:dyDescent="0.25">
      <c r="K8222" s="94" t="s">
        <v>9458</v>
      </c>
      <c r="L8222" s="94" t="s">
        <v>17213</v>
      </c>
    </row>
    <row r="8223" spans="11:12" ht="15" x14ac:dyDescent="0.25">
      <c r="K8223" s="94" t="s">
        <v>9459</v>
      </c>
      <c r="L8223" s="94" t="s">
        <v>17402</v>
      </c>
    </row>
    <row r="8224" spans="11:12" ht="15" x14ac:dyDescent="0.25">
      <c r="K8224" s="94" t="s">
        <v>9460</v>
      </c>
      <c r="L8224" s="94" t="s">
        <v>17403</v>
      </c>
    </row>
    <row r="8225" spans="11:12" ht="15" x14ac:dyDescent="0.25">
      <c r="K8225" s="94" t="s">
        <v>9461</v>
      </c>
      <c r="L8225" s="94" t="s">
        <v>17073</v>
      </c>
    </row>
    <row r="8226" spans="11:12" ht="15" x14ac:dyDescent="0.25">
      <c r="K8226" s="94" t="s">
        <v>9462</v>
      </c>
      <c r="L8226" s="94" t="s">
        <v>184</v>
      </c>
    </row>
    <row r="8227" spans="11:12" ht="15" x14ac:dyDescent="0.25">
      <c r="K8227" s="94" t="s">
        <v>9463</v>
      </c>
      <c r="L8227" s="94" t="s">
        <v>12848</v>
      </c>
    </row>
    <row r="8228" spans="11:12" ht="15" x14ac:dyDescent="0.25">
      <c r="K8228" s="94" t="s">
        <v>9464</v>
      </c>
      <c r="L8228" s="94" t="s">
        <v>17241</v>
      </c>
    </row>
    <row r="8229" spans="11:12" ht="15" x14ac:dyDescent="0.25">
      <c r="K8229" s="94" t="s">
        <v>9465</v>
      </c>
      <c r="L8229" s="94" t="s">
        <v>170</v>
      </c>
    </row>
    <row r="8230" spans="11:12" ht="15" x14ac:dyDescent="0.25">
      <c r="K8230" s="94" t="s">
        <v>9466</v>
      </c>
      <c r="L8230" s="94" t="s">
        <v>184</v>
      </c>
    </row>
    <row r="8231" spans="11:12" ht="15" x14ac:dyDescent="0.25">
      <c r="K8231" s="94" t="s">
        <v>9467</v>
      </c>
      <c r="L8231" s="94" t="s">
        <v>17392</v>
      </c>
    </row>
    <row r="8232" spans="11:12" ht="15" x14ac:dyDescent="0.25">
      <c r="K8232" s="94" t="s">
        <v>9468</v>
      </c>
      <c r="L8232" s="94" t="s">
        <v>17404</v>
      </c>
    </row>
    <row r="8233" spans="11:12" ht="15" x14ac:dyDescent="0.25">
      <c r="K8233" s="94" t="s">
        <v>9469</v>
      </c>
      <c r="L8233" s="94" t="s">
        <v>17147</v>
      </c>
    </row>
    <row r="8234" spans="11:12" ht="15" x14ac:dyDescent="0.25">
      <c r="K8234" s="94" t="s">
        <v>9470</v>
      </c>
      <c r="L8234" s="94" t="s">
        <v>17371</v>
      </c>
    </row>
    <row r="8235" spans="11:12" ht="15" x14ac:dyDescent="0.25">
      <c r="K8235" s="94" t="s">
        <v>9471</v>
      </c>
      <c r="L8235" s="94" t="s">
        <v>17405</v>
      </c>
    </row>
    <row r="8236" spans="11:12" ht="15" x14ac:dyDescent="0.25">
      <c r="K8236" s="94" t="s">
        <v>9472</v>
      </c>
      <c r="L8236" s="94" t="s">
        <v>17197</v>
      </c>
    </row>
    <row r="8237" spans="11:12" ht="15" x14ac:dyDescent="0.25">
      <c r="K8237" s="94" t="s">
        <v>9473</v>
      </c>
      <c r="L8237" s="94" t="s">
        <v>13644</v>
      </c>
    </row>
    <row r="8238" spans="11:12" ht="15" x14ac:dyDescent="0.25">
      <c r="K8238" s="94" t="s">
        <v>9474</v>
      </c>
      <c r="L8238" s="94" t="s">
        <v>17406</v>
      </c>
    </row>
    <row r="8239" spans="11:12" ht="15" x14ac:dyDescent="0.25">
      <c r="K8239" s="94" t="s">
        <v>9475</v>
      </c>
      <c r="L8239" s="94" t="s">
        <v>17407</v>
      </c>
    </row>
    <row r="8240" spans="11:12" ht="15" x14ac:dyDescent="0.25">
      <c r="K8240" s="94" t="s">
        <v>9476</v>
      </c>
      <c r="L8240" s="94" t="s">
        <v>12491</v>
      </c>
    </row>
    <row r="8241" spans="11:12" ht="15" x14ac:dyDescent="0.25">
      <c r="K8241" s="94" t="s">
        <v>9477</v>
      </c>
      <c r="L8241" s="94" t="s">
        <v>17408</v>
      </c>
    </row>
    <row r="8242" spans="11:12" ht="15" x14ac:dyDescent="0.25">
      <c r="K8242" s="94" t="s">
        <v>9478</v>
      </c>
      <c r="L8242" s="94" t="s">
        <v>17401</v>
      </c>
    </row>
    <row r="8243" spans="11:12" ht="15" x14ac:dyDescent="0.25">
      <c r="K8243" s="94" t="s">
        <v>9479</v>
      </c>
      <c r="L8243" s="94" t="s">
        <v>17366</v>
      </c>
    </row>
    <row r="8244" spans="11:12" ht="15" x14ac:dyDescent="0.25">
      <c r="K8244" s="94" t="s">
        <v>9480</v>
      </c>
      <c r="L8244" s="94" t="s">
        <v>13305</v>
      </c>
    </row>
    <row r="8245" spans="11:12" ht="15" x14ac:dyDescent="0.25">
      <c r="K8245" s="94" t="s">
        <v>9481</v>
      </c>
      <c r="L8245" s="94" t="s">
        <v>17102</v>
      </c>
    </row>
    <row r="8246" spans="11:12" ht="15" x14ac:dyDescent="0.25">
      <c r="K8246" s="94" t="s">
        <v>9482</v>
      </c>
      <c r="L8246" s="94" t="s">
        <v>175</v>
      </c>
    </row>
    <row r="8247" spans="11:12" ht="15" x14ac:dyDescent="0.25">
      <c r="K8247" s="94" t="s">
        <v>9483</v>
      </c>
      <c r="L8247" s="94" t="s">
        <v>17147</v>
      </c>
    </row>
    <row r="8248" spans="11:12" ht="15" x14ac:dyDescent="0.25">
      <c r="K8248" s="94" t="s">
        <v>9484</v>
      </c>
      <c r="L8248" s="94" t="s">
        <v>17409</v>
      </c>
    </row>
    <row r="8249" spans="11:12" ht="15" x14ac:dyDescent="0.25">
      <c r="K8249" s="94" t="s">
        <v>9485</v>
      </c>
      <c r="L8249" s="94" t="s">
        <v>17365</v>
      </c>
    </row>
    <row r="8250" spans="11:12" ht="15" x14ac:dyDescent="0.25">
      <c r="K8250" s="94" t="s">
        <v>9486</v>
      </c>
      <c r="L8250" s="94" t="s">
        <v>17407</v>
      </c>
    </row>
    <row r="8251" spans="11:12" ht="15" x14ac:dyDescent="0.25">
      <c r="K8251" s="94" t="s">
        <v>9487</v>
      </c>
      <c r="L8251" s="94" t="s">
        <v>16973</v>
      </c>
    </row>
    <row r="8252" spans="11:12" ht="15" x14ac:dyDescent="0.25">
      <c r="K8252" s="94" t="s">
        <v>9488</v>
      </c>
      <c r="L8252" s="94" t="s">
        <v>17036</v>
      </c>
    </row>
    <row r="8253" spans="11:12" ht="15" x14ac:dyDescent="0.25">
      <c r="K8253" s="94" t="s">
        <v>9489</v>
      </c>
      <c r="L8253" s="94" t="s">
        <v>17397</v>
      </c>
    </row>
    <row r="8254" spans="11:12" ht="15" x14ac:dyDescent="0.25">
      <c r="K8254" s="94" t="s">
        <v>9490</v>
      </c>
      <c r="L8254" s="94" t="s">
        <v>17410</v>
      </c>
    </row>
    <row r="8255" spans="11:12" ht="15" x14ac:dyDescent="0.25">
      <c r="K8255" s="94" t="s">
        <v>9491</v>
      </c>
      <c r="L8255" s="94" t="s">
        <v>17411</v>
      </c>
    </row>
    <row r="8256" spans="11:12" ht="15" x14ac:dyDescent="0.25">
      <c r="K8256" s="94" t="s">
        <v>9492</v>
      </c>
      <c r="L8256" s="94" t="s">
        <v>13697</v>
      </c>
    </row>
    <row r="8257" spans="11:12" ht="15" x14ac:dyDescent="0.25">
      <c r="K8257" s="94" t="s">
        <v>9493</v>
      </c>
      <c r="L8257" s="94" t="s">
        <v>17412</v>
      </c>
    </row>
    <row r="8258" spans="11:12" ht="15" x14ac:dyDescent="0.25">
      <c r="K8258" s="94" t="s">
        <v>9494</v>
      </c>
      <c r="L8258" s="94" t="s">
        <v>17115</v>
      </c>
    </row>
    <row r="8259" spans="11:12" ht="15" x14ac:dyDescent="0.25">
      <c r="K8259" s="94" t="s">
        <v>9495</v>
      </c>
      <c r="L8259" s="94" t="s">
        <v>17396</v>
      </c>
    </row>
    <row r="8260" spans="11:12" ht="15" x14ac:dyDescent="0.25">
      <c r="K8260" s="94" t="s">
        <v>9496</v>
      </c>
      <c r="L8260" s="94" t="s">
        <v>17413</v>
      </c>
    </row>
    <row r="8261" spans="11:12" ht="15" x14ac:dyDescent="0.25">
      <c r="K8261" s="94" t="s">
        <v>9497</v>
      </c>
      <c r="L8261" s="94" t="s">
        <v>13695</v>
      </c>
    </row>
    <row r="8262" spans="11:12" ht="15" x14ac:dyDescent="0.25">
      <c r="K8262" s="94" t="s">
        <v>9498</v>
      </c>
      <c r="L8262" s="94" t="s">
        <v>17414</v>
      </c>
    </row>
    <row r="8263" spans="11:12" ht="15" x14ac:dyDescent="0.25">
      <c r="K8263" s="94" t="s">
        <v>9499</v>
      </c>
      <c r="L8263" s="94" t="s">
        <v>17206</v>
      </c>
    </row>
    <row r="8264" spans="11:12" ht="15" x14ac:dyDescent="0.25">
      <c r="K8264" s="94" t="s">
        <v>9500</v>
      </c>
      <c r="L8264" s="94" t="s">
        <v>17415</v>
      </c>
    </row>
    <row r="8265" spans="11:12" ht="15" x14ac:dyDescent="0.25">
      <c r="K8265" s="94" t="s">
        <v>9501</v>
      </c>
      <c r="L8265" s="94" t="s">
        <v>17416</v>
      </c>
    </row>
    <row r="8266" spans="11:12" ht="15" x14ac:dyDescent="0.25">
      <c r="K8266" s="94" t="s">
        <v>9502</v>
      </c>
      <c r="L8266" s="94" t="s">
        <v>17298</v>
      </c>
    </row>
    <row r="8267" spans="11:12" ht="15" x14ac:dyDescent="0.25">
      <c r="K8267" s="94" t="s">
        <v>9503</v>
      </c>
      <c r="L8267" s="94" t="s">
        <v>17417</v>
      </c>
    </row>
    <row r="8268" spans="11:12" ht="15" x14ac:dyDescent="0.25">
      <c r="K8268" s="94" t="s">
        <v>9504</v>
      </c>
      <c r="L8268" s="94" t="s">
        <v>17292</v>
      </c>
    </row>
    <row r="8269" spans="11:12" ht="15" x14ac:dyDescent="0.25">
      <c r="K8269" s="94" t="s">
        <v>9505</v>
      </c>
      <c r="L8269" s="94" t="s">
        <v>17418</v>
      </c>
    </row>
    <row r="8270" spans="11:12" ht="15" x14ac:dyDescent="0.25">
      <c r="K8270" s="94" t="s">
        <v>9506</v>
      </c>
      <c r="L8270" s="94" t="s">
        <v>17419</v>
      </c>
    </row>
    <row r="8271" spans="11:12" ht="15" x14ac:dyDescent="0.25">
      <c r="K8271" s="94" t="s">
        <v>9507</v>
      </c>
      <c r="L8271" s="94" t="s">
        <v>17419</v>
      </c>
    </row>
    <row r="8272" spans="11:12" ht="15" x14ac:dyDescent="0.25">
      <c r="K8272" s="94" t="s">
        <v>9508</v>
      </c>
      <c r="L8272" s="94" t="s">
        <v>17206</v>
      </c>
    </row>
    <row r="8273" spans="11:12" ht="15" x14ac:dyDescent="0.25">
      <c r="K8273" s="94" t="s">
        <v>9509</v>
      </c>
      <c r="L8273" s="94" t="s">
        <v>13803</v>
      </c>
    </row>
    <row r="8274" spans="11:12" ht="15" x14ac:dyDescent="0.25">
      <c r="K8274" s="94" t="s">
        <v>9510</v>
      </c>
      <c r="L8274" s="94" t="s">
        <v>184</v>
      </c>
    </row>
    <row r="8275" spans="11:12" ht="15" x14ac:dyDescent="0.25">
      <c r="K8275" s="94" t="s">
        <v>9511</v>
      </c>
      <c r="L8275" s="94" t="s">
        <v>17095</v>
      </c>
    </row>
    <row r="8276" spans="11:12" ht="15" x14ac:dyDescent="0.25">
      <c r="K8276" s="94" t="s">
        <v>9512</v>
      </c>
      <c r="L8276" s="94" t="s">
        <v>17206</v>
      </c>
    </row>
    <row r="8277" spans="11:12" ht="15" x14ac:dyDescent="0.25">
      <c r="K8277" s="94" t="s">
        <v>9513</v>
      </c>
      <c r="L8277" s="94" t="s">
        <v>17420</v>
      </c>
    </row>
    <row r="8278" spans="11:12" ht="15" x14ac:dyDescent="0.25">
      <c r="K8278" s="94" t="s">
        <v>9514</v>
      </c>
      <c r="L8278" s="94" t="s">
        <v>17421</v>
      </c>
    </row>
    <row r="8279" spans="11:12" ht="15" x14ac:dyDescent="0.25">
      <c r="K8279" s="94" t="s">
        <v>9515</v>
      </c>
      <c r="L8279" s="94" t="s">
        <v>17422</v>
      </c>
    </row>
    <row r="8280" spans="11:12" ht="15" x14ac:dyDescent="0.25">
      <c r="K8280" s="94" t="s">
        <v>9516</v>
      </c>
      <c r="L8280" s="94" t="s">
        <v>17423</v>
      </c>
    </row>
    <row r="8281" spans="11:12" ht="15" x14ac:dyDescent="0.25">
      <c r="K8281" s="94" t="s">
        <v>9517</v>
      </c>
      <c r="L8281" s="94" t="s">
        <v>17095</v>
      </c>
    </row>
    <row r="8282" spans="11:12" ht="15" x14ac:dyDescent="0.25">
      <c r="K8282" s="94" t="s">
        <v>9518</v>
      </c>
      <c r="L8282" s="94" t="s">
        <v>17292</v>
      </c>
    </row>
    <row r="8283" spans="11:12" ht="15" x14ac:dyDescent="0.25">
      <c r="K8283" s="94" t="s">
        <v>9519</v>
      </c>
      <c r="L8283" s="94" t="s">
        <v>17424</v>
      </c>
    </row>
    <row r="8284" spans="11:12" ht="15" x14ac:dyDescent="0.25">
      <c r="K8284" s="94" t="s">
        <v>9520</v>
      </c>
      <c r="L8284" s="94" t="s">
        <v>16992</v>
      </c>
    </row>
    <row r="8285" spans="11:12" ht="15" x14ac:dyDescent="0.25">
      <c r="K8285" s="94" t="s">
        <v>9521</v>
      </c>
      <c r="L8285" s="94" t="s">
        <v>17425</v>
      </c>
    </row>
    <row r="8286" spans="11:12" ht="15" x14ac:dyDescent="0.25">
      <c r="K8286" s="94" t="s">
        <v>9522</v>
      </c>
      <c r="L8286" s="94" t="s">
        <v>17426</v>
      </c>
    </row>
    <row r="8287" spans="11:12" ht="15" x14ac:dyDescent="0.25">
      <c r="K8287" s="94" t="s">
        <v>9523</v>
      </c>
      <c r="L8287" s="94" t="s">
        <v>17102</v>
      </c>
    </row>
    <row r="8288" spans="11:12" ht="15" x14ac:dyDescent="0.25">
      <c r="K8288" s="94" t="s">
        <v>9524</v>
      </c>
      <c r="L8288" s="94" t="s">
        <v>17366</v>
      </c>
    </row>
    <row r="8289" spans="11:12" ht="15" x14ac:dyDescent="0.25">
      <c r="K8289" s="94" t="s">
        <v>9525</v>
      </c>
      <c r="L8289" s="94" t="s">
        <v>17427</v>
      </c>
    </row>
    <row r="8290" spans="11:12" ht="15" x14ac:dyDescent="0.25">
      <c r="K8290" s="94" t="s">
        <v>9526</v>
      </c>
      <c r="L8290" s="94" t="s">
        <v>17428</v>
      </c>
    </row>
    <row r="8291" spans="11:12" ht="15" x14ac:dyDescent="0.25">
      <c r="K8291" s="94" t="s">
        <v>9527</v>
      </c>
      <c r="L8291" s="94" t="s">
        <v>17429</v>
      </c>
    </row>
    <row r="8292" spans="11:12" ht="15" x14ac:dyDescent="0.25">
      <c r="K8292" s="94" t="s">
        <v>9528</v>
      </c>
      <c r="L8292" s="94" t="s">
        <v>17430</v>
      </c>
    </row>
    <row r="8293" spans="11:12" ht="15" x14ac:dyDescent="0.25">
      <c r="K8293" s="94" t="s">
        <v>9529</v>
      </c>
      <c r="L8293" s="94" t="s">
        <v>17431</v>
      </c>
    </row>
    <row r="8294" spans="11:12" ht="15" x14ac:dyDescent="0.25">
      <c r="K8294" s="94" t="s">
        <v>9530</v>
      </c>
      <c r="L8294" s="94" t="s">
        <v>17432</v>
      </c>
    </row>
    <row r="8295" spans="11:12" ht="15" x14ac:dyDescent="0.25">
      <c r="K8295" s="94" t="s">
        <v>9531</v>
      </c>
      <c r="L8295" s="94" t="s">
        <v>17433</v>
      </c>
    </row>
    <row r="8296" spans="11:12" ht="15" x14ac:dyDescent="0.25">
      <c r="K8296" s="94" t="s">
        <v>9532</v>
      </c>
      <c r="L8296" s="94" t="s">
        <v>17434</v>
      </c>
    </row>
    <row r="8297" spans="11:12" ht="15" x14ac:dyDescent="0.25">
      <c r="K8297" s="94" t="s">
        <v>9533</v>
      </c>
      <c r="L8297" s="94" t="s">
        <v>17435</v>
      </c>
    </row>
    <row r="8298" spans="11:12" ht="15" x14ac:dyDescent="0.25">
      <c r="K8298" s="94" t="s">
        <v>9534</v>
      </c>
      <c r="L8298" s="94" t="s">
        <v>17206</v>
      </c>
    </row>
    <row r="8299" spans="11:12" ht="15" x14ac:dyDescent="0.25">
      <c r="K8299" s="94" t="s">
        <v>9535</v>
      </c>
      <c r="L8299" s="94" t="s">
        <v>17436</v>
      </c>
    </row>
    <row r="8300" spans="11:12" ht="15" x14ac:dyDescent="0.25">
      <c r="K8300" s="94" t="s">
        <v>9536</v>
      </c>
      <c r="L8300" s="94" t="s">
        <v>17437</v>
      </c>
    </row>
    <row r="8301" spans="11:12" ht="15" x14ac:dyDescent="0.25">
      <c r="K8301" s="94" t="s">
        <v>9537</v>
      </c>
      <c r="L8301" s="94" t="s">
        <v>17438</v>
      </c>
    </row>
    <row r="8302" spans="11:12" ht="15" x14ac:dyDescent="0.25">
      <c r="K8302" s="94" t="s">
        <v>9538</v>
      </c>
      <c r="L8302" s="94" t="s">
        <v>17298</v>
      </c>
    </row>
    <row r="8303" spans="11:12" ht="15" x14ac:dyDescent="0.25">
      <c r="K8303" s="94" t="s">
        <v>9539</v>
      </c>
      <c r="L8303" s="94" t="s">
        <v>17366</v>
      </c>
    </row>
    <row r="8304" spans="11:12" ht="15" x14ac:dyDescent="0.25">
      <c r="K8304" s="94" t="s">
        <v>9540</v>
      </c>
      <c r="L8304" s="94" t="s">
        <v>17267</v>
      </c>
    </row>
    <row r="8305" spans="11:12" ht="15" x14ac:dyDescent="0.25">
      <c r="K8305" s="94" t="s">
        <v>9541</v>
      </c>
      <c r="L8305" s="94" t="s">
        <v>17439</v>
      </c>
    </row>
    <row r="8306" spans="11:12" ht="15" x14ac:dyDescent="0.25">
      <c r="K8306" s="94" t="s">
        <v>9542</v>
      </c>
      <c r="L8306" s="94" t="s">
        <v>17440</v>
      </c>
    </row>
    <row r="8307" spans="11:12" ht="15" x14ac:dyDescent="0.25">
      <c r="K8307" s="94" t="s">
        <v>9543</v>
      </c>
      <c r="L8307" s="94" t="s">
        <v>170</v>
      </c>
    </row>
    <row r="8308" spans="11:12" ht="15" x14ac:dyDescent="0.25">
      <c r="K8308" s="94" t="s">
        <v>12192</v>
      </c>
      <c r="L8308" s="94" t="s">
        <v>17441</v>
      </c>
    </row>
    <row r="8309" spans="11:12" ht="15" x14ac:dyDescent="0.25">
      <c r="K8309" s="94" t="s">
        <v>9544</v>
      </c>
      <c r="L8309" s="94" t="s">
        <v>13837</v>
      </c>
    </row>
    <row r="8310" spans="11:12" ht="15" x14ac:dyDescent="0.25">
      <c r="K8310" s="94" t="s">
        <v>9545</v>
      </c>
      <c r="L8310" s="94" t="s">
        <v>17442</v>
      </c>
    </row>
    <row r="8311" spans="11:12" ht="15" x14ac:dyDescent="0.25">
      <c r="K8311" s="94" t="s">
        <v>9546</v>
      </c>
      <c r="L8311" s="94" t="s">
        <v>17443</v>
      </c>
    </row>
    <row r="8312" spans="11:12" ht="15" x14ac:dyDescent="0.25">
      <c r="K8312" s="94" t="s">
        <v>9547</v>
      </c>
      <c r="L8312" s="94" t="s">
        <v>184</v>
      </c>
    </row>
    <row r="8313" spans="11:12" ht="15" x14ac:dyDescent="0.25">
      <c r="K8313" s="94" t="s">
        <v>9548</v>
      </c>
      <c r="L8313" s="94" t="s">
        <v>17444</v>
      </c>
    </row>
    <row r="8314" spans="11:12" ht="15" x14ac:dyDescent="0.25">
      <c r="K8314" s="94" t="s">
        <v>9549</v>
      </c>
      <c r="L8314" s="94" t="s">
        <v>17445</v>
      </c>
    </row>
    <row r="8315" spans="11:12" ht="15" x14ac:dyDescent="0.25">
      <c r="K8315" s="94" t="s">
        <v>9550</v>
      </c>
      <c r="L8315" s="94" t="s">
        <v>17126</v>
      </c>
    </row>
    <row r="8316" spans="11:12" ht="15" x14ac:dyDescent="0.25">
      <c r="K8316" s="94" t="s">
        <v>9551</v>
      </c>
      <c r="L8316" s="94" t="s">
        <v>17362</v>
      </c>
    </row>
    <row r="8317" spans="11:12" ht="15" x14ac:dyDescent="0.25">
      <c r="K8317" s="94" t="s">
        <v>9552</v>
      </c>
      <c r="L8317" s="94" t="s">
        <v>17446</v>
      </c>
    </row>
    <row r="8318" spans="11:12" ht="15" x14ac:dyDescent="0.25">
      <c r="K8318" s="94" t="s">
        <v>9553</v>
      </c>
      <c r="L8318" s="94" t="s">
        <v>17308</v>
      </c>
    </row>
    <row r="8319" spans="11:12" ht="15" x14ac:dyDescent="0.25">
      <c r="K8319" s="94" t="s">
        <v>9554</v>
      </c>
      <c r="L8319" s="94" t="s">
        <v>17123</v>
      </c>
    </row>
    <row r="8320" spans="11:12" ht="15" x14ac:dyDescent="0.25">
      <c r="K8320" s="94" t="s">
        <v>9555</v>
      </c>
      <c r="L8320" s="94" t="s">
        <v>13148</v>
      </c>
    </row>
    <row r="8321" spans="11:12" ht="15" x14ac:dyDescent="0.25">
      <c r="K8321" s="94" t="s">
        <v>9556</v>
      </c>
      <c r="L8321" s="94" t="s">
        <v>17447</v>
      </c>
    </row>
    <row r="8322" spans="11:12" ht="15" x14ac:dyDescent="0.25">
      <c r="K8322" s="94" t="s">
        <v>9557</v>
      </c>
      <c r="L8322" s="94" t="s">
        <v>17448</v>
      </c>
    </row>
    <row r="8323" spans="11:12" ht="15" x14ac:dyDescent="0.25">
      <c r="K8323" s="94" t="s">
        <v>9558</v>
      </c>
      <c r="L8323" s="94" t="s">
        <v>17436</v>
      </c>
    </row>
    <row r="8324" spans="11:12" ht="15" x14ac:dyDescent="0.25">
      <c r="K8324" s="94" t="s">
        <v>9559</v>
      </c>
      <c r="L8324" s="94" t="s">
        <v>17449</v>
      </c>
    </row>
    <row r="8325" spans="11:12" ht="15" x14ac:dyDescent="0.25">
      <c r="K8325" s="94" t="s">
        <v>9560</v>
      </c>
      <c r="L8325" s="94" t="s">
        <v>17448</v>
      </c>
    </row>
    <row r="8326" spans="11:12" ht="15" x14ac:dyDescent="0.25">
      <c r="K8326" s="94" t="s">
        <v>9561</v>
      </c>
      <c r="L8326" s="94" t="s">
        <v>17448</v>
      </c>
    </row>
    <row r="8327" spans="11:12" ht="15" x14ac:dyDescent="0.25">
      <c r="K8327" s="94" t="s">
        <v>9562</v>
      </c>
      <c r="L8327" s="94" t="s">
        <v>17450</v>
      </c>
    </row>
    <row r="8328" spans="11:12" ht="15" x14ac:dyDescent="0.25">
      <c r="K8328" s="94" t="s">
        <v>9563</v>
      </c>
      <c r="L8328" s="94" t="s">
        <v>17451</v>
      </c>
    </row>
    <row r="8329" spans="11:12" ht="15" x14ac:dyDescent="0.25">
      <c r="K8329" s="94" t="s">
        <v>9564</v>
      </c>
      <c r="L8329" s="94" t="s">
        <v>17397</v>
      </c>
    </row>
    <row r="8330" spans="11:12" ht="15" x14ac:dyDescent="0.25">
      <c r="K8330" s="94" t="s">
        <v>9565</v>
      </c>
      <c r="L8330" s="94" t="s">
        <v>17284</v>
      </c>
    </row>
    <row r="8331" spans="11:12" ht="15" x14ac:dyDescent="0.25">
      <c r="K8331" s="94" t="s">
        <v>9566</v>
      </c>
      <c r="L8331" s="94" t="s">
        <v>17452</v>
      </c>
    </row>
    <row r="8332" spans="11:12" ht="15" x14ac:dyDescent="0.25">
      <c r="K8332" s="94" t="s">
        <v>9567</v>
      </c>
      <c r="L8332" s="94" t="s">
        <v>17453</v>
      </c>
    </row>
    <row r="8333" spans="11:12" ht="15" x14ac:dyDescent="0.25">
      <c r="K8333" s="94" t="s">
        <v>9568</v>
      </c>
      <c r="L8333" s="94" t="s">
        <v>17454</v>
      </c>
    </row>
    <row r="8334" spans="11:12" ht="15" x14ac:dyDescent="0.25">
      <c r="K8334" s="94" t="s">
        <v>9569</v>
      </c>
      <c r="L8334" s="94" t="s">
        <v>17095</v>
      </c>
    </row>
    <row r="8335" spans="11:12" ht="15" x14ac:dyDescent="0.25">
      <c r="K8335" s="94" t="s">
        <v>9570</v>
      </c>
      <c r="L8335" s="94" t="s">
        <v>17323</v>
      </c>
    </row>
    <row r="8336" spans="11:12" ht="15" x14ac:dyDescent="0.25">
      <c r="K8336" s="94" t="s">
        <v>9571</v>
      </c>
      <c r="L8336" s="94" t="s">
        <v>17455</v>
      </c>
    </row>
    <row r="8337" spans="11:12" ht="15" x14ac:dyDescent="0.25">
      <c r="K8337" s="94" t="s">
        <v>9572</v>
      </c>
      <c r="L8337" s="94" t="s">
        <v>17456</v>
      </c>
    </row>
    <row r="8338" spans="11:12" ht="15" x14ac:dyDescent="0.25">
      <c r="K8338" s="94" t="s">
        <v>9573</v>
      </c>
      <c r="L8338" s="94" t="s">
        <v>13582</v>
      </c>
    </row>
    <row r="8339" spans="11:12" ht="15" x14ac:dyDescent="0.25">
      <c r="K8339" s="94" t="s">
        <v>9574</v>
      </c>
      <c r="L8339" s="94" t="s">
        <v>17147</v>
      </c>
    </row>
    <row r="8340" spans="11:12" ht="15" x14ac:dyDescent="0.25">
      <c r="K8340" s="94" t="s">
        <v>9575</v>
      </c>
      <c r="L8340" s="94" t="s">
        <v>13148</v>
      </c>
    </row>
    <row r="8341" spans="11:12" ht="15" x14ac:dyDescent="0.25">
      <c r="K8341" s="94" t="s">
        <v>9576</v>
      </c>
      <c r="L8341" s="94" t="s">
        <v>17457</v>
      </c>
    </row>
    <row r="8342" spans="11:12" ht="15" x14ac:dyDescent="0.25">
      <c r="K8342" s="94" t="s">
        <v>9577</v>
      </c>
      <c r="L8342" s="94" t="s">
        <v>17318</v>
      </c>
    </row>
    <row r="8343" spans="11:12" ht="15" x14ac:dyDescent="0.25">
      <c r="K8343" s="94" t="s">
        <v>12193</v>
      </c>
      <c r="L8343" s="94" t="s">
        <v>13720</v>
      </c>
    </row>
    <row r="8344" spans="11:12" ht="15" x14ac:dyDescent="0.25">
      <c r="K8344" s="94" t="s">
        <v>9578</v>
      </c>
      <c r="L8344" s="94" t="s">
        <v>17458</v>
      </c>
    </row>
    <row r="8345" spans="11:12" ht="15" x14ac:dyDescent="0.25">
      <c r="K8345" s="94" t="s">
        <v>12194</v>
      </c>
      <c r="L8345" s="94" t="s">
        <v>17107</v>
      </c>
    </row>
    <row r="8346" spans="11:12" ht="15" x14ac:dyDescent="0.25">
      <c r="K8346" s="94" t="s">
        <v>9579</v>
      </c>
      <c r="L8346" s="94" t="s">
        <v>17459</v>
      </c>
    </row>
    <row r="8347" spans="11:12" ht="15" x14ac:dyDescent="0.25">
      <c r="K8347" s="94" t="s">
        <v>9580</v>
      </c>
      <c r="L8347" s="94" t="s">
        <v>17087</v>
      </c>
    </row>
    <row r="8348" spans="11:12" ht="15" x14ac:dyDescent="0.25">
      <c r="K8348" s="94" t="s">
        <v>9581</v>
      </c>
      <c r="L8348" s="94" t="s">
        <v>17087</v>
      </c>
    </row>
    <row r="8349" spans="11:12" ht="15" x14ac:dyDescent="0.25">
      <c r="K8349" s="94" t="s">
        <v>9582</v>
      </c>
      <c r="L8349" s="94" t="s">
        <v>17087</v>
      </c>
    </row>
    <row r="8350" spans="11:12" ht="15" x14ac:dyDescent="0.25">
      <c r="K8350" s="94" t="s">
        <v>9583</v>
      </c>
      <c r="L8350" s="94" t="s">
        <v>17087</v>
      </c>
    </row>
    <row r="8351" spans="11:12" ht="15" x14ac:dyDescent="0.25">
      <c r="K8351" s="94" t="s">
        <v>9584</v>
      </c>
      <c r="L8351" s="94" t="s">
        <v>17239</v>
      </c>
    </row>
    <row r="8352" spans="11:12" ht="15" x14ac:dyDescent="0.25">
      <c r="K8352" s="94" t="s">
        <v>12195</v>
      </c>
      <c r="L8352" s="94" t="s">
        <v>17318</v>
      </c>
    </row>
    <row r="8353" spans="11:12" ht="15" x14ac:dyDescent="0.25">
      <c r="K8353" s="94" t="s">
        <v>9585</v>
      </c>
      <c r="L8353" s="94" t="s">
        <v>17460</v>
      </c>
    </row>
    <row r="8354" spans="11:12" ht="15" x14ac:dyDescent="0.25">
      <c r="K8354" s="94" t="s">
        <v>9586</v>
      </c>
      <c r="L8354" s="94" t="s">
        <v>17287</v>
      </c>
    </row>
    <row r="8355" spans="11:12" ht="15" x14ac:dyDescent="0.25">
      <c r="K8355" s="94" t="s">
        <v>9587</v>
      </c>
      <c r="L8355" s="94" t="s">
        <v>17300</v>
      </c>
    </row>
    <row r="8356" spans="11:12" ht="15" x14ac:dyDescent="0.25">
      <c r="K8356" s="94" t="s">
        <v>9588</v>
      </c>
      <c r="L8356" s="94" t="s">
        <v>17379</v>
      </c>
    </row>
    <row r="8357" spans="11:12" ht="15" x14ac:dyDescent="0.25">
      <c r="K8357" s="94" t="s">
        <v>9589</v>
      </c>
      <c r="L8357" s="94" t="s">
        <v>13508</v>
      </c>
    </row>
    <row r="8358" spans="11:12" ht="15" x14ac:dyDescent="0.25">
      <c r="K8358" s="94" t="s">
        <v>9590</v>
      </c>
      <c r="L8358" s="94" t="s">
        <v>17461</v>
      </c>
    </row>
    <row r="8359" spans="11:12" ht="15" x14ac:dyDescent="0.25">
      <c r="K8359" s="94" t="s">
        <v>9591</v>
      </c>
      <c r="L8359" s="94" t="s">
        <v>12682</v>
      </c>
    </row>
    <row r="8360" spans="11:12" ht="15" x14ac:dyDescent="0.25">
      <c r="K8360" s="94" t="s">
        <v>9592</v>
      </c>
      <c r="L8360" s="94" t="s">
        <v>17462</v>
      </c>
    </row>
    <row r="8361" spans="11:12" ht="15" x14ac:dyDescent="0.25">
      <c r="K8361" s="94" t="s">
        <v>9593</v>
      </c>
      <c r="L8361" s="94" t="s">
        <v>17445</v>
      </c>
    </row>
    <row r="8362" spans="11:12" ht="15" x14ac:dyDescent="0.25">
      <c r="K8362" s="94" t="s">
        <v>9594</v>
      </c>
      <c r="L8362" s="94" t="s">
        <v>13579</v>
      </c>
    </row>
    <row r="8363" spans="11:12" ht="15" x14ac:dyDescent="0.25">
      <c r="K8363" s="94" t="s">
        <v>9595</v>
      </c>
      <c r="L8363" s="94" t="s">
        <v>17463</v>
      </c>
    </row>
    <row r="8364" spans="11:12" ht="15" x14ac:dyDescent="0.25">
      <c r="K8364" s="94" t="s">
        <v>9596</v>
      </c>
      <c r="L8364" s="94" t="s">
        <v>17396</v>
      </c>
    </row>
    <row r="8365" spans="11:12" ht="15" x14ac:dyDescent="0.25">
      <c r="K8365" s="94" t="s">
        <v>9597</v>
      </c>
      <c r="L8365" s="94" t="s">
        <v>17219</v>
      </c>
    </row>
    <row r="8366" spans="11:12" ht="15" x14ac:dyDescent="0.25">
      <c r="K8366" s="94" t="s">
        <v>12196</v>
      </c>
      <c r="L8366" s="94" t="s">
        <v>17464</v>
      </c>
    </row>
    <row r="8367" spans="11:12" ht="15" x14ac:dyDescent="0.25">
      <c r="K8367" s="94" t="s">
        <v>12197</v>
      </c>
      <c r="L8367" s="94" t="s">
        <v>17465</v>
      </c>
    </row>
    <row r="8368" spans="11:12" ht="15" x14ac:dyDescent="0.25">
      <c r="K8368" s="94" t="s">
        <v>12198</v>
      </c>
      <c r="L8368" s="94" t="s">
        <v>17466</v>
      </c>
    </row>
    <row r="8369" spans="11:12" ht="15" x14ac:dyDescent="0.25">
      <c r="K8369" s="94" t="s">
        <v>12199</v>
      </c>
      <c r="L8369" s="94" t="s">
        <v>17467</v>
      </c>
    </row>
    <row r="8370" spans="11:12" ht="15" x14ac:dyDescent="0.25">
      <c r="K8370" s="94" t="s">
        <v>12200</v>
      </c>
      <c r="L8370" s="94" t="s">
        <v>17397</v>
      </c>
    </row>
    <row r="8371" spans="11:12" ht="15" x14ac:dyDescent="0.25">
      <c r="K8371" s="94" t="s">
        <v>12201</v>
      </c>
      <c r="L8371" s="94" t="s">
        <v>17358</v>
      </c>
    </row>
    <row r="8372" spans="11:12" ht="15" x14ac:dyDescent="0.25">
      <c r="K8372" s="94" t="s">
        <v>12202</v>
      </c>
      <c r="L8372" s="94" t="s">
        <v>17267</v>
      </c>
    </row>
    <row r="8373" spans="11:12" ht="15" x14ac:dyDescent="0.25">
      <c r="K8373" s="94" t="s">
        <v>12203</v>
      </c>
      <c r="L8373" s="94" t="s">
        <v>17468</v>
      </c>
    </row>
    <row r="8374" spans="11:12" ht="15" x14ac:dyDescent="0.25">
      <c r="K8374" s="94" t="s">
        <v>12204</v>
      </c>
      <c r="L8374" s="94" t="s">
        <v>17469</v>
      </c>
    </row>
    <row r="8375" spans="11:12" ht="15" x14ac:dyDescent="0.25">
      <c r="K8375" s="94" t="s">
        <v>12205</v>
      </c>
      <c r="L8375" s="94" t="s">
        <v>17296</v>
      </c>
    </row>
    <row r="8376" spans="11:12" ht="15" x14ac:dyDescent="0.25">
      <c r="K8376" s="94" t="s">
        <v>12206</v>
      </c>
      <c r="L8376" s="94" t="s">
        <v>17470</v>
      </c>
    </row>
    <row r="8377" spans="11:12" ht="15" x14ac:dyDescent="0.25">
      <c r="K8377" s="94" t="s">
        <v>12207</v>
      </c>
      <c r="L8377" s="94" t="s">
        <v>17423</v>
      </c>
    </row>
    <row r="8378" spans="11:12" ht="15" x14ac:dyDescent="0.25">
      <c r="K8378" s="94" t="s">
        <v>12208</v>
      </c>
      <c r="L8378" s="94" t="s">
        <v>17342</v>
      </c>
    </row>
    <row r="8379" spans="11:12" ht="15" x14ac:dyDescent="0.25">
      <c r="K8379" s="94" t="s">
        <v>12209</v>
      </c>
      <c r="L8379" s="94" t="s">
        <v>17465</v>
      </c>
    </row>
    <row r="8380" spans="11:12" ht="15" x14ac:dyDescent="0.25">
      <c r="K8380" s="94" t="s">
        <v>12210</v>
      </c>
      <c r="L8380" s="94" t="s">
        <v>13508</v>
      </c>
    </row>
    <row r="8381" spans="11:12" ht="15" x14ac:dyDescent="0.25">
      <c r="K8381" s="94" t="s">
        <v>12211</v>
      </c>
      <c r="L8381" s="94" t="s">
        <v>17323</v>
      </c>
    </row>
    <row r="8382" spans="11:12" ht="15" x14ac:dyDescent="0.25">
      <c r="K8382" s="94" t="s">
        <v>12212</v>
      </c>
      <c r="L8382" s="94" t="s">
        <v>17426</v>
      </c>
    </row>
    <row r="8383" spans="11:12" ht="15" x14ac:dyDescent="0.25">
      <c r="K8383" s="94" t="s">
        <v>12213</v>
      </c>
      <c r="L8383" s="94" t="s">
        <v>17471</v>
      </c>
    </row>
    <row r="8384" spans="11:12" ht="15" x14ac:dyDescent="0.25">
      <c r="K8384" s="94" t="s">
        <v>12214</v>
      </c>
      <c r="L8384" s="94" t="s">
        <v>13508</v>
      </c>
    </row>
    <row r="8385" spans="11:12" ht="15" x14ac:dyDescent="0.25">
      <c r="K8385" s="94" t="s">
        <v>12215</v>
      </c>
      <c r="L8385" s="94" t="s">
        <v>17472</v>
      </c>
    </row>
    <row r="8386" spans="11:12" ht="15" x14ac:dyDescent="0.25">
      <c r="K8386" s="94" t="s">
        <v>12216</v>
      </c>
      <c r="L8386" s="94" t="s">
        <v>17473</v>
      </c>
    </row>
    <row r="8387" spans="11:12" ht="15" x14ac:dyDescent="0.25">
      <c r="K8387" s="94" t="s">
        <v>12217</v>
      </c>
      <c r="L8387" s="94" t="s">
        <v>17323</v>
      </c>
    </row>
    <row r="8388" spans="11:12" ht="15" x14ac:dyDescent="0.25">
      <c r="K8388" s="94" t="s">
        <v>12218</v>
      </c>
      <c r="L8388" s="94" t="s">
        <v>17169</v>
      </c>
    </row>
    <row r="8389" spans="11:12" ht="15" x14ac:dyDescent="0.25">
      <c r="K8389" s="94" t="s">
        <v>12219</v>
      </c>
      <c r="L8389" s="94" t="s">
        <v>13724</v>
      </c>
    </row>
    <row r="8390" spans="11:12" ht="15" x14ac:dyDescent="0.25">
      <c r="K8390" s="94" t="s">
        <v>12220</v>
      </c>
      <c r="L8390" s="94" t="s">
        <v>17362</v>
      </c>
    </row>
    <row r="8391" spans="11:12" ht="15" x14ac:dyDescent="0.25">
      <c r="K8391" s="94" t="s">
        <v>12221</v>
      </c>
      <c r="L8391" s="94" t="s">
        <v>17474</v>
      </c>
    </row>
    <row r="8392" spans="11:12" ht="15" x14ac:dyDescent="0.25">
      <c r="K8392" s="94" t="s">
        <v>12222</v>
      </c>
      <c r="L8392" s="94" t="s">
        <v>17475</v>
      </c>
    </row>
    <row r="8393" spans="11:12" ht="15" x14ac:dyDescent="0.25">
      <c r="K8393" s="94" t="s">
        <v>12223</v>
      </c>
      <c r="L8393" s="94" t="s">
        <v>17300</v>
      </c>
    </row>
    <row r="8394" spans="11:12" ht="15" x14ac:dyDescent="0.25">
      <c r="K8394" s="94" t="s">
        <v>12224</v>
      </c>
      <c r="L8394" s="94" t="s">
        <v>17476</v>
      </c>
    </row>
    <row r="8395" spans="11:12" ht="15" x14ac:dyDescent="0.25">
      <c r="K8395" s="94" t="s">
        <v>12225</v>
      </c>
      <c r="L8395" s="94" t="s">
        <v>17447</v>
      </c>
    </row>
    <row r="8396" spans="11:12" ht="15" x14ac:dyDescent="0.25">
      <c r="K8396" s="94" t="s">
        <v>12226</v>
      </c>
      <c r="L8396" s="94" t="s">
        <v>17094</v>
      </c>
    </row>
    <row r="8397" spans="11:12" ht="15" x14ac:dyDescent="0.25">
      <c r="K8397" s="94" t="s">
        <v>12227</v>
      </c>
      <c r="L8397" s="94" t="s">
        <v>17477</v>
      </c>
    </row>
    <row r="8398" spans="11:12" ht="15" x14ac:dyDescent="0.25">
      <c r="K8398" s="94" t="s">
        <v>12228</v>
      </c>
      <c r="L8398" s="94" t="s">
        <v>17432</v>
      </c>
    </row>
    <row r="8399" spans="11:12" ht="15" x14ac:dyDescent="0.25">
      <c r="K8399" s="94" t="s">
        <v>17478</v>
      </c>
      <c r="L8399" s="94" t="s">
        <v>17479</v>
      </c>
    </row>
    <row r="8400" spans="11:12" ht="15" x14ac:dyDescent="0.25">
      <c r="K8400" s="94" t="s">
        <v>12229</v>
      </c>
      <c r="L8400" s="94" t="s">
        <v>17480</v>
      </c>
    </row>
    <row r="8401" spans="11:12" ht="15" x14ac:dyDescent="0.25">
      <c r="K8401" s="94" t="s">
        <v>12230</v>
      </c>
      <c r="L8401" s="94" t="s">
        <v>17470</v>
      </c>
    </row>
    <row r="8402" spans="11:12" ht="15" x14ac:dyDescent="0.25">
      <c r="K8402" s="94" t="s">
        <v>12231</v>
      </c>
      <c r="L8402" s="94" t="s">
        <v>13314</v>
      </c>
    </row>
    <row r="8403" spans="11:12" ht="15" x14ac:dyDescent="0.25">
      <c r="K8403" s="94" t="s">
        <v>12232</v>
      </c>
      <c r="L8403" s="94" t="s">
        <v>17481</v>
      </c>
    </row>
    <row r="8404" spans="11:12" ht="15" x14ac:dyDescent="0.25">
      <c r="K8404" s="94" t="s">
        <v>12233</v>
      </c>
      <c r="L8404" s="94" t="s">
        <v>13089</v>
      </c>
    </row>
    <row r="8405" spans="11:12" ht="15" x14ac:dyDescent="0.25">
      <c r="K8405" s="94" t="s">
        <v>12234</v>
      </c>
      <c r="L8405" s="94" t="s">
        <v>17458</v>
      </c>
    </row>
    <row r="8406" spans="11:12" ht="15" x14ac:dyDescent="0.25">
      <c r="K8406" s="94" t="s">
        <v>12235</v>
      </c>
      <c r="L8406" s="94" t="s">
        <v>17397</v>
      </c>
    </row>
    <row r="8407" spans="11:12" ht="15" x14ac:dyDescent="0.25">
      <c r="K8407" s="94" t="s">
        <v>12236</v>
      </c>
      <c r="L8407" s="94" t="s">
        <v>17353</v>
      </c>
    </row>
    <row r="8408" spans="11:12" ht="15" x14ac:dyDescent="0.25">
      <c r="K8408" s="94" t="s">
        <v>12237</v>
      </c>
      <c r="L8408" s="94" t="s">
        <v>17482</v>
      </c>
    </row>
    <row r="8409" spans="11:12" ht="15" x14ac:dyDescent="0.25">
      <c r="K8409" s="94" t="s">
        <v>12238</v>
      </c>
      <c r="L8409" s="94" t="s">
        <v>13508</v>
      </c>
    </row>
    <row r="8410" spans="11:12" ht="15" x14ac:dyDescent="0.25">
      <c r="K8410" s="94" t="s">
        <v>12239</v>
      </c>
      <c r="L8410" s="94" t="s">
        <v>17037</v>
      </c>
    </row>
    <row r="8411" spans="11:12" ht="15" x14ac:dyDescent="0.25">
      <c r="K8411" s="94" t="s">
        <v>12240</v>
      </c>
      <c r="L8411" s="94" t="s">
        <v>17483</v>
      </c>
    </row>
    <row r="8412" spans="11:12" ht="15" x14ac:dyDescent="0.25">
      <c r="K8412" s="94" t="s">
        <v>12241</v>
      </c>
      <c r="L8412" s="94" t="s">
        <v>13508</v>
      </c>
    </row>
    <row r="8413" spans="11:12" ht="15" x14ac:dyDescent="0.25">
      <c r="K8413" s="94" t="s">
        <v>12242</v>
      </c>
      <c r="L8413" s="94" t="s">
        <v>17107</v>
      </c>
    </row>
    <row r="8414" spans="11:12" ht="15" x14ac:dyDescent="0.25">
      <c r="K8414" s="94" t="s">
        <v>12243</v>
      </c>
      <c r="L8414" s="94" t="s">
        <v>13148</v>
      </c>
    </row>
    <row r="8415" spans="11:12" ht="15" x14ac:dyDescent="0.25">
      <c r="K8415" s="94" t="s">
        <v>12244</v>
      </c>
      <c r="L8415" s="94" t="s">
        <v>13148</v>
      </c>
    </row>
    <row r="8416" spans="11:12" ht="15" x14ac:dyDescent="0.25">
      <c r="K8416" s="94" t="s">
        <v>12245</v>
      </c>
      <c r="L8416" s="94" t="s">
        <v>17484</v>
      </c>
    </row>
    <row r="8417" spans="11:12" ht="15" x14ac:dyDescent="0.25">
      <c r="K8417" s="94" t="s">
        <v>12246</v>
      </c>
      <c r="L8417" s="94" t="s">
        <v>17484</v>
      </c>
    </row>
    <row r="8418" spans="11:12" ht="15" x14ac:dyDescent="0.25">
      <c r="K8418" s="94" t="s">
        <v>12247</v>
      </c>
      <c r="L8418" s="94" t="s">
        <v>17124</v>
      </c>
    </row>
    <row r="8419" spans="11:12" ht="15" x14ac:dyDescent="0.25">
      <c r="K8419" s="94" t="s">
        <v>12248</v>
      </c>
      <c r="L8419" s="94" t="s">
        <v>12846</v>
      </c>
    </row>
    <row r="8420" spans="11:12" ht="15" x14ac:dyDescent="0.25">
      <c r="K8420" s="94" t="s">
        <v>12249</v>
      </c>
      <c r="L8420" s="94" t="s">
        <v>17485</v>
      </c>
    </row>
    <row r="8421" spans="11:12" ht="15" x14ac:dyDescent="0.25">
      <c r="K8421" s="94" t="s">
        <v>12250</v>
      </c>
      <c r="L8421" s="94" t="s">
        <v>17486</v>
      </c>
    </row>
    <row r="8422" spans="11:12" ht="15" x14ac:dyDescent="0.25">
      <c r="K8422" s="94" t="s">
        <v>12251</v>
      </c>
      <c r="L8422" s="94" t="s">
        <v>17487</v>
      </c>
    </row>
    <row r="8423" spans="11:12" ht="15" x14ac:dyDescent="0.25">
      <c r="K8423" s="94" t="s">
        <v>12252</v>
      </c>
      <c r="L8423" s="94" t="s">
        <v>17488</v>
      </c>
    </row>
    <row r="8424" spans="11:12" ht="15" x14ac:dyDescent="0.25">
      <c r="K8424" s="94" t="s">
        <v>12253</v>
      </c>
      <c r="L8424" s="94" t="s">
        <v>17489</v>
      </c>
    </row>
    <row r="8425" spans="11:12" ht="15" x14ac:dyDescent="0.25">
      <c r="K8425" s="94" t="s">
        <v>12254</v>
      </c>
      <c r="L8425" s="94" t="s">
        <v>17170</v>
      </c>
    </row>
    <row r="8426" spans="11:12" ht="15" x14ac:dyDescent="0.25">
      <c r="K8426" s="94" t="s">
        <v>12255</v>
      </c>
      <c r="L8426" s="94" t="s">
        <v>17490</v>
      </c>
    </row>
    <row r="8427" spans="11:12" ht="15" x14ac:dyDescent="0.25">
      <c r="K8427" s="94" t="s">
        <v>12256</v>
      </c>
      <c r="L8427" s="94" t="s">
        <v>17491</v>
      </c>
    </row>
    <row r="8428" spans="11:12" ht="15" x14ac:dyDescent="0.25">
      <c r="K8428" s="94" t="s">
        <v>12257</v>
      </c>
      <c r="L8428" s="94" t="s">
        <v>17281</v>
      </c>
    </row>
    <row r="8429" spans="11:12" ht="15" x14ac:dyDescent="0.25">
      <c r="K8429" s="94" t="s">
        <v>12258</v>
      </c>
      <c r="L8429" s="94" t="s">
        <v>17492</v>
      </c>
    </row>
    <row r="8430" spans="11:12" ht="15" x14ac:dyDescent="0.25">
      <c r="K8430" s="94" t="s">
        <v>12259</v>
      </c>
      <c r="L8430" s="94" t="s">
        <v>12776</v>
      </c>
    </row>
    <row r="8431" spans="11:12" ht="15" x14ac:dyDescent="0.25">
      <c r="K8431" s="94" t="s">
        <v>12260</v>
      </c>
      <c r="L8431" s="94" t="s">
        <v>17493</v>
      </c>
    </row>
    <row r="8432" spans="11:12" ht="15" x14ac:dyDescent="0.25">
      <c r="K8432" s="94" t="s">
        <v>12261</v>
      </c>
      <c r="L8432" s="94" t="s">
        <v>12439</v>
      </c>
    </row>
    <row r="8433" spans="11:12" ht="15" x14ac:dyDescent="0.25">
      <c r="K8433" s="94" t="s">
        <v>12262</v>
      </c>
      <c r="L8433" s="94" t="s">
        <v>17494</v>
      </c>
    </row>
    <row r="8434" spans="11:12" ht="15" x14ac:dyDescent="0.25">
      <c r="K8434" s="94" t="s">
        <v>12263</v>
      </c>
      <c r="L8434" s="94" t="s">
        <v>17495</v>
      </c>
    </row>
    <row r="8435" spans="11:12" ht="15" x14ac:dyDescent="0.25">
      <c r="K8435" s="94" t="s">
        <v>12264</v>
      </c>
      <c r="L8435" s="94" t="s">
        <v>17496</v>
      </c>
    </row>
    <row r="8436" spans="11:12" ht="15" x14ac:dyDescent="0.25">
      <c r="K8436" s="94" t="s">
        <v>12265</v>
      </c>
      <c r="L8436" s="94" t="s">
        <v>17472</v>
      </c>
    </row>
    <row r="8437" spans="11:12" ht="15" x14ac:dyDescent="0.25">
      <c r="K8437" s="94" t="s">
        <v>12266</v>
      </c>
      <c r="L8437" s="94" t="s">
        <v>17497</v>
      </c>
    </row>
    <row r="8438" spans="11:12" ht="15" x14ac:dyDescent="0.25">
      <c r="K8438" s="94" t="s">
        <v>12267</v>
      </c>
      <c r="L8438" s="94" t="s">
        <v>13508</v>
      </c>
    </row>
    <row r="8439" spans="11:12" ht="15" x14ac:dyDescent="0.25">
      <c r="K8439" s="94" t="s">
        <v>12268</v>
      </c>
      <c r="L8439" s="94" t="s">
        <v>17426</v>
      </c>
    </row>
    <row r="8440" spans="11:12" ht="15" x14ac:dyDescent="0.25">
      <c r="K8440" s="94" t="s">
        <v>12269</v>
      </c>
      <c r="L8440" s="94" t="s">
        <v>17498</v>
      </c>
    </row>
    <row r="8441" spans="11:12" ht="15" x14ac:dyDescent="0.25">
      <c r="K8441" s="94" t="s">
        <v>12270</v>
      </c>
      <c r="L8441" s="94" t="s">
        <v>17499</v>
      </c>
    </row>
    <row r="8442" spans="11:12" ht="15" x14ac:dyDescent="0.25">
      <c r="K8442" s="94" t="s">
        <v>12271</v>
      </c>
      <c r="L8442" s="94" t="s">
        <v>17500</v>
      </c>
    </row>
    <row r="8443" spans="11:12" ht="15" x14ac:dyDescent="0.25">
      <c r="K8443" s="94" t="s">
        <v>12272</v>
      </c>
      <c r="L8443" s="94" t="s">
        <v>17501</v>
      </c>
    </row>
    <row r="8444" spans="11:12" ht="15" x14ac:dyDescent="0.25">
      <c r="K8444" s="94" t="s">
        <v>12273</v>
      </c>
      <c r="L8444" s="94" t="s">
        <v>12630</v>
      </c>
    </row>
    <row r="8445" spans="11:12" ht="15" x14ac:dyDescent="0.25">
      <c r="K8445" s="94" t="s">
        <v>12274</v>
      </c>
      <c r="L8445" s="94" t="s">
        <v>17502</v>
      </c>
    </row>
    <row r="8446" spans="11:12" ht="15" x14ac:dyDescent="0.25">
      <c r="K8446" s="94" t="s">
        <v>12275</v>
      </c>
      <c r="L8446" s="94" t="s">
        <v>17107</v>
      </c>
    </row>
    <row r="8447" spans="11:12" ht="15" x14ac:dyDescent="0.25">
      <c r="K8447" s="94" t="s">
        <v>12276</v>
      </c>
      <c r="L8447" s="94" t="s">
        <v>17190</v>
      </c>
    </row>
    <row r="8448" spans="11:12" ht="15" x14ac:dyDescent="0.25">
      <c r="K8448" s="94" t="s">
        <v>12277</v>
      </c>
      <c r="L8448" s="94" t="s">
        <v>17503</v>
      </c>
    </row>
    <row r="8449" spans="11:12" ht="15" x14ac:dyDescent="0.25">
      <c r="K8449" s="94" t="s">
        <v>12278</v>
      </c>
      <c r="L8449" s="94" t="s">
        <v>13345</v>
      </c>
    </row>
    <row r="8450" spans="11:12" ht="15" x14ac:dyDescent="0.25">
      <c r="K8450" s="94" t="s">
        <v>12279</v>
      </c>
      <c r="L8450" s="94" t="s">
        <v>17504</v>
      </c>
    </row>
    <row r="8451" spans="11:12" ht="15" x14ac:dyDescent="0.25">
      <c r="K8451" s="94" t="s">
        <v>12280</v>
      </c>
      <c r="L8451" s="94" t="s">
        <v>17505</v>
      </c>
    </row>
    <row r="8452" spans="11:12" ht="15" x14ac:dyDescent="0.25">
      <c r="K8452" s="94" t="s">
        <v>12281</v>
      </c>
      <c r="L8452" s="94" t="s">
        <v>17506</v>
      </c>
    </row>
    <row r="8453" spans="11:12" ht="15" x14ac:dyDescent="0.25">
      <c r="K8453" s="94" t="s">
        <v>12282</v>
      </c>
      <c r="L8453" s="94" t="s">
        <v>17197</v>
      </c>
    </row>
    <row r="8454" spans="11:12" ht="15" x14ac:dyDescent="0.25">
      <c r="K8454" s="94" t="s">
        <v>12283</v>
      </c>
      <c r="L8454" s="94" t="s">
        <v>17507</v>
      </c>
    </row>
    <row r="8455" spans="11:12" ht="15" x14ac:dyDescent="0.25">
      <c r="K8455" s="94" t="s">
        <v>12284</v>
      </c>
      <c r="L8455" s="94" t="s">
        <v>17508</v>
      </c>
    </row>
    <row r="8456" spans="11:12" ht="15" x14ac:dyDescent="0.25">
      <c r="K8456" s="94" t="s">
        <v>12285</v>
      </c>
      <c r="L8456" s="94" t="s">
        <v>17509</v>
      </c>
    </row>
    <row r="8457" spans="11:12" ht="15" x14ac:dyDescent="0.25">
      <c r="K8457" s="94" t="s">
        <v>12286</v>
      </c>
      <c r="L8457" s="94" t="s">
        <v>17510</v>
      </c>
    </row>
    <row r="8458" spans="11:12" ht="15" x14ac:dyDescent="0.25">
      <c r="K8458" s="94" t="s">
        <v>12287</v>
      </c>
      <c r="L8458" s="94" t="s">
        <v>17511</v>
      </c>
    </row>
    <row r="8459" spans="11:12" ht="15" x14ac:dyDescent="0.25">
      <c r="K8459" s="94" t="s">
        <v>12288</v>
      </c>
      <c r="L8459" s="94" t="s">
        <v>12498</v>
      </c>
    </row>
    <row r="8460" spans="11:12" ht="15" x14ac:dyDescent="0.25">
      <c r="K8460" s="94" t="s">
        <v>12289</v>
      </c>
      <c r="L8460" s="94" t="s">
        <v>17476</v>
      </c>
    </row>
    <row r="8461" spans="11:12" ht="15" x14ac:dyDescent="0.25">
      <c r="K8461" s="94" t="s">
        <v>12290</v>
      </c>
      <c r="L8461" s="94" t="s">
        <v>17362</v>
      </c>
    </row>
    <row r="8462" spans="11:12" ht="15" x14ac:dyDescent="0.25">
      <c r="K8462" s="94" t="s">
        <v>12291</v>
      </c>
      <c r="L8462" s="94" t="s">
        <v>17468</v>
      </c>
    </row>
    <row r="8463" spans="11:12" ht="15" x14ac:dyDescent="0.25">
      <c r="K8463" s="94" t="s">
        <v>12292</v>
      </c>
      <c r="L8463" s="94" t="s">
        <v>17468</v>
      </c>
    </row>
    <row r="8464" spans="11:12" ht="15" x14ac:dyDescent="0.25">
      <c r="K8464" s="94" t="s">
        <v>12293</v>
      </c>
      <c r="L8464" s="94" t="s">
        <v>17512</v>
      </c>
    </row>
    <row r="8465" spans="11:12" ht="15" x14ac:dyDescent="0.25">
      <c r="K8465" s="94" t="s">
        <v>12294</v>
      </c>
      <c r="L8465" s="94" t="s">
        <v>17219</v>
      </c>
    </row>
    <row r="8466" spans="11:12" ht="15" x14ac:dyDescent="0.25">
      <c r="K8466" s="94" t="s">
        <v>12295</v>
      </c>
      <c r="L8466" s="94" t="s">
        <v>17473</v>
      </c>
    </row>
    <row r="8467" spans="11:12" ht="15" x14ac:dyDescent="0.25">
      <c r="K8467" s="94" t="s">
        <v>12296</v>
      </c>
      <c r="L8467" s="94" t="s">
        <v>17095</v>
      </c>
    </row>
    <row r="8468" spans="11:12" ht="15" x14ac:dyDescent="0.25">
      <c r="K8468" s="94" t="s">
        <v>12297</v>
      </c>
      <c r="L8468" s="94" t="s">
        <v>17513</v>
      </c>
    </row>
    <row r="8469" spans="11:12" ht="15" x14ac:dyDescent="0.25">
      <c r="K8469" s="94" t="s">
        <v>12298</v>
      </c>
      <c r="L8469" s="94" t="s">
        <v>17284</v>
      </c>
    </row>
    <row r="8470" spans="11:12" ht="15" x14ac:dyDescent="0.25">
      <c r="K8470" s="94" t="s">
        <v>12299</v>
      </c>
      <c r="L8470" s="94" t="s">
        <v>17514</v>
      </c>
    </row>
    <row r="8471" spans="11:12" ht="15" x14ac:dyDescent="0.25">
      <c r="K8471" s="94" t="s">
        <v>12300</v>
      </c>
      <c r="L8471" s="94" t="s">
        <v>17515</v>
      </c>
    </row>
    <row r="8472" spans="11:12" ht="15" x14ac:dyDescent="0.25">
      <c r="K8472" s="94" t="s">
        <v>12301</v>
      </c>
      <c r="L8472" s="94" t="s">
        <v>17516</v>
      </c>
    </row>
    <row r="8473" spans="11:12" ht="15" x14ac:dyDescent="0.25">
      <c r="K8473" s="94" t="s">
        <v>12302</v>
      </c>
      <c r="L8473" s="94" t="s">
        <v>17239</v>
      </c>
    </row>
    <row r="8474" spans="11:12" ht="15" x14ac:dyDescent="0.25">
      <c r="K8474" s="94" t="s">
        <v>12303</v>
      </c>
      <c r="L8474" s="94" t="s">
        <v>17517</v>
      </c>
    </row>
    <row r="8475" spans="11:12" ht="15" x14ac:dyDescent="0.25">
      <c r="K8475" s="94" t="s">
        <v>12304</v>
      </c>
      <c r="L8475" s="94" t="s">
        <v>13341</v>
      </c>
    </row>
    <row r="8476" spans="11:12" ht="15" x14ac:dyDescent="0.25">
      <c r="K8476" s="94" t="s">
        <v>12305</v>
      </c>
      <c r="L8476" s="94" t="s">
        <v>17148</v>
      </c>
    </row>
    <row r="8477" spans="11:12" ht="15" x14ac:dyDescent="0.25">
      <c r="K8477" s="94" t="s">
        <v>12306</v>
      </c>
      <c r="L8477" s="94" t="s">
        <v>17239</v>
      </c>
    </row>
    <row r="8478" spans="11:12" ht="15" x14ac:dyDescent="0.25">
      <c r="K8478" s="94" t="s">
        <v>12307</v>
      </c>
      <c r="L8478" s="94" t="s">
        <v>17518</v>
      </c>
    </row>
    <row r="8479" spans="11:12" ht="15" x14ac:dyDescent="0.25">
      <c r="K8479" s="94" t="s">
        <v>12308</v>
      </c>
      <c r="L8479" s="94" t="s">
        <v>17519</v>
      </c>
    </row>
    <row r="8480" spans="11:12" ht="15" x14ac:dyDescent="0.25">
      <c r="K8480" s="94" t="s">
        <v>12309</v>
      </c>
      <c r="L8480" s="94" t="s">
        <v>17520</v>
      </c>
    </row>
    <row r="8481" spans="11:12" ht="15" x14ac:dyDescent="0.25">
      <c r="K8481" s="94" t="s">
        <v>12310</v>
      </c>
      <c r="L8481" s="94" t="s">
        <v>17358</v>
      </c>
    </row>
    <row r="8482" spans="11:12" ht="15" x14ac:dyDescent="0.25">
      <c r="K8482" s="94" t="s">
        <v>12311</v>
      </c>
      <c r="L8482" s="94" t="s">
        <v>17521</v>
      </c>
    </row>
    <row r="8483" spans="11:12" ht="15" x14ac:dyDescent="0.25">
      <c r="K8483" s="94" t="s">
        <v>12312</v>
      </c>
      <c r="L8483" s="94" t="s">
        <v>17095</v>
      </c>
    </row>
    <row r="8484" spans="11:12" ht="15" x14ac:dyDescent="0.25">
      <c r="K8484" s="94" t="s">
        <v>12313</v>
      </c>
      <c r="L8484" s="94" t="s">
        <v>17265</v>
      </c>
    </row>
    <row r="8485" spans="11:12" ht="15" x14ac:dyDescent="0.25">
      <c r="K8485" s="94" t="s">
        <v>12314</v>
      </c>
      <c r="L8485" s="94" t="s">
        <v>17103</v>
      </c>
    </row>
    <row r="8486" spans="11:12" ht="15" x14ac:dyDescent="0.25">
      <c r="K8486" s="94" t="s">
        <v>12315</v>
      </c>
      <c r="L8486" s="94" t="s">
        <v>13720</v>
      </c>
    </row>
    <row r="8487" spans="11:12" ht="15" x14ac:dyDescent="0.25">
      <c r="K8487" s="94" t="s">
        <v>12316</v>
      </c>
      <c r="L8487" s="94" t="s">
        <v>17265</v>
      </c>
    </row>
    <row r="8488" spans="11:12" ht="15" x14ac:dyDescent="0.25">
      <c r="K8488" s="94" t="s">
        <v>12317</v>
      </c>
      <c r="L8488" s="94" t="s">
        <v>17522</v>
      </c>
    </row>
    <row r="8489" spans="11:12" ht="15" x14ac:dyDescent="0.25">
      <c r="K8489" s="94" t="s">
        <v>12318</v>
      </c>
      <c r="L8489" s="94" t="s">
        <v>17464</v>
      </c>
    </row>
    <row r="8490" spans="11:12" ht="15" x14ac:dyDescent="0.25">
      <c r="K8490" s="94" t="s">
        <v>12319</v>
      </c>
      <c r="L8490" s="94" t="s">
        <v>14775</v>
      </c>
    </row>
    <row r="8491" spans="11:12" ht="15" x14ac:dyDescent="0.25">
      <c r="K8491" s="94" t="s">
        <v>12320</v>
      </c>
      <c r="L8491" s="94" t="s">
        <v>184</v>
      </c>
    </row>
    <row r="8492" spans="11:12" ht="15" x14ac:dyDescent="0.25">
      <c r="K8492" s="94" t="s">
        <v>12321</v>
      </c>
      <c r="L8492" s="94" t="s">
        <v>17506</v>
      </c>
    </row>
    <row r="8493" spans="11:12" ht="15" x14ac:dyDescent="0.25">
      <c r="K8493" s="94" t="s">
        <v>12322</v>
      </c>
      <c r="L8493" s="94" t="s">
        <v>17523</v>
      </c>
    </row>
    <row r="8494" spans="11:12" ht="15" x14ac:dyDescent="0.25">
      <c r="K8494" s="94" t="s">
        <v>12323</v>
      </c>
      <c r="L8494" s="94" t="s">
        <v>17228</v>
      </c>
    </row>
    <row r="8495" spans="11:12" ht="15" x14ac:dyDescent="0.25">
      <c r="K8495" s="94" t="s">
        <v>12324</v>
      </c>
      <c r="L8495" s="94" t="s">
        <v>17524</v>
      </c>
    </row>
    <row r="8496" spans="11:12" ht="15" x14ac:dyDescent="0.25">
      <c r="K8496" s="94" t="s">
        <v>12325</v>
      </c>
      <c r="L8496" s="94" t="s">
        <v>13505</v>
      </c>
    </row>
    <row r="8497" spans="11:12" ht="15" x14ac:dyDescent="0.25">
      <c r="K8497" s="94" t="s">
        <v>12326</v>
      </c>
      <c r="L8497" s="94" t="s">
        <v>176</v>
      </c>
    </row>
    <row r="8498" spans="11:12" ht="15" x14ac:dyDescent="0.25">
      <c r="K8498" s="94" t="s">
        <v>12327</v>
      </c>
      <c r="L8498" s="94" t="s">
        <v>13374</v>
      </c>
    </row>
    <row r="8499" spans="11:12" ht="15" x14ac:dyDescent="0.25">
      <c r="K8499" s="94" t="s">
        <v>12328</v>
      </c>
      <c r="L8499" s="94" t="s">
        <v>17207</v>
      </c>
    </row>
    <row r="8500" spans="11:12" ht="15" x14ac:dyDescent="0.25">
      <c r="K8500" s="94" t="s">
        <v>12329</v>
      </c>
      <c r="L8500" s="94" t="s">
        <v>17525</v>
      </c>
    </row>
    <row r="8501" spans="11:12" ht="15" x14ac:dyDescent="0.25">
      <c r="K8501" s="94" t="s">
        <v>12330</v>
      </c>
      <c r="L8501" s="94" t="s">
        <v>17526</v>
      </c>
    </row>
    <row r="8502" spans="11:12" ht="15" x14ac:dyDescent="0.25">
      <c r="K8502" s="94" t="s">
        <v>12331</v>
      </c>
      <c r="L8502" s="94" t="s">
        <v>184</v>
      </c>
    </row>
    <row r="8503" spans="11:12" ht="15" x14ac:dyDescent="0.25">
      <c r="K8503" s="94" t="s">
        <v>12332</v>
      </c>
      <c r="L8503" s="94" t="s">
        <v>16970</v>
      </c>
    </row>
    <row r="8504" spans="11:12" ht="15" x14ac:dyDescent="0.25">
      <c r="K8504" s="94" t="s">
        <v>12333</v>
      </c>
      <c r="L8504" s="94" t="s">
        <v>17527</v>
      </c>
    </row>
    <row r="8505" spans="11:12" ht="15" x14ac:dyDescent="0.25">
      <c r="K8505" s="94" t="s">
        <v>12334</v>
      </c>
      <c r="L8505" s="94" t="s">
        <v>17097</v>
      </c>
    </row>
    <row r="8506" spans="11:12" ht="15" x14ac:dyDescent="0.25">
      <c r="K8506" s="94" t="s">
        <v>12335</v>
      </c>
      <c r="L8506" s="94" t="s">
        <v>17528</v>
      </c>
    </row>
    <row r="8507" spans="11:12" ht="15" x14ac:dyDescent="0.25">
      <c r="K8507" s="94" t="s">
        <v>12336</v>
      </c>
      <c r="L8507" s="94" t="s">
        <v>17529</v>
      </c>
    </row>
    <row r="8508" spans="11:12" ht="15" x14ac:dyDescent="0.25">
      <c r="K8508" s="94" t="s">
        <v>12337</v>
      </c>
      <c r="L8508" s="94" t="s">
        <v>17530</v>
      </c>
    </row>
    <row r="8509" spans="11:12" ht="15" x14ac:dyDescent="0.25">
      <c r="K8509" s="94" t="s">
        <v>12338</v>
      </c>
      <c r="L8509" s="94" t="s">
        <v>17079</v>
      </c>
    </row>
    <row r="8510" spans="11:12" ht="15" x14ac:dyDescent="0.25">
      <c r="K8510" s="94" t="s">
        <v>12339</v>
      </c>
      <c r="L8510" s="94" t="s">
        <v>13700</v>
      </c>
    </row>
    <row r="8511" spans="11:12" ht="15" x14ac:dyDescent="0.25">
      <c r="K8511" s="94" t="s">
        <v>12340</v>
      </c>
      <c r="L8511" s="94" t="s">
        <v>17185</v>
      </c>
    </row>
    <row r="8512" spans="11:12" ht="15" x14ac:dyDescent="0.25">
      <c r="K8512" s="94" t="s">
        <v>12341</v>
      </c>
      <c r="L8512" s="94" t="s">
        <v>17531</v>
      </c>
    </row>
    <row r="8513" spans="11:12" ht="15" x14ac:dyDescent="0.25">
      <c r="K8513" s="94" t="s">
        <v>12342</v>
      </c>
      <c r="L8513" s="94" t="s">
        <v>17229</v>
      </c>
    </row>
    <row r="8514" spans="11:12" ht="15" x14ac:dyDescent="0.25">
      <c r="K8514" s="94" t="s">
        <v>12343</v>
      </c>
      <c r="L8514" s="94" t="s">
        <v>17202</v>
      </c>
    </row>
    <row r="8515" spans="11:12" ht="15" x14ac:dyDescent="0.25">
      <c r="K8515" s="94" t="s">
        <v>12344</v>
      </c>
      <c r="L8515" s="94" t="s">
        <v>17532</v>
      </c>
    </row>
    <row r="8516" spans="11:12" ht="15" x14ac:dyDescent="0.25">
      <c r="K8516" s="94" t="s">
        <v>12345</v>
      </c>
      <c r="L8516" s="94" t="s">
        <v>17097</v>
      </c>
    </row>
    <row r="8517" spans="11:12" ht="15" x14ac:dyDescent="0.25">
      <c r="K8517" s="94" t="s">
        <v>12346</v>
      </c>
      <c r="L8517" s="94" t="s">
        <v>17515</v>
      </c>
    </row>
    <row r="8518" spans="11:12" ht="15" x14ac:dyDescent="0.25">
      <c r="K8518" s="94" t="s">
        <v>12347</v>
      </c>
      <c r="L8518" s="94" t="s">
        <v>17533</v>
      </c>
    </row>
    <row r="8519" spans="11:12" ht="15" x14ac:dyDescent="0.25">
      <c r="K8519" s="94" t="s">
        <v>12348</v>
      </c>
      <c r="L8519" s="94" t="s">
        <v>17308</v>
      </c>
    </row>
    <row r="8520" spans="11:12" ht="15" x14ac:dyDescent="0.25">
      <c r="K8520" s="94" t="s">
        <v>12349</v>
      </c>
      <c r="L8520" s="94" t="s">
        <v>17534</v>
      </c>
    </row>
    <row r="8521" spans="11:12" ht="15" x14ac:dyDescent="0.25">
      <c r="K8521" s="94" t="s">
        <v>12350</v>
      </c>
      <c r="L8521" s="94" t="s">
        <v>17535</v>
      </c>
    </row>
    <row r="8522" spans="11:12" ht="15" x14ac:dyDescent="0.25">
      <c r="K8522" s="94" t="s">
        <v>12351</v>
      </c>
      <c r="L8522" s="94" t="s">
        <v>17362</v>
      </c>
    </row>
    <row r="8523" spans="11:12" ht="15" x14ac:dyDescent="0.25">
      <c r="K8523" s="94" t="s">
        <v>12352</v>
      </c>
      <c r="L8523" s="94" t="s">
        <v>13600</v>
      </c>
    </row>
    <row r="8524" spans="11:12" ht="15" x14ac:dyDescent="0.25">
      <c r="K8524" s="94" t="s">
        <v>12353</v>
      </c>
      <c r="L8524" s="94" t="s">
        <v>17389</v>
      </c>
    </row>
    <row r="8525" spans="11:12" ht="15" x14ac:dyDescent="0.25">
      <c r="K8525" s="94" t="s">
        <v>12354</v>
      </c>
      <c r="L8525" s="94" t="s">
        <v>17489</v>
      </c>
    </row>
    <row r="8526" spans="11:12" ht="15" x14ac:dyDescent="0.25">
      <c r="K8526" s="94" t="s">
        <v>12355</v>
      </c>
      <c r="L8526" s="94" t="s">
        <v>17316</v>
      </c>
    </row>
    <row r="8527" spans="11:12" ht="15" x14ac:dyDescent="0.25">
      <c r="K8527" s="94" t="s">
        <v>12356</v>
      </c>
      <c r="L8527" s="94" t="s">
        <v>17276</v>
      </c>
    </row>
    <row r="8528" spans="11:12" ht="15" x14ac:dyDescent="0.25">
      <c r="K8528" s="94" t="s">
        <v>12357</v>
      </c>
      <c r="L8528" s="94" t="s">
        <v>17292</v>
      </c>
    </row>
    <row r="8529" spans="11:12" ht="15" x14ac:dyDescent="0.25">
      <c r="K8529" s="94" t="s">
        <v>12358</v>
      </c>
      <c r="L8529" s="94" t="s">
        <v>17536</v>
      </c>
    </row>
    <row r="8530" spans="11:12" ht="15" x14ac:dyDescent="0.25">
      <c r="K8530" s="94" t="s">
        <v>12359</v>
      </c>
      <c r="L8530" s="94" t="s">
        <v>13374</v>
      </c>
    </row>
    <row r="8531" spans="11:12" ht="15" x14ac:dyDescent="0.25">
      <c r="K8531" s="94" t="s">
        <v>12360</v>
      </c>
      <c r="L8531" s="94" t="s">
        <v>17212</v>
      </c>
    </row>
    <row r="8532" spans="11:12" ht="15" x14ac:dyDescent="0.25">
      <c r="K8532" s="94" t="s">
        <v>12361</v>
      </c>
      <c r="L8532" s="94" t="s">
        <v>17537</v>
      </c>
    </row>
    <row r="8533" spans="11:12" ht="15" x14ac:dyDescent="0.25">
      <c r="K8533" s="94" t="s">
        <v>12362</v>
      </c>
      <c r="L8533" s="94" t="s">
        <v>17538</v>
      </c>
    </row>
    <row r="8534" spans="11:12" ht="15" x14ac:dyDescent="0.25">
      <c r="K8534" s="94" t="s">
        <v>12363</v>
      </c>
      <c r="L8534" s="94" t="s">
        <v>17539</v>
      </c>
    </row>
    <row r="8535" spans="11:12" ht="15" x14ac:dyDescent="0.25">
      <c r="K8535" s="94" t="s">
        <v>12364</v>
      </c>
      <c r="L8535" s="94" t="s">
        <v>17540</v>
      </c>
    </row>
    <row r="8536" spans="11:12" ht="15" x14ac:dyDescent="0.25">
      <c r="K8536" s="94" t="s">
        <v>12365</v>
      </c>
      <c r="L8536" s="94" t="s">
        <v>17541</v>
      </c>
    </row>
    <row r="8537" spans="11:12" ht="15" x14ac:dyDescent="0.25">
      <c r="K8537" s="94" t="s">
        <v>12366</v>
      </c>
      <c r="L8537" s="94" t="s">
        <v>17542</v>
      </c>
    </row>
    <row r="8538" spans="11:12" ht="15" x14ac:dyDescent="0.25">
      <c r="K8538" s="94" t="s">
        <v>12367</v>
      </c>
      <c r="L8538" s="94" t="s">
        <v>17543</v>
      </c>
    </row>
    <row r="8539" spans="11:12" ht="15" x14ac:dyDescent="0.25">
      <c r="K8539" s="94" t="s">
        <v>12368</v>
      </c>
      <c r="L8539" s="94" t="s">
        <v>17544</v>
      </c>
    </row>
    <row r="8540" spans="11:12" ht="15" x14ac:dyDescent="0.25">
      <c r="K8540" s="94" t="s">
        <v>12369</v>
      </c>
      <c r="L8540" s="94" t="s">
        <v>17545</v>
      </c>
    </row>
    <row r="8541" spans="11:12" ht="15" x14ac:dyDescent="0.25">
      <c r="K8541" s="94" t="s">
        <v>12370</v>
      </c>
      <c r="L8541" s="94" t="s">
        <v>17438</v>
      </c>
    </row>
    <row r="8542" spans="11:12" ht="15" x14ac:dyDescent="0.25">
      <c r="K8542" s="94" t="s">
        <v>12371</v>
      </c>
      <c r="L8542" s="94" t="s">
        <v>17546</v>
      </c>
    </row>
    <row r="8543" spans="11:12" ht="15" x14ac:dyDescent="0.25">
      <c r="K8543" s="94" t="s">
        <v>12372</v>
      </c>
      <c r="L8543" s="94" t="s">
        <v>176</v>
      </c>
    </row>
    <row r="8544" spans="11:12" ht="15" x14ac:dyDescent="0.25">
      <c r="K8544" s="94" t="s">
        <v>12373</v>
      </c>
      <c r="L8544" s="94" t="s">
        <v>17547</v>
      </c>
    </row>
    <row r="8545" spans="11:12" ht="15" x14ac:dyDescent="0.25">
      <c r="K8545" s="94" t="s">
        <v>12374</v>
      </c>
      <c r="L8545" s="94" t="s">
        <v>17548</v>
      </c>
    </row>
    <row r="8546" spans="11:12" ht="15" x14ac:dyDescent="0.25">
      <c r="K8546" s="94" t="s">
        <v>12375</v>
      </c>
      <c r="L8546" s="94" t="s">
        <v>17549</v>
      </c>
    </row>
    <row r="8547" spans="11:12" ht="15" x14ac:dyDescent="0.25">
      <c r="K8547" s="94" t="s">
        <v>12376</v>
      </c>
      <c r="L8547" s="94" t="s">
        <v>17550</v>
      </c>
    </row>
    <row r="8548" spans="11:12" ht="15" x14ac:dyDescent="0.25">
      <c r="K8548" s="94" t="s">
        <v>12377</v>
      </c>
      <c r="L8548" s="94" t="s">
        <v>17485</v>
      </c>
    </row>
    <row r="8549" spans="11:12" ht="15" x14ac:dyDescent="0.25">
      <c r="K8549" s="94" t="s">
        <v>12378</v>
      </c>
      <c r="L8549" s="94" t="s">
        <v>13720</v>
      </c>
    </row>
    <row r="8550" spans="11:12" ht="15" x14ac:dyDescent="0.25">
      <c r="K8550" s="94" t="s">
        <v>12379</v>
      </c>
      <c r="L8550" s="94" t="s">
        <v>17551</v>
      </c>
    </row>
    <row r="8551" spans="11:12" ht="15" x14ac:dyDescent="0.25">
      <c r="K8551" s="94" t="s">
        <v>12380</v>
      </c>
      <c r="L8551" s="94" t="s">
        <v>17185</v>
      </c>
    </row>
    <row r="8552" spans="11:12" ht="15" x14ac:dyDescent="0.25">
      <c r="K8552" s="94" t="s">
        <v>12381</v>
      </c>
      <c r="L8552" s="94" t="s">
        <v>17552</v>
      </c>
    </row>
    <row r="8553" spans="11:12" ht="15" x14ac:dyDescent="0.25">
      <c r="K8553" s="94" t="s">
        <v>12382</v>
      </c>
      <c r="L8553" s="94" t="s">
        <v>13698</v>
      </c>
    </row>
    <row r="8554" spans="11:12" ht="15" x14ac:dyDescent="0.25">
      <c r="K8554" s="94" t="s">
        <v>17553</v>
      </c>
      <c r="L8554" s="94" t="s">
        <v>17250</v>
      </c>
    </row>
    <row r="8555" spans="11:12" ht="15" x14ac:dyDescent="0.25">
      <c r="K8555" s="94" t="s">
        <v>12383</v>
      </c>
      <c r="L8555" s="94" t="s">
        <v>184</v>
      </c>
    </row>
    <row r="8556" spans="11:12" ht="15" x14ac:dyDescent="0.25">
      <c r="K8556" s="94" t="s">
        <v>12384</v>
      </c>
      <c r="L8556" s="94" t="s">
        <v>17554</v>
      </c>
    </row>
    <row r="8557" spans="11:12" ht="15" x14ac:dyDescent="0.25">
      <c r="K8557" s="94" t="s">
        <v>12385</v>
      </c>
      <c r="L8557" s="94" t="s">
        <v>184</v>
      </c>
    </row>
    <row r="8558" spans="11:12" ht="15" x14ac:dyDescent="0.25">
      <c r="K8558" s="94" t="s">
        <v>12386</v>
      </c>
      <c r="L8558" s="94" t="s">
        <v>17547</v>
      </c>
    </row>
    <row r="8559" spans="11:12" ht="15" x14ac:dyDescent="0.25">
      <c r="K8559" s="94" t="s">
        <v>17555</v>
      </c>
      <c r="L8559" s="94" t="s">
        <v>17556</v>
      </c>
    </row>
    <row r="8560" spans="11:12" ht="15" x14ac:dyDescent="0.25">
      <c r="K8560" s="94" t="s">
        <v>12387</v>
      </c>
      <c r="L8560" s="94" t="s">
        <v>181</v>
      </c>
    </row>
    <row r="8561" spans="11:12" ht="15" x14ac:dyDescent="0.25">
      <c r="K8561" s="94" t="s">
        <v>17557</v>
      </c>
      <c r="L8561" s="94" t="s">
        <v>17558</v>
      </c>
    </row>
    <row r="8562" spans="11:12" ht="15" x14ac:dyDescent="0.25">
      <c r="K8562" s="94" t="s">
        <v>12388</v>
      </c>
      <c r="L8562" s="94" t="s">
        <v>17559</v>
      </c>
    </row>
    <row r="8563" spans="11:12" ht="15" x14ac:dyDescent="0.25">
      <c r="K8563" s="94" t="s">
        <v>12389</v>
      </c>
      <c r="L8563" s="94" t="s">
        <v>17560</v>
      </c>
    </row>
    <row r="8564" spans="11:12" ht="15" x14ac:dyDescent="0.25">
      <c r="K8564" s="94" t="s">
        <v>12390</v>
      </c>
      <c r="L8564" s="94" t="s">
        <v>17561</v>
      </c>
    </row>
    <row r="8565" spans="11:12" ht="15" x14ac:dyDescent="0.25">
      <c r="K8565" s="94" t="s">
        <v>12391</v>
      </c>
      <c r="L8565" s="94" t="s">
        <v>17562</v>
      </c>
    </row>
    <row r="8566" spans="11:12" ht="15" x14ac:dyDescent="0.25">
      <c r="K8566" s="94" t="s">
        <v>17563</v>
      </c>
      <c r="L8566" s="94" t="s">
        <v>17564</v>
      </c>
    </row>
    <row r="8567" spans="11:12" ht="15" x14ac:dyDescent="0.25">
      <c r="K8567" s="94" t="s">
        <v>12392</v>
      </c>
      <c r="L8567" s="94" t="s">
        <v>17565</v>
      </c>
    </row>
    <row r="8568" spans="11:12" ht="15" x14ac:dyDescent="0.25">
      <c r="K8568" s="94" t="s">
        <v>12393</v>
      </c>
      <c r="L8568" s="94" t="s">
        <v>17566</v>
      </c>
    </row>
    <row r="8569" spans="11:12" ht="15" x14ac:dyDescent="0.25">
      <c r="K8569" s="94" t="s">
        <v>12394</v>
      </c>
      <c r="L8569" s="94" t="s">
        <v>17566</v>
      </c>
    </row>
    <row r="8570" spans="11:12" ht="15" x14ac:dyDescent="0.25">
      <c r="K8570" s="94" t="s">
        <v>12395</v>
      </c>
      <c r="L8570" s="94" t="s">
        <v>17094</v>
      </c>
    </row>
    <row r="8571" spans="11:12" ht="15" x14ac:dyDescent="0.25">
      <c r="K8571" s="94" t="s">
        <v>17567</v>
      </c>
      <c r="L8571" s="94" t="s">
        <v>17568</v>
      </c>
    </row>
    <row r="8572" spans="11:12" ht="15" x14ac:dyDescent="0.25">
      <c r="K8572" s="94" t="s">
        <v>17569</v>
      </c>
      <c r="L8572" s="94" t="s">
        <v>17570</v>
      </c>
    </row>
    <row r="8573" spans="11:12" ht="15" x14ac:dyDescent="0.25">
      <c r="K8573" s="94" t="s">
        <v>17571</v>
      </c>
      <c r="L8573" s="94" t="s">
        <v>13720</v>
      </c>
    </row>
    <row r="8574" spans="11:12" ht="15" x14ac:dyDescent="0.25">
      <c r="K8574" s="94" t="s">
        <v>17572</v>
      </c>
      <c r="L8574" s="94" t="s">
        <v>17573</v>
      </c>
    </row>
    <row r="8575" spans="11:12" ht="15" x14ac:dyDescent="0.25">
      <c r="K8575" s="94" t="s">
        <v>17574</v>
      </c>
      <c r="L8575" s="94" t="s">
        <v>17575</v>
      </c>
    </row>
    <row r="8576" spans="11:12" ht="15" x14ac:dyDescent="0.25">
      <c r="K8576" s="94" t="s">
        <v>17576</v>
      </c>
      <c r="L8576" s="94" t="s">
        <v>17577</v>
      </c>
    </row>
    <row r="8577" spans="11:12" ht="15" x14ac:dyDescent="0.25">
      <c r="K8577" s="94" t="s">
        <v>17578</v>
      </c>
      <c r="L8577" s="94" t="s">
        <v>17393</v>
      </c>
    </row>
    <row r="8578" spans="11:12" ht="15" x14ac:dyDescent="0.25">
      <c r="K8578" s="94" t="s">
        <v>17579</v>
      </c>
      <c r="L8578" s="94" t="s">
        <v>17580</v>
      </c>
    </row>
    <row r="8579" spans="11:12" ht="15" x14ac:dyDescent="0.25">
      <c r="K8579" s="94" t="s">
        <v>17581</v>
      </c>
      <c r="L8579" s="94" t="s">
        <v>14182</v>
      </c>
    </row>
    <row r="8580" spans="11:12" ht="15" x14ac:dyDescent="0.25">
      <c r="K8580" s="94" t="s">
        <v>17582</v>
      </c>
      <c r="L8580" s="94" t="s">
        <v>17547</v>
      </c>
    </row>
    <row r="8581" spans="11:12" ht="15" x14ac:dyDescent="0.25">
      <c r="K8581" s="94" t="s">
        <v>17583</v>
      </c>
      <c r="L8581" s="94" t="s">
        <v>17584</v>
      </c>
    </row>
    <row r="8582" spans="11:12" ht="15" x14ac:dyDescent="0.25">
      <c r="K8582" s="94" t="s">
        <v>17585</v>
      </c>
      <c r="L8582" s="94" t="s">
        <v>17586</v>
      </c>
    </row>
    <row r="8583" spans="11:12" ht="15" x14ac:dyDescent="0.25">
      <c r="K8583" s="94" t="s">
        <v>17587</v>
      </c>
      <c r="L8583" s="94" t="s">
        <v>17588</v>
      </c>
    </row>
    <row r="8584" spans="11:12" ht="15" x14ac:dyDescent="0.25">
      <c r="K8584" s="94" t="s">
        <v>17589</v>
      </c>
      <c r="L8584" s="94" t="s">
        <v>17190</v>
      </c>
    </row>
    <row r="8585" spans="11:12" ht="15" x14ac:dyDescent="0.25">
      <c r="K8585" s="94" t="s">
        <v>17590</v>
      </c>
      <c r="L8585" s="94" t="s">
        <v>17202</v>
      </c>
    </row>
    <row r="8586" spans="11:12" ht="15" x14ac:dyDescent="0.25">
      <c r="K8586" s="94" t="s">
        <v>17591</v>
      </c>
      <c r="L8586" s="94" t="s">
        <v>13508</v>
      </c>
    </row>
    <row r="8587" spans="11:12" ht="15" x14ac:dyDescent="0.25">
      <c r="K8587" s="94" t="s">
        <v>17592</v>
      </c>
      <c r="L8587" s="94" t="s">
        <v>17228</v>
      </c>
    </row>
    <row r="8588" spans="11:12" ht="15" x14ac:dyDescent="0.25">
      <c r="K8588" s="94" t="s">
        <v>17593</v>
      </c>
      <c r="L8588" s="94" t="s">
        <v>17594</v>
      </c>
    </row>
    <row r="8589" spans="11:12" ht="15" x14ac:dyDescent="0.25">
      <c r="K8589" s="94" t="s">
        <v>17595</v>
      </c>
      <c r="L8589" s="94" t="s">
        <v>166</v>
      </c>
    </row>
    <row r="8590" spans="11:12" ht="15" x14ac:dyDescent="0.25">
      <c r="K8590" s="94" t="s">
        <v>17596</v>
      </c>
      <c r="L8590" s="94" t="s">
        <v>17597</v>
      </c>
    </row>
    <row r="8591" spans="11:12" ht="15" x14ac:dyDescent="0.25">
      <c r="K8591" s="94" t="s">
        <v>17598</v>
      </c>
      <c r="L8591" s="94" t="s">
        <v>17599</v>
      </c>
    </row>
    <row r="8592" spans="11:12" ht="15" x14ac:dyDescent="0.25">
      <c r="K8592" s="94" t="s">
        <v>17600</v>
      </c>
      <c r="L8592" s="94" t="s">
        <v>17601</v>
      </c>
    </row>
    <row r="8593" spans="11:12" ht="15" x14ac:dyDescent="0.25">
      <c r="K8593" s="94" t="s">
        <v>17602</v>
      </c>
      <c r="L8593" s="94" t="s">
        <v>17144</v>
      </c>
    </row>
    <row r="8594" spans="11:12" ht="15" x14ac:dyDescent="0.25">
      <c r="K8594" s="94" t="s">
        <v>17603</v>
      </c>
      <c r="L8594" s="94" t="s">
        <v>17250</v>
      </c>
    </row>
    <row r="8595" spans="11:12" ht="15" x14ac:dyDescent="0.25">
      <c r="K8595" s="94" t="s">
        <v>17604</v>
      </c>
      <c r="L8595" s="94" t="s">
        <v>17605</v>
      </c>
    </row>
    <row r="8596" spans="11:12" ht="15" x14ac:dyDescent="0.25">
      <c r="K8596" s="94" t="s">
        <v>17606</v>
      </c>
      <c r="L8596" s="94" t="s">
        <v>17144</v>
      </c>
    </row>
    <row r="8597" spans="11:12" ht="15" x14ac:dyDescent="0.25">
      <c r="K8597" s="94" t="s">
        <v>17607</v>
      </c>
      <c r="L8597" s="94" t="s">
        <v>17185</v>
      </c>
    </row>
    <row r="8598" spans="11:12" ht="15" x14ac:dyDescent="0.25">
      <c r="K8598" s="94" t="s">
        <v>17608</v>
      </c>
      <c r="L8598" s="94" t="s">
        <v>17609</v>
      </c>
    </row>
    <row r="8599" spans="11:12" ht="15" x14ac:dyDescent="0.25">
      <c r="K8599" s="94" t="s">
        <v>17610</v>
      </c>
      <c r="L8599" s="94" t="s">
        <v>184</v>
      </c>
    </row>
    <row r="8600" spans="11:12" ht="15" x14ac:dyDescent="0.25">
      <c r="K8600" s="94" t="s">
        <v>17611</v>
      </c>
      <c r="L8600" s="94" t="s">
        <v>17612</v>
      </c>
    </row>
    <row r="8601" spans="11:12" ht="15" x14ac:dyDescent="0.25">
      <c r="K8601" s="94" t="s">
        <v>17613</v>
      </c>
      <c r="L8601" s="94" t="s">
        <v>17614</v>
      </c>
    </row>
    <row r="8602" spans="11:12" ht="15" x14ac:dyDescent="0.25">
      <c r="K8602" s="94" t="s">
        <v>17615</v>
      </c>
      <c r="L8602" s="94" t="s">
        <v>17616</v>
      </c>
    </row>
    <row r="8603" spans="11:12" ht="15" x14ac:dyDescent="0.25">
      <c r="K8603" s="94" t="s">
        <v>17617</v>
      </c>
      <c r="L8603" s="94" t="s">
        <v>17618</v>
      </c>
    </row>
    <row r="8604" spans="11:12" ht="15" x14ac:dyDescent="0.25">
      <c r="K8604" s="94" t="s">
        <v>17619</v>
      </c>
      <c r="L8604" s="94" t="s">
        <v>17618</v>
      </c>
    </row>
    <row r="8605" spans="11:12" ht="15" x14ac:dyDescent="0.25">
      <c r="K8605" s="94" t="s">
        <v>17620</v>
      </c>
      <c r="L8605" s="94" t="s">
        <v>17621</v>
      </c>
    </row>
    <row r="8606" spans="11:12" ht="15" x14ac:dyDescent="0.25">
      <c r="K8606" s="94" t="s">
        <v>17622</v>
      </c>
      <c r="L8606" s="94" t="s">
        <v>17416</v>
      </c>
    </row>
    <row r="8607" spans="11:12" ht="15" x14ac:dyDescent="0.25">
      <c r="K8607" s="94" t="s">
        <v>17623</v>
      </c>
      <c r="L8607" s="94" t="s">
        <v>17624</v>
      </c>
    </row>
    <row r="8608" spans="11:12" ht="15" x14ac:dyDescent="0.25">
      <c r="K8608" s="94" t="s">
        <v>17625</v>
      </c>
      <c r="L8608" s="94" t="s">
        <v>17626</v>
      </c>
    </row>
    <row r="8609" spans="11:12" ht="15" x14ac:dyDescent="0.25">
      <c r="K8609" s="94" t="s">
        <v>17627</v>
      </c>
      <c r="L8609" s="94" t="s">
        <v>184</v>
      </c>
    </row>
    <row r="8610" spans="11:12" ht="15" x14ac:dyDescent="0.25">
      <c r="K8610" s="94" t="s">
        <v>17628</v>
      </c>
      <c r="L8610" s="94" t="s">
        <v>13600</v>
      </c>
    </row>
    <row r="8611" spans="11:12" ht="15" x14ac:dyDescent="0.25">
      <c r="K8611" s="94" t="s">
        <v>17629</v>
      </c>
      <c r="L8611" s="94" t="s">
        <v>17630</v>
      </c>
    </row>
    <row r="8612" spans="11:12" ht="15" x14ac:dyDescent="0.25">
      <c r="K8612" s="94" t="s">
        <v>17631</v>
      </c>
      <c r="L8612" s="94" t="s">
        <v>17632</v>
      </c>
    </row>
    <row r="8613" spans="11:12" ht="15" x14ac:dyDescent="0.25">
      <c r="K8613" s="94" t="s">
        <v>17633</v>
      </c>
      <c r="L8613" s="94" t="s">
        <v>17250</v>
      </c>
    </row>
    <row r="8614" spans="11:12" ht="15" x14ac:dyDescent="0.25">
      <c r="K8614" s="94" t="s">
        <v>17634</v>
      </c>
      <c r="L8614" s="94" t="s">
        <v>17635</v>
      </c>
    </row>
    <row r="8615" spans="11:12" ht="15" x14ac:dyDescent="0.25">
      <c r="K8615" s="94" t="s">
        <v>17636</v>
      </c>
      <c r="L8615" s="94" t="s">
        <v>17637</v>
      </c>
    </row>
    <row r="8616" spans="11:12" ht="15" x14ac:dyDescent="0.25">
      <c r="K8616" s="94" t="s">
        <v>17638</v>
      </c>
      <c r="L8616" s="94" t="s">
        <v>17639</v>
      </c>
    </row>
    <row r="8617" spans="11:12" ht="15" x14ac:dyDescent="0.25">
      <c r="K8617" s="94" t="s">
        <v>17640</v>
      </c>
      <c r="L8617" s="94" t="s">
        <v>17298</v>
      </c>
    </row>
    <row r="8618" spans="11:12" ht="15" x14ac:dyDescent="0.25">
      <c r="K8618" s="94" t="s">
        <v>17641</v>
      </c>
      <c r="L8618" s="94" t="s">
        <v>17103</v>
      </c>
    </row>
    <row r="8619" spans="11:12" ht="15" x14ac:dyDescent="0.25">
      <c r="K8619" s="94" t="s">
        <v>17642</v>
      </c>
      <c r="L8619" s="94" t="s">
        <v>17530</v>
      </c>
    </row>
    <row r="8620" spans="11:12" ht="15" x14ac:dyDescent="0.25">
      <c r="K8620" s="94" t="s">
        <v>17643</v>
      </c>
      <c r="L8620" s="94" t="s">
        <v>17644</v>
      </c>
    </row>
    <row r="8621" spans="11:12" ht="15" x14ac:dyDescent="0.25">
      <c r="K8621" s="94" t="s">
        <v>17645</v>
      </c>
      <c r="L8621" s="94" t="s">
        <v>17396</v>
      </c>
    </row>
    <row r="8622" spans="11:12" ht="15" x14ac:dyDescent="0.25">
      <c r="K8622" s="94" t="s">
        <v>17646</v>
      </c>
      <c r="L8622" s="94" t="s">
        <v>17396</v>
      </c>
    </row>
    <row r="8623" spans="11:12" ht="15" x14ac:dyDescent="0.25">
      <c r="K8623" s="94" t="s">
        <v>17647</v>
      </c>
      <c r="L8623" s="94" t="s">
        <v>17250</v>
      </c>
    </row>
    <row r="8624" spans="11:12" ht="15" x14ac:dyDescent="0.25">
      <c r="K8624" s="94" t="s">
        <v>17648</v>
      </c>
      <c r="L8624" s="94" t="s">
        <v>17291</v>
      </c>
    </row>
    <row r="8625" spans="11:12" ht="15" x14ac:dyDescent="0.25">
      <c r="K8625" s="94" t="s">
        <v>17649</v>
      </c>
      <c r="L8625" s="94" t="s">
        <v>17650</v>
      </c>
    </row>
    <row r="8626" spans="11:12" ht="15" x14ac:dyDescent="0.25">
      <c r="K8626" s="94" t="s">
        <v>17651</v>
      </c>
      <c r="L8626" s="94" t="s">
        <v>17087</v>
      </c>
    </row>
    <row r="8627" spans="11:12" ht="15" x14ac:dyDescent="0.25">
      <c r="K8627" s="94" t="s">
        <v>17652</v>
      </c>
      <c r="L8627" s="94" t="s">
        <v>184</v>
      </c>
    </row>
    <row r="8628" spans="11:12" ht="15" x14ac:dyDescent="0.25">
      <c r="K8628" s="94" t="s">
        <v>17653</v>
      </c>
      <c r="L8628" s="94" t="s">
        <v>17335</v>
      </c>
    </row>
    <row r="8629" spans="11:12" ht="15" x14ac:dyDescent="0.25">
      <c r="K8629" s="94" t="s">
        <v>17654</v>
      </c>
      <c r="L8629" s="94" t="s">
        <v>17655</v>
      </c>
    </row>
    <row r="8630" spans="11:12" ht="15" x14ac:dyDescent="0.25">
      <c r="K8630" s="94" t="s">
        <v>23342</v>
      </c>
      <c r="L8630" s="94" t="s">
        <v>17087</v>
      </c>
    </row>
    <row r="8631" spans="11:12" ht="15" x14ac:dyDescent="0.25">
      <c r="K8631" s="94" t="s">
        <v>17656</v>
      </c>
      <c r="L8631" s="94" t="s">
        <v>17094</v>
      </c>
    </row>
    <row r="8632" spans="11:12" ht="15" x14ac:dyDescent="0.25">
      <c r="K8632" s="94" t="s">
        <v>17657</v>
      </c>
      <c r="L8632" s="94" t="s">
        <v>17485</v>
      </c>
    </row>
    <row r="8633" spans="11:12" ht="15" x14ac:dyDescent="0.25">
      <c r="K8633" s="94" t="s">
        <v>17658</v>
      </c>
      <c r="L8633" s="94" t="s">
        <v>17362</v>
      </c>
    </row>
    <row r="8634" spans="11:12" ht="15" x14ac:dyDescent="0.25">
      <c r="K8634" s="94" t="s">
        <v>17659</v>
      </c>
      <c r="L8634" s="94" t="s">
        <v>17660</v>
      </c>
    </row>
    <row r="8635" spans="11:12" ht="15" x14ac:dyDescent="0.25">
      <c r="K8635" s="94" t="s">
        <v>17661</v>
      </c>
      <c r="L8635" s="94" t="s">
        <v>17362</v>
      </c>
    </row>
    <row r="8636" spans="11:12" ht="15" x14ac:dyDescent="0.25">
      <c r="K8636" s="94" t="s">
        <v>17662</v>
      </c>
      <c r="L8636" s="94" t="s">
        <v>17107</v>
      </c>
    </row>
    <row r="8637" spans="11:12" ht="15" x14ac:dyDescent="0.25">
      <c r="K8637" s="94" t="s">
        <v>17663</v>
      </c>
      <c r="L8637" s="94" t="s">
        <v>17489</v>
      </c>
    </row>
    <row r="8638" spans="11:12" ht="15" x14ac:dyDescent="0.25">
      <c r="K8638" s="94" t="s">
        <v>17664</v>
      </c>
      <c r="L8638" s="94" t="s">
        <v>17665</v>
      </c>
    </row>
    <row r="8639" spans="11:12" ht="15" x14ac:dyDescent="0.25">
      <c r="K8639" s="94" t="s">
        <v>17666</v>
      </c>
      <c r="L8639" s="94" t="s">
        <v>17639</v>
      </c>
    </row>
    <row r="8640" spans="11:12" ht="15" x14ac:dyDescent="0.25">
      <c r="K8640" s="94" t="s">
        <v>17667</v>
      </c>
      <c r="L8640" s="94" t="s">
        <v>17668</v>
      </c>
    </row>
    <row r="8641" spans="11:12" ht="15" x14ac:dyDescent="0.25">
      <c r="K8641" s="94" t="s">
        <v>17669</v>
      </c>
      <c r="L8641" s="94" t="s">
        <v>17670</v>
      </c>
    </row>
    <row r="8642" spans="11:12" ht="15" x14ac:dyDescent="0.25">
      <c r="K8642" s="94" t="s">
        <v>17671</v>
      </c>
      <c r="L8642" s="94" t="s">
        <v>17614</v>
      </c>
    </row>
    <row r="8643" spans="11:12" ht="15" x14ac:dyDescent="0.25">
      <c r="K8643" s="94" t="s">
        <v>17672</v>
      </c>
      <c r="L8643" s="94" t="s">
        <v>17673</v>
      </c>
    </row>
    <row r="8644" spans="11:12" ht="15" x14ac:dyDescent="0.25">
      <c r="K8644" s="94" t="s">
        <v>17674</v>
      </c>
      <c r="L8644" s="94" t="s">
        <v>17584</v>
      </c>
    </row>
    <row r="8645" spans="11:12" ht="15" x14ac:dyDescent="0.25">
      <c r="K8645" s="94" t="s">
        <v>23343</v>
      </c>
      <c r="L8645" s="94" t="s">
        <v>23344</v>
      </c>
    </row>
    <row r="8646" spans="11:12" ht="15" x14ac:dyDescent="0.25">
      <c r="K8646" s="94" t="s">
        <v>17675</v>
      </c>
      <c r="L8646" s="94" t="s">
        <v>17233</v>
      </c>
    </row>
    <row r="8647" spans="11:12" ht="15" x14ac:dyDescent="0.25">
      <c r="K8647" s="94" t="s">
        <v>17676</v>
      </c>
      <c r="L8647" s="94" t="s">
        <v>17677</v>
      </c>
    </row>
    <row r="8648" spans="11:12" ht="15" x14ac:dyDescent="0.25">
      <c r="K8648" s="94" t="s">
        <v>17678</v>
      </c>
      <c r="L8648" s="94" t="s">
        <v>17250</v>
      </c>
    </row>
    <row r="8649" spans="11:12" ht="15" x14ac:dyDescent="0.25">
      <c r="K8649" s="94" t="s">
        <v>17679</v>
      </c>
      <c r="L8649" s="94" t="s">
        <v>17250</v>
      </c>
    </row>
    <row r="8650" spans="11:12" ht="15" x14ac:dyDescent="0.25">
      <c r="K8650" s="94" t="s">
        <v>17680</v>
      </c>
      <c r="L8650" s="94" t="s">
        <v>17098</v>
      </c>
    </row>
    <row r="8651" spans="11:12" ht="15" x14ac:dyDescent="0.25">
      <c r="K8651" s="94" t="s">
        <v>17681</v>
      </c>
      <c r="L8651" s="94" t="s">
        <v>13508</v>
      </c>
    </row>
    <row r="8652" spans="11:12" ht="15" x14ac:dyDescent="0.25">
      <c r="K8652" s="94" t="s">
        <v>17682</v>
      </c>
      <c r="L8652" s="94" t="s">
        <v>17683</v>
      </c>
    </row>
    <row r="8653" spans="11:12" ht="15" x14ac:dyDescent="0.25">
      <c r="K8653" s="94" t="s">
        <v>17684</v>
      </c>
      <c r="L8653" s="94" t="s">
        <v>17250</v>
      </c>
    </row>
    <row r="8654" spans="11:12" ht="15" x14ac:dyDescent="0.25">
      <c r="K8654" s="94" t="s">
        <v>17685</v>
      </c>
      <c r="L8654" s="94" t="s">
        <v>17095</v>
      </c>
    </row>
    <row r="8655" spans="11:12" ht="15" x14ac:dyDescent="0.25">
      <c r="K8655" s="94" t="s">
        <v>17686</v>
      </c>
      <c r="L8655" s="94" t="s">
        <v>17687</v>
      </c>
    </row>
    <row r="8656" spans="11:12" ht="15" x14ac:dyDescent="0.25">
      <c r="K8656" s="94" t="s">
        <v>17688</v>
      </c>
      <c r="L8656" s="94" t="s">
        <v>17614</v>
      </c>
    </row>
    <row r="8657" spans="11:12" ht="15" x14ac:dyDescent="0.25">
      <c r="K8657" s="94" t="s">
        <v>17689</v>
      </c>
      <c r="L8657" s="94" t="s">
        <v>17690</v>
      </c>
    </row>
    <row r="8658" spans="11:12" ht="15" x14ac:dyDescent="0.25">
      <c r="K8658" s="94" t="s">
        <v>17691</v>
      </c>
      <c r="L8658" s="94" t="s">
        <v>17347</v>
      </c>
    </row>
    <row r="8659" spans="11:12" ht="15" x14ac:dyDescent="0.25">
      <c r="K8659" s="94" t="s">
        <v>17692</v>
      </c>
      <c r="L8659" s="94" t="s">
        <v>17439</v>
      </c>
    </row>
    <row r="8660" spans="11:12" ht="15" x14ac:dyDescent="0.25">
      <c r="K8660" s="94" t="s">
        <v>17693</v>
      </c>
      <c r="L8660" s="94" t="s">
        <v>17694</v>
      </c>
    </row>
    <row r="8661" spans="11:12" ht="15" x14ac:dyDescent="0.25">
      <c r="K8661" s="94" t="s">
        <v>17695</v>
      </c>
      <c r="L8661" s="94" t="s">
        <v>17696</v>
      </c>
    </row>
    <row r="8662" spans="11:12" ht="15" x14ac:dyDescent="0.25">
      <c r="K8662" s="94" t="s">
        <v>17697</v>
      </c>
      <c r="L8662" s="94" t="s">
        <v>17392</v>
      </c>
    </row>
    <row r="8663" spans="11:12" ht="15" x14ac:dyDescent="0.25">
      <c r="K8663" s="94" t="s">
        <v>17698</v>
      </c>
      <c r="L8663" s="94" t="s">
        <v>17699</v>
      </c>
    </row>
    <row r="8664" spans="11:12" ht="15" x14ac:dyDescent="0.25">
      <c r="K8664" s="94" t="s">
        <v>17700</v>
      </c>
      <c r="L8664" s="94" t="s">
        <v>17287</v>
      </c>
    </row>
    <row r="8665" spans="11:12" ht="15" x14ac:dyDescent="0.25">
      <c r="K8665" s="94" t="s">
        <v>17701</v>
      </c>
      <c r="L8665" s="94" t="s">
        <v>165</v>
      </c>
    </row>
    <row r="8666" spans="11:12" ht="15" x14ac:dyDescent="0.25">
      <c r="K8666" s="94" t="s">
        <v>17702</v>
      </c>
      <c r="L8666" s="94" t="s">
        <v>17703</v>
      </c>
    </row>
    <row r="8667" spans="11:12" ht="15" x14ac:dyDescent="0.25">
      <c r="K8667" s="94" t="s">
        <v>17704</v>
      </c>
      <c r="L8667" s="94" t="s">
        <v>17705</v>
      </c>
    </row>
    <row r="8668" spans="11:12" ht="15" x14ac:dyDescent="0.25">
      <c r="K8668" s="94" t="s">
        <v>23345</v>
      </c>
      <c r="L8668" s="94" t="s">
        <v>17494</v>
      </c>
    </row>
    <row r="8669" spans="11:12" ht="15" x14ac:dyDescent="0.25">
      <c r="K8669" s="94" t="s">
        <v>17706</v>
      </c>
      <c r="L8669" s="94" t="s">
        <v>17243</v>
      </c>
    </row>
    <row r="8670" spans="11:12" ht="15" x14ac:dyDescent="0.25">
      <c r="K8670" s="94" t="s">
        <v>17707</v>
      </c>
      <c r="L8670" s="94" t="s">
        <v>17708</v>
      </c>
    </row>
    <row r="8671" spans="11:12" ht="15" x14ac:dyDescent="0.25">
      <c r="K8671" s="94" t="s">
        <v>17709</v>
      </c>
      <c r="L8671" s="94" t="s">
        <v>17710</v>
      </c>
    </row>
    <row r="8672" spans="11:12" ht="15" x14ac:dyDescent="0.25">
      <c r="K8672" s="94" t="s">
        <v>17711</v>
      </c>
      <c r="L8672" s="94" t="s">
        <v>17594</v>
      </c>
    </row>
    <row r="8673" spans="11:12" ht="15" x14ac:dyDescent="0.25">
      <c r="K8673" s="94" t="s">
        <v>17712</v>
      </c>
      <c r="L8673" s="94" t="s">
        <v>17713</v>
      </c>
    </row>
    <row r="8674" spans="11:12" ht="15" x14ac:dyDescent="0.25">
      <c r="K8674" s="94" t="s">
        <v>17714</v>
      </c>
      <c r="L8674" s="94" t="s">
        <v>17715</v>
      </c>
    </row>
    <row r="8675" spans="11:12" ht="15" x14ac:dyDescent="0.25">
      <c r="K8675" s="94" t="s">
        <v>17716</v>
      </c>
      <c r="L8675" s="94" t="s">
        <v>17547</v>
      </c>
    </row>
    <row r="8676" spans="11:12" ht="15" x14ac:dyDescent="0.25">
      <c r="K8676" s="94" t="s">
        <v>23346</v>
      </c>
      <c r="L8676" s="94" t="s">
        <v>18808</v>
      </c>
    </row>
    <row r="8677" spans="11:12" ht="15" x14ac:dyDescent="0.25">
      <c r="K8677" s="94" t="s">
        <v>23347</v>
      </c>
      <c r="L8677" s="94" t="s">
        <v>23348</v>
      </c>
    </row>
    <row r="8678" spans="11:12" ht="15" x14ac:dyDescent="0.25">
      <c r="K8678" s="94" t="s">
        <v>23349</v>
      </c>
      <c r="L8678" s="94" t="s">
        <v>17381</v>
      </c>
    </row>
    <row r="8679" spans="11:12" ht="15" x14ac:dyDescent="0.25">
      <c r="K8679" s="94" t="s">
        <v>23350</v>
      </c>
      <c r="L8679" s="94" t="s">
        <v>17362</v>
      </c>
    </row>
    <row r="8680" spans="11:12" ht="15" x14ac:dyDescent="0.25">
      <c r="K8680" s="94" t="s">
        <v>23351</v>
      </c>
      <c r="L8680" s="94" t="s">
        <v>17392</v>
      </c>
    </row>
    <row r="8681" spans="11:12" ht="15" x14ac:dyDescent="0.25">
      <c r="K8681" s="94" t="s">
        <v>23352</v>
      </c>
      <c r="L8681" s="94" t="s">
        <v>17485</v>
      </c>
    </row>
    <row r="8682" spans="11:12" ht="15" x14ac:dyDescent="0.25">
      <c r="K8682" s="94" t="s">
        <v>23353</v>
      </c>
      <c r="L8682" s="94" t="s">
        <v>17475</v>
      </c>
    </row>
    <row r="8683" spans="11:12" ht="15" x14ac:dyDescent="0.25">
      <c r="K8683" s="94" t="s">
        <v>23354</v>
      </c>
      <c r="L8683" s="94" t="s">
        <v>23355</v>
      </c>
    </row>
    <row r="8684" spans="11:12" ht="15" x14ac:dyDescent="0.25">
      <c r="K8684" s="94" t="s">
        <v>23356</v>
      </c>
      <c r="L8684" s="94" t="s">
        <v>23357</v>
      </c>
    </row>
    <row r="8685" spans="11:12" ht="15" x14ac:dyDescent="0.25">
      <c r="K8685" s="94" t="s">
        <v>23358</v>
      </c>
      <c r="L8685" s="94" t="s">
        <v>17997</v>
      </c>
    </row>
    <row r="8686" spans="11:12" ht="15" x14ac:dyDescent="0.25">
      <c r="K8686" s="94" t="s">
        <v>23359</v>
      </c>
      <c r="L8686" s="94" t="s">
        <v>17362</v>
      </c>
    </row>
    <row r="8687" spans="11:12" ht="15" x14ac:dyDescent="0.25">
      <c r="K8687" s="94" t="s">
        <v>23360</v>
      </c>
      <c r="L8687" s="94" t="s">
        <v>23361</v>
      </c>
    </row>
    <row r="8688" spans="11:12" ht="15" x14ac:dyDescent="0.25">
      <c r="K8688" s="94" t="s">
        <v>23362</v>
      </c>
      <c r="L8688" s="94" t="s">
        <v>23363</v>
      </c>
    </row>
    <row r="8689" spans="11:12" ht="15" x14ac:dyDescent="0.25">
      <c r="K8689" s="94" t="s">
        <v>23364</v>
      </c>
      <c r="L8689" s="94" t="s">
        <v>12630</v>
      </c>
    </row>
    <row r="8690" spans="11:12" ht="15" x14ac:dyDescent="0.25">
      <c r="K8690" s="94" t="s">
        <v>23365</v>
      </c>
      <c r="L8690" s="94" t="s">
        <v>17997</v>
      </c>
    </row>
    <row r="8691" spans="11:12" ht="15" x14ac:dyDescent="0.25">
      <c r="K8691" s="94" t="s">
        <v>23366</v>
      </c>
      <c r="L8691" s="94" t="s">
        <v>23355</v>
      </c>
    </row>
    <row r="8692" spans="11:12" ht="15" x14ac:dyDescent="0.25">
      <c r="K8692" s="94" t="s">
        <v>23367</v>
      </c>
      <c r="L8692" s="94" t="s">
        <v>13810</v>
      </c>
    </row>
    <row r="8693" spans="11:12" ht="15" x14ac:dyDescent="0.25">
      <c r="K8693" s="94" t="s">
        <v>23368</v>
      </c>
      <c r="L8693" s="94" t="s">
        <v>23369</v>
      </c>
    </row>
    <row r="8694" spans="11:12" ht="15" x14ac:dyDescent="0.25">
      <c r="K8694" s="94" t="s">
        <v>23370</v>
      </c>
      <c r="L8694" s="94" t="s">
        <v>23371</v>
      </c>
    </row>
    <row r="8695" spans="11:12" ht="15" x14ac:dyDescent="0.25">
      <c r="K8695" s="94" t="s">
        <v>23372</v>
      </c>
      <c r="L8695" s="94" t="s">
        <v>13508</v>
      </c>
    </row>
    <row r="8696" spans="11:12" ht="15" x14ac:dyDescent="0.25">
      <c r="K8696" s="94" t="s">
        <v>23373</v>
      </c>
      <c r="L8696" s="94" t="s">
        <v>23374</v>
      </c>
    </row>
    <row r="8697" spans="11:12" ht="15" x14ac:dyDescent="0.25">
      <c r="K8697" s="94" t="s">
        <v>23375</v>
      </c>
      <c r="L8697" s="94" t="s">
        <v>23376</v>
      </c>
    </row>
    <row r="8698" spans="11:12" ht="15" x14ac:dyDescent="0.25">
      <c r="K8698" s="94" t="s">
        <v>23377</v>
      </c>
      <c r="L8698" s="94" t="s">
        <v>18810</v>
      </c>
    </row>
    <row r="8699" spans="11:12" ht="15" x14ac:dyDescent="0.25">
      <c r="K8699" s="94" t="s">
        <v>23378</v>
      </c>
      <c r="L8699" s="94" t="s">
        <v>23379</v>
      </c>
    </row>
    <row r="8700" spans="11:12" ht="15" x14ac:dyDescent="0.25">
      <c r="K8700" s="94" t="s">
        <v>23380</v>
      </c>
      <c r="L8700" s="94" t="s">
        <v>23381</v>
      </c>
    </row>
    <row r="8701" spans="11:12" ht="15" x14ac:dyDescent="0.25">
      <c r="K8701" s="94" t="s">
        <v>23382</v>
      </c>
      <c r="L8701" s="94" t="s">
        <v>165</v>
      </c>
    </row>
    <row r="8702" spans="11:12" ht="15" x14ac:dyDescent="0.25">
      <c r="K8702" s="94" t="s">
        <v>23383</v>
      </c>
      <c r="L8702" s="94" t="s">
        <v>23384</v>
      </c>
    </row>
    <row r="8703" spans="11:12" ht="15" x14ac:dyDescent="0.25">
      <c r="K8703" s="94" t="s">
        <v>23385</v>
      </c>
      <c r="L8703" s="94" t="s">
        <v>13280</v>
      </c>
    </row>
    <row r="8704" spans="11:12" ht="15" x14ac:dyDescent="0.25">
      <c r="K8704" s="94" t="s">
        <v>23386</v>
      </c>
      <c r="L8704" s="94" t="s">
        <v>18615</v>
      </c>
    </row>
    <row r="8705" spans="11:12" ht="15" x14ac:dyDescent="0.25">
      <c r="K8705" s="94" t="s">
        <v>24436</v>
      </c>
      <c r="L8705" s="94" t="s">
        <v>17703</v>
      </c>
    </row>
    <row r="8706" spans="11:12" ht="15" x14ac:dyDescent="0.25">
      <c r="K8706" s="94" t="s">
        <v>23387</v>
      </c>
      <c r="L8706" s="94" t="s">
        <v>17362</v>
      </c>
    </row>
    <row r="8707" spans="11:12" ht="15" x14ac:dyDescent="0.25">
      <c r="K8707" s="94" t="s">
        <v>23388</v>
      </c>
      <c r="L8707" s="94" t="s">
        <v>13247</v>
      </c>
    </row>
    <row r="8708" spans="11:12" ht="15" x14ac:dyDescent="0.25">
      <c r="K8708" s="94" t="s">
        <v>23389</v>
      </c>
      <c r="L8708" s="94" t="s">
        <v>17258</v>
      </c>
    </row>
    <row r="8709" spans="11:12" ht="15" x14ac:dyDescent="0.25">
      <c r="K8709" s="94" t="s">
        <v>23390</v>
      </c>
      <c r="L8709" s="94" t="s">
        <v>17144</v>
      </c>
    </row>
    <row r="8710" spans="11:12" ht="15" x14ac:dyDescent="0.25">
      <c r="K8710" s="94" t="s">
        <v>23391</v>
      </c>
      <c r="L8710" s="94" t="s">
        <v>23355</v>
      </c>
    </row>
    <row r="8711" spans="11:12" ht="15" x14ac:dyDescent="0.25">
      <c r="K8711" s="94" t="s">
        <v>23392</v>
      </c>
      <c r="L8711" s="94" t="s">
        <v>12844</v>
      </c>
    </row>
    <row r="8712" spans="11:12" ht="15" x14ac:dyDescent="0.25">
      <c r="K8712" s="94" t="s">
        <v>23393</v>
      </c>
      <c r="L8712" s="94" t="s">
        <v>23394</v>
      </c>
    </row>
    <row r="8713" spans="11:12" ht="15" x14ac:dyDescent="0.25">
      <c r="K8713" s="94" t="s">
        <v>23395</v>
      </c>
      <c r="L8713" s="94" t="s">
        <v>17144</v>
      </c>
    </row>
    <row r="8714" spans="11:12" ht="15" x14ac:dyDescent="0.25">
      <c r="K8714" s="94" t="s">
        <v>23396</v>
      </c>
      <c r="L8714" s="94" t="s">
        <v>23397</v>
      </c>
    </row>
    <row r="8715" spans="11:12" ht="15" x14ac:dyDescent="0.25">
      <c r="K8715" s="94" t="s">
        <v>23398</v>
      </c>
      <c r="L8715" s="94" t="s">
        <v>17485</v>
      </c>
    </row>
    <row r="8716" spans="11:12" ht="15" x14ac:dyDescent="0.25">
      <c r="K8716" s="94" t="s">
        <v>23399</v>
      </c>
      <c r="L8716" s="94" t="s">
        <v>168</v>
      </c>
    </row>
    <row r="8717" spans="11:12" ht="15" x14ac:dyDescent="0.25">
      <c r="K8717" s="94" t="s">
        <v>23400</v>
      </c>
      <c r="L8717" s="94" t="s">
        <v>17362</v>
      </c>
    </row>
    <row r="8718" spans="11:12" ht="15" x14ac:dyDescent="0.25">
      <c r="K8718" s="94" t="s">
        <v>23401</v>
      </c>
      <c r="L8718" s="94" t="s">
        <v>17566</v>
      </c>
    </row>
    <row r="8719" spans="11:12" ht="15" x14ac:dyDescent="0.25">
      <c r="K8719" s="94" t="s">
        <v>23402</v>
      </c>
      <c r="L8719" s="94" t="s">
        <v>17566</v>
      </c>
    </row>
    <row r="8720" spans="11:12" ht="15" x14ac:dyDescent="0.25">
      <c r="K8720" s="94" t="s">
        <v>23403</v>
      </c>
      <c r="L8720" s="94" t="s">
        <v>17532</v>
      </c>
    </row>
    <row r="8721" spans="11:12" ht="15" x14ac:dyDescent="0.25">
      <c r="K8721" s="94" t="s">
        <v>23404</v>
      </c>
      <c r="L8721" s="94" t="s">
        <v>23405</v>
      </c>
    </row>
    <row r="8722" spans="11:12" ht="15" x14ac:dyDescent="0.25">
      <c r="K8722" s="94" t="s">
        <v>23406</v>
      </c>
      <c r="L8722" s="94" t="s">
        <v>165</v>
      </c>
    </row>
    <row r="8723" spans="11:12" ht="15" x14ac:dyDescent="0.25">
      <c r="K8723" s="94" t="s">
        <v>23407</v>
      </c>
      <c r="L8723" s="94" t="s">
        <v>23408</v>
      </c>
    </row>
    <row r="8724" spans="11:12" ht="15" x14ac:dyDescent="0.25">
      <c r="K8724" s="94" t="s">
        <v>23409</v>
      </c>
      <c r="L8724" s="94" t="s">
        <v>17089</v>
      </c>
    </row>
    <row r="8725" spans="11:12" ht="15" x14ac:dyDescent="0.25">
      <c r="K8725" s="94" t="s">
        <v>23410</v>
      </c>
      <c r="L8725" s="94" t="s">
        <v>17379</v>
      </c>
    </row>
    <row r="8726" spans="11:12" ht="15" x14ac:dyDescent="0.25">
      <c r="K8726" s="94" t="s">
        <v>23411</v>
      </c>
      <c r="L8726" s="94" t="s">
        <v>17185</v>
      </c>
    </row>
    <row r="8727" spans="11:12" ht="15" x14ac:dyDescent="0.25">
      <c r="K8727" s="94" t="s">
        <v>23412</v>
      </c>
      <c r="L8727" s="94" t="s">
        <v>17489</v>
      </c>
    </row>
    <row r="8728" spans="11:12" ht="15" x14ac:dyDescent="0.25">
      <c r="K8728" s="94" t="s">
        <v>23413</v>
      </c>
      <c r="L8728" s="94" t="s">
        <v>23414</v>
      </c>
    </row>
    <row r="8729" spans="11:12" ht="15" x14ac:dyDescent="0.25">
      <c r="K8729" s="94" t="s">
        <v>23415</v>
      </c>
      <c r="L8729" s="94" t="s">
        <v>17539</v>
      </c>
    </row>
    <row r="8730" spans="11:12" ht="15" x14ac:dyDescent="0.25">
      <c r="K8730" s="94" t="s">
        <v>23416</v>
      </c>
      <c r="L8730" s="94" t="s">
        <v>17144</v>
      </c>
    </row>
    <row r="8731" spans="11:12" ht="15" x14ac:dyDescent="0.25">
      <c r="K8731" s="94" t="s">
        <v>23417</v>
      </c>
      <c r="L8731" s="94" t="s">
        <v>17144</v>
      </c>
    </row>
    <row r="8732" spans="11:12" ht="15" x14ac:dyDescent="0.25">
      <c r="K8732" s="94" t="s">
        <v>23418</v>
      </c>
      <c r="L8732" s="94" t="s">
        <v>13600</v>
      </c>
    </row>
    <row r="8733" spans="11:12" ht="15" x14ac:dyDescent="0.25">
      <c r="K8733" s="94" t="s">
        <v>23419</v>
      </c>
      <c r="L8733" s="94" t="s">
        <v>184</v>
      </c>
    </row>
    <row r="8734" spans="11:12" ht="15" x14ac:dyDescent="0.25">
      <c r="K8734" s="94" t="s">
        <v>23420</v>
      </c>
      <c r="L8734" s="94" t="s">
        <v>17079</v>
      </c>
    </row>
    <row r="8735" spans="11:12" ht="15" x14ac:dyDescent="0.25">
      <c r="K8735" s="94" t="s">
        <v>23421</v>
      </c>
      <c r="L8735" s="94" t="s">
        <v>17473</v>
      </c>
    </row>
    <row r="8736" spans="11:12" ht="15" x14ac:dyDescent="0.25">
      <c r="K8736" s="94" t="s">
        <v>23422</v>
      </c>
      <c r="L8736" s="94" t="s">
        <v>13322</v>
      </c>
    </row>
    <row r="8737" spans="11:12" ht="15" x14ac:dyDescent="0.25">
      <c r="K8737" s="94" t="s">
        <v>23423</v>
      </c>
      <c r="L8737" s="94" t="s">
        <v>17188</v>
      </c>
    </row>
    <row r="8738" spans="11:12" ht="15" x14ac:dyDescent="0.25">
      <c r="K8738" s="94" t="s">
        <v>23424</v>
      </c>
      <c r="L8738" s="94" t="s">
        <v>17362</v>
      </c>
    </row>
    <row r="8739" spans="11:12" ht="15" x14ac:dyDescent="0.25">
      <c r="K8739" s="94" t="s">
        <v>23425</v>
      </c>
      <c r="L8739" s="94" t="s">
        <v>18463</v>
      </c>
    </row>
    <row r="8740" spans="11:12" ht="15" x14ac:dyDescent="0.25">
      <c r="K8740" s="94" t="s">
        <v>23426</v>
      </c>
      <c r="L8740" s="94" t="s">
        <v>17494</v>
      </c>
    </row>
    <row r="8741" spans="11:12" ht="15" x14ac:dyDescent="0.25">
      <c r="K8741" s="94" t="s">
        <v>23427</v>
      </c>
      <c r="L8741" s="94" t="s">
        <v>17362</v>
      </c>
    </row>
    <row r="8742" spans="11:12" ht="15" x14ac:dyDescent="0.25">
      <c r="K8742" s="94" t="s">
        <v>23428</v>
      </c>
      <c r="L8742" s="94" t="s">
        <v>17144</v>
      </c>
    </row>
    <row r="8743" spans="11:12" ht="15" x14ac:dyDescent="0.25">
      <c r="K8743" s="94" t="s">
        <v>23429</v>
      </c>
      <c r="L8743" s="94" t="s">
        <v>184</v>
      </c>
    </row>
    <row r="8744" spans="11:12" ht="15" x14ac:dyDescent="0.25">
      <c r="K8744" s="94" t="s">
        <v>23430</v>
      </c>
      <c r="L8744" s="94" t="s">
        <v>17250</v>
      </c>
    </row>
    <row r="8745" spans="11:12" ht="15" x14ac:dyDescent="0.25">
      <c r="K8745" s="94" t="s">
        <v>23431</v>
      </c>
      <c r="L8745" s="94" t="s">
        <v>13837</v>
      </c>
    </row>
    <row r="8746" spans="11:12" ht="15" x14ac:dyDescent="0.25">
      <c r="K8746" s="94" t="s">
        <v>23432</v>
      </c>
      <c r="L8746" s="94" t="s">
        <v>166</v>
      </c>
    </row>
    <row r="8747" spans="11:12" ht="15" x14ac:dyDescent="0.25">
      <c r="K8747" s="94" t="s">
        <v>23433</v>
      </c>
      <c r="L8747" s="94" t="s">
        <v>182</v>
      </c>
    </row>
    <row r="8748" spans="11:12" ht="15" x14ac:dyDescent="0.25">
      <c r="K8748" s="94" t="s">
        <v>23434</v>
      </c>
      <c r="L8748" s="94" t="s">
        <v>18635</v>
      </c>
    </row>
    <row r="8749" spans="11:12" ht="15" x14ac:dyDescent="0.25">
      <c r="K8749" s="94" t="s">
        <v>23435</v>
      </c>
      <c r="L8749" s="94" t="s">
        <v>23436</v>
      </c>
    </row>
    <row r="8750" spans="11:12" ht="15" x14ac:dyDescent="0.25">
      <c r="K8750" s="94" t="s">
        <v>23437</v>
      </c>
      <c r="L8750" s="94" t="s">
        <v>15437</v>
      </c>
    </row>
    <row r="8751" spans="11:12" ht="15" x14ac:dyDescent="0.25">
      <c r="K8751" s="94" t="s">
        <v>23438</v>
      </c>
      <c r="L8751" s="94" t="s">
        <v>17258</v>
      </c>
    </row>
    <row r="8752" spans="11:12" ht="15" x14ac:dyDescent="0.25">
      <c r="K8752" s="94" t="s">
        <v>23439</v>
      </c>
      <c r="L8752" s="94" t="s">
        <v>17362</v>
      </c>
    </row>
    <row r="8753" spans="11:12" ht="15" x14ac:dyDescent="0.25">
      <c r="K8753" s="94" t="s">
        <v>23440</v>
      </c>
      <c r="L8753" s="94" t="s">
        <v>23441</v>
      </c>
    </row>
    <row r="8754" spans="11:12" ht="15" x14ac:dyDescent="0.25">
      <c r="K8754" s="94" t="s">
        <v>23442</v>
      </c>
      <c r="L8754" s="94" t="s">
        <v>23443</v>
      </c>
    </row>
    <row r="8755" spans="11:12" ht="15" x14ac:dyDescent="0.25">
      <c r="K8755" s="94" t="s">
        <v>23444</v>
      </c>
      <c r="L8755" s="94" t="s">
        <v>18684</v>
      </c>
    </row>
    <row r="8756" spans="11:12" ht="15" x14ac:dyDescent="0.25">
      <c r="K8756" s="94" t="s">
        <v>23445</v>
      </c>
      <c r="L8756" s="94" t="s">
        <v>17234</v>
      </c>
    </row>
    <row r="8757" spans="11:12" ht="15" x14ac:dyDescent="0.25">
      <c r="K8757" s="94" t="s">
        <v>23446</v>
      </c>
      <c r="L8757" s="94" t="s">
        <v>23447</v>
      </c>
    </row>
    <row r="8758" spans="11:12" ht="15" x14ac:dyDescent="0.25">
      <c r="K8758" s="94" t="s">
        <v>23448</v>
      </c>
      <c r="L8758" s="94" t="s">
        <v>17494</v>
      </c>
    </row>
    <row r="8759" spans="11:12" ht="15" x14ac:dyDescent="0.25">
      <c r="K8759" s="94" t="s">
        <v>23449</v>
      </c>
      <c r="L8759" s="94" t="s">
        <v>23450</v>
      </c>
    </row>
    <row r="8760" spans="11:12" ht="15" x14ac:dyDescent="0.25">
      <c r="K8760" s="94" t="s">
        <v>23451</v>
      </c>
      <c r="L8760" s="94" t="s">
        <v>13720</v>
      </c>
    </row>
    <row r="8761" spans="11:12" ht="15" x14ac:dyDescent="0.25">
      <c r="K8761" s="94" t="s">
        <v>23452</v>
      </c>
      <c r="L8761" s="94" t="s">
        <v>23453</v>
      </c>
    </row>
    <row r="8762" spans="11:12" ht="15" x14ac:dyDescent="0.25">
      <c r="K8762" s="94" t="s">
        <v>23454</v>
      </c>
      <c r="L8762" s="94" t="s">
        <v>18559</v>
      </c>
    </row>
    <row r="8763" spans="11:12" ht="15" x14ac:dyDescent="0.25">
      <c r="K8763" s="94" t="s">
        <v>23455</v>
      </c>
      <c r="L8763" s="94" t="s">
        <v>17362</v>
      </c>
    </row>
    <row r="8764" spans="11:12" ht="15" x14ac:dyDescent="0.25">
      <c r="K8764" s="94" t="s">
        <v>23456</v>
      </c>
      <c r="L8764" s="94" t="s">
        <v>23457</v>
      </c>
    </row>
    <row r="8765" spans="11:12" ht="15" x14ac:dyDescent="0.25">
      <c r="K8765" s="94" t="s">
        <v>23458</v>
      </c>
      <c r="L8765" s="94" t="s">
        <v>23459</v>
      </c>
    </row>
    <row r="8766" spans="11:12" ht="15" x14ac:dyDescent="0.25">
      <c r="K8766" s="94" t="s">
        <v>23460</v>
      </c>
      <c r="L8766" s="94" t="s">
        <v>12836</v>
      </c>
    </row>
    <row r="8767" spans="11:12" ht="15" x14ac:dyDescent="0.25">
      <c r="K8767" s="94" t="s">
        <v>23461</v>
      </c>
      <c r="L8767" s="94" t="s">
        <v>23462</v>
      </c>
    </row>
    <row r="8768" spans="11:12" ht="15" x14ac:dyDescent="0.25">
      <c r="K8768" s="94" t="s">
        <v>23463</v>
      </c>
      <c r="L8768" s="94" t="s">
        <v>23408</v>
      </c>
    </row>
    <row r="8769" spans="11:12" ht="15" x14ac:dyDescent="0.25">
      <c r="K8769" s="94" t="s">
        <v>23464</v>
      </c>
      <c r="L8769" s="94" t="s">
        <v>23465</v>
      </c>
    </row>
    <row r="8770" spans="11:12" ht="15" x14ac:dyDescent="0.25">
      <c r="K8770" s="94" t="s">
        <v>23466</v>
      </c>
      <c r="L8770" s="94" t="s">
        <v>17485</v>
      </c>
    </row>
    <row r="8771" spans="11:12" ht="15" x14ac:dyDescent="0.25">
      <c r="K8771" s="94" t="s">
        <v>23467</v>
      </c>
      <c r="L8771" s="94" t="s">
        <v>23468</v>
      </c>
    </row>
    <row r="8772" spans="11:12" ht="15" x14ac:dyDescent="0.25">
      <c r="K8772" s="94" t="s">
        <v>23469</v>
      </c>
      <c r="L8772" s="94" t="s">
        <v>17354</v>
      </c>
    </row>
    <row r="8773" spans="11:12" ht="15" x14ac:dyDescent="0.25">
      <c r="K8773" s="94" t="s">
        <v>23470</v>
      </c>
      <c r="L8773" s="94" t="s">
        <v>17362</v>
      </c>
    </row>
    <row r="8774" spans="11:12" ht="15" x14ac:dyDescent="0.25">
      <c r="K8774" s="94" t="s">
        <v>23471</v>
      </c>
      <c r="L8774" s="94" t="s">
        <v>17095</v>
      </c>
    </row>
    <row r="8775" spans="11:12" ht="15" x14ac:dyDescent="0.25">
      <c r="K8775" s="94" t="s">
        <v>23472</v>
      </c>
      <c r="L8775" s="94" t="s">
        <v>23408</v>
      </c>
    </row>
    <row r="8776" spans="11:12" ht="15" x14ac:dyDescent="0.25">
      <c r="K8776" s="94" t="s">
        <v>23473</v>
      </c>
      <c r="L8776" s="94" t="s">
        <v>23474</v>
      </c>
    </row>
    <row r="8777" spans="11:12" ht="15" x14ac:dyDescent="0.25">
      <c r="K8777" s="94" t="s">
        <v>23475</v>
      </c>
      <c r="L8777" s="94" t="s">
        <v>13418</v>
      </c>
    </row>
    <row r="8778" spans="11:12" ht="15" x14ac:dyDescent="0.25">
      <c r="K8778" s="94" t="s">
        <v>23476</v>
      </c>
      <c r="L8778" s="94" t="s">
        <v>17188</v>
      </c>
    </row>
    <row r="8779" spans="11:12" ht="15" x14ac:dyDescent="0.25">
      <c r="K8779" s="94" t="s">
        <v>23477</v>
      </c>
      <c r="L8779" s="94" t="s">
        <v>15437</v>
      </c>
    </row>
    <row r="8780" spans="11:12" ht="15" x14ac:dyDescent="0.25">
      <c r="K8780" s="94" t="s">
        <v>23478</v>
      </c>
      <c r="L8780" s="94" t="s">
        <v>23447</v>
      </c>
    </row>
    <row r="8781" spans="11:12" ht="15" x14ac:dyDescent="0.25">
      <c r="K8781" s="94" t="s">
        <v>23479</v>
      </c>
      <c r="L8781" s="94" t="s">
        <v>17763</v>
      </c>
    </row>
    <row r="8782" spans="11:12" ht="15" x14ac:dyDescent="0.25">
      <c r="K8782" s="94" t="s">
        <v>23480</v>
      </c>
      <c r="L8782" s="94" t="s">
        <v>17568</v>
      </c>
    </row>
    <row r="8783" spans="11:12" ht="15" x14ac:dyDescent="0.25">
      <c r="K8783" s="94" t="s">
        <v>23481</v>
      </c>
      <c r="L8783" s="94" t="s">
        <v>17095</v>
      </c>
    </row>
    <row r="8784" spans="11:12" ht="15" x14ac:dyDescent="0.25">
      <c r="K8784" s="94" t="s">
        <v>23482</v>
      </c>
      <c r="L8784" s="94" t="s">
        <v>17511</v>
      </c>
    </row>
    <row r="8785" spans="11:12" ht="15" x14ac:dyDescent="0.25">
      <c r="K8785" s="94" t="s">
        <v>23483</v>
      </c>
      <c r="L8785" s="94" t="s">
        <v>23484</v>
      </c>
    </row>
    <row r="8786" spans="11:12" ht="15" x14ac:dyDescent="0.25">
      <c r="K8786" s="94" t="s">
        <v>23485</v>
      </c>
      <c r="L8786" s="94" t="s">
        <v>13418</v>
      </c>
    </row>
    <row r="8787" spans="11:12" ht="15" x14ac:dyDescent="0.25">
      <c r="K8787" s="94" t="s">
        <v>23486</v>
      </c>
      <c r="L8787" s="94" t="s">
        <v>23487</v>
      </c>
    </row>
    <row r="8788" spans="11:12" ht="15" x14ac:dyDescent="0.25">
      <c r="K8788" s="94" t="s">
        <v>23488</v>
      </c>
      <c r="L8788" s="94" t="s">
        <v>23447</v>
      </c>
    </row>
    <row r="8789" spans="11:12" ht="15" x14ac:dyDescent="0.25">
      <c r="K8789" s="94" t="s">
        <v>23489</v>
      </c>
      <c r="L8789" s="94" t="s">
        <v>18808</v>
      </c>
    </row>
    <row r="8790" spans="11:12" ht="15" x14ac:dyDescent="0.25">
      <c r="K8790" s="94" t="s">
        <v>23490</v>
      </c>
      <c r="L8790" s="94" t="s">
        <v>23491</v>
      </c>
    </row>
    <row r="8791" spans="11:12" ht="15" x14ac:dyDescent="0.25">
      <c r="K8791" s="94" t="s">
        <v>24437</v>
      </c>
      <c r="L8791" s="94" t="s">
        <v>24438</v>
      </c>
    </row>
    <row r="8792" spans="11:12" ht="15" x14ac:dyDescent="0.25">
      <c r="K8792" s="94" t="s">
        <v>24439</v>
      </c>
      <c r="L8792" s="94" t="s">
        <v>24440</v>
      </c>
    </row>
    <row r="8793" spans="11:12" ht="15" x14ac:dyDescent="0.25">
      <c r="K8793" s="94" t="s">
        <v>24441</v>
      </c>
      <c r="L8793" s="94" t="s">
        <v>24442</v>
      </c>
    </row>
    <row r="8794" spans="11:12" ht="15" x14ac:dyDescent="0.25">
      <c r="K8794" s="94" t="s">
        <v>23492</v>
      </c>
      <c r="L8794" s="94" t="s">
        <v>23493</v>
      </c>
    </row>
    <row r="8795" spans="11:12" ht="15" x14ac:dyDescent="0.25">
      <c r="K8795" s="94" t="s">
        <v>23494</v>
      </c>
      <c r="L8795" s="94" t="s">
        <v>23495</v>
      </c>
    </row>
    <row r="8796" spans="11:12" ht="15" x14ac:dyDescent="0.25">
      <c r="K8796" s="94" t="s">
        <v>24443</v>
      </c>
      <c r="L8796" s="94" t="s">
        <v>24444</v>
      </c>
    </row>
    <row r="8797" spans="11:12" ht="15" x14ac:dyDescent="0.25">
      <c r="K8797" s="94" t="s">
        <v>24445</v>
      </c>
      <c r="L8797" s="94" t="s">
        <v>24446</v>
      </c>
    </row>
    <row r="8798" spans="11:12" ht="15" x14ac:dyDescent="0.25">
      <c r="K8798" s="94" t="s">
        <v>9598</v>
      </c>
      <c r="L8798" s="94" t="s">
        <v>13810</v>
      </c>
    </row>
    <row r="8799" spans="11:12" ht="15" x14ac:dyDescent="0.25">
      <c r="K8799" s="94" t="s">
        <v>24447</v>
      </c>
      <c r="L8799" s="94" t="s">
        <v>17228</v>
      </c>
    </row>
    <row r="8800" spans="11:12" ht="15" x14ac:dyDescent="0.25">
      <c r="K8800" s="94" t="s">
        <v>24448</v>
      </c>
      <c r="L8800" s="94" t="s">
        <v>15437</v>
      </c>
    </row>
    <row r="8801" spans="11:12" ht="15" x14ac:dyDescent="0.25">
      <c r="K8801" s="94" t="s">
        <v>24449</v>
      </c>
      <c r="L8801" s="94" t="s">
        <v>24450</v>
      </c>
    </row>
    <row r="8802" spans="11:12" ht="15" x14ac:dyDescent="0.25">
      <c r="K8802" s="94" t="s">
        <v>24451</v>
      </c>
      <c r="L8802" s="94" t="s">
        <v>17147</v>
      </c>
    </row>
    <row r="8803" spans="11:12" ht="15" x14ac:dyDescent="0.25">
      <c r="K8803" s="94" t="s">
        <v>24452</v>
      </c>
      <c r="L8803" s="94" t="s">
        <v>13247</v>
      </c>
    </row>
    <row r="8804" spans="11:12" ht="15" x14ac:dyDescent="0.25">
      <c r="K8804" s="94" t="s">
        <v>24453</v>
      </c>
      <c r="L8804" s="94" t="s">
        <v>24454</v>
      </c>
    </row>
    <row r="8805" spans="11:12" ht="15" x14ac:dyDescent="0.25">
      <c r="K8805" s="94" t="s">
        <v>24455</v>
      </c>
      <c r="L8805" s="94" t="s">
        <v>13699</v>
      </c>
    </row>
    <row r="8806" spans="11:12" ht="15" x14ac:dyDescent="0.25">
      <c r="K8806" s="94" t="s">
        <v>24456</v>
      </c>
      <c r="L8806" s="94" t="s">
        <v>24457</v>
      </c>
    </row>
    <row r="8807" spans="11:12" ht="15" x14ac:dyDescent="0.25">
      <c r="K8807" s="94" t="s">
        <v>24458</v>
      </c>
      <c r="L8807" s="94" t="s">
        <v>24457</v>
      </c>
    </row>
    <row r="8808" spans="11:12" ht="15" x14ac:dyDescent="0.25">
      <c r="K8808" s="94" t="s">
        <v>24459</v>
      </c>
      <c r="L8808" s="94" t="s">
        <v>24460</v>
      </c>
    </row>
    <row r="8809" spans="11:12" ht="15" x14ac:dyDescent="0.25">
      <c r="K8809" s="94" t="s">
        <v>24461</v>
      </c>
      <c r="L8809" s="94" t="s">
        <v>23462</v>
      </c>
    </row>
    <row r="8810" spans="11:12" ht="15" x14ac:dyDescent="0.25">
      <c r="K8810" s="94" t="s">
        <v>24462</v>
      </c>
      <c r="L8810" s="94" t="s">
        <v>13726</v>
      </c>
    </row>
    <row r="8811" spans="11:12" ht="15" x14ac:dyDescent="0.25">
      <c r="K8811" s="94" t="s">
        <v>24463</v>
      </c>
      <c r="L8811" s="94" t="s">
        <v>24464</v>
      </c>
    </row>
    <row r="8812" spans="11:12" ht="15" x14ac:dyDescent="0.25">
      <c r="K8812" s="94" t="s">
        <v>24465</v>
      </c>
      <c r="L8812" s="94" t="s">
        <v>23447</v>
      </c>
    </row>
    <row r="8813" spans="11:12" ht="15" x14ac:dyDescent="0.25">
      <c r="K8813" s="94" t="s">
        <v>24466</v>
      </c>
      <c r="L8813" s="94" t="s">
        <v>23447</v>
      </c>
    </row>
    <row r="8814" spans="11:12" ht="15" x14ac:dyDescent="0.25">
      <c r="K8814" s="94" t="s">
        <v>24467</v>
      </c>
      <c r="L8814" s="94" t="s">
        <v>17834</v>
      </c>
    </row>
    <row r="8815" spans="11:12" ht="15" x14ac:dyDescent="0.25">
      <c r="K8815" s="94" t="s">
        <v>24468</v>
      </c>
      <c r="L8815" s="94" t="s">
        <v>13816</v>
      </c>
    </row>
    <row r="8816" spans="11:12" ht="15" x14ac:dyDescent="0.25">
      <c r="K8816" s="94" t="s">
        <v>24469</v>
      </c>
      <c r="L8816" s="94" t="s">
        <v>17568</v>
      </c>
    </row>
    <row r="8817" spans="11:12" ht="15" x14ac:dyDescent="0.25">
      <c r="K8817" s="94" t="s">
        <v>24470</v>
      </c>
      <c r="L8817" s="94" t="s">
        <v>23447</v>
      </c>
    </row>
    <row r="8818" spans="11:12" ht="15" x14ac:dyDescent="0.25">
      <c r="K8818" s="94" t="s">
        <v>24471</v>
      </c>
      <c r="L8818" s="94" t="s">
        <v>13247</v>
      </c>
    </row>
    <row r="8819" spans="11:12" ht="15" x14ac:dyDescent="0.25">
      <c r="K8819" s="94" t="s">
        <v>24472</v>
      </c>
      <c r="L8819" s="94" t="s">
        <v>24473</v>
      </c>
    </row>
    <row r="8820" spans="11:12" ht="15" x14ac:dyDescent="0.25">
      <c r="K8820" s="94" t="s">
        <v>24474</v>
      </c>
      <c r="L8820" s="94" t="s">
        <v>13699</v>
      </c>
    </row>
    <row r="8821" spans="11:12" ht="15" x14ac:dyDescent="0.25">
      <c r="K8821" s="94" t="s">
        <v>24475</v>
      </c>
      <c r="L8821" s="94" t="s">
        <v>23447</v>
      </c>
    </row>
    <row r="8822" spans="11:12" ht="15" x14ac:dyDescent="0.25">
      <c r="K8822" s="94" t="s">
        <v>24476</v>
      </c>
      <c r="L8822" s="94" t="s">
        <v>14775</v>
      </c>
    </row>
    <row r="8823" spans="11:12" ht="15" x14ac:dyDescent="0.25">
      <c r="K8823" s="94" t="s">
        <v>24477</v>
      </c>
      <c r="L8823" s="94" t="s">
        <v>24478</v>
      </c>
    </row>
    <row r="8824" spans="11:12" ht="15" x14ac:dyDescent="0.25">
      <c r="K8824" s="94" t="s">
        <v>24479</v>
      </c>
      <c r="L8824" s="94" t="s">
        <v>24480</v>
      </c>
    </row>
    <row r="8825" spans="11:12" ht="15" x14ac:dyDescent="0.25">
      <c r="K8825" s="94" t="s">
        <v>24481</v>
      </c>
      <c r="L8825" s="94" t="s">
        <v>17107</v>
      </c>
    </row>
    <row r="8826" spans="11:12" ht="15" x14ac:dyDescent="0.25">
      <c r="K8826" s="94" t="s">
        <v>24482</v>
      </c>
      <c r="L8826" s="94" t="s">
        <v>18808</v>
      </c>
    </row>
    <row r="8827" spans="11:12" ht="15" x14ac:dyDescent="0.25">
      <c r="K8827" s="94" t="s">
        <v>24483</v>
      </c>
      <c r="L8827" s="94" t="s">
        <v>13803</v>
      </c>
    </row>
    <row r="8828" spans="11:12" ht="15" x14ac:dyDescent="0.25">
      <c r="K8828" s="94" t="s">
        <v>24484</v>
      </c>
      <c r="L8828" s="94" t="s">
        <v>24485</v>
      </c>
    </row>
    <row r="8829" spans="11:12" ht="15" x14ac:dyDescent="0.25">
      <c r="K8829" s="94" t="s">
        <v>24486</v>
      </c>
      <c r="L8829" s="94" t="s">
        <v>24487</v>
      </c>
    </row>
    <row r="8830" spans="11:12" ht="15" x14ac:dyDescent="0.25">
      <c r="K8830" s="94" t="s">
        <v>24488</v>
      </c>
      <c r="L8830" s="94" t="s">
        <v>23447</v>
      </c>
    </row>
    <row r="8831" spans="11:12" ht="15" x14ac:dyDescent="0.25">
      <c r="K8831" s="94" t="s">
        <v>24489</v>
      </c>
      <c r="L8831" s="94" t="s">
        <v>24454</v>
      </c>
    </row>
    <row r="8832" spans="11:12" ht="15" x14ac:dyDescent="0.25">
      <c r="K8832" s="94" t="s">
        <v>24490</v>
      </c>
      <c r="L8832" s="94" t="s">
        <v>24491</v>
      </c>
    </row>
    <row r="8833" spans="11:12" ht="15" x14ac:dyDescent="0.25">
      <c r="K8833" s="94" t="s">
        <v>24492</v>
      </c>
      <c r="L8833" s="94" t="s">
        <v>24454</v>
      </c>
    </row>
    <row r="8834" spans="11:12" ht="15" x14ac:dyDescent="0.25">
      <c r="K8834" s="94" t="s">
        <v>24493</v>
      </c>
      <c r="L8834" s="94" t="s">
        <v>15437</v>
      </c>
    </row>
    <row r="8835" spans="11:12" ht="15" x14ac:dyDescent="0.25">
      <c r="K8835" s="94" t="s">
        <v>24494</v>
      </c>
      <c r="L8835" s="94" t="s">
        <v>24495</v>
      </c>
    </row>
    <row r="8836" spans="11:12" ht="15" x14ac:dyDescent="0.25">
      <c r="K8836" s="94" t="s">
        <v>24496</v>
      </c>
      <c r="L8836" s="94" t="s">
        <v>18812</v>
      </c>
    </row>
    <row r="8837" spans="11:12" ht="15" x14ac:dyDescent="0.25">
      <c r="K8837" s="94" t="s">
        <v>24497</v>
      </c>
      <c r="L8837" s="94" t="s">
        <v>24473</v>
      </c>
    </row>
    <row r="8838" spans="11:12" ht="15" x14ac:dyDescent="0.25">
      <c r="K8838" s="94" t="s">
        <v>24498</v>
      </c>
      <c r="L8838" s="94" t="s">
        <v>24499</v>
      </c>
    </row>
    <row r="8839" spans="11:12" ht="15" x14ac:dyDescent="0.25">
      <c r="K8839" s="94" t="s">
        <v>24500</v>
      </c>
      <c r="L8839" s="94" t="s">
        <v>17174</v>
      </c>
    </row>
    <row r="8840" spans="11:12" ht="15" x14ac:dyDescent="0.25">
      <c r="K8840" s="94" t="s">
        <v>24501</v>
      </c>
      <c r="L8840" s="94" t="s">
        <v>17397</v>
      </c>
    </row>
    <row r="8841" spans="11:12" ht="15" x14ac:dyDescent="0.25">
      <c r="K8841" s="94" t="s">
        <v>24502</v>
      </c>
      <c r="L8841" s="94" t="s">
        <v>24503</v>
      </c>
    </row>
    <row r="8842" spans="11:12" ht="15" x14ac:dyDescent="0.25">
      <c r="K8842" s="94" t="s">
        <v>24504</v>
      </c>
      <c r="L8842" s="94" t="s">
        <v>17327</v>
      </c>
    </row>
    <row r="8843" spans="11:12" ht="15" x14ac:dyDescent="0.25">
      <c r="K8843" s="94" t="s">
        <v>24505</v>
      </c>
      <c r="L8843" s="94" t="s">
        <v>23447</v>
      </c>
    </row>
    <row r="8844" spans="11:12" ht="15" x14ac:dyDescent="0.25">
      <c r="K8844" s="94" t="s">
        <v>24506</v>
      </c>
      <c r="L8844" s="94" t="s">
        <v>24507</v>
      </c>
    </row>
    <row r="8845" spans="11:12" ht="15" x14ac:dyDescent="0.25">
      <c r="K8845" s="94" t="s">
        <v>24508</v>
      </c>
      <c r="L8845" s="94" t="s">
        <v>24509</v>
      </c>
    </row>
    <row r="8846" spans="11:12" ht="15" x14ac:dyDescent="0.25">
      <c r="K8846" s="94" t="s">
        <v>24510</v>
      </c>
      <c r="L8846" s="94" t="s">
        <v>24511</v>
      </c>
    </row>
    <row r="8847" spans="11:12" ht="15" x14ac:dyDescent="0.25">
      <c r="K8847" s="94" t="s">
        <v>24512</v>
      </c>
      <c r="L8847" s="94" t="s">
        <v>24513</v>
      </c>
    </row>
    <row r="8848" spans="11:12" ht="15" x14ac:dyDescent="0.25">
      <c r="K8848" s="94" t="s">
        <v>24514</v>
      </c>
      <c r="L8848" s="94" t="s">
        <v>175</v>
      </c>
    </row>
    <row r="8849" spans="11:12" ht="15" x14ac:dyDescent="0.25">
      <c r="K8849" s="94" t="s">
        <v>24515</v>
      </c>
      <c r="L8849" s="94" t="s">
        <v>23447</v>
      </c>
    </row>
    <row r="8850" spans="11:12" ht="15" x14ac:dyDescent="0.25">
      <c r="K8850" s="94" t="s">
        <v>24516</v>
      </c>
      <c r="L8850" s="94" t="s">
        <v>15437</v>
      </c>
    </row>
    <row r="8851" spans="11:12" ht="15" x14ac:dyDescent="0.25">
      <c r="K8851" s="94" t="s">
        <v>24517</v>
      </c>
      <c r="L8851" s="94" t="s">
        <v>12136</v>
      </c>
    </row>
    <row r="8852" spans="11:12" ht="15" x14ac:dyDescent="0.25">
      <c r="K8852" s="94" t="s">
        <v>24518</v>
      </c>
      <c r="L8852" s="94" t="s">
        <v>23447</v>
      </c>
    </row>
    <row r="8853" spans="11:12" ht="15" x14ac:dyDescent="0.25">
      <c r="K8853" s="94" t="s">
        <v>24519</v>
      </c>
      <c r="L8853" s="94" t="s">
        <v>23447</v>
      </c>
    </row>
    <row r="8854" spans="11:12" ht="15" x14ac:dyDescent="0.25">
      <c r="K8854" s="94" t="s">
        <v>24520</v>
      </c>
      <c r="L8854" s="94" t="s">
        <v>23447</v>
      </c>
    </row>
    <row r="8855" spans="11:12" ht="15" x14ac:dyDescent="0.25">
      <c r="K8855" s="94" t="s">
        <v>24521</v>
      </c>
      <c r="L8855" s="94" t="s">
        <v>13698</v>
      </c>
    </row>
    <row r="8856" spans="11:12" ht="15" x14ac:dyDescent="0.25">
      <c r="K8856" s="94" t="s">
        <v>24522</v>
      </c>
      <c r="L8856" s="94" t="s">
        <v>12682</v>
      </c>
    </row>
    <row r="8857" spans="11:12" ht="15" x14ac:dyDescent="0.25">
      <c r="K8857" s="94" t="s">
        <v>24523</v>
      </c>
      <c r="L8857" s="94" t="s">
        <v>13690</v>
      </c>
    </row>
    <row r="8858" spans="11:12" ht="15" x14ac:dyDescent="0.25">
      <c r="K8858" s="94" t="s">
        <v>24524</v>
      </c>
      <c r="L8858" s="94" t="s">
        <v>17568</v>
      </c>
    </row>
    <row r="8859" spans="11:12" ht="15" x14ac:dyDescent="0.25">
      <c r="K8859" s="94" t="s">
        <v>24525</v>
      </c>
      <c r="L8859" s="94" t="s">
        <v>13699</v>
      </c>
    </row>
    <row r="8860" spans="11:12" ht="15" x14ac:dyDescent="0.25">
      <c r="K8860" s="94" t="s">
        <v>24526</v>
      </c>
      <c r="L8860" s="94" t="s">
        <v>24527</v>
      </c>
    </row>
    <row r="8861" spans="11:12" ht="15" x14ac:dyDescent="0.25">
      <c r="K8861" s="94" t="s">
        <v>24528</v>
      </c>
      <c r="L8861" s="94" t="s">
        <v>24529</v>
      </c>
    </row>
    <row r="8862" spans="11:12" ht="15" x14ac:dyDescent="0.25">
      <c r="K8862" s="94" t="s">
        <v>24530</v>
      </c>
      <c r="L8862" s="94" t="s">
        <v>24473</v>
      </c>
    </row>
    <row r="8863" spans="11:12" ht="15" x14ac:dyDescent="0.25">
      <c r="K8863" s="94" t="s">
        <v>24531</v>
      </c>
      <c r="L8863" s="94" t="s">
        <v>23357</v>
      </c>
    </row>
    <row r="8864" spans="11:12" ht="15" x14ac:dyDescent="0.25">
      <c r="K8864" s="94" t="s">
        <v>24532</v>
      </c>
      <c r="L8864" s="94" t="s">
        <v>24533</v>
      </c>
    </row>
    <row r="8865" spans="11:12" ht="15" x14ac:dyDescent="0.25">
      <c r="K8865" s="94" t="s">
        <v>24534</v>
      </c>
      <c r="L8865" s="94" t="s">
        <v>17542</v>
      </c>
    </row>
    <row r="8866" spans="11:12" ht="15" x14ac:dyDescent="0.25">
      <c r="K8866" s="94" t="s">
        <v>24535</v>
      </c>
      <c r="L8866" s="94" t="s">
        <v>17568</v>
      </c>
    </row>
    <row r="8867" spans="11:12" ht="15" x14ac:dyDescent="0.25">
      <c r="K8867" s="94" t="s">
        <v>24536</v>
      </c>
      <c r="L8867" s="94" t="s">
        <v>23447</v>
      </c>
    </row>
    <row r="8868" spans="11:12" ht="15" x14ac:dyDescent="0.25">
      <c r="K8868" s="94" t="s">
        <v>24537</v>
      </c>
      <c r="L8868" s="94" t="s">
        <v>24538</v>
      </c>
    </row>
    <row r="8869" spans="11:12" ht="15" x14ac:dyDescent="0.25">
      <c r="K8869" s="94" t="s">
        <v>24539</v>
      </c>
      <c r="L8869" s="94" t="s">
        <v>24540</v>
      </c>
    </row>
    <row r="8870" spans="11:12" ht="15" x14ac:dyDescent="0.25">
      <c r="K8870" s="94" t="s">
        <v>24541</v>
      </c>
      <c r="L8870" s="94" t="s">
        <v>24542</v>
      </c>
    </row>
    <row r="8871" spans="11:12" ht="15" x14ac:dyDescent="0.25">
      <c r="K8871" s="94" t="s">
        <v>24543</v>
      </c>
      <c r="L8871" s="94" t="s">
        <v>23447</v>
      </c>
    </row>
    <row r="8872" spans="11:12" ht="15" x14ac:dyDescent="0.25">
      <c r="K8872" s="94" t="s">
        <v>24544</v>
      </c>
      <c r="L8872" s="94" t="s">
        <v>17374</v>
      </c>
    </row>
    <row r="8873" spans="11:12" ht="15" x14ac:dyDescent="0.25">
      <c r="K8873" s="94" t="s">
        <v>24545</v>
      </c>
      <c r="L8873" s="94" t="s">
        <v>13093</v>
      </c>
    </row>
    <row r="8874" spans="11:12" ht="15" x14ac:dyDescent="0.25">
      <c r="K8874" s="94" t="s">
        <v>24546</v>
      </c>
      <c r="L8874" s="94" t="s">
        <v>24513</v>
      </c>
    </row>
    <row r="8875" spans="11:12" ht="15" x14ac:dyDescent="0.25">
      <c r="K8875" s="94" t="s">
        <v>24547</v>
      </c>
      <c r="L8875" s="94" t="s">
        <v>24548</v>
      </c>
    </row>
    <row r="8876" spans="11:12" ht="15" x14ac:dyDescent="0.25">
      <c r="K8876" s="94" t="s">
        <v>24549</v>
      </c>
      <c r="L8876" s="94" t="s">
        <v>24550</v>
      </c>
    </row>
    <row r="8877" spans="11:12" ht="15" x14ac:dyDescent="0.25">
      <c r="K8877" s="94" t="s">
        <v>24551</v>
      </c>
      <c r="L8877" s="94" t="s">
        <v>24552</v>
      </c>
    </row>
    <row r="8878" spans="11:12" ht="15" x14ac:dyDescent="0.25">
      <c r="K8878" s="94" t="s">
        <v>24553</v>
      </c>
      <c r="L8878" s="94" t="s">
        <v>24554</v>
      </c>
    </row>
    <row r="8879" spans="11:12" ht="15" x14ac:dyDescent="0.25">
      <c r="K8879" s="94" t="s">
        <v>24555</v>
      </c>
      <c r="L8879" s="94" t="s">
        <v>24556</v>
      </c>
    </row>
    <row r="8880" spans="11:12" ht="15" x14ac:dyDescent="0.25">
      <c r="K8880" s="94" t="s">
        <v>24557</v>
      </c>
      <c r="L8880" s="94" t="s">
        <v>17095</v>
      </c>
    </row>
    <row r="8881" spans="11:12" ht="15" x14ac:dyDescent="0.25">
      <c r="K8881" s="94" t="s">
        <v>24558</v>
      </c>
      <c r="L8881" s="94" t="s">
        <v>17568</v>
      </c>
    </row>
    <row r="8882" spans="11:12" ht="15" x14ac:dyDescent="0.25">
      <c r="K8882" s="94" t="s">
        <v>24559</v>
      </c>
      <c r="L8882" s="94" t="s">
        <v>24560</v>
      </c>
    </row>
    <row r="8883" spans="11:12" ht="15" x14ac:dyDescent="0.25">
      <c r="K8883" s="94" t="s">
        <v>24561</v>
      </c>
      <c r="L8883" s="94" t="s">
        <v>24562</v>
      </c>
    </row>
    <row r="8884" spans="11:12" ht="15" x14ac:dyDescent="0.25">
      <c r="K8884" s="94" t="s">
        <v>24563</v>
      </c>
      <c r="L8884" s="94" t="s">
        <v>13699</v>
      </c>
    </row>
    <row r="8885" spans="11:12" ht="15" x14ac:dyDescent="0.25">
      <c r="K8885" s="94" t="s">
        <v>24564</v>
      </c>
      <c r="L8885" s="94" t="s">
        <v>17239</v>
      </c>
    </row>
    <row r="8886" spans="11:12" ht="15" x14ac:dyDescent="0.25">
      <c r="K8886" s="94" t="s">
        <v>24565</v>
      </c>
      <c r="L8886" s="94" t="s">
        <v>24566</v>
      </c>
    </row>
    <row r="8887" spans="11:12" ht="15" x14ac:dyDescent="0.25">
      <c r="K8887" s="94" t="s">
        <v>24567</v>
      </c>
      <c r="L8887" s="94" t="s">
        <v>13489</v>
      </c>
    </row>
    <row r="8888" spans="11:12" ht="15" x14ac:dyDescent="0.25">
      <c r="K8888" s="94" t="s">
        <v>24568</v>
      </c>
      <c r="L8888" s="94" t="s">
        <v>24569</v>
      </c>
    </row>
    <row r="8889" spans="11:12" ht="15" x14ac:dyDescent="0.25">
      <c r="K8889" s="94" t="s">
        <v>24570</v>
      </c>
      <c r="L8889" s="94" t="s">
        <v>24571</v>
      </c>
    </row>
    <row r="8890" spans="11:12" ht="15" x14ac:dyDescent="0.25">
      <c r="K8890" s="94" t="s">
        <v>24572</v>
      </c>
      <c r="L8890" s="94" t="s">
        <v>17577</v>
      </c>
    </row>
    <row r="8891" spans="11:12" ht="15" x14ac:dyDescent="0.25">
      <c r="K8891" s="94" t="s">
        <v>24573</v>
      </c>
      <c r="L8891" s="94" t="s">
        <v>24574</v>
      </c>
    </row>
    <row r="8892" spans="11:12" ht="15" x14ac:dyDescent="0.25">
      <c r="K8892" s="94" t="s">
        <v>24575</v>
      </c>
      <c r="L8892" s="94" t="s">
        <v>24576</v>
      </c>
    </row>
    <row r="8893" spans="11:12" ht="15" x14ac:dyDescent="0.25">
      <c r="K8893" s="94" t="s">
        <v>24577</v>
      </c>
      <c r="L8893" s="94" t="s">
        <v>24578</v>
      </c>
    </row>
    <row r="8894" spans="11:12" ht="15" x14ac:dyDescent="0.25">
      <c r="K8894" s="94" t="s">
        <v>24579</v>
      </c>
      <c r="L8894" s="94" t="s">
        <v>24580</v>
      </c>
    </row>
    <row r="8895" spans="11:12" ht="15" x14ac:dyDescent="0.25">
      <c r="K8895" s="94" t="s">
        <v>9599</v>
      </c>
      <c r="L8895" s="94" t="s">
        <v>13691</v>
      </c>
    </row>
    <row r="8896" spans="11:12" ht="15" x14ac:dyDescent="0.25">
      <c r="K8896" s="94" t="s">
        <v>9600</v>
      </c>
      <c r="L8896" s="94" t="s">
        <v>17717</v>
      </c>
    </row>
    <row r="8897" spans="11:12" ht="15" x14ac:dyDescent="0.25">
      <c r="K8897" s="94" t="s">
        <v>9601</v>
      </c>
      <c r="L8897" s="94" t="s">
        <v>17718</v>
      </c>
    </row>
    <row r="8898" spans="11:12" ht="15" x14ac:dyDescent="0.25">
      <c r="K8898" s="94" t="s">
        <v>9602</v>
      </c>
      <c r="L8898" s="94" t="s">
        <v>12836</v>
      </c>
    </row>
    <row r="8899" spans="11:12" ht="15" x14ac:dyDescent="0.25">
      <c r="K8899" s="94" t="s">
        <v>9603</v>
      </c>
      <c r="L8899" s="94" t="s">
        <v>17719</v>
      </c>
    </row>
    <row r="8900" spans="11:12" ht="15" x14ac:dyDescent="0.25">
      <c r="K8900" s="94" t="s">
        <v>9604</v>
      </c>
      <c r="L8900" s="94" t="s">
        <v>17408</v>
      </c>
    </row>
    <row r="8901" spans="11:12" ht="15" x14ac:dyDescent="0.25">
      <c r="K8901" s="94" t="s">
        <v>9605</v>
      </c>
      <c r="L8901" s="94" t="s">
        <v>13132</v>
      </c>
    </row>
    <row r="8902" spans="11:12" ht="15" x14ac:dyDescent="0.25">
      <c r="K8902" s="94" t="s">
        <v>9606</v>
      </c>
      <c r="L8902" s="94" t="s">
        <v>17720</v>
      </c>
    </row>
    <row r="8903" spans="11:12" ht="15" x14ac:dyDescent="0.25">
      <c r="K8903" s="94" t="s">
        <v>9607</v>
      </c>
      <c r="L8903" s="94" t="s">
        <v>13319</v>
      </c>
    </row>
    <row r="8904" spans="11:12" ht="15" x14ac:dyDescent="0.25">
      <c r="K8904" s="94" t="s">
        <v>9608</v>
      </c>
      <c r="L8904" s="94" t="s">
        <v>13245</v>
      </c>
    </row>
    <row r="8905" spans="11:12" ht="15" x14ac:dyDescent="0.25">
      <c r="K8905" s="94" t="s">
        <v>9609</v>
      </c>
      <c r="L8905" s="94" t="s">
        <v>13455</v>
      </c>
    </row>
    <row r="8906" spans="11:12" ht="15" x14ac:dyDescent="0.25">
      <c r="K8906" s="94" t="s">
        <v>9610</v>
      </c>
      <c r="L8906" s="94" t="s">
        <v>13726</v>
      </c>
    </row>
    <row r="8907" spans="11:12" ht="15" x14ac:dyDescent="0.25">
      <c r="K8907" s="94" t="s">
        <v>9611</v>
      </c>
      <c r="L8907" s="94" t="s">
        <v>17721</v>
      </c>
    </row>
    <row r="8908" spans="11:12" ht="15" x14ac:dyDescent="0.25">
      <c r="K8908" s="94" t="s">
        <v>9612</v>
      </c>
      <c r="L8908" s="94" t="s">
        <v>17433</v>
      </c>
    </row>
    <row r="8909" spans="11:12" ht="15" x14ac:dyDescent="0.25">
      <c r="K8909" s="94" t="s">
        <v>9613</v>
      </c>
      <c r="L8909" s="94" t="s">
        <v>17481</v>
      </c>
    </row>
    <row r="8910" spans="11:12" ht="15" x14ac:dyDescent="0.25">
      <c r="K8910" s="94" t="s">
        <v>9614</v>
      </c>
      <c r="L8910" s="94" t="s">
        <v>12498</v>
      </c>
    </row>
    <row r="8911" spans="11:12" ht="15" x14ac:dyDescent="0.25">
      <c r="K8911" s="94" t="s">
        <v>9615</v>
      </c>
      <c r="L8911" s="94" t="s">
        <v>13438</v>
      </c>
    </row>
    <row r="8912" spans="11:12" ht="15" x14ac:dyDescent="0.25">
      <c r="K8912" s="94" t="s">
        <v>9616</v>
      </c>
      <c r="L8912" s="94" t="s">
        <v>13282</v>
      </c>
    </row>
    <row r="8913" spans="11:12" ht="15" x14ac:dyDescent="0.25">
      <c r="K8913" s="94" t="s">
        <v>9617</v>
      </c>
      <c r="L8913" s="94" t="s">
        <v>17722</v>
      </c>
    </row>
    <row r="8914" spans="11:12" ht="15" x14ac:dyDescent="0.25">
      <c r="K8914" s="94" t="s">
        <v>9618</v>
      </c>
      <c r="L8914" s="94" t="s">
        <v>17723</v>
      </c>
    </row>
    <row r="8915" spans="11:12" ht="15" x14ac:dyDescent="0.25">
      <c r="K8915" s="94" t="s">
        <v>9619</v>
      </c>
      <c r="L8915" s="94" t="s">
        <v>13124</v>
      </c>
    </row>
    <row r="8916" spans="11:12" ht="15" x14ac:dyDescent="0.25">
      <c r="K8916" s="94" t="s">
        <v>9620</v>
      </c>
      <c r="L8916" s="94" t="s">
        <v>17724</v>
      </c>
    </row>
    <row r="8917" spans="11:12" ht="15" x14ac:dyDescent="0.25">
      <c r="K8917" s="94" t="s">
        <v>9621</v>
      </c>
      <c r="L8917" s="94" t="s">
        <v>164</v>
      </c>
    </row>
    <row r="8918" spans="11:12" ht="15" x14ac:dyDescent="0.25">
      <c r="K8918" s="94" t="s">
        <v>9622</v>
      </c>
      <c r="L8918" s="94" t="s">
        <v>17725</v>
      </c>
    </row>
    <row r="8919" spans="11:12" ht="15" x14ac:dyDescent="0.25">
      <c r="K8919" s="94" t="s">
        <v>9623</v>
      </c>
      <c r="L8919" s="94" t="s">
        <v>17726</v>
      </c>
    </row>
    <row r="8920" spans="11:12" ht="15" x14ac:dyDescent="0.25">
      <c r="K8920" s="94" t="s">
        <v>23496</v>
      </c>
      <c r="L8920" s="94" t="s">
        <v>23497</v>
      </c>
    </row>
    <row r="8921" spans="11:12" ht="15" x14ac:dyDescent="0.25">
      <c r="K8921" s="94" t="s">
        <v>9624</v>
      </c>
      <c r="L8921" s="94" t="s">
        <v>17727</v>
      </c>
    </row>
    <row r="8922" spans="11:12" ht="15" x14ac:dyDescent="0.25">
      <c r="K8922" s="94" t="s">
        <v>9625</v>
      </c>
      <c r="L8922" s="94" t="s">
        <v>13697</v>
      </c>
    </row>
    <row r="8923" spans="11:12" ht="15" x14ac:dyDescent="0.25">
      <c r="K8923" s="94" t="s">
        <v>9626</v>
      </c>
      <c r="L8923" s="94" t="s">
        <v>17632</v>
      </c>
    </row>
    <row r="8924" spans="11:12" ht="15" x14ac:dyDescent="0.25">
      <c r="K8924" s="94" t="s">
        <v>9627</v>
      </c>
      <c r="L8924" s="94" t="s">
        <v>17728</v>
      </c>
    </row>
    <row r="8925" spans="11:12" ht="15" x14ac:dyDescent="0.25">
      <c r="K8925" s="94" t="s">
        <v>9628</v>
      </c>
      <c r="L8925" s="94" t="s">
        <v>17729</v>
      </c>
    </row>
    <row r="8926" spans="11:12" ht="15" x14ac:dyDescent="0.25">
      <c r="K8926" s="94" t="s">
        <v>9629</v>
      </c>
      <c r="L8926" s="94" t="s">
        <v>13109</v>
      </c>
    </row>
    <row r="8927" spans="11:12" ht="15" x14ac:dyDescent="0.25">
      <c r="K8927" s="94" t="s">
        <v>9630</v>
      </c>
      <c r="L8927" s="94" t="s">
        <v>17730</v>
      </c>
    </row>
    <row r="8928" spans="11:12" ht="15" x14ac:dyDescent="0.2">
      <c r="K8928" s="95" t="s">
        <v>9631</v>
      </c>
      <c r="L8928" s="95" t="s">
        <v>17731</v>
      </c>
    </row>
    <row r="8929" spans="11:12" ht="15" x14ac:dyDescent="0.25">
      <c r="K8929" s="94" t="s">
        <v>9632</v>
      </c>
      <c r="L8929" s="94" t="s">
        <v>17732</v>
      </c>
    </row>
    <row r="8930" spans="11:12" ht="15" x14ac:dyDescent="0.25">
      <c r="K8930" s="94" t="s">
        <v>9633</v>
      </c>
      <c r="L8930" s="94" t="s">
        <v>17024</v>
      </c>
    </row>
    <row r="8931" spans="11:12" ht="15" x14ac:dyDescent="0.2">
      <c r="K8931" s="95" t="s">
        <v>9634</v>
      </c>
      <c r="L8931" s="95" t="s">
        <v>17733</v>
      </c>
    </row>
    <row r="8932" spans="11:12" ht="15" x14ac:dyDescent="0.2">
      <c r="K8932" s="95" t="s">
        <v>9635</v>
      </c>
      <c r="L8932" s="95" t="s">
        <v>17734</v>
      </c>
    </row>
    <row r="8933" spans="11:12" ht="15" x14ac:dyDescent="0.2">
      <c r="K8933" s="95" t="s">
        <v>17735</v>
      </c>
      <c r="L8933" s="95" t="s">
        <v>166</v>
      </c>
    </row>
    <row r="8934" spans="11:12" ht="15" x14ac:dyDescent="0.2">
      <c r="K8934" s="95" t="s">
        <v>9636</v>
      </c>
      <c r="L8934" s="95" t="s">
        <v>17736</v>
      </c>
    </row>
    <row r="8935" spans="11:12" ht="15" x14ac:dyDescent="0.2">
      <c r="K8935" s="95" t="s">
        <v>9637</v>
      </c>
      <c r="L8935" s="95" t="s">
        <v>17737</v>
      </c>
    </row>
    <row r="8936" spans="11:12" ht="15" x14ac:dyDescent="0.2">
      <c r="K8936" s="95" t="s">
        <v>24581</v>
      </c>
      <c r="L8936" s="95" t="s">
        <v>24582</v>
      </c>
    </row>
    <row r="8937" spans="11:12" ht="15" x14ac:dyDescent="0.25">
      <c r="K8937" s="94" t="s">
        <v>9638</v>
      </c>
      <c r="L8937" s="94" t="s">
        <v>17738</v>
      </c>
    </row>
    <row r="8938" spans="11:12" ht="15" x14ac:dyDescent="0.25">
      <c r="K8938" s="94" t="s">
        <v>9639</v>
      </c>
      <c r="L8938" s="94" t="s">
        <v>17739</v>
      </c>
    </row>
    <row r="8939" spans="11:12" ht="15" x14ac:dyDescent="0.2">
      <c r="K8939" s="95" t="s">
        <v>9640</v>
      </c>
      <c r="L8939" s="95" t="s">
        <v>13803</v>
      </c>
    </row>
    <row r="8940" spans="11:12" ht="15" x14ac:dyDescent="0.25">
      <c r="K8940" s="94" t="s">
        <v>9641</v>
      </c>
      <c r="L8940" s="94" t="s">
        <v>13699</v>
      </c>
    </row>
    <row r="8941" spans="11:12" ht="15" x14ac:dyDescent="0.25">
      <c r="K8941" s="94" t="s">
        <v>9642</v>
      </c>
      <c r="L8941" s="94" t="s">
        <v>17740</v>
      </c>
    </row>
    <row r="8942" spans="11:12" ht="15" x14ac:dyDescent="0.25">
      <c r="K8942" s="94" t="s">
        <v>9643</v>
      </c>
      <c r="L8942" s="94" t="s">
        <v>13695</v>
      </c>
    </row>
    <row r="8943" spans="11:12" ht="15" x14ac:dyDescent="0.25">
      <c r="K8943" s="94" t="s">
        <v>9644</v>
      </c>
      <c r="L8943" s="94" t="s">
        <v>13508</v>
      </c>
    </row>
    <row r="8944" spans="11:12" ht="15" x14ac:dyDescent="0.25">
      <c r="K8944" s="94" t="s">
        <v>9645</v>
      </c>
      <c r="L8944" s="94" t="s">
        <v>17741</v>
      </c>
    </row>
    <row r="8945" spans="11:12" ht="15" x14ac:dyDescent="0.25">
      <c r="K8945" s="94" t="s">
        <v>9646</v>
      </c>
      <c r="L8945" s="94" t="s">
        <v>17742</v>
      </c>
    </row>
    <row r="8946" spans="11:12" ht="15" x14ac:dyDescent="0.2">
      <c r="K8946" s="95" t="s">
        <v>9647</v>
      </c>
      <c r="L8946" s="95" t="s">
        <v>17743</v>
      </c>
    </row>
    <row r="8947" spans="11:12" ht="15" x14ac:dyDescent="0.25">
      <c r="K8947" s="94" t="s">
        <v>9648</v>
      </c>
      <c r="L8947" s="94" t="s">
        <v>17744</v>
      </c>
    </row>
    <row r="8948" spans="11:12" ht="15" x14ac:dyDescent="0.25">
      <c r="K8948" s="94" t="s">
        <v>9649</v>
      </c>
      <c r="L8948" s="94" t="s">
        <v>17258</v>
      </c>
    </row>
    <row r="8949" spans="11:12" ht="15" x14ac:dyDescent="0.2">
      <c r="K8949" s="95" t="s">
        <v>24583</v>
      </c>
      <c r="L8949" s="95" t="s">
        <v>13089</v>
      </c>
    </row>
    <row r="8950" spans="11:12" ht="15" x14ac:dyDescent="0.2">
      <c r="K8950" s="95" t="s">
        <v>9650</v>
      </c>
      <c r="L8950" s="95" t="s">
        <v>13839</v>
      </c>
    </row>
    <row r="8951" spans="11:12" ht="15" x14ac:dyDescent="0.2">
      <c r="K8951" s="95" t="s">
        <v>9651</v>
      </c>
      <c r="L8951" s="95" t="s">
        <v>17025</v>
      </c>
    </row>
    <row r="8952" spans="11:12" ht="15" x14ac:dyDescent="0.25">
      <c r="K8952" s="94" t="s">
        <v>9652</v>
      </c>
      <c r="L8952" s="94" t="s">
        <v>13280</v>
      </c>
    </row>
    <row r="8953" spans="11:12" ht="15" x14ac:dyDescent="0.25">
      <c r="K8953" s="94" t="s">
        <v>9653</v>
      </c>
      <c r="L8953" s="94" t="s">
        <v>13311</v>
      </c>
    </row>
    <row r="8954" spans="11:12" ht="15" x14ac:dyDescent="0.25">
      <c r="K8954" s="94" t="s">
        <v>9654</v>
      </c>
      <c r="L8954" s="94" t="s">
        <v>17745</v>
      </c>
    </row>
    <row r="8955" spans="11:12" ht="15" x14ac:dyDescent="0.2">
      <c r="K8955" s="95" t="s">
        <v>9655</v>
      </c>
      <c r="L8955" s="95" t="s">
        <v>13693</v>
      </c>
    </row>
    <row r="8956" spans="11:12" ht="15" x14ac:dyDescent="0.2">
      <c r="K8956" s="95" t="s">
        <v>9656</v>
      </c>
      <c r="L8956" s="95" t="s">
        <v>17075</v>
      </c>
    </row>
    <row r="8957" spans="11:12" ht="15" x14ac:dyDescent="0.2">
      <c r="K8957" s="95" t="s">
        <v>9657</v>
      </c>
      <c r="L8957" s="95" t="s">
        <v>13132</v>
      </c>
    </row>
    <row r="8958" spans="11:12" ht="15" x14ac:dyDescent="0.2">
      <c r="K8958" s="95" t="s">
        <v>9658</v>
      </c>
      <c r="L8958" s="95" t="s">
        <v>17746</v>
      </c>
    </row>
    <row r="8959" spans="11:12" ht="15" x14ac:dyDescent="0.2">
      <c r="K8959" s="95" t="s">
        <v>9659</v>
      </c>
      <c r="L8959" s="95" t="s">
        <v>158</v>
      </c>
    </row>
    <row r="8960" spans="11:12" ht="15" x14ac:dyDescent="0.2">
      <c r="K8960" s="95" t="s">
        <v>9660</v>
      </c>
      <c r="L8960" s="95" t="s">
        <v>158</v>
      </c>
    </row>
    <row r="8961" spans="11:12" ht="15" x14ac:dyDescent="0.2">
      <c r="K8961" s="95" t="s">
        <v>9661</v>
      </c>
      <c r="L8961" s="95" t="s">
        <v>17045</v>
      </c>
    </row>
    <row r="8962" spans="11:12" ht="15" x14ac:dyDescent="0.2">
      <c r="K8962" s="95" t="s">
        <v>9662</v>
      </c>
      <c r="L8962" s="95" t="s">
        <v>181</v>
      </c>
    </row>
    <row r="8963" spans="11:12" ht="15" x14ac:dyDescent="0.25">
      <c r="K8963" s="94" t="s">
        <v>9663</v>
      </c>
      <c r="L8963" s="94" t="s">
        <v>17444</v>
      </c>
    </row>
    <row r="8964" spans="11:12" ht="15" x14ac:dyDescent="0.25">
      <c r="K8964" s="94" t="s">
        <v>9664</v>
      </c>
      <c r="L8964" s="94" t="s">
        <v>17747</v>
      </c>
    </row>
    <row r="8965" spans="11:12" ht="15" x14ac:dyDescent="0.2">
      <c r="K8965" s="95" t="s">
        <v>9665</v>
      </c>
      <c r="L8965" s="95" t="s">
        <v>17552</v>
      </c>
    </row>
    <row r="8966" spans="11:12" ht="15" x14ac:dyDescent="0.25">
      <c r="K8966" s="94" t="s">
        <v>9666</v>
      </c>
      <c r="L8966" s="94" t="s">
        <v>17748</v>
      </c>
    </row>
    <row r="8967" spans="11:12" ht="15" x14ac:dyDescent="0.25">
      <c r="K8967" s="94" t="s">
        <v>17749</v>
      </c>
      <c r="L8967" s="94" t="s">
        <v>17750</v>
      </c>
    </row>
    <row r="8968" spans="11:12" ht="15" x14ac:dyDescent="0.25">
      <c r="K8968" s="94" t="s">
        <v>9667</v>
      </c>
      <c r="L8968" s="94" t="s">
        <v>17751</v>
      </c>
    </row>
    <row r="8969" spans="11:12" ht="15" x14ac:dyDescent="0.25">
      <c r="K8969" s="94" t="s">
        <v>9668</v>
      </c>
      <c r="L8969" s="94" t="s">
        <v>17752</v>
      </c>
    </row>
    <row r="8970" spans="11:12" ht="15" x14ac:dyDescent="0.25">
      <c r="K8970" s="94" t="s">
        <v>9669</v>
      </c>
      <c r="L8970" s="94" t="s">
        <v>17753</v>
      </c>
    </row>
    <row r="8971" spans="11:12" ht="15" x14ac:dyDescent="0.25">
      <c r="K8971" s="94" t="s">
        <v>9670</v>
      </c>
      <c r="L8971" s="94" t="s">
        <v>17754</v>
      </c>
    </row>
    <row r="8972" spans="11:12" ht="15" x14ac:dyDescent="0.25">
      <c r="K8972" s="94" t="s">
        <v>9671</v>
      </c>
      <c r="L8972" s="94" t="s">
        <v>17755</v>
      </c>
    </row>
    <row r="8973" spans="11:12" ht="15" x14ac:dyDescent="0.25">
      <c r="K8973" s="94" t="s">
        <v>9672</v>
      </c>
      <c r="L8973" s="94" t="s">
        <v>17756</v>
      </c>
    </row>
    <row r="8974" spans="11:12" ht="15" x14ac:dyDescent="0.25">
      <c r="K8974" s="94" t="s">
        <v>9673</v>
      </c>
      <c r="L8974" s="94" t="s">
        <v>13345</v>
      </c>
    </row>
    <row r="8975" spans="11:12" ht="15" x14ac:dyDescent="0.25">
      <c r="K8975" s="94" t="s">
        <v>9674</v>
      </c>
      <c r="L8975" s="94" t="s">
        <v>12491</v>
      </c>
    </row>
    <row r="8976" spans="11:12" ht="15" x14ac:dyDescent="0.25">
      <c r="K8976" s="94" t="s">
        <v>9675</v>
      </c>
      <c r="L8976" s="94" t="s">
        <v>13724</v>
      </c>
    </row>
    <row r="8977" spans="11:12" ht="15" x14ac:dyDescent="0.25">
      <c r="K8977" s="94" t="s">
        <v>9676</v>
      </c>
      <c r="L8977" s="94" t="s">
        <v>17757</v>
      </c>
    </row>
    <row r="8978" spans="11:12" ht="15" x14ac:dyDescent="0.25">
      <c r="K8978" s="94" t="s">
        <v>9677</v>
      </c>
      <c r="L8978" s="94" t="s">
        <v>17758</v>
      </c>
    </row>
    <row r="8979" spans="11:12" ht="15" x14ac:dyDescent="0.25">
      <c r="K8979" s="94" t="s">
        <v>9678</v>
      </c>
      <c r="L8979" s="94" t="s">
        <v>17759</v>
      </c>
    </row>
    <row r="8980" spans="11:12" ht="15" x14ac:dyDescent="0.25">
      <c r="K8980" s="94" t="s">
        <v>9679</v>
      </c>
      <c r="L8980" s="94" t="s">
        <v>17760</v>
      </c>
    </row>
    <row r="8981" spans="11:12" ht="15" x14ac:dyDescent="0.25">
      <c r="K8981" s="94" t="s">
        <v>9680</v>
      </c>
      <c r="L8981" s="94" t="s">
        <v>17761</v>
      </c>
    </row>
    <row r="8982" spans="11:12" ht="15" x14ac:dyDescent="0.25">
      <c r="K8982" s="94" t="s">
        <v>9681</v>
      </c>
      <c r="L8982" s="94" t="s">
        <v>17762</v>
      </c>
    </row>
    <row r="8983" spans="11:12" ht="15" x14ac:dyDescent="0.25">
      <c r="K8983" s="94" t="s">
        <v>9682</v>
      </c>
      <c r="L8983" s="94" t="s">
        <v>17763</v>
      </c>
    </row>
    <row r="8984" spans="11:12" ht="15" x14ac:dyDescent="0.25">
      <c r="K8984" s="94" t="s">
        <v>9683</v>
      </c>
      <c r="L8984" s="94" t="s">
        <v>17764</v>
      </c>
    </row>
    <row r="8985" spans="11:12" ht="15" x14ac:dyDescent="0.25">
      <c r="K8985" s="94" t="s">
        <v>9684</v>
      </c>
      <c r="L8985" s="94" t="s">
        <v>17461</v>
      </c>
    </row>
    <row r="8986" spans="11:12" ht="15" x14ac:dyDescent="0.25">
      <c r="K8986" s="94" t="s">
        <v>9685</v>
      </c>
      <c r="L8986" s="94" t="s">
        <v>17765</v>
      </c>
    </row>
    <row r="8987" spans="11:12" ht="15" x14ac:dyDescent="0.25">
      <c r="K8987" s="94" t="s">
        <v>9686</v>
      </c>
      <c r="L8987" s="94" t="s">
        <v>13322</v>
      </c>
    </row>
    <row r="8988" spans="11:12" ht="15" x14ac:dyDescent="0.25">
      <c r="K8988" s="94" t="s">
        <v>9687</v>
      </c>
      <c r="L8988" s="94" t="s">
        <v>13386</v>
      </c>
    </row>
    <row r="8989" spans="11:12" ht="15" x14ac:dyDescent="0.25">
      <c r="K8989" s="94" t="s">
        <v>9688</v>
      </c>
      <c r="L8989" s="94" t="s">
        <v>17766</v>
      </c>
    </row>
    <row r="8990" spans="11:12" ht="15" x14ac:dyDescent="0.25">
      <c r="K8990" s="94" t="s">
        <v>9689</v>
      </c>
      <c r="L8990" s="94" t="s">
        <v>12646</v>
      </c>
    </row>
    <row r="8991" spans="11:12" ht="15" x14ac:dyDescent="0.25">
      <c r="K8991" s="94" t="s">
        <v>9690</v>
      </c>
      <c r="L8991" s="94" t="s">
        <v>17041</v>
      </c>
    </row>
    <row r="8992" spans="11:12" ht="15" x14ac:dyDescent="0.25">
      <c r="K8992" s="94" t="s">
        <v>9691</v>
      </c>
      <c r="L8992" s="94" t="s">
        <v>17767</v>
      </c>
    </row>
    <row r="8993" spans="11:12" ht="15" x14ac:dyDescent="0.25">
      <c r="K8993" s="94" t="s">
        <v>9692</v>
      </c>
      <c r="L8993" s="94" t="s">
        <v>13709</v>
      </c>
    </row>
    <row r="8994" spans="11:12" ht="15" x14ac:dyDescent="0.25">
      <c r="K8994" s="94" t="s">
        <v>9693</v>
      </c>
      <c r="L8994" s="94" t="s">
        <v>17247</v>
      </c>
    </row>
    <row r="8995" spans="11:12" ht="15" x14ac:dyDescent="0.25">
      <c r="K8995" s="94" t="s">
        <v>9694</v>
      </c>
      <c r="L8995" s="94" t="s">
        <v>17768</v>
      </c>
    </row>
    <row r="8996" spans="11:12" ht="15" x14ac:dyDescent="0.25">
      <c r="K8996" s="94" t="s">
        <v>9695</v>
      </c>
      <c r="L8996" s="94" t="s">
        <v>17769</v>
      </c>
    </row>
    <row r="8997" spans="11:12" ht="15" x14ac:dyDescent="0.25">
      <c r="K8997" s="94" t="s">
        <v>9696</v>
      </c>
      <c r="L8997" s="94" t="s">
        <v>17770</v>
      </c>
    </row>
    <row r="8998" spans="11:12" ht="15" x14ac:dyDescent="0.25">
      <c r="K8998" s="94" t="s">
        <v>9697</v>
      </c>
      <c r="L8998" s="94" t="s">
        <v>17771</v>
      </c>
    </row>
    <row r="8999" spans="11:12" ht="15" x14ac:dyDescent="0.25">
      <c r="K8999" s="94" t="s">
        <v>9698</v>
      </c>
      <c r="L8999" s="94" t="s">
        <v>180</v>
      </c>
    </row>
    <row r="9000" spans="11:12" ht="15" x14ac:dyDescent="0.25">
      <c r="K9000" s="94" t="s">
        <v>9699</v>
      </c>
      <c r="L9000" s="94" t="s">
        <v>17772</v>
      </c>
    </row>
    <row r="9001" spans="11:12" ht="15" x14ac:dyDescent="0.25">
      <c r="K9001" s="94" t="s">
        <v>9700</v>
      </c>
      <c r="L9001" s="94" t="s">
        <v>17773</v>
      </c>
    </row>
    <row r="9002" spans="11:12" ht="15" x14ac:dyDescent="0.25">
      <c r="K9002" s="94" t="s">
        <v>9701</v>
      </c>
      <c r="L9002" s="94" t="s">
        <v>17774</v>
      </c>
    </row>
    <row r="9003" spans="11:12" ht="15" x14ac:dyDescent="0.25">
      <c r="K9003" s="94" t="s">
        <v>9702</v>
      </c>
      <c r="L9003" s="94" t="s">
        <v>17775</v>
      </c>
    </row>
    <row r="9004" spans="11:12" ht="15" x14ac:dyDescent="0.25">
      <c r="K9004" s="94" t="s">
        <v>9703</v>
      </c>
      <c r="L9004" s="94" t="s">
        <v>17776</v>
      </c>
    </row>
    <row r="9005" spans="11:12" ht="15" x14ac:dyDescent="0.25">
      <c r="K9005" s="94" t="s">
        <v>9704</v>
      </c>
      <c r="L9005" s="94" t="s">
        <v>177</v>
      </c>
    </row>
    <row r="9006" spans="11:12" ht="15" x14ac:dyDescent="0.25">
      <c r="K9006" s="94" t="s">
        <v>9705</v>
      </c>
      <c r="L9006" s="94" t="s">
        <v>17777</v>
      </c>
    </row>
    <row r="9007" spans="11:12" ht="15" x14ac:dyDescent="0.25">
      <c r="K9007" s="94" t="s">
        <v>9706</v>
      </c>
      <c r="L9007" s="94" t="s">
        <v>17778</v>
      </c>
    </row>
    <row r="9008" spans="11:12" ht="15" x14ac:dyDescent="0.25">
      <c r="K9008" s="94" t="s">
        <v>9707</v>
      </c>
      <c r="L9008" s="94" t="s">
        <v>17779</v>
      </c>
    </row>
    <row r="9009" spans="11:12" ht="15" x14ac:dyDescent="0.25">
      <c r="K9009" s="94" t="s">
        <v>9708</v>
      </c>
      <c r="L9009" s="94" t="s">
        <v>17780</v>
      </c>
    </row>
    <row r="9010" spans="11:12" ht="15" x14ac:dyDescent="0.25">
      <c r="K9010" s="94" t="s">
        <v>9709</v>
      </c>
      <c r="L9010" s="94" t="s">
        <v>17781</v>
      </c>
    </row>
    <row r="9011" spans="11:12" ht="15" x14ac:dyDescent="0.25">
      <c r="K9011" s="94" t="s">
        <v>9710</v>
      </c>
      <c r="L9011" s="94" t="s">
        <v>17782</v>
      </c>
    </row>
    <row r="9012" spans="11:12" ht="15" x14ac:dyDescent="0.25">
      <c r="K9012" s="94" t="s">
        <v>9711</v>
      </c>
      <c r="L9012" s="94" t="s">
        <v>17783</v>
      </c>
    </row>
    <row r="9013" spans="11:12" ht="15" x14ac:dyDescent="0.25">
      <c r="K9013" s="94" t="s">
        <v>9712</v>
      </c>
      <c r="L9013" s="94" t="s">
        <v>17784</v>
      </c>
    </row>
    <row r="9014" spans="11:12" ht="15" x14ac:dyDescent="0.25">
      <c r="K9014" s="94" t="s">
        <v>9713</v>
      </c>
      <c r="L9014" s="94" t="s">
        <v>13323</v>
      </c>
    </row>
    <row r="9015" spans="11:12" ht="15" x14ac:dyDescent="0.25">
      <c r="K9015" s="94" t="s">
        <v>9714</v>
      </c>
      <c r="L9015" s="94" t="s">
        <v>17076</v>
      </c>
    </row>
    <row r="9016" spans="11:12" ht="15" x14ac:dyDescent="0.25">
      <c r="K9016" s="94" t="s">
        <v>9715</v>
      </c>
      <c r="L9016" s="94" t="s">
        <v>12971</v>
      </c>
    </row>
    <row r="9017" spans="11:12" ht="15" x14ac:dyDescent="0.25">
      <c r="K9017" s="94" t="s">
        <v>9716</v>
      </c>
      <c r="L9017" s="94" t="s">
        <v>17237</v>
      </c>
    </row>
    <row r="9018" spans="11:12" ht="15" x14ac:dyDescent="0.25">
      <c r="K9018" s="94" t="s">
        <v>9717</v>
      </c>
      <c r="L9018" s="94" t="s">
        <v>17785</v>
      </c>
    </row>
    <row r="9019" spans="11:12" ht="15" x14ac:dyDescent="0.25">
      <c r="K9019" s="94" t="s">
        <v>9718</v>
      </c>
      <c r="L9019" s="94" t="s">
        <v>17786</v>
      </c>
    </row>
    <row r="9020" spans="11:12" ht="15" x14ac:dyDescent="0.25">
      <c r="K9020" s="94" t="s">
        <v>9719</v>
      </c>
      <c r="L9020" s="94" t="s">
        <v>17787</v>
      </c>
    </row>
    <row r="9021" spans="11:12" ht="15" x14ac:dyDescent="0.25">
      <c r="K9021" s="94" t="s">
        <v>9720</v>
      </c>
      <c r="L9021" s="94" t="s">
        <v>17286</v>
      </c>
    </row>
    <row r="9022" spans="11:12" ht="15" x14ac:dyDescent="0.25">
      <c r="K9022" s="94" t="s">
        <v>9721</v>
      </c>
      <c r="L9022" s="94" t="s">
        <v>17451</v>
      </c>
    </row>
    <row r="9023" spans="11:12" ht="15" x14ac:dyDescent="0.25">
      <c r="K9023" s="94" t="s">
        <v>9722</v>
      </c>
      <c r="L9023" s="94" t="s">
        <v>13816</v>
      </c>
    </row>
    <row r="9024" spans="11:12" ht="15" x14ac:dyDescent="0.25">
      <c r="K9024" s="94" t="s">
        <v>9723</v>
      </c>
      <c r="L9024" s="94" t="s">
        <v>17788</v>
      </c>
    </row>
    <row r="9025" spans="11:12" ht="15" x14ac:dyDescent="0.25">
      <c r="K9025" s="94" t="s">
        <v>9724</v>
      </c>
      <c r="L9025" s="94" t="s">
        <v>17789</v>
      </c>
    </row>
    <row r="9026" spans="11:12" ht="15" x14ac:dyDescent="0.25">
      <c r="K9026" s="94" t="s">
        <v>9725</v>
      </c>
      <c r="L9026" s="94" t="s">
        <v>17137</v>
      </c>
    </row>
    <row r="9027" spans="11:12" ht="15" x14ac:dyDescent="0.25">
      <c r="K9027" s="94" t="s">
        <v>9726</v>
      </c>
      <c r="L9027" s="94" t="s">
        <v>17790</v>
      </c>
    </row>
    <row r="9028" spans="11:12" ht="15" x14ac:dyDescent="0.25">
      <c r="K9028" s="94" t="s">
        <v>9727</v>
      </c>
      <c r="L9028" s="94" t="s">
        <v>12722</v>
      </c>
    </row>
    <row r="9029" spans="11:12" ht="15" x14ac:dyDescent="0.25">
      <c r="K9029" s="94" t="s">
        <v>9728</v>
      </c>
      <c r="L9029" s="94" t="s">
        <v>13344</v>
      </c>
    </row>
    <row r="9030" spans="11:12" ht="15" x14ac:dyDescent="0.25">
      <c r="K9030" s="94" t="s">
        <v>9729</v>
      </c>
      <c r="L9030" s="94" t="s">
        <v>17791</v>
      </c>
    </row>
    <row r="9031" spans="11:12" ht="15" x14ac:dyDescent="0.25">
      <c r="K9031" s="94" t="s">
        <v>9730</v>
      </c>
      <c r="L9031" s="94" t="s">
        <v>17792</v>
      </c>
    </row>
    <row r="9032" spans="11:12" ht="15" x14ac:dyDescent="0.25">
      <c r="K9032" s="94" t="s">
        <v>9731</v>
      </c>
      <c r="L9032" s="94" t="s">
        <v>17793</v>
      </c>
    </row>
    <row r="9033" spans="11:12" ht="15" x14ac:dyDescent="0.25">
      <c r="K9033" s="94" t="s">
        <v>23498</v>
      </c>
      <c r="L9033" s="94" t="s">
        <v>23499</v>
      </c>
    </row>
    <row r="9034" spans="11:12" ht="15" x14ac:dyDescent="0.25">
      <c r="K9034" s="94" t="s">
        <v>9732</v>
      </c>
      <c r="L9034" s="94" t="s">
        <v>17794</v>
      </c>
    </row>
    <row r="9035" spans="11:12" ht="15" x14ac:dyDescent="0.25">
      <c r="K9035" s="94" t="s">
        <v>9733</v>
      </c>
      <c r="L9035" s="94" t="s">
        <v>17795</v>
      </c>
    </row>
    <row r="9036" spans="11:12" ht="15" x14ac:dyDescent="0.25">
      <c r="K9036" s="94" t="s">
        <v>9734</v>
      </c>
      <c r="L9036" s="94" t="s">
        <v>17796</v>
      </c>
    </row>
    <row r="9037" spans="11:12" ht="15" x14ac:dyDescent="0.25">
      <c r="K9037" s="94" t="s">
        <v>9735</v>
      </c>
      <c r="L9037" s="94" t="s">
        <v>17797</v>
      </c>
    </row>
    <row r="9038" spans="11:12" ht="15" x14ac:dyDescent="0.25">
      <c r="K9038" s="94" t="s">
        <v>9736</v>
      </c>
      <c r="L9038" s="94" t="s">
        <v>17798</v>
      </c>
    </row>
    <row r="9039" spans="11:12" ht="15" x14ac:dyDescent="0.25">
      <c r="K9039" s="94" t="s">
        <v>9737</v>
      </c>
      <c r="L9039" s="94" t="s">
        <v>17799</v>
      </c>
    </row>
    <row r="9040" spans="11:12" ht="15" x14ac:dyDescent="0.25">
      <c r="K9040" s="94" t="s">
        <v>9738</v>
      </c>
      <c r="L9040" s="94" t="s">
        <v>17800</v>
      </c>
    </row>
    <row r="9041" spans="11:12" ht="15" x14ac:dyDescent="0.25">
      <c r="K9041" s="94" t="s">
        <v>9739</v>
      </c>
      <c r="L9041" s="94" t="s">
        <v>17801</v>
      </c>
    </row>
    <row r="9042" spans="11:12" ht="15" x14ac:dyDescent="0.25">
      <c r="K9042" s="94" t="s">
        <v>9740</v>
      </c>
      <c r="L9042" s="94" t="s">
        <v>17802</v>
      </c>
    </row>
    <row r="9043" spans="11:12" ht="15" x14ac:dyDescent="0.25">
      <c r="K9043" s="94" t="s">
        <v>9741</v>
      </c>
      <c r="L9043" s="94" t="s">
        <v>17566</v>
      </c>
    </row>
    <row r="9044" spans="11:12" ht="15" x14ac:dyDescent="0.25">
      <c r="K9044" s="94" t="s">
        <v>9742</v>
      </c>
      <c r="L9044" s="94" t="s">
        <v>17803</v>
      </c>
    </row>
    <row r="9045" spans="11:12" ht="15" x14ac:dyDescent="0.25">
      <c r="K9045" s="94" t="s">
        <v>9743</v>
      </c>
      <c r="L9045" s="94" t="s">
        <v>17804</v>
      </c>
    </row>
    <row r="9046" spans="11:12" ht="15" x14ac:dyDescent="0.25">
      <c r="K9046" s="94" t="s">
        <v>9744</v>
      </c>
      <c r="L9046" s="94" t="s">
        <v>17805</v>
      </c>
    </row>
    <row r="9047" spans="11:12" ht="15" x14ac:dyDescent="0.25">
      <c r="K9047" s="94" t="s">
        <v>9745</v>
      </c>
      <c r="L9047" s="94" t="s">
        <v>17806</v>
      </c>
    </row>
    <row r="9048" spans="11:12" ht="15" x14ac:dyDescent="0.25">
      <c r="K9048" s="94" t="s">
        <v>9746</v>
      </c>
      <c r="L9048" s="94" t="s">
        <v>17807</v>
      </c>
    </row>
    <row r="9049" spans="11:12" ht="15" x14ac:dyDescent="0.25">
      <c r="K9049" s="94" t="s">
        <v>9747</v>
      </c>
      <c r="L9049" s="94" t="s">
        <v>17808</v>
      </c>
    </row>
    <row r="9050" spans="11:12" ht="15" x14ac:dyDescent="0.25">
      <c r="K9050" s="94" t="s">
        <v>17809</v>
      </c>
      <c r="L9050" s="94" t="s">
        <v>17810</v>
      </c>
    </row>
    <row r="9051" spans="11:12" ht="15" x14ac:dyDescent="0.25">
      <c r="K9051" s="94" t="s">
        <v>9748</v>
      </c>
      <c r="L9051" s="94" t="s">
        <v>17811</v>
      </c>
    </row>
    <row r="9052" spans="11:12" ht="15" x14ac:dyDescent="0.25">
      <c r="K9052" s="94" t="s">
        <v>9749</v>
      </c>
      <c r="L9052" s="94" t="s">
        <v>17812</v>
      </c>
    </row>
    <row r="9053" spans="11:12" ht="15" x14ac:dyDescent="0.25">
      <c r="K9053" s="94" t="s">
        <v>9750</v>
      </c>
      <c r="L9053" s="94" t="s">
        <v>17813</v>
      </c>
    </row>
    <row r="9054" spans="11:12" ht="15" x14ac:dyDescent="0.25">
      <c r="K9054" s="94" t="s">
        <v>9751</v>
      </c>
      <c r="L9054" s="94" t="s">
        <v>17113</v>
      </c>
    </row>
    <row r="9055" spans="11:12" ht="15" x14ac:dyDescent="0.25">
      <c r="K9055" s="94" t="s">
        <v>9752</v>
      </c>
      <c r="L9055" s="94" t="s">
        <v>17095</v>
      </c>
    </row>
    <row r="9056" spans="11:12" ht="15" x14ac:dyDescent="0.25">
      <c r="K9056" s="94" t="s">
        <v>9753</v>
      </c>
      <c r="L9056" s="94" t="s">
        <v>13837</v>
      </c>
    </row>
    <row r="9057" spans="11:12" ht="15" x14ac:dyDescent="0.25">
      <c r="K9057" s="94" t="s">
        <v>12396</v>
      </c>
      <c r="L9057" s="94" t="s">
        <v>17814</v>
      </c>
    </row>
    <row r="9058" spans="11:12" ht="15" x14ac:dyDescent="0.25">
      <c r="K9058" s="94" t="s">
        <v>9754</v>
      </c>
      <c r="L9058" s="94" t="s">
        <v>13122</v>
      </c>
    </row>
    <row r="9059" spans="11:12" ht="15" x14ac:dyDescent="0.25">
      <c r="K9059" s="94" t="s">
        <v>9755</v>
      </c>
      <c r="L9059" s="94" t="s">
        <v>13720</v>
      </c>
    </row>
    <row r="9060" spans="11:12" ht="15" x14ac:dyDescent="0.25">
      <c r="K9060" s="94" t="s">
        <v>9756</v>
      </c>
      <c r="L9060" s="94" t="s">
        <v>13703</v>
      </c>
    </row>
    <row r="9061" spans="11:12" ht="15" x14ac:dyDescent="0.25">
      <c r="K9061" s="94" t="s">
        <v>9757</v>
      </c>
      <c r="L9061" s="94" t="s">
        <v>17815</v>
      </c>
    </row>
    <row r="9062" spans="11:12" ht="15" x14ac:dyDescent="0.25">
      <c r="K9062" s="94" t="s">
        <v>9758</v>
      </c>
      <c r="L9062" s="94" t="s">
        <v>13336</v>
      </c>
    </row>
    <row r="9063" spans="11:12" ht="15" x14ac:dyDescent="0.25">
      <c r="K9063" s="94" t="s">
        <v>9759</v>
      </c>
      <c r="L9063" s="94" t="s">
        <v>13698</v>
      </c>
    </row>
    <row r="9064" spans="11:12" ht="15" x14ac:dyDescent="0.25">
      <c r="K9064" s="94" t="s">
        <v>9760</v>
      </c>
      <c r="L9064" s="94" t="s">
        <v>17816</v>
      </c>
    </row>
    <row r="9065" spans="11:12" ht="15" x14ac:dyDescent="0.25">
      <c r="K9065" s="94" t="s">
        <v>9761</v>
      </c>
      <c r="L9065" s="94" t="s">
        <v>13714</v>
      </c>
    </row>
    <row r="9066" spans="11:12" ht="15" x14ac:dyDescent="0.25">
      <c r="K9066" s="94" t="s">
        <v>9762</v>
      </c>
      <c r="L9066" s="94" t="s">
        <v>17817</v>
      </c>
    </row>
    <row r="9067" spans="11:12" ht="15" x14ac:dyDescent="0.25">
      <c r="K9067" s="94" t="s">
        <v>9763</v>
      </c>
      <c r="L9067" s="94" t="s">
        <v>17818</v>
      </c>
    </row>
    <row r="9068" spans="11:12" ht="15" x14ac:dyDescent="0.25">
      <c r="K9068" s="94" t="s">
        <v>9764</v>
      </c>
      <c r="L9068" s="94" t="s">
        <v>17819</v>
      </c>
    </row>
    <row r="9069" spans="11:12" ht="15" x14ac:dyDescent="0.25">
      <c r="K9069" s="94" t="s">
        <v>9765</v>
      </c>
      <c r="L9069" s="94" t="s">
        <v>13192</v>
      </c>
    </row>
    <row r="9070" spans="11:12" ht="15" x14ac:dyDescent="0.25">
      <c r="K9070" s="94" t="s">
        <v>9766</v>
      </c>
      <c r="L9070" s="94" t="s">
        <v>17820</v>
      </c>
    </row>
    <row r="9071" spans="11:12" ht="15" x14ac:dyDescent="0.25">
      <c r="K9071" s="94" t="s">
        <v>9767</v>
      </c>
      <c r="L9071" s="94" t="s">
        <v>17821</v>
      </c>
    </row>
    <row r="9072" spans="11:12" ht="15" x14ac:dyDescent="0.25">
      <c r="K9072" s="94" t="s">
        <v>9768</v>
      </c>
      <c r="L9072" s="94" t="s">
        <v>13346</v>
      </c>
    </row>
    <row r="9073" spans="11:12" ht="15" x14ac:dyDescent="0.25">
      <c r="K9073" s="94" t="s">
        <v>9769</v>
      </c>
      <c r="L9073" s="94" t="s">
        <v>13067</v>
      </c>
    </row>
    <row r="9074" spans="11:12" ht="15" x14ac:dyDescent="0.25">
      <c r="K9074" s="94" t="s">
        <v>9770</v>
      </c>
      <c r="L9074" s="94" t="s">
        <v>17822</v>
      </c>
    </row>
    <row r="9075" spans="11:12" ht="15" x14ac:dyDescent="0.25">
      <c r="K9075" s="94" t="s">
        <v>9771</v>
      </c>
      <c r="L9075" s="94" t="s">
        <v>17823</v>
      </c>
    </row>
    <row r="9076" spans="11:12" ht="15" x14ac:dyDescent="0.25">
      <c r="K9076" s="94" t="s">
        <v>9772</v>
      </c>
      <c r="L9076" s="94" t="s">
        <v>17824</v>
      </c>
    </row>
    <row r="9077" spans="11:12" ht="15" x14ac:dyDescent="0.25">
      <c r="K9077" s="94" t="s">
        <v>9773</v>
      </c>
      <c r="L9077" s="94" t="s">
        <v>17825</v>
      </c>
    </row>
    <row r="9078" spans="11:12" ht="15" x14ac:dyDescent="0.25">
      <c r="K9078" s="94" t="s">
        <v>9774</v>
      </c>
      <c r="L9078" s="94" t="s">
        <v>17826</v>
      </c>
    </row>
    <row r="9079" spans="11:12" ht="15" x14ac:dyDescent="0.25">
      <c r="K9079" s="94" t="s">
        <v>9775</v>
      </c>
      <c r="L9079" s="94" t="s">
        <v>17827</v>
      </c>
    </row>
    <row r="9080" spans="11:12" ht="15" x14ac:dyDescent="0.25">
      <c r="K9080" s="94" t="s">
        <v>9776</v>
      </c>
      <c r="L9080" s="94" t="s">
        <v>17828</v>
      </c>
    </row>
    <row r="9081" spans="11:12" ht="15" x14ac:dyDescent="0.25">
      <c r="K9081" s="94" t="s">
        <v>9777</v>
      </c>
      <c r="L9081" s="94" t="s">
        <v>17829</v>
      </c>
    </row>
    <row r="9082" spans="11:12" ht="15" x14ac:dyDescent="0.25">
      <c r="K9082" s="94" t="s">
        <v>9778</v>
      </c>
      <c r="L9082" s="94" t="s">
        <v>17830</v>
      </c>
    </row>
    <row r="9083" spans="11:12" ht="15" x14ac:dyDescent="0.25">
      <c r="K9083" s="94" t="s">
        <v>9779</v>
      </c>
      <c r="L9083" s="94" t="s">
        <v>17831</v>
      </c>
    </row>
    <row r="9084" spans="11:12" ht="15" x14ac:dyDescent="0.25">
      <c r="K9084" s="94" t="s">
        <v>9780</v>
      </c>
      <c r="L9084" s="94" t="s">
        <v>17832</v>
      </c>
    </row>
    <row r="9085" spans="11:12" ht="15" x14ac:dyDescent="0.25">
      <c r="K9085" s="94" t="s">
        <v>9781</v>
      </c>
      <c r="L9085" s="94" t="s">
        <v>17833</v>
      </c>
    </row>
    <row r="9086" spans="11:12" ht="15" x14ac:dyDescent="0.25">
      <c r="K9086" s="94" t="s">
        <v>9782</v>
      </c>
      <c r="L9086" s="94" t="s">
        <v>17834</v>
      </c>
    </row>
    <row r="9087" spans="11:12" ht="15" x14ac:dyDescent="0.25">
      <c r="K9087" s="94" t="s">
        <v>9783</v>
      </c>
      <c r="L9087" s="94" t="s">
        <v>17835</v>
      </c>
    </row>
    <row r="9088" spans="11:12" ht="15" x14ac:dyDescent="0.25">
      <c r="K9088" s="94" t="s">
        <v>9784</v>
      </c>
      <c r="L9088" s="94" t="s">
        <v>17836</v>
      </c>
    </row>
    <row r="9089" spans="11:12" ht="15" x14ac:dyDescent="0.25">
      <c r="K9089" s="94" t="s">
        <v>9785</v>
      </c>
      <c r="L9089" s="94" t="s">
        <v>17837</v>
      </c>
    </row>
    <row r="9090" spans="11:12" ht="15" x14ac:dyDescent="0.25">
      <c r="K9090" s="94" t="s">
        <v>9786</v>
      </c>
      <c r="L9090" s="94" t="s">
        <v>17838</v>
      </c>
    </row>
    <row r="9091" spans="11:12" ht="15" x14ac:dyDescent="0.25">
      <c r="K9091" s="94" t="s">
        <v>9787</v>
      </c>
      <c r="L9091" s="94" t="s">
        <v>17839</v>
      </c>
    </row>
    <row r="9092" spans="11:12" ht="15" x14ac:dyDescent="0.25">
      <c r="K9092" s="94" t="s">
        <v>9788</v>
      </c>
      <c r="L9092" s="94" t="s">
        <v>17840</v>
      </c>
    </row>
    <row r="9093" spans="11:12" ht="15" x14ac:dyDescent="0.25">
      <c r="K9093" s="94" t="s">
        <v>9789</v>
      </c>
      <c r="L9093" s="94" t="s">
        <v>17841</v>
      </c>
    </row>
    <row r="9094" spans="11:12" ht="15" x14ac:dyDescent="0.25">
      <c r="K9094" s="94" t="s">
        <v>9790</v>
      </c>
      <c r="L9094" s="94" t="s">
        <v>17842</v>
      </c>
    </row>
    <row r="9095" spans="11:12" ht="15" x14ac:dyDescent="0.25">
      <c r="K9095" s="94" t="s">
        <v>9791</v>
      </c>
      <c r="L9095" s="94" t="s">
        <v>17843</v>
      </c>
    </row>
    <row r="9096" spans="11:12" ht="15" x14ac:dyDescent="0.25">
      <c r="K9096" s="94" t="s">
        <v>9792</v>
      </c>
      <c r="L9096" s="94" t="s">
        <v>17844</v>
      </c>
    </row>
    <row r="9097" spans="11:12" ht="15" x14ac:dyDescent="0.25">
      <c r="K9097" s="94" t="s">
        <v>9793</v>
      </c>
      <c r="L9097" s="94" t="s">
        <v>17845</v>
      </c>
    </row>
    <row r="9098" spans="11:12" ht="15" x14ac:dyDescent="0.25">
      <c r="K9098" s="94" t="s">
        <v>9794</v>
      </c>
      <c r="L9098" s="94" t="s">
        <v>17846</v>
      </c>
    </row>
    <row r="9099" spans="11:12" ht="15" x14ac:dyDescent="0.25">
      <c r="K9099" s="94" t="s">
        <v>9795</v>
      </c>
      <c r="L9099" s="94" t="s">
        <v>17843</v>
      </c>
    </row>
    <row r="9100" spans="11:12" ht="15" x14ac:dyDescent="0.25">
      <c r="K9100" s="94" t="s">
        <v>9796</v>
      </c>
      <c r="L9100" s="94" t="s">
        <v>17844</v>
      </c>
    </row>
    <row r="9101" spans="11:12" ht="15" x14ac:dyDescent="0.25">
      <c r="K9101" s="94" t="s">
        <v>9797</v>
      </c>
      <c r="L9101" s="94" t="s">
        <v>17847</v>
      </c>
    </row>
    <row r="9102" spans="11:12" ht="15" x14ac:dyDescent="0.25">
      <c r="K9102" s="94" t="s">
        <v>9798</v>
      </c>
      <c r="L9102" s="94" t="s">
        <v>17848</v>
      </c>
    </row>
    <row r="9103" spans="11:12" ht="15" x14ac:dyDescent="0.25">
      <c r="K9103" s="94" t="s">
        <v>9799</v>
      </c>
      <c r="L9103" s="94" t="s">
        <v>17849</v>
      </c>
    </row>
    <row r="9104" spans="11:12" ht="15" x14ac:dyDescent="0.25">
      <c r="K9104" s="94" t="s">
        <v>9800</v>
      </c>
      <c r="L9104" s="94" t="s">
        <v>17850</v>
      </c>
    </row>
    <row r="9105" spans="11:12" ht="15" x14ac:dyDescent="0.25">
      <c r="K9105" s="94" t="s">
        <v>9801</v>
      </c>
      <c r="L9105" s="94" t="s">
        <v>17851</v>
      </c>
    </row>
    <row r="9106" spans="11:12" ht="15" x14ac:dyDescent="0.25">
      <c r="K9106" s="94" t="s">
        <v>9802</v>
      </c>
      <c r="L9106" s="94" t="s">
        <v>17852</v>
      </c>
    </row>
    <row r="9107" spans="11:12" ht="15" x14ac:dyDescent="0.25">
      <c r="K9107" s="94" t="s">
        <v>9803</v>
      </c>
      <c r="L9107" s="94" t="s">
        <v>17853</v>
      </c>
    </row>
    <row r="9108" spans="11:12" ht="15" x14ac:dyDescent="0.25">
      <c r="K9108" s="94" t="s">
        <v>9804</v>
      </c>
      <c r="L9108" s="94" t="s">
        <v>17854</v>
      </c>
    </row>
    <row r="9109" spans="11:12" ht="15" x14ac:dyDescent="0.25">
      <c r="K9109" s="94" t="s">
        <v>9805</v>
      </c>
      <c r="L9109" s="94" t="s">
        <v>17855</v>
      </c>
    </row>
    <row r="9110" spans="11:12" ht="15" x14ac:dyDescent="0.25">
      <c r="K9110" s="94" t="s">
        <v>9806</v>
      </c>
      <c r="L9110" s="94" t="s">
        <v>17856</v>
      </c>
    </row>
    <row r="9111" spans="11:12" ht="15" x14ac:dyDescent="0.25">
      <c r="K9111" s="94" t="s">
        <v>9807</v>
      </c>
      <c r="L9111" s="94" t="s">
        <v>17857</v>
      </c>
    </row>
    <row r="9112" spans="11:12" ht="15" x14ac:dyDescent="0.25">
      <c r="K9112" s="94" t="s">
        <v>9808</v>
      </c>
      <c r="L9112" s="94" t="s">
        <v>16975</v>
      </c>
    </row>
    <row r="9113" spans="11:12" ht="15" x14ac:dyDescent="0.25">
      <c r="K9113" s="94" t="s">
        <v>9809</v>
      </c>
      <c r="L9113" s="94" t="s">
        <v>17858</v>
      </c>
    </row>
    <row r="9114" spans="11:12" ht="15" x14ac:dyDescent="0.25">
      <c r="K9114" s="94" t="s">
        <v>9810</v>
      </c>
      <c r="L9114" s="94" t="s">
        <v>12638</v>
      </c>
    </row>
    <row r="9115" spans="11:12" ht="15" x14ac:dyDescent="0.25">
      <c r="K9115" s="94" t="s">
        <v>9811</v>
      </c>
      <c r="L9115" s="94" t="s">
        <v>17859</v>
      </c>
    </row>
    <row r="9116" spans="11:12" ht="15" x14ac:dyDescent="0.25">
      <c r="K9116" s="94" t="s">
        <v>9812</v>
      </c>
      <c r="L9116" s="94" t="s">
        <v>17860</v>
      </c>
    </row>
    <row r="9117" spans="11:12" ht="15" x14ac:dyDescent="0.25">
      <c r="K9117" s="94" t="s">
        <v>9813</v>
      </c>
      <c r="L9117" s="94" t="s">
        <v>17861</v>
      </c>
    </row>
    <row r="9118" spans="11:12" ht="15" x14ac:dyDescent="0.25">
      <c r="K9118" s="94" t="s">
        <v>9814</v>
      </c>
      <c r="L9118" s="94" t="s">
        <v>17862</v>
      </c>
    </row>
    <row r="9119" spans="11:12" ht="15" x14ac:dyDescent="0.25">
      <c r="K9119" s="94" t="s">
        <v>9815</v>
      </c>
      <c r="L9119" s="94" t="s">
        <v>17863</v>
      </c>
    </row>
    <row r="9120" spans="11:12" ht="15" x14ac:dyDescent="0.25">
      <c r="K9120" s="94" t="s">
        <v>9816</v>
      </c>
      <c r="L9120" s="94" t="s">
        <v>17864</v>
      </c>
    </row>
    <row r="9121" spans="11:12" ht="15" x14ac:dyDescent="0.25">
      <c r="K9121" s="94" t="s">
        <v>9817</v>
      </c>
      <c r="L9121" s="94" t="s">
        <v>13708</v>
      </c>
    </row>
    <row r="9122" spans="11:12" ht="15" x14ac:dyDescent="0.25">
      <c r="K9122" s="94" t="s">
        <v>9818</v>
      </c>
      <c r="L9122" s="94" t="s">
        <v>17865</v>
      </c>
    </row>
    <row r="9123" spans="11:12" ht="15" x14ac:dyDescent="0.25">
      <c r="K9123" s="94" t="s">
        <v>9819</v>
      </c>
      <c r="L9123" s="94" t="s">
        <v>17866</v>
      </c>
    </row>
    <row r="9124" spans="11:12" ht="15" x14ac:dyDescent="0.25">
      <c r="K9124" s="94" t="s">
        <v>9820</v>
      </c>
      <c r="L9124" s="94" t="s">
        <v>17867</v>
      </c>
    </row>
    <row r="9125" spans="11:12" ht="15" x14ac:dyDescent="0.25">
      <c r="K9125" s="94" t="s">
        <v>9821</v>
      </c>
      <c r="L9125" s="94" t="s">
        <v>17868</v>
      </c>
    </row>
    <row r="9126" spans="11:12" ht="15" x14ac:dyDescent="0.25">
      <c r="K9126" s="94" t="s">
        <v>9822</v>
      </c>
      <c r="L9126" s="94" t="s">
        <v>17869</v>
      </c>
    </row>
    <row r="9127" spans="11:12" ht="15" x14ac:dyDescent="0.25">
      <c r="K9127" s="94" t="s">
        <v>9823</v>
      </c>
      <c r="L9127" s="94" t="s">
        <v>178</v>
      </c>
    </row>
    <row r="9128" spans="11:12" ht="15" x14ac:dyDescent="0.25">
      <c r="K9128" s="94" t="s">
        <v>9824</v>
      </c>
      <c r="L9128" s="94" t="s">
        <v>13777</v>
      </c>
    </row>
    <row r="9129" spans="11:12" ht="15" x14ac:dyDescent="0.25">
      <c r="K9129" s="94" t="s">
        <v>9825</v>
      </c>
      <c r="L9129" s="94" t="s">
        <v>13032</v>
      </c>
    </row>
    <row r="9130" spans="11:12" ht="15" x14ac:dyDescent="0.25">
      <c r="K9130" s="94" t="s">
        <v>9826</v>
      </c>
      <c r="L9130" s="94" t="s">
        <v>17870</v>
      </c>
    </row>
    <row r="9131" spans="11:12" ht="15" x14ac:dyDescent="0.25">
      <c r="K9131" s="94" t="s">
        <v>9827</v>
      </c>
      <c r="L9131" s="94" t="s">
        <v>17871</v>
      </c>
    </row>
    <row r="9132" spans="11:12" ht="15" x14ac:dyDescent="0.25">
      <c r="K9132" s="94" t="s">
        <v>9828</v>
      </c>
      <c r="L9132" s="94" t="s">
        <v>13810</v>
      </c>
    </row>
    <row r="9133" spans="11:12" ht="15" x14ac:dyDescent="0.25">
      <c r="K9133" s="94" t="s">
        <v>9829</v>
      </c>
      <c r="L9133" s="94" t="s">
        <v>12498</v>
      </c>
    </row>
    <row r="9134" spans="11:12" ht="15" x14ac:dyDescent="0.25">
      <c r="K9134" s="94" t="s">
        <v>9830</v>
      </c>
      <c r="L9134" s="94" t="s">
        <v>13282</v>
      </c>
    </row>
    <row r="9135" spans="11:12" ht="15" x14ac:dyDescent="0.25">
      <c r="K9135" s="94" t="s">
        <v>9831</v>
      </c>
      <c r="L9135" s="94" t="s">
        <v>17872</v>
      </c>
    </row>
    <row r="9136" spans="11:12" ht="15" x14ac:dyDescent="0.25">
      <c r="K9136" s="94" t="s">
        <v>9832</v>
      </c>
      <c r="L9136" s="94" t="s">
        <v>17873</v>
      </c>
    </row>
    <row r="9137" spans="11:12" ht="15" x14ac:dyDescent="0.25">
      <c r="K9137" s="94" t="s">
        <v>9833</v>
      </c>
      <c r="L9137" s="94" t="s">
        <v>13712</v>
      </c>
    </row>
    <row r="9138" spans="11:12" ht="15" x14ac:dyDescent="0.25">
      <c r="K9138" s="94" t="s">
        <v>9834</v>
      </c>
      <c r="L9138" s="94" t="s">
        <v>13438</v>
      </c>
    </row>
    <row r="9139" spans="11:12" ht="15" x14ac:dyDescent="0.25">
      <c r="K9139" s="94" t="s">
        <v>9835</v>
      </c>
      <c r="L9139" s="94" t="s">
        <v>17874</v>
      </c>
    </row>
    <row r="9140" spans="11:12" ht="15" x14ac:dyDescent="0.25">
      <c r="K9140" s="94" t="s">
        <v>9836</v>
      </c>
      <c r="L9140" s="94" t="s">
        <v>17875</v>
      </c>
    </row>
    <row r="9141" spans="11:12" ht="15" x14ac:dyDescent="0.25">
      <c r="K9141" s="94" t="s">
        <v>9837</v>
      </c>
      <c r="L9141" s="94" t="s">
        <v>17876</v>
      </c>
    </row>
    <row r="9142" spans="11:12" ht="15" x14ac:dyDescent="0.25">
      <c r="K9142" s="94" t="s">
        <v>9838</v>
      </c>
      <c r="L9142" s="94" t="s">
        <v>17877</v>
      </c>
    </row>
    <row r="9143" spans="11:12" ht="15" x14ac:dyDescent="0.25">
      <c r="K9143" s="94" t="s">
        <v>9839</v>
      </c>
      <c r="L9143" s="94" t="s">
        <v>17490</v>
      </c>
    </row>
    <row r="9144" spans="11:12" ht="15" x14ac:dyDescent="0.25">
      <c r="K9144" s="94" t="s">
        <v>9840</v>
      </c>
      <c r="L9144" s="94" t="s">
        <v>13464</v>
      </c>
    </row>
    <row r="9145" spans="11:12" ht="15" x14ac:dyDescent="0.25">
      <c r="K9145" s="94" t="s">
        <v>9841</v>
      </c>
      <c r="L9145" s="94" t="s">
        <v>13096</v>
      </c>
    </row>
    <row r="9146" spans="11:12" ht="15" x14ac:dyDescent="0.25">
      <c r="K9146" s="94" t="s">
        <v>9842</v>
      </c>
      <c r="L9146" s="94" t="s">
        <v>12441</v>
      </c>
    </row>
    <row r="9147" spans="11:12" ht="15" x14ac:dyDescent="0.25">
      <c r="K9147" s="94" t="s">
        <v>9843</v>
      </c>
      <c r="L9147" s="94" t="s">
        <v>17878</v>
      </c>
    </row>
    <row r="9148" spans="11:12" ht="15" x14ac:dyDescent="0.25">
      <c r="K9148" s="94" t="s">
        <v>9844</v>
      </c>
      <c r="L9148" s="94" t="s">
        <v>12737</v>
      </c>
    </row>
    <row r="9149" spans="11:12" ht="15" x14ac:dyDescent="0.25">
      <c r="K9149" s="94" t="s">
        <v>9845</v>
      </c>
      <c r="L9149" s="94" t="s">
        <v>17879</v>
      </c>
    </row>
    <row r="9150" spans="11:12" ht="15" x14ac:dyDescent="0.25">
      <c r="K9150" s="94" t="s">
        <v>9846</v>
      </c>
      <c r="L9150" s="94" t="s">
        <v>17880</v>
      </c>
    </row>
    <row r="9151" spans="11:12" ht="15" x14ac:dyDescent="0.25">
      <c r="K9151" s="94" t="s">
        <v>9847</v>
      </c>
      <c r="L9151" s="94" t="s">
        <v>17881</v>
      </c>
    </row>
    <row r="9152" spans="11:12" ht="15" x14ac:dyDescent="0.25">
      <c r="K9152" s="94" t="s">
        <v>9848</v>
      </c>
      <c r="L9152" s="94" t="s">
        <v>17882</v>
      </c>
    </row>
    <row r="9153" spans="11:12" ht="15" x14ac:dyDescent="0.25">
      <c r="K9153" s="94" t="s">
        <v>9849</v>
      </c>
      <c r="L9153" s="94" t="s">
        <v>17883</v>
      </c>
    </row>
    <row r="9154" spans="11:12" ht="15" x14ac:dyDescent="0.25">
      <c r="K9154" s="94" t="s">
        <v>9850</v>
      </c>
      <c r="L9154" s="94" t="s">
        <v>17884</v>
      </c>
    </row>
    <row r="9155" spans="11:12" ht="15" x14ac:dyDescent="0.25">
      <c r="K9155" s="94" t="s">
        <v>9851</v>
      </c>
      <c r="L9155" s="94" t="s">
        <v>17885</v>
      </c>
    </row>
    <row r="9156" spans="11:12" ht="15" x14ac:dyDescent="0.25">
      <c r="K9156" s="94" t="s">
        <v>9852</v>
      </c>
      <c r="L9156" s="94" t="s">
        <v>17886</v>
      </c>
    </row>
    <row r="9157" spans="11:12" ht="15" x14ac:dyDescent="0.25">
      <c r="K9157" s="94" t="s">
        <v>9853</v>
      </c>
      <c r="L9157" s="94" t="s">
        <v>17887</v>
      </c>
    </row>
    <row r="9158" spans="11:12" ht="15" x14ac:dyDescent="0.25">
      <c r="K9158" s="94" t="s">
        <v>9854</v>
      </c>
      <c r="L9158" s="94" t="s">
        <v>17203</v>
      </c>
    </row>
    <row r="9159" spans="11:12" ht="15" x14ac:dyDescent="0.25">
      <c r="K9159" s="94" t="s">
        <v>9855</v>
      </c>
      <c r="L9159" s="94" t="s">
        <v>17888</v>
      </c>
    </row>
    <row r="9160" spans="11:12" ht="15" x14ac:dyDescent="0.25">
      <c r="K9160" s="94" t="s">
        <v>9856</v>
      </c>
      <c r="L9160" s="94" t="s">
        <v>14182</v>
      </c>
    </row>
    <row r="9161" spans="11:12" ht="15" x14ac:dyDescent="0.25">
      <c r="K9161" s="94" t="s">
        <v>9857</v>
      </c>
      <c r="L9161" s="94" t="s">
        <v>17889</v>
      </c>
    </row>
    <row r="9162" spans="11:12" ht="15" x14ac:dyDescent="0.25">
      <c r="K9162" s="94" t="s">
        <v>9858</v>
      </c>
      <c r="L9162" s="94" t="s">
        <v>17307</v>
      </c>
    </row>
    <row r="9163" spans="11:12" ht="15" x14ac:dyDescent="0.25">
      <c r="K9163" s="94" t="s">
        <v>9859</v>
      </c>
      <c r="L9163" s="94" t="s">
        <v>17890</v>
      </c>
    </row>
    <row r="9164" spans="11:12" ht="15" x14ac:dyDescent="0.25">
      <c r="K9164" s="94" t="s">
        <v>9860</v>
      </c>
      <c r="L9164" s="94" t="s">
        <v>17891</v>
      </c>
    </row>
    <row r="9165" spans="11:12" ht="15" x14ac:dyDescent="0.25">
      <c r="K9165" s="94" t="s">
        <v>9861</v>
      </c>
      <c r="L9165" s="94" t="s">
        <v>13720</v>
      </c>
    </row>
    <row r="9166" spans="11:12" ht="15" x14ac:dyDescent="0.25">
      <c r="K9166" s="94" t="s">
        <v>9862</v>
      </c>
      <c r="L9166" s="94" t="s">
        <v>12505</v>
      </c>
    </row>
    <row r="9167" spans="11:12" ht="15" x14ac:dyDescent="0.25">
      <c r="K9167" s="94" t="s">
        <v>9863</v>
      </c>
      <c r="L9167" s="94" t="s">
        <v>17892</v>
      </c>
    </row>
    <row r="9168" spans="11:12" ht="15" x14ac:dyDescent="0.25">
      <c r="K9168" s="94" t="s">
        <v>9864</v>
      </c>
      <c r="L9168" s="94" t="s">
        <v>17893</v>
      </c>
    </row>
    <row r="9169" spans="11:12" ht="15" x14ac:dyDescent="0.25">
      <c r="K9169" s="94" t="s">
        <v>9865</v>
      </c>
      <c r="L9169" s="94" t="s">
        <v>17894</v>
      </c>
    </row>
    <row r="9170" spans="11:12" ht="15" x14ac:dyDescent="0.25">
      <c r="K9170" s="94" t="s">
        <v>9866</v>
      </c>
      <c r="L9170" s="94" t="s">
        <v>17895</v>
      </c>
    </row>
    <row r="9171" spans="11:12" ht="15" x14ac:dyDescent="0.25">
      <c r="K9171" s="94" t="s">
        <v>9867</v>
      </c>
      <c r="L9171" s="94" t="s">
        <v>17896</v>
      </c>
    </row>
    <row r="9172" spans="11:12" ht="15" x14ac:dyDescent="0.25">
      <c r="K9172" s="94" t="s">
        <v>9868</v>
      </c>
      <c r="L9172" s="94" t="s">
        <v>17897</v>
      </c>
    </row>
    <row r="9173" spans="11:12" ht="15" x14ac:dyDescent="0.25">
      <c r="K9173" s="94" t="s">
        <v>9869</v>
      </c>
      <c r="L9173" s="94" t="s">
        <v>17898</v>
      </c>
    </row>
    <row r="9174" spans="11:12" ht="15" x14ac:dyDescent="0.25">
      <c r="K9174" s="94" t="s">
        <v>9870</v>
      </c>
      <c r="L9174" s="94" t="s">
        <v>17899</v>
      </c>
    </row>
    <row r="9175" spans="11:12" ht="15" x14ac:dyDescent="0.25">
      <c r="K9175" s="94" t="s">
        <v>9871</v>
      </c>
      <c r="L9175" s="94" t="s">
        <v>17900</v>
      </c>
    </row>
    <row r="9176" spans="11:12" ht="15" x14ac:dyDescent="0.25">
      <c r="K9176" s="94" t="s">
        <v>9872</v>
      </c>
      <c r="L9176" s="94" t="s">
        <v>17901</v>
      </c>
    </row>
    <row r="9177" spans="11:12" ht="15" x14ac:dyDescent="0.25">
      <c r="K9177" s="94" t="s">
        <v>9873</v>
      </c>
      <c r="L9177" s="94" t="s">
        <v>17902</v>
      </c>
    </row>
    <row r="9178" spans="11:12" ht="15" x14ac:dyDescent="0.25">
      <c r="K9178" s="94" t="s">
        <v>9874</v>
      </c>
      <c r="L9178" s="94" t="s">
        <v>17903</v>
      </c>
    </row>
    <row r="9179" spans="11:12" ht="15" x14ac:dyDescent="0.25">
      <c r="K9179" s="94" t="s">
        <v>9875</v>
      </c>
      <c r="L9179" s="94" t="s">
        <v>17904</v>
      </c>
    </row>
    <row r="9180" spans="11:12" ht="15" x14ac:dyDescent="0.25">
      <c r="K9180" s="94" t="s">
        <v>9876</v>
      </c>
      <c r="L9180" s="94" t="s">
        <v>12660</v>
      </c>
    </row>
    <row r="9181" spans="11:12" ht="15" x14ac:dyDescent="0.25">
      <c r="K9181" s="94" t="s">
        <v>9877</v>
      </c>
      <c r="L9181" s="94" t="s">
        <v>17526</v>
      </c>
    </row>
    <row r="9182" spans="11:12" ht="15" x14ac:dyDescent="0.25">
      <c r="K9182" s="94" t="s">
        <v>9878</v>
      </c>
      <c r="L9182" s="94" t="s">
        <v>13337</v>
      </c>
    </row>
    <row r="9183" spans="11:12" ht="15" x14ac:dyDescent="0.25">
      <c r="K9183" s="94" t="s">
        <v>9879</v>
      </c>
      <c r="L9183" s="94" t="s">
        <v>13328</v>
      </c>
    </row>
    <row r="9184" spans="11:12" ht="15" x14ac:dyDescent="0.25">
      <c r="K9184" s="94" t="s">
        <v>9880</v>
      </c>
      <c r="L9184" s="94" t="s">
        <v>17905</v>
      </c>
    </row>
    <row r="9185" spans="11:12" ht="15" x14ac:dyDescent="0.25">
      <c r="K9185" s="94" t="s">
        <v>9881</v>
      </c>
      <c r="L9185" s="94" t="s">
        <v>17906</v>
      </c>
    </row>
    <row r="9186" spans="11:12" ht="15" x14ac:dyDescent="0.25">
      <c r="K9186" s="94" t="s">
        <v>9882</v>
      </c>
      <c r="L9186" s="94" t="s">
        <v>17907</v>
      </c>
    </row>
    <row r="9187" spans="11:12" ht="15" x14ac:dyDescent="0.25">
      <c r="K9187" s="94" t="s">
        <v>9883</v>
      </c>
      <c r="L9187" s="94" t="s">
        <v>17908</v>
      </c>
    </row>
    <row r="9188" spans="11:12" ht="15" x14ac:dyDescent="0.25">
      <c r="K9188" s="94" t="s">
        <v>9884</v>
      </c>
      <c r="L9188" s="94" t="s">
        <v>17909</v>
      </c>
    </row>
    <row r="9189" spans="11:12" ht="15" x14ac:dyDescent="0.25">
      <c r="K9189" s="94" t="s">
        <v>9885</v>
      </c>
      <c r="L9189" s="94" t="s">
        <v>17111</v>
      </c>
    </row>
    <row r="9190" spans="11:12" ht="15" x14ac:dyDescent="0.25">
      <c r="K9190" s="94" t="s">
        <v>9886</v>
      </c>
      <c r="L9190" s="94" t="s">
        <v>17910</v>
      </c>
    </row>
    <row r="9191" spans="11:12" ht="15" x14ac:dyDescent="0.25">
      <c r="K9191" s="94" t="s">
        <v>9887</v>
      </c>
      <c r="L9191" s="94" t="s">
        <v>17911</v>
      </c>
    </row>
    <row r="9192" spans="11:12" ht="15" x14ac:dyDescent="0.25">
      <c r="K9192" s="94" t="s">
        <v>9888</v>
      </c>
      <c r="L9192" s="94" t="s">
        <v>17482</v>
      </c>
    </row>
    <row r="9193" spans="11:12" ht="15" x14ac:dyDescent="0.25">
      <c r="K9193" s="94" t="s">
        <v>9889</v>
      </c>
      <c r="L9193" s="94" t="s">
        <v>17912</v>
      </c>
    </row>
    <row r="9194" spans="11:12" ht="15" x14ac:dyDescent="0.25">
      <c r="K9194" s="94" t="s">
        <v>9890</v>
      </c>
      <c r="L9194" s="94" t="s">
        <v>17913</v>
      </c>
    </row>
    <row r="9195" spans="11:12" ht="15" x14ac:dyDescent="0.25">
      <c r="K9195" s="94" t="s">
        <v>9891</v>
      </c>
      <c r="L9195" s="94" t="s">
        <v>17914</v>
      </c>
    </row>
    <row r="9196" spans="11:12" ht="15" x14ac:dyDescent="0.25">
      <c r="K9196" s="94" t="s">
        <v>9892</v>
      </c>
      <c r="L9196" s="94" t="s">
        <v>17915</v>
      </c>
    </row>
    <row r="9197" spans="11:12" ht="15" x14ac:dyDescent="0.25">
      <c r="K9197" s="94" t="s">
        <v>9893</v>
      </c>
      <c r="L9197" s="94" t="s">
        <v>13405</v>
      </c>
    </row>
    <row r="9198" spans="11:12" ht="15" x14ac:dyDescent="0.25">
      <c r="K9198" s="94" t="s">
        <v>9894</v>
      </c>
      <c r="L9198" s="94" t="s">
        <v>13702</v>
      </c>
    </row>
    <row r="9199" spans="11:12" ht="15" x14ac:dyDescent="0.25">
      <c r="K9199" s="94" t="s">
        <v>9895</v>
      </c>
      <c r="L9199" s="94" t="s">
        <v>17916</v>
      </c>
    </row>
    <row r="9200" spans="11:12" ht="15" x14ac:dyDescent="0.25">
      <c r="K9200" s="94" t="s">
        <v>9896</v>
      </c>
      <c r="L9200" s="94" t="s">
        <v>17917</v>
      </c>
    </row>
    <row r="9201" spans="11:12" ht="15" x14ac:dyDescent="0.25">
      <c r="K9201" s="94" t="s">
        <v>9897</v>
      </c>
      <c r="L9201" s="94" t="s">
        <v>17918</v>
      </c>
    </row>
    <row r="9202" spans="11:12" ht="15" x14ac:dyDescent="0.25">
      <c r="K9202" s="94" t="s">
        <v>9898</v>
      </c>
      <c r="L9202" s="94" t="s">
        <v>169</v>
      </c>
    </row>
    <row r="9203" spans="11:12" ht="15" x14ac:dyDescent="0.25">
      <c r="K9203" s="94" t="s">
        <v>9899</v>
      </c>
      <c r="L9203" s="94" t="s">
        <v>15175</v>
      </c>
    </row>
    <row r="9204" spans="11:12" ht="15" x14ac:dyDescent="0.25">
      <c r="K9204" s="94" t="s">
        <v>9900</v>
      </c>
      <c r="L9204" s="94" t="s">
        <v>17919</v>
      </c>
    </row>
    <row r="9205" spans="11:12" ht="15" x14ac:dyDescent="0.25">
      <c r="K9205" s="94" t="s">
        <v>9901</v>
      </c>
      <c r="L9205" s="94" t="s">
        <v>17920</v>
      </c>
    </row>
    <row r="9206" spans="11:12" ht="15" x14ac:dyDescent="0.25">
      <c r="K9206" s="94" t="s">
        <v>9902</v>
      </c>
      <c r="L9206" s="94" t="s">
        <v>17921</v>
      </c>
    </row>
    <row r="9207" spans="11:12" ht="15" x14ac:dyDescent="0.25">
      <c r="K9207" s="94" t="s">
        <v>9903</v>
      </c>
      <c r="L9207" s="94" t="s">
        <v>14119</v>
      </c>
    </row>
    <row r="9208" spans="11:12" ht="15" x14ac:dyDescent="0.25">
      <c r="K9208" s="94" t="s">
        <v>9904</v>
      </c>
      <c r="L9208" s="94" t="s">
        <v>17922</v>
      </c>
    </row>
    <row r="9209" spans="11:12" ht="15" x14ac:dyDescent="0.25">
      <c r="K9209" s="94" t="s">
        <v>9905</v>
      </c>
      <c r="L9209" s="94" t="s">
        <v>17923</v>
      </c>
    </row>
    <row r="9210" spans="11:12" ht="15" x14ac:dyDescent="0.25">
      <c r="K9210" s="94" t="s">
        <v>9906</v>
      </c>
      <c r="L9210" s="94" t="s">
        <v>13401</v>
      </c>
    </row>
    <row r="9211" spans="11:12" ht="15" x14ac:dyDescent="0.25">
      <c r="K9211" s="94" t="s">
        <v>9907</v>
      </c>
      <c r="L9211" s="94" t="s">
        <v>17924</v>
      </c>
    </row>
    <row r="9212" spans="11:12" ht="15" x14ac:dyDescent="0.25">
      <c r="K9212" s="94" t="s">
        <v>9908</v>
      </c>
      <c r="L9212" s="94" t="s">
        <v>17925</v>
      </c>
    </row>
    <row r="9213" spans="11:12" ht="15" x14ac:dyDescent="0.25">
      <c r="K9213" s="94" t="s">
        <v>9909</v>
      </c>
      <c r="L9213" s="94" t="s">
        <v>13502</v>
      </c>
    </row>
    <row r="9214" spans="11:12" ht="15" x14ac:dyDescent="0.25">
      <c r="K9214" s="94" t="s">
        <v>9910</v>
      </c>
      <c r="L9214" s="94" t="s">
        <v>17926</v>
      </c>
    </row>
    <row r="9215" spans="11:12" ht="15" x14ac:dyDescent="0.25">
      <c r="K9215" s="94" t="s">
        <v>9911</v>
      </c>
      <c r="L9215" s="94" t="s">
        <v>17927</v>
      </c>
    </row>
    <row r="9216" spans="11:12" ht="15" x14ac:dyDescent="0.25">
      <c r="K9216" s="94" t="s">
        <v>9912</v>
      </c>
      <c r="L9216" s="94" t="s">
        <v>17433</v>
      </c>
    </row>
    <row r="9217" spans="11:12" ht="15" x14ac:dyDescent="0.25">
      <c r="K9217" s="94" t="s">
        <v>9913</v>
      </c>
      <c r="L9217" s="94" t="s">
        <v>17928</v>
      </c>
    </row>
    <row r="9218" spans="11:12" ht="15" x14ac:dyDescent="0.25">
      <c r="K9218" s="94" t="s">
        <v>9914</v>
      </c>
      <c r="L9218" s="94" t="s">
        <v>17929</v>
      </c>
    </row>
    <row r="9219" spans="11:12" ht="15" x14ac:dyDescent="0.25">
      <c r="K9219" s="94" t="s">
        <v>9915</v>
      </c>
      <c r="L9219" s="94" t="s">
        <v>12574</v>
      </c>
    </row>
    <row r="9220" spans="11:12" ht="15" x14ac:dyDescent="0.25">
      <c r="K9220" s="94" t="s">
        <v>9916</v>
      </c>
      <c r="L9220" s="94" t="s">
        <v>17930</v>
      </c>
    </row>
    <row r="9221" spans="11:12" ht="15" x14ac:dyDescent="0.25">
      <c r="K9221" s="94" t="s">
        <v>9917</v>
      </c>
      <c r="L9221" s="94" t="s">
        <v>13675</v>
      </c>
    </row>
    <row r="9222" spans="11:12" ht="15" x14ac:dyDescent="0.25">
      <c r="K9222" s="94" t="s">
        <v>9918</v>
      </c>
      <c r="L9222" s="94" t="s">
        <v>13280</v>
      </c>
    </row>
    <row r="9223" spans="11:12" ht="15" x14ac:dyDescent="0.25">
      <c r="K9223" s="94" t="s">
        <v>9919</v>
      </c>
      <c r="L9223" s="94" t="s">
        <v>17931</v>
      </c>
    </row>
    <row r="9224" spans="11:12" ht="15" x14ac:dyDescent="0.25">
      <c r="K9224" s="94" t="s">
        <v>9920</v>
      </c>
      <c r="L9224" s="94" t="s">
        <v>17932</v>
      </c>
    </row>
    <row r="9225" spans="11:12" ht="15" x14ac:dyDescent="0.25">
      <c r="K9225" s="94" t="s">
        <v>9921</v>
      </c>
      <c r="L9225" s="94" t="s">
        <v>17933</v>
      </c>
    </row>
    <row r="9226" spans="11:12" ht="15" x14ac:dyDescent="0.25">
      <c r="K9226" s="94" t="s">
        <v>9922</v>
      </c>
      <c r="L9226" s="94" t="s">
        <v>17934</v>
      </c>
    </row>
    <row r="9227" spans="11:12" ht="15" x14ac:dyDescent="0.25">
      <c r="K9227" s="94" t="s">
        <v>9923</v>
      </c>
      <c r="L9227" s="94" t="s">
        <v>17935</v>
      </c>
    </row>
    <row r="9228" spans="11:12" ht="15" x14ac:dyDescent="0.25">
      <c r="K9228" s="94" t="s">
        <v>9924</v>
      </c>
      <c r="L9228" s="94" t="s">
        <v>17936</v>
      </c>
    </row>
    <row r="9229" spans="11:12" ht="15" x14ac:dyDescent="0.25">
      <c r="K9229" s="94" t="s">
        <v>9925</v>
      </c>
      <c r="L9229" s="94" t="s">
        <v>17937</v>
      </c>
    </row>
    <row r="9230" spans="11:12" ht="15" x14ac:dyDescent="0.25">
      <c r="K9230" s="94" t="s">
        <v>9926</v>
      </c>
      <c r="L9230" s="94" t="s">
        <v>17938</v>
      </c>
    </row>
    <row r="9231" spans="11:12" ht="15" x14ac:dyDescent="0.25">
      <c r="K9231" s="94" t="s">
        <v>9927</v>
      </c>
      <c r="L9231" s="94" t="s">
        <v>17939</v>
      </c>
    </row>
    <row r="9232" spans="11:12" ht="15" x14ac:dyDescent="0.25">
      <c r="K9232" s="94" t="s">
        <v>9928</v>
      </c>
      <c r="L9232" s="94" t="s">
        <v>17940</v>
      </c>
    </row>
    <row r="9233" spans="11:12" ht="15" x14ac:dyDescent="0.25">
      <c r="K9233" s="94" t="s">
        <v>9929</v>
      </c>
      <c r="L9233" s="94" t="s">
        <v>13322</v>
      </c>
    </row>
    <row r="9234" spans="11:12" ht="15" x14ac:dyDescent="0.25">
      <c r="K9234" s="94" t="s">
        <v>9930</v>
      </c>
      <c r="L9234" s="94" t="s">
        <v>17941</v>
      </c>
    </row>
    <row r="9235" spans="11:12" ht="15" x14ac:dyDescent="0.25">
      <c r="K9235" s="94" t="s">
        <v>9931</v>
      </c>
      <c r="L9235" s="94" t="s">
        <v>17942</v>
      </c>
    </row>
    <row r="9236" spans="11:12" ht="15" x14ac:dyDescent="0.25">
      <c r="K9236" s="94" t="s">
        <v>9932</v>
      </c>
      <c r="L9236" s="94" t="s">
        <v>17943</v>
      </c>
    </row>
    <row r="9237" spans="11:12" ht="15" x14ac:dyDescent="0.25">
      <c r="K9237" s="94" t="s">
        <v>9933</v>
      </c>
      <c r="L9237" s="94" t="s">
        <v>17944</v>
      </c>
    </row>
    <row r="9238" spans="11:12" ht="15" x14ac:dyDescent="0.25">
      <c r="K9238" s="94" t="s">
        <v>9934</v>
      </c>
      <c r="L9238" s="94" t="s">
        <v>17945</v>
      </c>
    </row>
    <row r="9239" spans="11:12" ht="15" x14ac:dyDescent="0.25">
      <c r="K9239" s="94" t="s">
        <v>9935</v>
      </c>
      <c r="L9239" s="94" t="s">
        <v>17237</v>
      </c>
    </row>
    <row r="9240" spans="11:12" ht="15" x14ac:dyDescent="0.25">
      <c r="K9240" s="94" t="s">
        <v>9936</v>
      </c>
      <c r="L9240" s="94" t="s">
        <v>17946</v>
      </c>
    </row>
    <row r="9241" spans="11:12" ht="15" x14ac:dyDescent="0.25">
      <c r="K9241" s="94" t="s">
        <v>9937</v>
      </c>
      <c r="L9241" s="94" t="s">
        <v>17947</v>
      </c>
    </row>
    <row r="9242" spans="11:12" ht="15" x14ac:dyDescent="0.25">
      <c r="K9242" s="94" t="s">
        <v>9938</v>
      </c>
      <c r="L9242" s="94" t="s">
        <v>17948</v>
      </c>
    </row>
    <row r="9243" spans="11:12" ht="15" x14ac:dyDescent="0.25">
      <c r="K9243" s="94" t="s">
        <v>9939</v>
      </c>
      <c r="L9243" s="94" t="s">
        <v>17949</v>
      </c>
    </row>
    <row r="9244" spans="11:12" ht="15" x14ac:dyDescent="0.25">
      <c r="K9244" s="94" t="s">
        <v>9940</v>
      </c>
      <c r="L9244" s="94" t="s">
        <v>17950</v>
      </c>
    </row>
    <row r="9245" spans="11:12" ht="15" x14ac:dyDescent="0.25">
      <c r="K9245" s="94" t="s">
        <v>9941</v>
      </c>
      <c r="L9245" s="94" t="s">
        <v>17951</v>
      </c>
    </row>
    <row r="9246" spans="11:12" ht="15" x14ac:dyDescent="0.25">
      <c r="K9246" s="94" t="s">
        <v>9942</v>
      </c>
      <c r="L9246" s="94" t="s">
        <v>17952</v>
      </c>
    </row>
    <row r="9247" spans="11:12" ht="15" x14ac:dyDescent="0.25">
      <c r="K9247" s="94" t="s">
        <v>9943</v>
      </c>
      <c r="L9247" s="94" t="s">
        <v>17953</v>
      </c>
    </row>
    <row r="9248" spans="11:12" ht="15" x14ac:dyDescent="0.25">
      <c r="K9248" s="94" t="s">
        <v>9944</v>
      </c>
      <c r="L9248" s="94" t="s">
        <v>12848</v>
      </c>
    </row>
    <row r="9249" spans="11:12" ht="15" x14ac:dyDescent="0.25">
      <c r="K9249" s="94" t="s">
        <v>9945</v>
      </c>
      <c r="L9249" s="94" t="s">
        <v>13333</v>
      </c>
    </row>
    <row r="9250" spans="11:12" ht="15" x14ac:dyDescent="0.25">
      <c r="K9250" s="94" t="s">
        <v>9946</v>
      </c>
      <c r="L9250" s="94" t="s">
        <v>17954</v>
      </c>
    </row>
    <row r="9251" spans="11:12" ht="15" x14ac:dyDescent="0.25">
      <c r="K9251" s="94" t="s">
        <v>9947</v>
      </c>
      <c r="L9251" s="94" t="s">
        <v>17955</v>
      </c>
    </row>
    <row r="9252" spans="11:12" ht="15" x14ac:dyDescent="0.25">
      <c r="K9252" s="94" t="s">
        <v>9948</v>
      </c>
      <c r="L9252" s="94" t="s">
        <v>17956</v>
      </c>
    </row>
    <row r="9253" spans="11:12" ht="15" x14ac:dyDescent="0.25">
      <c r="K9253" s="94" t="s">
        <v>9949</v>
      </c>
      <c r="L9253" s="94" t="s">
        <v>17957</v>
      </c>
    </row>
    <row r="9254" spans="11:12" ht="15" x14ac:dyDescent="0.25">
      <c r="K9254" s="94" t="s">
        <v>9950</v>
      </c>
      <c r="L9254" s="94" t="s">
        <v>17958</v>
      </c>
    </row>
    <row r="9255" spans="11:12" ht="15" x14ac:dyDescent="0.25">
      <c r="K9255" s="94" t="s">
        <v>9951</v>
      </c>
      <c r="L9255" s="94" t="s">
        <v>17959</v>
      </c>
    </row>
    <row r="9256" spans="11:12" ht="15" x14ac:dyDescent="0.25">
      <c r="K9256" s="94" t="s">
        <v>9952</v>
      </c>
      <c r="L9256" s="94" t="s">
        <v>17960</v>
      </c>
    </row>
    <row r="9257" spans="11:12" ht="15" x14ac:dyDescent="0.25">
      <c r="K9257" s="94" t="s">
        <v>9953</v>
      </c>
      <c r="L9257" s="94" t="s">
        <v>17961</v>
      </c>
    </row>
    <row r="9258" spans="11:12" ht="15" x14ac:dyDescent="0.25">
      <c r="K9258" s="94" t="s">
        <v>9954</v>
      </c>
      <c r="L9258" s="94" t="s">
        <v>13343</v>
      </c>
    </row>
    <row r="9259" spans="11:12" ht="15" x14ac:dyDescent="0.25">
      <c r="K9259" s="94" t="s">
        <v>9955</v>
      </c>
      <c r="L9259" s="94" t="s">
        <v>17962</v>
      </c>
    </row>
    <row r="9260" spans="11:12" ht="15" x14ac:dyDescent="0.25">
      <c r="K9260" s="94" t="s">
        <v>9956</v>
      </c>
      <c r="L9260" s="94" t="s">
        <v>17963</v>
      </c>
    </row>
    <row r="9261" spans="11:12" ht="15" x14ac:dyDescent="0.25">
      <c r="K9261" s="94" t="s">
        <v>9957</v>
      </c>
      <c r="L9261" s="94" t="s">
        <v>12656</v>
      </c>
    </row>
    <row r="9262" spans="11:12" ht="15" x14ac:dyDescent="0.25">
      <c r="K9262" s="94" t="s">
        <v>9958</v>
      </c>
      <c r="L9262" s="94" t="s">
        <v>17713</v>
      </c>
    </row>
    <row r="9263" spans="11:12" ht="15" x14ac:dyDescent="0.25">
      <c r="K9263" s="94" t="s">
        <v>9959</v>
      </c>
      <c r="L9263" s="94" t="s">
        <v>17964</v>
      </c>
    </row>
    <row r="9264" spans="11:12" ht="15" x14ac:dyDescent="0.25">
      <c r="K9264" s="94" t="s">
        <v>9960</v>
      </c>
      <c r="L9264" s="94" t="s">
        <v>17965</v>
      </c>
    </row>
    <row r="9265" spans="11:12" ht="15" x14ac:dyDescent="0.25">
      <c r="K9265" s="94" t="s">
        <v>9961</v>
      </c>
      <c r="L9265" s="94" t="s">
        <v>17966</v>
      </c>
    </row>
    <row r="9266" spans="11:12" ht="15" x14ac:dyDescent="0.25">
      <c r="K9266" s="94" t="s">
        <v>9962</v>
      </c>
      <c r="L9266" s="94" t="s">
        <v>17967</v>
      </c>
    </row>
    <row r="9267" spans="11:12" ht="15" x14ac:dyDescent="0.25">
      <c r="K9267" s="94" t="s">
        <v>9963</v>
      </c>
      <c r="L9267" s="94" t="s">
        <v>17968</v>
      </c>
    </row>
    <row r="9268" spans="11:12" ht="15" x14ac:dyDescent="0.25">
      <c r="K9268" s="94" t="s">
        <v>9964</v>
      </c>
      <c r="L9268" s="94" t="s">
        <v>17969</v>
      </c>
    </row>
    <row r="9269" spans="11:12" ht="15" x14ac:dyDescent="0.25">
      <c r="K9269" s="94" t="s">
        <v>9965</v>
      </c>
      <c r="L9269" s="94" t="s">
        <v>17970</v>
      </c>
    </row>
    <row r="9270" spans="11:12" ht="15" x14ac:dyDescent="0.25">
      <c r="K9270" s="94" t="s">
        <v>9966</v>
      </c>
      <c r="L9270" s="94" t="s">
        <v>17971</v>
      </c>
    </row>
    <row r="9271" spans="11:12" ht="15" x14ac:dyDescent="0.25">
      <c r="K9271" s="94" t="s">
        <v>9967</v>
      </c>
      <c r="L9271" s="94" t="s">
        <v>17972</v>
      </c>
    </row>
    <row r="9272" spans="11:12" ht="15" x14ac:dyDescent="0.25">
      <c r="K9272" s="94" t="s">
        <v>9968</v>
      </c>
      <c r="L9272" s="94" t="s">
        <v>17973</v>
      </c>
    </row>
    <row r="9273" spans="11:12" ht="15" x14ac:dyDescent="0.25">
      <c r="K9273" s="94" t="s">
        <v>9969</v>
      </c>
      <c r="L9273" s="94" t="s">
        <v>17974</v>
      </c>
    </row>
    <row r="9274" spans="11:12" ht="15" x14ac:dyDescent="0.25">
      <c r="K9274" s="94" t="s">
        <v>9970</v>
      </c>
      <c r="L9274" s="94" t="s">
        <v>17975</v>
      </c>
    </row>
    <row r="9275" spans="11:12" ht="15" x14ac:dyDescent="0.25">
      <c r="K9275" s="94" t="s">
        <v>9971</v>
      </c>
      <c r="L9275" s="94" t="s">
        <v>17976</v>
      </c>
    </row>
    <row r="9276" spans="11:12" ht="15" x14ac:dyDescent="0.25">
      <c r="K9276" s="94" t="s">
        <v>9972</v>
      </c>
      <c r="L9276" s="94" t="s">
        <v>17977</v>
      </c>
    </row>
    <row r="9277" spans="11:12" ht="15" x14ac:dyDescent="0.25">
      <c r="K9277" s="94" t="s">
        <v>9973</v>
      </c>
      <c r="L9277" s="94" t="s">
        <v>17978</v>
      </c>
    </row>
    <row r="9278" spans="11:12" ht="15" x14ac:dyDescent="0.25">
      <c r="K9278" s="94" t="s">
        <v>9974</v>
      </c>
      <c r="L9278" s="94" t="s">
        <v>17979</v>
      </c>
    </row>
    <row r="9279" spans="11:12" ht="15" x14ac:dyDescent="0.25">
      <c r="K9279" s="94" t="s">
        <v>9975</v>
      </c>
      <c r="L9279" s="94" t="s">
        <v>17980</v>
      </c>
    </row>
    <row r="9280" spans="11:12" ht="15" x14ac:dyDescent="0.25">
      <c r="K9280" s="94" t="s">
        <v>9976</v>
      </c>
      <c r="L9280" s="94" t="s">
        <v>17981</v>
      </c>
    </row>
    <row r="9281" spans="11:12" ht="15" x14ac:dyDescent="0.25">
      <c r="K9281" s="94" t="s">
        <v>9977</v>
      </c>
      <c r="L9281" s="94" t="s">
        <v>13305</v>
      </c>
    </row>
    <row r="9282" spans="11:12" ht="15" x14ac:dyDescent="0.25">
      <c r="K9282" s="94" t="s">
        <v>9978</v>
      </c>
      <c r="L9282" s="94" t="s">
        <v>12845</v>
      </c>
    </row>
    <row r="9283" spans="11:12" ht="15" x14ac:dyDescent="0.25">
      <c r="K9283" s="94" t="s">
        <v>9979</v>
      </c>
      <c r="L9283" s="94" t="s">
        <v>13097</v>
      </c>
    </row>
    <row r="9284" spans="11:12" ht="15" x14ac:dyDescent="0.25">
      <c r="K9284" s="94" t="s">
        <v>9980</v>
      </c>
      <c r="L9284" s="94" t="s">
        <v>17982</v>
      </c>
    </row>
    <row r="9285" spans="11:12" ht="15" x14ac:dyDescent="0.25">
      <c r="K9285" s="94" t="s">
        <v>9981</v>
      </c>
      <c r="L9285" s="94" t="s">
        <v>17983</v>
      </c>
    </row>
    <row r="9286" spans="11:12" ht="15" x14ac:dyDescent="0.25">
      <c r="K9286" s="94" t="s">
        <v>9982</v>
      </c>
      <c r="L9286" s="94" t="s">
        <v>17984</v>
      </c>
    </row>
    <row r="9287" spans="11:12" ht="15" x14ac:dyDescent="0.25">
      <c r="K9287" s="94" t="s">
        <v>9983</v>
      </c>
      <c r="L9287" s="94" t="s">
        <v>17985</v>
      </c>
    </row>
    <row r="9288" spans="11:12" ht="15" x14ac:dyDescent="0.25">
      <c r="K9288" s="94" t="s">
        <v>9984</v>
      </c>
      <c r="L9288" s="94" t="s">
        <v>12929</v>
      </c>
    </row>
    <row r="9289" spans="11:12" ht="15" x14ac:dyDescent="0.25">
      <c r="K9289" s="94" t="s">
        <v>9985</v>
      </c>
      <c r="L9289" s="94" t="s">
        <v>17986</v>
      </c>
    </row>
    <row r="9290" spans="11:12" ht="15" x14ac:dyDescent="0.25">
      <c r="K9290" s="94" t="s">
        <v>9986</v>
      </c>
      <c r="L9290" s="94" t="s">
        <v>173</v>
      </c>
    </row>
    <row r="9291" spans="11:12" ht="15" x14ac:dyDescent="0.25">
      <c r="K9291" s="94" t="s">
        <v>9987</v>
      </c>
      <c r="L9291" s="94" t="s">
        <v>17987</v>
      </c>
    </row>
    <row r="9292" spans="11:12" ht="15" x14ac:dyDescent="0.25">
      <c r="K9292" s="94" t="s">
        <v>9988</v>
      </c>
      <c r="L9292" s="94" t="s">
        <v>17988</v>
      </c>
    </row>
    <row r="9293" spans="11:12" ht="15" x14ac:dyDescent="0.25">
      <c r="K9293" s="94" t="s">
        <v>9989</v>
      </c>
      <c r="L9293" s="94" t="s">
        <v>17989</v>
      </c>
    </row>
    <row r="9294" spans="11:12" ht="15" x14ac:dyDescent="0.25">
      <c r="K9294" s="94" t="s">
        <v>9990</v>
      </c>
      <c r="L9294" s="94" t="s">
        <v>17990</v>
      </c>
    </row>
    <row r="9295" spans="11:12" ht="15" x14ac:dyDescent="0.25">
      <c r="K9295" s="94" t="s">
        <v>9991</v>
      </c>
      <c r="L9295" s="94" t="s">
        <v>17991</v>
      </c>
    </row>
    <row r="9296" spans="11:12" ht="15" x14ac:dyDescent="0.25">
      <c r="K9296" s="94" t="s">
        <v>9992</v>
      </c>
      <c r="L9296" s="94" t="s">
        <v>17992</v>
      </c>
    </row>
    <row r="9297" spans="11:12" ht="15" x14ac:dyDescent="0.25">
      <c r="K9297" s="94" t="s">
        <v>9993</v>
      </c>
      <c r="L9297" s="94" t="s">
        <v>17993</v>
      </c>
    </row>
    <row r="9298" spans="11:12" ht="15" x14ac:dyDescent="0.25">
      <c r="K9298" s="94" t="s">
        <v>9994</v>
      </c>
      <c r="L9298" s="94" t="s">
        <v>17994</v>
      </c>
    </row>
    <row r="9299" spans="11:12" ht="15" x14ac:dyDescent="0.25">
      <c r="K9299" s="94" t="s">
        <v>9995</v>
      </c>
      <c r="L9299" s="94" t="s">
        <v>17995</v>
      </c>
    </row>
    <row r="9300" spans="11:12" ht="15" x14ac:dyDescent="0.25">
      <c r="K9300" s="94" t="s">
        <v>9996</v>
      </c>
      <c r="L9300" s="94" t="s">
        <v>12480</v>
      </c>
    </row>
    <row r="9301" spans="11:12" ht="15" x14ac:dyDescent="0.25">
      <c r="K9301" s="94" t="s">
        <v>9997</v>
      </c>
      <c r="L9301" s="94" t="s">
        <v>17996</v>
      </c>
    </row>
    <row r="9302" spans="11:12" ht="15" x14ac:dyDescent="0.25">
      <c r="K9302" s="94" t="s">
        <v>9998</v>
      </c>
      <c r="L9302" s="94" t="s">
        <v>17997</v>
      </c>
    </row>
    <row r="9303" spans="11:12" ht="15" x14ac:dyDescent="0.25">
      <c r="K9303" s="94" t="s">
        <v>9999</v>
      </c>
      <c r="L9303" s="94" t="s">
        <v>17998</v>
      </c>
    </row>
    <row r="9304" spans="11:12" ht="15" x14ac:dyDescent="0.25">
      <c r="K9304" s="94" t="s">
        <v>10000</v>
      </c>
      <c r="L9304" s="94" t="s">
        <v>17999</v>
      </c>
    </row>
    <row r="9305" spans="11:12" ht="15" x14ac:dyDescent="0.25">
      <c r="K9305" s="94" t="s">
        <v>10001</v>
      </c>
      <c r="L9305" s="94" t="s">
        <v>17388</v>
      </c>
    </row>
    <row r="9306" spans="11:12" ht="15" x14ac:dyDescent="0.25">
      <c r="K9306" s="94" t="s">
        <v>10002</v>
      </c>
      <c r="L9306" s="94" t="s">
        <v>13818</v>
      </c>
    </row>
    <row r="9307" spans="11:12" ht="15" x14ac:dyDescent="0.25">
      <c r="K9307" s="94" t="s">
        <v>10003</v>
      </c>
      <c r="L9307" s="94" t="s">
        <v>14062</v>
      </c>
    </row>
    <row r="9308" spans="11:12" ht="15" x14ac:dyDescent="0.25">
      <c r="K9308" s="94" t="s">
        <v>10004</v>
      </c>
      <c r="L9308" s="94" t="s">
        <v>18000</v>
      </c>
    </row>
    <row r="9309" spans="11:12" ht="15" x14ac:dyDescent="0.25">
      <c r="K9309" s="94" t="s">
        <v>10005</v>
      </c>
      <c r="L9309" s="94" t="s">
        <v>18001</v>
      </c>
    </row>
    <row r="9310" spans="11:12" ht="15" x14ac:dyDescent="0.25">
      <c r="K9310" s="94" t="s">
        <v>10006</v>
      </c>
      <c r="L9310" s="94" t="s">
        <v>18002</v>
      </c>
    </row>
    <row r="9311" spans="11:12" ht="15" x14ac:dyDescent="0.25">
      <c r="K9311" s="94" t="s">
        <v>10007</v>
      </c>
      <c r="L9311" s="94" t="s">
        <v>17041</v>
      </c>
    </row>
    <row r="9312" spans="11:12" ht="15" x14ac:dyDescent="0.25">
      <c r="K9312" s="94" t="s">
        <v>10008</v>
      </c>
      <c r="L9312" s="94" t="s">
        <v>18003</v>
      </c>
    </row>
    <row r="9313" spans="11:12" ht="15" x14ac:dyDescent="0.25">
      <c r="K9313" s="94" t="s">
        <v>10009</v>
      </c>
      <c r="L9313" s="94" t="s">
        <v>18004</v>
      </c>
    </row>
    <row r="9314" spans="11:12" ht="15" x14ac:dyDescent="0.25">
      <c r="K9314" s="94" t="s">
        <v>10010</v>
      </c>
      <c r="L9314" s="94" t="s">
        <v>18005</v>
      </c>
    </row>
    <row r="9315" spans="11:12" ht="15" x14ac:dyDescent="0.25">
      <c r="K9315" s="94" t="s">
        <v>10011</v>
      </c>
      <c r="L9315" s="94" t="s">
        <v>17781</v>
      </c>
    </row>
    <row r="9316" spans="11:12" ht="15" x14ac:dyDescent="0.25">
      <c r="K9316" s="94" t="s">
        <v>10012</v>
      </c>
      <c r="L9316" s="94" t="s">
        <v>13792</v>
      </c>
    </row>
    <row r="9317" spans="11:12" ht="15" x14ac:dyDescent="0.25">
      <c r="K9317" s="94" t="s">
        <v>10013</v>
      </c>
      <c r="L9317" s="94" t="s">
        <v>18006</v>
      </c>
    </row>
    <row r="9318" spans="11:12" ht="15" x14ac:dyDescent="0.25">
      <c r="K9318" s="94" t="s">
        <v>10014</v>
      </c>
      <c r="L9318" s="94" t="s">
        <v>13340</v>
      </c>
    </row>
    <row r="9319" spans="11:12" ht="15" x14ac:dyDescent="0.25">
      <c r="K9319" s="94" t="s">
        <v>10015</v>
      </c>
      <c r="L9319" s="94" t="s">
        <v>18007</v>
      </c>
    </row>
    <row r="9320" spans="11:12" ht="15" x14ac:dyDescent="0.25">
      <c r="K9320" s="94" t="s">
        <v>10016</v>
      </c>
      <c r="L9320" s="94" t="s">
        <v>18008</v>
      </c>
    </row>
    <row r="9321" spans="11:12" ht="15" x14ac:dyDescent="0.25">
      <c r="K9321" s="94" t="s">
        <v>10017</v>
      </c>
      <c r="L9321" s="94" t="s">
        <v>18009</v>
      </c>
    </row>
    <row r="9322" spans="11:12" ht="15" x14ac:dyDescent="0.25">
      <c r="K9322" s="94" t="s">
        <v>10018</v>
      </c>
      <c r="L9322" s="94" t="s">
        <v>18010</v>
      </c>
    </row>
    <row r="9323" spans="11:12" ht="15" x14ac:dyDescent="0.25">
      <c r="K9323" s="94" t="s">
        <v>10019</v>
      </c>
      <c r="L9323" s="94" t="s">
        <v>1166</v>
      </c>
    </row>
    <row r="9324" spans="11:12" ht="15" x14ac:dyDescent="0.25">
      <c r="K9324" s="94" t="s">
        <v>10020</v>
      </c>
      <c r="L9324" s="94" t="s">
        <v>13315</v>
      </c>
    </row>
    <row r="9325" spans="11:12" ht="15" x14ac:dyDescent="0.25">
      <c r="K9325" s="94" t="s">
        <v>10021</v>
      </c>
      <c r="L9325" s="94" t="s">
        <v>18011</v>
      </c>
    </row>
    <row r="9326" spans="11:12" ht="15" x14ac:dyDescent="0.25">
      <c r="K9326" s="94" t="s">
        <v>10022</v>
      </c>
      <c r="L9326" s="94" t="s">
        <v>18012</v>
      </c>
    </row>
    <row r="9327" spans="11:12" ht="15" x14ac:dyDescent="0.25">
      <c r="K9327" s="94" t="s">
        <v>10023</v>
      </c>
      <c r="L9327" s="94" t="s">
        <v>18013</v>
      </c>
    </row>
    <row r="9328" spans="11:12" ht="15" x14ac:dyDescent="0.25">
      <c r="K9328" s="94" t="s">
        <v>10024</v>
      </c>
      <c r="L9328" s="94" t="s">
        <v>18014</v>
      </c>
    </row>
    <row r="9329" spans="11:12" ht="15" x14ac:dyDescent="0.25">
      <c r="K9329" s="94" t="s">
        <v>10025</v>
      </c>
      <c r="L9329" s="94" t="s">
        <v>18015</v>
      </c>
    </row>
    <row r="9330" spans="11:12" ht="15" x14ac:dyDescent="0.25">
      <c r="K9330" s="94" t="s">
        <v>10026</v>
      </c>
      <c r="L9330" s="94" t="s">
        <v>18016</v>
      </c>
    </row>
    <row r="9331" spans="11:12" ht="15" x14ac:dyDescent="0.25">
      <c r="K9331" s="94" t="s">
        <v>10027</v>
      </c>
      <c r="L9331" s="94" t="s">
        <v>18017</v>
      </c>
    </row>
    <row r="9332" spans="11:12" ht="15" x14ac:dyDescent="0.25">
      <c r="K9332" s="94" t="s">
        <v>10028</v>
      </c>
      <c r="L9332" s="94" t="s">
        <v>18018</v>
      </c>
    </row>
    <row r="9333" spans="11:12" ht="15" x14ac:dyDescent="0.25">
      <c r="K9333" s="94" t="s">
        <v>10029</v>
      </c>
      <c r="L9333" s="94" t="s">
        <v>18019</v>
      </c>
    </row>
    <row r="9334" spans="11:12" ht="15" x14ac:dyDescent="0.25">
      <c r="K9334" s="94" t="s">
        <v>10030</v>
      </c>
      <c r="L9334" s="94" t="s">
        <v>12935</v>
      </c>
    </row>
    <row r="9335" spans="11:12" ht="15" x14ac:dyDescent="0.25">
      <c r="K9335" s="94" t="s">
        <v>10031</v>
      </c>
      <c r="L9335" s="94" t="s">
        <v>18020</v>
      </c>
    </row>
    <row r="9336" spans="11:12" ht="15" x14ac:dyDescent="0.25">
      <c r="K9336" s="94" t="s">
        <v>10032</v>
      </c>
      <c r="L9336" s="94" t="s">
        <v>13696</v>
      </c>
    </row>
    <row r="9337" spans="11:12" ht="15" x14ac:dyDescent="0.25">
      <c r="K9337" s="94" t="s">
        <v>10033</v>
      </c>
      <c r="L9337" s="94" t="s">
        <v>18021</v>
      </c>
    </row>
    <row r="9338" spans="11:12" ht="15" x14ac:dyDescent="0.25">
      <c r="K9338" s="94" t="s">
        <v>10034</v>
      </c>
      <c r="L9338" s="94" t="s">
        <v>18022</v>
      </c>
    </row>
    <row r="9339" spans="11:12" ht="15" x14ac:dyDescent="0.25">
      <c r="K9339" s="94" t="s">
        <v>10035</v>
      </c>
      <c r="L9339" s="94" t="s">
        <v>17839</v>
      </c>
    </row>
    <row r="9340" spans="11:12" ht="15" x14ac:dyDescent="0.25">
      <c r="K9340" s="94" t="s">
        <v>10036</v>
      </c>
      <c r="L9340" s="94" t="s">
        <v>18023</v>
      </c>
    </row>
    <row r="9341" spans="11:12" ht="15" x14ac:dyDescent="0.25">
      <c r="K9341" s="94" t="s">
        <v>10037</v>
      </c>
      <c r="L9341" s="94" t="s">
        <v>18024</v>
      </c>
    </row>
    <row r="9342" spans="11:12" ht="15" x14ac:dyDescent="0.25">
      <c r="K9342" s="94" t="s">
        <v>10038</v>
      </c>
      <c r="L9342" s="94" t="s">
        <v>17479</v>
      </c>
    </row>
    <row r="9343" spans="11:12" ht="15" x14ac:dyDescent="0.25">
      <c r="K9343" s="94" t="s">
        <v>10039</v>
      </c>
      <c r="L9343" s="94" t="s">
        <v>18025</v>
      </c>
    </row>
    <row r="9344" spans="11:12" ht="15" x14ac:dyDescent="0.25">
      <c r="K9344" s="94" t="s">
        <v>10040</v>
      </c>
      <c r="L9344" s="94" t="s">
        <v>18026</v>
      </c>
    </row>
    <row r="9345" spans="11:12" ht="15" x14ac:dyDescent="0.25">
      <c r="K9345" s="94" t="s">
        <v>10041</v>
      </c>
      <c r="L9345" s="94" t="s">
        <v>18027</v>
      </c>
    </row>
    <row r="9346" spans="11:12" ht="15" x14ac:dyDescent="0.25">
      <c r="K9346" s="94" t="s">
        <v>10042</v>
      </c>
      <c r="L9346" s="94" t="s">
        <v>18028</v>
      </c>
    </row>
    <row r="9347" spans="11:12" ht="15" x14ac:dyDescent="0.25">
      <c r="K9347" s="94" t="s">
        <v>10043</v>
      </c>
      <c r="L9347" s="94" t="s">
        <v>18029</v>
      </c>
    </row>
    <row r="9348" spans="11:12" ht="15" x14ac:dyDescent="0.25">
      <c r="K9348" s="94" t="s">
        <v>10044</v>
      </c>
      <c r="L9348" s="94" t="s">
        <v>18030</v>
      </c>
    </row>
    <row r="9349" spans="11:12" ht="15" x14ac:dyDescent="0.25">
      <c r="K9349" s="94" t="s">
        <v>10045</v>
      </c>
      <c r="L9349" s="94" t="s">
        <v>13644</v>
      </c>
    </row>
    <row r="9350" spans="11:12" ht="15" x14ac:dyDescent="0.25">
      <c r="K9350" s="94" t="s">
        <v>10046</v>
      </c>
      <c r="L9350" s="94" t="s">
        <v>18031</v>
      </c>
    </row>
    <row r="9351" spans="11:12" ht="15" x14ac:dyDescent="0.25">
      <c r="K9351" s="94" t="s">
        <v>10047</v>
      </c>
      <c r="L9351" s="94" t="s">
        <v>18032</v>
      </c>
    </row>
    <row r="9352" spans="11:12" ht="15" x14ac:dyDescent="0.25">
      <c r="K9352" s="94" t="s">
        <v>10048</v>
      </c>
      <c r="L9352" s="94" t="s">
        <v>18033</v>
      </c>
    </row>
    <row r="9353" spans="11:12" ht="15" x14ac:dyDescent="0.25">
      <c r="K9353" s="94" t="s">
        <v>10049</v>
      </c>
      <c r="L9353" s="94" t="s">
        <v>18034</v>
      </c>
    </row>
    <row r="9354" spans="11:12" ht="15" x14ac:dyDescent="0.25">
      <c r="K9354" s="94" t="s">
        <v>10050</v>
      </c>
      <c r="L9354" s="94" t="s">
        <v>18035</v>
      </c>
    </row>
    <row r="9355" spans="11:12" ht="15" x14ac:dyDescent="0.25">
      <c r="K9355" s="94" t="s">
        <v>10051</v>
      </c>
      <c r="L9355" s="94" t="s">
        <v>18036</v>
      </c>
    </row>
    <row r="9356" spans="11:12" ht="15" x14ac:dyDescent="0.25">
      <c r="K9356" s="94" t="s">
        <v>10052</v>
      </c>
      <c r="L9356" s="94" t="s">
        <v>18037</v>
      </c>
    </row>
    <row r="9357" spans="11:12" ht="15" x14ac:dyDescent="0.25">
      <c r="K9357" s="94" t="s">
        <v>10053</v>
      </c>
      <c r="L9357" s="94" t="s">
        <v>18038</v>
      </c>
    </row>
    <row r="9358" spans="11:12" ht="15" x14ac:dyDescent="0.25">
      <c r="K9358" s="94" t="s">
        <v>10054</v>
      </c>
      <c r="L9358" s="94" t="s">
        <v>18039</v>
      </c>
    </row>
    <row r="9359" spans="11:12" ht="15" x14ac:dyDescent="0.25">
      <c r="K9359" s="94" t="s">
        <v>10055</v>
      </c>
      <c r="L9359" s="94" t="s">
        <v>13688</v>
      </c>
    </row>
    <row r="9360" spans="11:12" ht="15" x14ac:dyDescent="0.25">
      <c r="K9360" s="94" t="s">
        <v>10056</v>
      </c>
      <c r="L9360" s="94" t="s">
        <v>18040</v>
      </c>
    </row>
    <row r="9361" spans="11:12" ht="15" x14ac:dyDescent="0.25">
      <c r="K9361" s="94" t="s">
        <v>10057</v>
      </c>
      <c r="L9361" s="94" t="s">
        <v>18041</v>
      </c>
    </row>
    <row r="9362" spans="11:12" ht="15" x14ac:dyDescent="0.25">
      <c r="K9362" s="94" t="s">
        <v>10058</v>
      </c>
      <c r="L9362" s="94" t="s">
        <v>18042</v>
      </c>
    </row>
    <row r="9363" spans="11:12" ht="15" x14ac:dyDescent="0.25">
      <c r="K9363" s="94" t="s">
        <v>10059</v>
      </c>
      <c r="L9363" s="94" t="s">
        <v>17097</v>
      </c>
    </row>
    <row r="9364" spans="11:12" ht="15" x14ac:dyDescent="0.25">
      <c r="K9364" s="94" t="s">
        <v>10060</v>
      </c>
      <c r="L9364" s="94" t="s">
        <v>18043</v>
      </c>
    </row>
    <row r="9365" spans="11:12" ht="15" x14ac:dyDescent="0.25">
      <c r="K9365" s="94" t="s">
        <v>10061</v>
      </c>
      <c r="L9365" s="94" t="s">
        <v>18044</v>
      </c>
    </row>
    <row r="9366" spans="11:12" ht="15" x14ac:dyDescent="0.25">
      <c r="K9366" s="94" t="s">
        <v>10062</v>
      </c>
      <c r="L9366" s="94" t="s">
        <v>13245</v>
      </c>
    </row>
    <row r="9367" spans="11:12" ht="15" x14ac:dyDescent="0.25">
      <c r="K9367" s="94" t="s">
        <v>10063</v>
      </c>
      <c r="L9367" s="94" t="s">
        <v>13726</v>
      </c>
    </row>
    <row r="9368" spans="11:12" ht="15" x14ac:dyDescent="0.25">
      <c r="K9368" s="94" t="s">
        <v>10064</v>
      </c>
      <c r="L9368" s="94" t="s">
        <v>18045</v>
      </c>
    </row>
    <row r="9369" spans="11:12" ht="15" x14ac:dyDescent="0.25">
      <c r="K9369" s="94" t="s">
        <v>12414</v>
      </c>
      <c r="L9369" s="94" t="s">
        <v>18046</v>
      </c>
    </row>
    <row r="9370" spans="11:12" ht="15" x14ac:dyDescent="0.25">
      <c r="K9370" s="94" t="s">
        <v>10065</v>
      </c>
      <c r="L9370" s="94" t="s">
        <v>18047</v>
      </c>
    </row>
    <row r="9371" spans="11:12" ht="15" x14ac:dyDescent="0.25">
      <c r="K9371" s="94" t="s">
        <v>10066</v>
      </c>
      <c r="L9371" s="94" t="s">
        <v>18048</v>
      </c>
    </row>
    <row r="9372" spans="11:12" ht="15" x14ac:dyDescent="0.25">
      <c r="K9372" s="94" t="s">
        <v>10067</v>
      </c>
      <c r="L9372" s="94" t="s">
        <v>18049</v>
      </c>
    </row>
    <row r="9373" spans="11:12" ht="15" x14ac:dyDescent="0.25">
      <c r="K9373" s="94" t="s">
        <v>10068</v>
      </c>
      <c r="L9373" s="94" t="s">
        <v>18050</v>
      </c>
    </row>
    <row r="9374" spans="11:12" ht="15" x14ac:dyDescent="0.25">
      <c r="K9374" s="94" t="s">
        <v>10069</v>
      </c>
      <c r="L9374" s="94" t="s">
        <v>18051</v>
      </c>
    </row>
    <row r="9375" spans="11:12" ht="15" x14ac:dyDescent="0.25">
      <c r="K9375" s="94" t="s">
        <v>10070</v>
      </c>
      <c r="L9375" s="94" t="s">
        <v>18052</v>
      </c>
    </row>
    <row r="9376" spans="11:12" ht="15" x14ac:dyDescent="0.25">
      <c r="K9376" s="94" t="s">
        <v>10071</v>
      </c>
      <c r="L9376" s="94" t="s">
        <v>13345</v>
      </c>
    </row>
    <row r="9377" spans="11:12" ht="15" x14ac:dyDescent="0.25">
      <c r="K9377" s="94" t="s">
        <v>10072</v>
      </c>
      <c r="L9377" s="94" t="s">
        <v>13724</v>
      </c>
    </row>
    <row r="9378" spans="11:12" ht="15" x14ac:dyDescent="0.25">
      <c r="K9378" s="94" t="s">
        <v>10073</v>
      </c>
      <c r="L9378" s="94" t="s">
        <v>18053</v>
      </c>
    </row>
    <row r="9379" spans="11:12" ht="15" x14ac:dyDescent="0.25">
      <c r="K9379" s="94" t="s">
        <v>10074</v>
      </c>
      <c r="L9379" s="94" t="s">
        <v>12439</v>
      </c>
    </row>
    <row r="9380" spans="11:12" ht="15" x14ac:dyDescent="0.25">
      <c r="K9380" s="94" t="s">
        <v>10075</v>
      </c>
      <c r="L9380" s="94" t="s">
        <v>18054</v>
      </c>
    </row>
    <row r="9381" spans="11:12" ht="15" x14ac:dyDescent="0.25">
      <c r="K9381" s="94" t="s">
        <v>10076</v>
      </c>
      <c r="L9381" s="94" t="s">
        <v>18055</v>
      </c>
    </row>
    <row r="9382" spans="11:12" ht="15" x14ac:dyDescent="0.25">
      <c r="K9382" s="94" t="s">
        <v>10077</v>
      </c>
      <c r="L9382" s="94" t="s">
        <v>17276</v>
      </c>
    </row>
    <row r="9383" spans="11:12" ht="15" x14ac:dyDescent="0.25">
      <c r="K9383" s="94" t="s">
        <v>10078</v>
      </c>
      <c r="L9383" s="94" t="s">
        <v>18056</v>
      </c>
    </row>
    <row r="9384" spans="11:12" ht="15" x14ac:dyDescent="0.25">
      <c r="K9384" s="94" t="s">
        <v>10079</v>
      </c>
      <c r="L9384" s="94" t="s">
        <v>18057</v>
      </c>
    </row>
    <row r="9385" spans="11:12" ht="15" x14ac:dyDescent="0.25">
      <c r="K9385" s="94" t="s">
        <v>10080</v>
      </c>
      <c r="L9385" s="94" t="s">
        <v>18058</v>
      </c>
    </row>
    <row r="9386" spans="11:12" ht="15" x14ac:dyDescent="0.25">
      <c r="K9386" s="94" t="s">
        <v>10081</v>
      </c>
      <c r="L9386" s="94" t="s">
        <v>12865</v>
      </c>
    </row>
    <row r="9387" spans="11:12" ht="15" x14ac:dyDescent="0.25">
      <c r="K9387" s="94" t="s">
        <v>10082</v>
      </c>
      <c r="L9387" s="94" t="s">
        <v>18059</v>
      </c>
    </row>
    <row r="9388" spans="11:12" ht="15" x14ac:dyDescent="0.25">
      <c r="K9388" s="94" t="s">
        <v>10083</v>
      </c>
      <c r="L9388" s="94" t="s">
        <v>18060</v>
      </c>
    </row>
    <row r="9389" spans="11:12" ht="15" x14ac:dyDescent="0.25">
      <c r="K9389" s="94" t="s">
        <v>10084</v>
      </c>
      <c r="L9389" s="94" t="s">
        <v>13397</v>
      </c>
    </row>
    <row r="9390" spans="11:12" ht="15" x14ac:dyDescent="0.25">
      <c r="K9390" s="94" t="s">
        <v>10085</v>
      </c>
      <c r="L9390" s="94" t="s">
        <v>18062</v>
      </c>
    </row>
    <row r="9391" spans="11:12" ht="15" x14ac:dyDescent="0.25">
      <c r="K9391" s="94" t="s">
        <v>10086</v>
      </c>
      <c r="L9391" s="94" t="s">
        <v>18063</v>
      </c>
    </row>
    <row r="9392" spans="11:12" ht="15" x14ac:dyDescent="0.25">
      <c r="K9392" s="94" t="s">
        <v>10087</v>
      </c>
      <c r="L9392" s="94" t="s">
        <v>18064</v>
      </c>
    </row>
    <row r="9393" spans="11:12" ht="15" x14ac:dyDescent="0.25">
      <c r="K9393" s="94" t="s">
        <v>10088</v>
      </c>
      <c r="L9393" s="94" t="s">
        <v>13706</v>
      </c>
    </row>
    <row r="9394" spans="11:12" ht="15" x14ac:dyDescent="0.25">
      <c r="K9394" s="94" t="s">
        <v>10089</v>
      </c>
      <c r="L9394" s="94" t="s">
        <v>17095</v>
      </c>
    </row>
    <row r="9395" spans="11:12" ht="15" x14ac:dyDescent="0.25">
      <c r="K9395" s="94" t="s">
        <v>10090</v>
      </c>
      <c r="L9395" s="94" t="s">
        <v>13347</v>
      </c>
    </row>
    <row r="9396" spans="11:12" ht="15" x14ac:dyDescent="0.25">
      <c r="K9396" s="94" t="s">
        <v>10091</v>
      </c>
      <c r="L9396" s="94" t="s">
        <v>18065</v>
      </c>
    </row>
    <row r="9397" spans="11:12" ht="15" x14ac:dyDescent="0.25">
      <c r="K9397" s="94" t="s">
        <v>10092</v>
      </c>
      <c r="L9397" s="94" t="s">
        <v>18066</v>
      </c>
    </row>
    <row r="9398" spans="11:12" ht="15" x14ac:dyDescent="0.25">
      <c r="K9398" s="94" t="s">
        <v>10093</v>
      </c>
      <c r="L9398" s="94" t="s">
        <v>18067</v>
      </c>
    </row>
    <row r="9399" spans="11:12" ht="15" x14ac:dyDescent="0.25">
      <c r="K9399" s="94" t="s">
        <v>10094</v>
      </c>
      <c r="L9399" s="94" t="s">
        <v>18068</v>
      </c>
    </row>
    <row r="9400" spans="11:12" ht="15" x14ac:dyDescent="0.25">
      <c r="K9400" s="94" t="s">
        <v>10095</v>
      </c>
      <c r="L9400" s="94" t="s">
        <v>18069</v>
      </c>
    </row>
    <row r="9401" spans="11:12" ht="15" x14ac:dyDescent="0.25">
      <c r="K9401" s="94" t="s">
        <v>10096</v>
      </c>
      <c r="L9401" s="94" t="s">
        <v>18070</v>
      </c>
    </row>
    <row r="9402" spans="11:12" ht="15" x14ac:dyDescent="0.25">
      <c r="K9402" s="94" t="s">
        <v>10097</v>
      </c>
      <c r="L9402" s="94" t="s">
        <v>18071</v>
      </c>
    </row>
    <row r="9403" spans="11:12" ht="15" x14ac:dyDescent="0.25">
      <c r="K9403" s="94" t="s">
        <v>10098</v>
      </c>
      <c r="L9403" s="94" t="s">
        <v>18072</v>
      </c>
    </row>
    <row r="9404" spans="11:12" ht="15" x14ac:dyDescent="0.25">
      <c r="K9404" s="94" t="s">
        <v>10099</v>
      </c>
      <c r="L9404" s="94" t="s">
        <v>15435</v>
      </c>
    </row>
    <row r="9405" spans="11:12" ht="15" x14ac:dyDescent="0.25">
      <c r="K9405" s="94" t="s">
        <v>10100</v>
      </c>
      <c r="L9405" s="94" t="s">
        <v>18073</v>
      </c>
    </row>
    <row r="9406" spans="11:12" ht="15" x14ac:dyDescent="0.25">
      <c r="K9406" s="94" t="s">
        <v>10101</v>
      </c>
      <c r="L9406" s="94" t="s">
        <v>18074</v>
      </c>
    </row>
    <row r="9407" spans="11:12" ht="15" x14ac:dyDescent="0.25">
      <c r="K9407" s="94" t="s">
        <v>10102</v>
      </c>
      <c r="L9407" s="94" t="s">
        <v>18075</v>
      </c>
    </row>
    <row r="9408" spans="11:12" ht="15" x14ac:dyDescent="0.25">
      <c r="K9408" s="94" t="s">
        <v>10103</v>
      </c>
      <c r="L9408" s="94" t="s">
        <v>18076</v>
      </c>
    </row>
    <row r="9409" spans="11:12" ht="15" x14ac:dyDescent="0.25">
      <c r="K9409" s="94" t="s">
        <v>10104</v>
      </c>
      <c r="L9409" s="94" t="s">
        <v>18077</v>
      </c>
    </row>
    <row r="9410" spans="11:12" ht="15" x14ac:dyDescent="0.25">
      <c r="K9410" s="94" t="s">
        <v>10105</v>
      </c>
      <c r="L9410" s="94" t="s">
        <v>18078</v>
      </c>
    </row>
    <row r="9411" spans="11:12" ht="15" x14ac:dyDescent="0.25">
      <c r="K9411" s="94" t="s">
        <v>10106</v>
      </c>
      <c r="L9411" s="94" t="s">
        <v>18079</v>
      </c>
    </row>
    <row r="9412" spans="11:12" ht="15" x14ac:dyDescent="0.25">
      <c r="K9412" s="94" t="s">
        <v>10107</v>
      </c>
      <c r="L9412" s="94" t="s">
        <v>18080</v>
      </c>
    </row>
    <row r="9413" spans="11:12" ht="15" x14ac:dyDescent="0.25">
      <c r="K9413" s="94" t="s">
        <v>10108</v>
      </c>
      <c r="L9413" s="94" t="s">
        <v>17644</v>
      </c>
    </row>
    <row r="9414" spans="11:12" ht="15" x14ac:dyDescent="0.25">
      <c r="K9414" s="94" t="s">
        <v>10109</v>
      </c>
      <c r="L9414" s="94" t="s">
        <v>13484</v>
      </c>
    </row>
    <row r="9415" spans="11:12" ht="15" x14ac:dyDescent="0.25">
      <c r="K9415" s="94" t="s">
        <v>10110</v>
      </c>
      <c r="L9415" s="94" t="s">
        <v>18081</v>
      </c>
    </row>
    <row r="9416" spans="11:12" ht="15" x14ac:dyDescent="0.25">
      <c r="K9416" s="94" t="s">
        <v>10111</v>
      </c>
      <c r="L9416" s="94" t="s">
        <v>18082</v>
      </c>
    </row>
    <row r="9417" spans="11:12" ht="15" x14ac:dyDescent="0.25">
      <c r="K9417" s="94" t="s">
        <v>10112</v>
      </c>
      <c r="L9417" s="94" t="s">
        <v>18083</v>
      </c>
    </row>
    <row r="9418" spans="11:12" ht="15" x14ac:dyDescent="0.25">
      <c r="K9418" s="94" t="s">
        <v>10113</v>
      </c>
      <c r="L9418" s="94" t="s">
        <v>18084</v>
      </c>
    </row>
    <row r="9419" spans="11:12" ht="15" x14ac:dyDescent="0.25">
      <c r="K9419" s="94" t="s">
        <v>10114</v>
      </c>
      <c r="L9419" s="94" t="s">
        <v>18085</v>
      </c>
    </row>
    <row r="9420" spans="11:12" ht="15" x14ac:dyDescent="0.25">
      <c r="K9420" s="94" t="s">
        <v>10115</v>
      </c>
      <c r="L9420" s="94" t="s">
        <v>12710</v>
      </c>
    </row>
    <row r="9421" spans="11:12" ht="15" x14ac:dyDescent="0.25">
      <c r="K9421" s="94" t="s">
        <v>10116</v>
      </c>
      <c r="L9421" s="94" t="s">
        <v>18086</v>
      </c>
    </row>
    <row r="9422" spans="11:12" ht="15" x14ac:dyDescent="0.25">
      <c r="K9422" s="94" t="s">
        <v>10117</v>
      </c>
      <c r="L9422" s="94" t="s">
        <v>17361</v>
      </c>
    </row>
    <row r="9423" spans="11:12" ht="15" x14ac:dyDescent="0.25">
      <c r="K9423" s="94" t="s">
        <v>10118</v>
      </c>
      <c r="L9423" s="94" t="s">
        <v>18087</v>
      </c>
    </row>
    <row r="9424" spans="11:12" ht="15" x14ac:dyDescent="0.25">
      <c r="K9424" s="94" t="s">
        <v>10119</v>
      </c>
      <c r="L9424" s="94" t="s">
        <v>18088</v>
      </c>
    </row>
    <row r="9425" spans="11:12" ht="15" x14ac:dyDescent="0.25">
      <c r="K9425" s="94" t="s">
        <v>10120</v>
      </c>
      <c r="L9425" s="94" t="s">
        <v>18089</v>
      </c>
    </row>
    <row r="9426" spans="11:12" ht="15" x14ac:dyDescent="0.25">
      <c r="K9426" s="94" t="s">
        <v>10121</v>
      </c>
      <c r="L9426" s="94" t="s">
        <v>13374</v>
      </c>
    </row>
    <row r="9427" spans="11:12" ht="15" x14ac:dyDescent="0.25">
      <c r="K9427" s="94" t="s">
        <v>10122</v>
      </c>
      <c r="L9427" s="94" t="s">
        <v>18090</v>
      </c>
    </row>
    <row r="9428" spans="11:12" ht="15" x14ac:dyDescent="0.25">
      <c r="K9428" s="94" t="s">
        <v>10123</v>
      </c>
      <c r="L9428" s="94" t="s">
        <v>18091</v>
      </c>
    </row>
    <row r="9429" spans="11:12" ht="15" x14ac:dyDescent="0.25">
      <c r="K9429" s="94" t="s">
        <v>10124</v>
      </c>
      <c r="L9429" s="94" t="s">
        <v>18092</v>
      </c>
    </row>
    <row r="9430" spans="11:12" ht="15" x14ac:dyDescent="0.25">
      <c r="K9430" s="94" t="s">
        <v>10125</v>
      </c>
      <c r="L9430" s="94" t="s">
        <v>18093</v>
      </c>
    </row>
    <row r="9431" spans="11:12" ht="15" x14ac:dyDescent="0.25">
      <c r="K9431" s="94" t="s">
        <v>10126</v>
      </c>
      <c r="L9431" s="94" t="s">
        <v>13341</v>
      </c>
    </row>
    <row r="9432" spans="11:12" ht="15" x14ac:dyDescent="0.25">
      <c r="K9432" s="94" t="s">
        <v>10127</v>
      </c>
      <c r="L9432" s="94" t="s">
        <v>18094</v>
      </c>
    </row>
    <row r="9433" spans="11:12" ht="15" x14ac:dyDescent="0.25">
      <c r="K9433" s="94" t="s">
        <v>10128</v>
      </c>
      <c r="L9433" s="94" t="s">
        <v>13335</v>
      </c>
    </row>
    <row r="9434" spans="11:12" ht="15" x14ac:dyDescent="0.25">
      <c r="K9434" s="94" t="s">
        <v>10129</v>
      </c>
      <c r="L9434" s="94" t="s">
        <v>18095</v>
      </c>
    </row>
    <row r="9435" spans="11:12" ht="15" x14ac:dyDescent="0.25">
      <c r="K9435" s="94" t="s">
        <v>10130</v>
      </c>
      <c r="L9435" s="94" t="s">
        <v>18096</v>
      </c>
    </row>
    <row r="9436" spans="11:12" ht="15" x14ac:dyDescent="0.25">
      <c r="K9436" s="94" t="s">
        <v>10131</v>
      </c>
      <c r="L9436" s="94" t="s">
        <v>13089</v>
      </c>
    </row>
    <row r="9437" spans="11:12" ht="15" x14ac:dyDescent="0.25">
      <c r="K9437" s="94" t="s">
        <v>10132</v>
      </c>
      <c r="L9437" s="94" t="s">
        <v>18097</v>
      </c>
    </row>
    <row r="9438" spans="11:12" ht="15" x14ac:dyDescent="0.25">
      <c r="K9438" s="94" t="s">
        <v>10133</v>
      </c>
      <c r="L9438" s="94" t="s">
        <v>18098</v>
      </c>
    </row>
    <row r="9439" spans="11:12" ht="15" x14ac:dyDescent="0.25">
      <c r="K9439" s="94" t="s">
        <v>10134</v>
      </c>
      <c r="L9439" s="94" t="s">
        <v>18099</v>
      </c>
    </row>
    <row r="9440" spans="11:12" ht="15" x14ac:dyDescent="0.25">
      <c r="K9440" s="94" t="s">
        <v>10135</v>
      </c>
      <c r="L9440" s="94" t="s">
        <v>18100</v>
      </c>
    </row>
    <row r="9441" spans="11:12" ht="15" x14ac:dyDescent="0.25">
      <c r="K9441" s="94" t="s">
        <v>10136</v>
      </c>
      <c r="L9441" s="94" t="s">
        <v>18101</v>
      </c>
    </row>
    <row r="9442" spans="11:12" ht="15" x14ac:dyDescent="0.25">
      <c r="K9442" s="94" t="s">
        <v>10137</v>
      </c>
      <c r="L9442" s="94" t="s">
        <v>18102</v>
      </c>
    </row>
    <row r="9443" spans="11:12" ht="15" x14ac:dyDescent="0.25">
      <c r="K9443" s="94" t="s">
        <v>10138</v>
      </c>
      <c r="L9443" s="94" t="s">
        <v>159</v>
      </c>
    </row>
    <row r="9444" spans="11:12" ht="15" x14ac:dyDescent="0.25">
      <c r="K9444" s="94" t="s">
        <v>10139</v>
      </c>
      <c r="L9444" s="94" t="s">
        <v>18103</v>
      </c>
    </row>
    <row r="9445" spans="11:12" ht="15" x14ac:dyDescent="0.25">
      <c r="K9445" s="94" t="s">
        <v>10140</v>
      </c>
      <c r="L9445" s="94" t="s">
        <v>17763</v>
      </c>
    </row>
    <row r="9446" spans="11:12" ht="15" x14ac:dyDescent="0.25">
      <c r="K9446" s="94" t="s">
        <v>10141</v>
      </c>
      <c r="L9446" s="94" t="s">
        <v>18104</v>
      </c>
    </row>
    <row r="9447" spans="11:12" ht="15" x14ac:dyDescent="0.25">
      <c r="K9447" s="94" t="s">
        <v>10142</v>
      </c>
      <c r="L9447" s="94" t="s">
        <v>18105</v>
      </c>
    </row>
    <row r="9448" spans="11:12" ht="15" x14ac:dyDescent="0.25">
      <c r="K9448" s="94" t="s">
        <v>10143</v>
      </c>
      <c r="L9448" s="94" t="s">
        <v>18106</v>
      </c>
    </row>
    <row r="9449" spans="11:12" ht="15" x14ac:dyDescent="0.25">
      <c r="K9449" s="94" t="s">
        <v>10144</v>
      </c>
      <c r="L9449" s="94" t="s">
        <v>18107</v>
      </c>
    </row>
    <row r="9450" spans="11:12" ht="15" x14ac:dyDescent="0.25">
      <c r="K9450" s="94" t="s">
        <v>10145</v>
      </c>
      <c r="L9450" s="94" t="s">
        <v>18108</v>
      </c>
    </row>
    <row r="9451" spans="11:12" ht="15" x14ac:dyDescent="0.25">
      <c r="K9451" s="94" t="s">
        <v>10146</v>
      </c>
      <c r="L9451" s="94" t="s">
        <v>18109</v>
      </c>
    </row>
    <row r="9452" spans="11:12" ht="15" x14ac:dyDescent="0.25">
      <c r="K9452" s="94" t="s">
        <v>10147</v>
      </c>
      <c r="L9452" s="94" t="s">
        <v>17532</v>
      </c>
    </row>
    <row r="9453" spans="11:12" ht="15" x14ac:dyDescent="0.25">
      <c r="K9453" s="94" t="s">
        <v>10148</v>
      </c>
      <c r="L9453" s="94" t="s">
        <v>18110</v>
      </c>
    </row>
    <row r="9454" spans="11:12" ht="15" x14ac:dyDescent="0.25">
      <c r="K9454" s="94" t="s">
        <v>10149</v>
      </c>
      <c r="L9454" s="94" t="s">
        <v>17186</v>
      </c>
    </row>
    <row r="9455" spans="11:12" ht="15" x14ac:dyDescent="0.25">
      <c r="K9455" s="94" t="s">
        <v>10150</v>
      </c>
      <c r="L9455" s="94" t="s">
        <v>13325</v>
      </c>
    </row>
    <row r="9456" spans="11:12" ht="15" x14ac:dyDescent="0.25">
      <c r="K9456" s="94" t="s">
        <v>10151</v>
      </c>
      <c r="L9456" s="94" t="s">
        <v>12847</v>
      </c>
    </row>
    <row r="9457" spans="11:12" ht="15" x14ac:dyDescent="0.25">
      <c r="K9457" s="94" t="s">
        <v>10152</v>
      </c>
      <c r="L9457" s="94" t="s">
        <v>13330</v>
      </c>
    </row>
    <row r="9458" spans="11:12" ht="15" x14ac:dyDescent="0.25">
      <c r="K9458" s="94" t="s">
        <v>10153</v>
      </c>
      <c r="L9458" s="94" t="s">
        <v>18111</v>
      </c>
    </row>
    <row r="9459" spans="11:12" ht="15" x14ac:dyDescent="0.25">
      <c r="K9459" s="94" t="s">
        <v>10154</v>
      </c>
      <c r="L9459" s="94" t="s">
        <v>13302</v>
      </c>
    </row>
    <row r="9460" spans="11:12" ht="15" x14ac:dyDescent="0.25">
      <c r="K9460" s="94" t="s">
        <v>10155</v>
      </c>
      <c r="L9460" s="94" t="s">
        <v>18112</v>
      </c>
    </row>
    <row r="9461" spans="11:12" ht="15" x14ac:dyDescent="0.25">
      <c r="K9461" s="94" t="s">
        <v>10156</v>
      </c>
      <c r="L9461" s="94" t="s">
        <v>18113</v>
      </c>
    </row>
    <row r="9462" spans="11:12" ht="15" x14ac:dyDescent="0.25">
      <c r="K9462" s="94" t="s">
        <v>10157</v>
      </c>
      <c r="L9462" s="94" t="s">
        <v>18114</v>
      </c>
    </row>
    <row r="9463" spans="11:12" ht="15" x14ac:dyDescent="0.25">
      <c r="K9463" s="94" t="s">
        <v>10158</v>
      </c>
      <c r="L9463" s="94" t="s">
        <v>18115</v>
      </c>
    </row>
    <row r="9464" spans="11:12" ht="15" x14ac:dyDescent="0.25">
      <c r="K9464" s="94" t="s">
        <v>10159</v>
      </c>
      <c r="L9464" s="94" t="s">
        <v>18116</v>
      </c>
    </row>
    <row r="9465" spans="11:12" ht="15" x14ac:dyDescent="0.25">
      <c r="K9465" s="94" t="s">
        <v>10160</v>
      </c>
      <c r="L9465" s="94" t="s">
        <v>18117</v>
      </c>
    </row>
    <row r="9466" spans="11:12" ht="15" x14ac:dyDescent="0.25">
      <c r="K9466" s="94" t="s">
        <v>10161</v>
      </c>
      <c r="L9466" s="94" t="s">
        <v>12938</v>
      </c>
    </row>
    <row r="9467" spans="11:12" ht="15" x14ac:dyDescent="0.25">
      <c r="K9467" s="94" t="s">
        <v>10162</v>
      </c>
      <c r="L9467" s="94" t="s">
        <v>18118</v>
      </c>
    </row>
    <row r="9468" spans="11:12" ht="15" x14ac:dyDescent="0.25">
      <c r="K9468" s="94" t="s">
        <v>10163</v>
      </c>
      <c r="L9468" s="94" t="s">
        <v>13837</v>
      </c>
    </row>
    <row r="9469" spans="11:12" ht="15" x14ac:dyDescent="0.25">
      <c r="K9469" s="94" t="s">
        <v>10164</v>
      </c>
      <c r="L9469" s="94" t="s">
        <v>18119</v>
      </c>
    </row>
    <row r="9470" spans="11:12" ht="15" x14ac:dyDescent="0.25">
      <c r="K9470" s="94" t="s">
        <v>10165</v>
      </c>
      <c r="L9470" s="94" t="s">
        <v>18120</v>
      </c>
    </row>
    <row r="9471" spans="11:12" ht="15" x14ac:dyDescent="0.25">
      <c r="K9471" s="94" t="s">
        <v>10166</v>
      </c>
      <c r="L9471" s="94" t="s">
        <v>18121</v>
      </c>
    </row>
    <row r="9472" spans="11:12" ht="15" x14ac:dyDescent="0.25">
      <c r="K9472" s="94" t="s">
        <v>10167</v>
      </c>
      <c r="L9472" s="94" t="s">
        <v>18122</v>
      </c>
    </row>
    <row r="9473" spans="11:12" ht="15" x14ac:dyDescent="0.25">
      <c r="K9473" s="94" t="s">
        <v>10168</v>
      </c>
      <c r="L9473" s="94" t="s">
        <v>17816</v>
      </c>
    </row>
    <row r="9474" spans="11:12" ht="15" x14ac:dyDescent="0.25">
      <c r="K9474" s="94" t="s">
        <v>10169</v>
      </c>
      <c r="L9474" s="94" t="s">
        <v>13830</v>
      </c>
    </row>
    <row r="9475" spans="11:12" ht="15" x14ac:dyDescent="0.25">
      <c r="K9475" s="94" t="s">
        <v>10170</v>
      </c>
      <c r="L9475" s="94" t="s">
        <v>18123</v>
      </c>
    </row>
    <row r="9476" spans="11:12" ht="15" x14ac:dyDescent="0.25">
      <c r="K9476" s="94" t="s">
        <v>10171</v>
      </c>
      <c r="L9476" s="94" t="s">
        <v>18124</v>
      </c>
    </row>
    <row r="9477" spans="11:12" ht="15" x14ac:dyDescent="0.25">
      <c r="K9477" s="94" t="s">
        <v>10172</v>
      </c>
      <c r="L9477" s="94" t="s">
        <v>175</v>
      </c>
    </row>
    <row r="9478" spans="11:12" ht="15" x14ac:dyDescent="0.25">
      <c r="K9478" s="94" t="s">
        <v>10173</v>
      </c>
      <c r="L9478" s="94" t="s">
        <v>18125</v>
      </c>
    </row>
    <row r="9479" spans="11:12" ht="15" x14ac:dyDescent="0.25">
      <c r="K9479" s="94" t="s">
        <v>10174</v>
      </c>
      <c r="L9479" s="94" t="s">
        <v>18126</v>
      </c>
    </row>
    <row r="9480" spans="11:12" ht="15" x14ac:dyDescent="0.25">
      <c r="K9480" s="94" t="s">
        <v>10175</v>
      </c>
      <c r="L9480" s="94" t="s">
        <v>18127</v>
      </c>
    </row>
    <row r="9481" spans="11:12" ht="15" x14ac:dyDescent="0.25">
      <c r="K9481" s="94" t="s">
        <v>10176</v>
      </c>
      <c r="L9481" s="94" t="s">
        <v>18128</v>
      </c>
    </row>
    <row r="9482" spans="11:12" ht="15" x14ac:dyDescent="0.25">
      <c r="K9482" s="94" t="s">
        <v>10177</v>
      </c>
      <c r="L9482" s="94" t="s">
        <v>18129</v>
      </c>
    </row>
    <row r="9483" spans="11:12" ht="15" x14ac:dyDescent="0.25">
      <c r="K9483" s="94" t="s">
        <v>10178</v>
      </c>
      <c r="L9483" s="94" t="s">
        <v>18130</v>
      </c>
    </row>
    <row r="9484" spans="11:12" ht="15" x14ac:dyDescent="0.25">
      <c r="K9484" s="94" t="s">
        <v>10179</v>
      </c>
      <c r="L9484" s="94" t="s">
        <v>18131</v>
      </c>
    </row>
    <row r="9485" spans="11:12" ht="15" x14ac:dyDescent="0.25">
      <c r="K9485" s="94" t="s">
        <v>10180</v>
      </c>
      <c r="L9485" s="94" t="s">
        <v>12692</v>
      </c>
    </row>
    <row r="9486" spans="11:12" ht="15" x14ac:dyDescent="0.25">
      <c r="K9486" s="94" t="s">
        <v>10181</v>
      </c>
      <c r="L9486" s="94" t="s">
        <v>18132</v>
      </c>
    </row>
    <row r="9487" spans="11:12" ht="15" x14ac:dyDescent="0.25">
      <c r="K9487" s="94" t="s">
        <v>10182</v>
      </c>
      <c r="L9487" s="94" t="s">
        <v>18133</v>
      </c>
    </row>
    <row r="9488" spans="11:12" ht="15" x14ac:dyDescent="0.25">
      <c r="K9488" s="94" t="s">
        <v>10183</v>
      </c>
      <c r="L9488" s="94" t="s">
        <v>12978</v>
      </c>
    </row>
    <row r="9489" spans="11:12" ht="15" x14ac:dyDescent="0.25">
      <c r="K9489" s="94" t="s">
        <v>10184</v>
      </c>
      <c r="L9489" s="94" t="s">
        <v>18134</v>
      </c>
    </row>
    <row r="9490" spans="11:12" ht="15" x14ac:dyDescent="0.25">
      <c r="K9490" s="94" t="s">
        <v>10185</v>
      </c>
      <c r="L9490" s="94" t="s">
        <v>13350</v>
      </c>
    </row>
    <row r="9491" spans="11:12" ht="15" x14ac:dyDescent="0.25">
      <c r="K9491" s="94" t="s">
        <v>10186</v>
      </c>
      <c r="L9491" s="94" t="s">
        <v>18135</v>
      </c>
    </row>
    <row r="9492" spans="11:12" ht="15" x14ac:dyDescent="0.25">
      <c r="K9492" s="94" t="s">
        <v>10187</v>
      </c>
      <c r="L9492" s="94" t="s">
        <v>179</v>
      </c>
    </row>
    <row r="9493" spans="11:12" ht="15" x14ac:dyDescent="0.25">
      <c r="K9493" s="94" t="s">
        <v>10188</v>
      </c>
      <c r="L9493" s="94" t="s">
        <v>18136</v>
      </c>
    </row>
    <row r="9494" spans="11:12" ht="15" x14ac:dyDescent="0.25">
      <c r="K9494" s="94" t="s">
        <v>10189</v>
      </c>
      <c r="L9494" s="94" t="s">
        <v>18137</v>
      </c>
    </row>
    <row r="9495" spans="11:12" ht="15" x14ac:dyDescent="0.25">
      <c r="K9495" s="94" t="s">
        <v>10190</v>
      </c>
      <c r="L9495" s="94" t="s">
        <v>13707</v>
      </c>
    </row>
    <row r="9496" spans="11:12" ht="15" x14ac:dyDescent="0.25">
      <c r="K9496" s="94" t="s">
        <v>10191</v>
      </c>
      <c r="L9496" s="94" t="s">
        <v>18138</v>
      </c>
    </row>
    <row r="9497" spans="11:12" ht="15" x14ac:dyDescent="0.25">
      <c r="K9497" s="94" t="s">
        <v>10192</v>
      </c>
      <c r="L9497" s="94" t="s">
        <v>18139</v>
      </c>
    </row>
    <row r="9498" spans="11:12" ht="15" x14ac:dyDescent="0.25">
      <c r="K9498" s="94" t="s">
        <v>10193</v>
      </c>
      <c r="L9498" s="94" t="s">
        <v>18140</v>
      </c>
    </row>
    <row r="9499" spans="11:12" ht="15" x14ac:dyDescent="0.25">
      <c r="K9499" s="94" t="s">
        <v>10194</v>
      </c>
      <c r="L9499" s="94" t="s">
        <v>18141</v>
      </c>
    </row>
    <row r="9500" spans="11:12" ht="15" x14ac:dyDescent="0.25">
      <c r="K9500" s="94" t="s">
        <v>10195</v>
      </c>
      <c r="L9500" s="94" t="s">
        <v>18142</v>
      </c>
    </row>
    <row r="9501" spans="11:12" ht="15" x14ac:dyDescent="0.25">
      <c r="K9501" s="94" t="s">
        <v>10196</v>
      </c>
      <c r="L9501" s="94" t="s">
        <v>23369</v>
      </c>
    </row>
    <row r="9502" spans="11:12" ht="15" x14ac:dyDescent="0.25">
      <c r="K9502" s="94" t="s">
        <v>10197</v>
      </c>
      <c r="L9502" s="94" t="s">
        <v>18143</v>
      </c>
    </row>
    <row r="9503" spans="11:12" ht="15" x14ac:dyDescent="0.25">
      <c r="K9503" s="94" t="s">
        <v>10198</v>
      </c>
      <c r="L9503" s="94" t="s">
        <v>13477</v>
      </c>
    </row>
    <row r="9504" spans="11:12" ht="15" x14ac:dyDescent="0.25">
      <c r="K9504" s="94" t="s">
        <v>10199</v>
      </c>
      <c r="L9504" s="94" t="s">
        <v>18144</v>
      </c>
    </row>
    <row r="9505" spans="11:12" ht="15" x14ac:dyDescent="0.25">
      <c r="K9505" s="94" t="s">
        <v>10200</v>
      </c>
      <c r="L9505" s="94" t="s">
        <v>18145</v>
      </c>
    </row>
    <row r="9506" spans="11:12" ht="15" x14ac:dyDescent="0.25">
      <c r="K9506" s="94" t="s">
        <v>10201</v>
      </c>
      <c r="L9506" s="94" t="s">
        <v>18146</v>
      </c>
    </row>
    <row r="9507" spans="11:12" ht="15" x14ac:dyDescent="0.25">
      <c r="K9507" s="94" t="s">
        <v>10202</v>
      </c>
      <c r="L9507" s="94" t="s">
        <v>18147</v>
      </c>
    </row>
    <row r="9508" spans="11:12" ht="15" x14ac:dyDescent="0.25">
      <c r="K9508" s="94" t="s">
        <v>10203</v>
      </c>
      <c r="L9508" s="94" t="s">
        <v>13858</v>
      </c>
    </row>
    <row r="9509" spans="11:12" ht="15" x14ac:dyDescent="0.25">
      <c r="K9509" s="94" t="s">
        <v>10204</v>
      </c>
      <c r="L9509" s="94" t="s">
        <v>18148</v>
      </c>
    </row>
    <row r="9510" spans="11:12" ht="15" x14ac:dyDescent="0.25">
      <c r="K9510" s="94" t="s">
        <v>10205</v>
      </c>
      <c r="L9510" s="94" t="s">
        <v>12491</v>
      </c>
    </row>
    <row r="9511" spans="11:12" ht="15" x14ac:dyDescent="0.25">
      <c r="K9511" s="94" t="s">
        <v>10206</v>
      </c>
      <c r="L9511" s="94" t="s">
        <v>18149</v>
      </c>
    </row>
    <row r="9512" spans="11:12" ht="15" x14ac:dyDescent="0.25">
      <c r="K9512" s="94" t="s">
        <v>10207</v>
      </c>
      <c r="L9512" s="94" t="s">
        <v>18150</v>
      </c>
    </row>
    <row r="9513" spans="11:12" ht="15" x14ac:dyDescent="0.25">
      <c r="K9513" s="94" t="s">
        <v>10208</v>
      </c>
      <c r="L9513" s="94" t="s">
        <v>17402</v>
      </c>
    </row>
    <row r="9514" spans="11:12" ht="15" x14ac:dyDescent="0.25">
      <c r="K9514" s="94" t="s">
        <v>10209</v>
      </c>
      <c r="L9514" s="94" t="s">
        <v>17758</v>
      </c>
    </row>
    <row r="9515" spans="11:12" ht="15" x14ac:dyDescent="0.25">
      <c r="K9515" s="94" t="s">
        <v>10210</v>
      </c>
      <c r="L9515" s="94" t="s">
        <v>18151</v>
      </c>
    </row>
    <row r="9516" spans="11:12" ht="15" x14ac:dyDescent="0.25">
      <c r="K9516" s="94" t="s">
        <v>10211</v>
      </c>
      <c r="L9516" s="94" t="s">
        <v>13323</v>
      </c>
    </row>
    <row r="9517" spans="11:12" ht="15" x14ac:dyDescent="0.25">
      <c r="K9517" s="94" t="s">
        <v>10212</v>
      </c>
      <c r="L9517" s="94" t="s">
        <v>12971</v>
      </c>
    </row>
    <row r="9518" spans="11:12" ht="15" x14ac:dyDescent="0.25">
      <c r="K9518" s="94" t="s">
        <v>10213</v>
      </c>
      <c r="L9518" s="94" t="s">
        <v>18152</v>
      </c>
    </row>
    <row r="9519" spans="11:12" ht="15" x14ac:dyDescent="0.25">
      <c r="K9519" s="94" t="s">
        <v>10214</v>
      </c>
      <c r="L9519" s="94" t="s">
        <v>18153</v>
      </c>
    </row>
    <row r="9520" spans="11:12" ht="15" x14ac:dyDescent="0.25">
      <c r="K9520" s="94" t="s">
        <v>10215</v>
      </c>
      <c r="L9520" s="94" t="s">
        <v>18154</v>
      </c>
    </row>
    <row r="9521" spans="11:12" ht="15" x14ac:dyDescent="0.25">
      <c r="K9521" s="94" t="s">
        <v>10216</v>
      </c>
      <c r="L9521" s="94" t="s">
        <v>18155</v>
      </c>
    </row>
    <row r="9522" spans="11:12" ht="15" x14ac:dyDescent="0.25">
      <c r="K9522" s="94" t="s">
        <v>10217</v>
      </c>
      <c r="L9522" s="94" t="s">
        <v>18156</v>
      </c>
    </row>
    <row r="9523" spans="11:12" ht="15" x14ac:dyDescent="0.25">
      <c r="K9523" s="94" t="s">
        <v>10218</v>
      </c>
      <c r="L9523" s="94" t="s">
        <v>18157</v>
      </c>
    </row>
    <row r="9524" spans="11:12" ht="15" x14ac:dyDescent="0.25">
      <c r="K9524" s="94" t="s">
        <v>10219</v>
      </c>
      <c r="L9524" s="94" t="s">
        <v>18158</v>
      </c>
    </row>
    <row r="9525" spans="11:12" ht="15" x14ac:dyDescent="0.25">
      <c r="K9525" s="94" t="s">
        <v>10220</v>
      </c>
      <c r="L9525" s="94" t="s">
        <v>18159</v>
      </c>
    </row>
    <row r="9526" spans="11:12" ht="15" x14ac:dyDescent="0.25">
      <c r="K9526" s="94" t="s">
        <v>10221</v>
      </c>
      <c r="L9526" s="94" t="s">
        <v>13316</v>
      </c>
    </row>
    <row r="9527" spans="11:12" ht="15" x14ac:dyDescent="0.25">
      <c r="K9527" s="94" t="s">
        <v>10222</v>
      </c>
      <c r="L9527" s="94" t="s">
        <v>18160</v>
      </c>
    </row>
    <row r="9528" spans="11:12" ht="15" x14ac:dyDescent="0.25">
      <c r="K9528" s="94" t="s">
        <v>10223</v>
      </c>
      <c r="L9528" s="94" t="s">
        <v>167</v>
      </c>
    </row>
    <row r="9529" spans="11:12" ht="15" x14ac:dyDescent="0.25">
      <c r="K9529" s="94" t="s">
        <v>10224</v>
      </c>
      <c r="L9529" s="94" t="s">
        <v>12844</v>
      </c>
    </row>
    <row r="9530" spans="11:12" ht="15" x14ac:dyDescent="0.25">
      <c r="K9530" s="94" t="s">
        <v>10225</v>
      </c>
      <c r="L9530" s="94" t="s">
        <v>18161</v>
      </c>
    </row>
    <row r="9531" spans="11:12" ht="15" x14ac:dyDescent="0.25">
      <c r="K9531" s="94" t="s">
        <v>10226</v>
      </c>
      <c r="L9531" s="94" t="s">
        <v>18162</v>
      </c>
    </row>
    <row r="9532" spans="11:12" ht="15" x14ac:dyDescent="0.25">
      <c r="K9532" s="94" t="s">
        <v>10227</v>
      </c>
      <c r="L9532" s="94" t="s">
        <v>18163</v>
      </c>
    </row>
    <row r="9533" spans="11:12" ht="15" x14ac:dyDescent="0.25">
      <c r="K9533" s="94" t="s">
        <v>10228</v>
      </c>
      <c r="L9533" s="94" t="s">
        <v>18164</v>
      </c>
    </row>
    <row r="9534" spans="11:12" ht="15" x14ac:dyDescent="0.25">
      <c r="K9534" s="94" t="s">
        <v>10229</v>
      </c>
      <c r="L9534" s="94" t="s">
        <v>18165</v>
      </c>
    </row>
    <row r="9535" spans="11:12" ht="15" x14ac:dyDescent="0.25">
      <c r="K9535" s="94" t="s">
        <v>10230</v>
      </c>
      <c r="L9535" s="94" t="s">
        <v>18166</v>
      </c>
    </row>
    <row r="9536" spans="11:12" ht="15" x14ac:dyDescent="0.25">
      <c r="K9536" s="94" t="s">
        <v>10231</v>
      </c>
      <c r="L9536" s="94" t="s">
        <v>18167</v>
      </c>
    </row>
    <row r="9537" spans="11:12" ht="15" x14ac:dyDescent="0.25">
      <c r="K9537" s="94" t="s">
        <v>10232</v>
      </c>
      <c r="L9537" s="94" t="s">
        <v>18168</v>
      </c>
    </row>
    <row r="9538" spans="11:12" ht="15" x14ac:dyDescent="0.25">
      <c r="K9538" s="94" t="s">
        <v>10233</v>
      </c>
      <c r="L9538" s="94" t="s">
        <v>18169</v>
      </c>
    </row>
    <row r="9539" spans="11:12" ht="15" x14ac:dyDescent="0.25">
      <c r="K9539" s="94" t="s">
        <v>10234</v>
      </c>
      <c r="L9539" s="94" t="s">
        <v>14343</v>
      </c>
    </row>
    <row r="9540" spans="11:12" ht="15" x14ac:dyDescent="0.25">
      <c r="K9540" s="94" t="s">
        <v>10235</v>
      </c>
      <c r="L9540" s="94" t="s">
        <v>18170</v>
      </c>
    </row>
    <row r="9541" spans="11:12" ht="15" x14ac:dyDescent="0.25">
      <c r="K9541" s="94" t="s">
        <v>10236</v>
      </c>
      <c r="L9541" s="94" t="s">
        <v>18171</v>
      </c>
    </row>
    <row r="9542" spans="11:12" ht="15" x14ac:dyDescent="0.25">
      <c r="K9542" s="94" t="s">
        <v>10237</v>
      </c>
      <c r="L9542" s="94" t="s">
        <v>18172</v>
      </c>
    </row>
    <row r="9543" spans="11:12" ht="15" x14ac:dyDescent="0.25">
      <c r="K9543" s="94" t="s">
        <v>10238</v>
      </c>
      <c r="L9543" s="94" t="s">
        <v>18173</v>
      </c>
    </row>
    <row r="9544" spans="11:12" ht="15" x14ac:dyDescent="0.25">
      <c r="K9544" s="94" t="s">
        <v>10239</v>
      </c>
      <c r="L9544" s="94" t="s">
        <v>18174</v>
      </c>
    </row>
    <row r="9545" spans="11:12" ht="15" x14ac:dyDescent="0.25">
      <c r="K9545" s="94" t="s">
        <v>10240</v>
      </c>
      <c r="L9545" s="94" t="s">
        <v>18175</v>
      </c>
    </row>
    <row r="9546" spans="11:12" ht="15" x14ac:dyDescent="0.25">
      <c r="K9546" s="94" t="s">
        <v>10241</v>
      </c>
      <c r="L9546" s="94" t="s">
        <v>18176</v>
      </c>
    </row>
    <row r="9547" spans="11:12" ht="15" x14ac:dyDescent="0.25">
      <c r="K9547" s="94" t="s">
        <v>10242</v>
      </c>
      <c r="L9547" s="94" t="s">
        <v>18177</v>
      </c>
    </row>
    <row r="9548" spans="11:12" ht="15" x14ac:dyDescent="0.25">
      <c r="K9548" s="94" t="s">
        <v>10243</v>
      </c>
      <c r="L9548" s="94" t="s">
        <v>18178</v>
      </c>
    </row>
    <row r="9549" spans="11:12" ht="15" x14ac:dyDescent="0.25">
      <c r="K9549" s="94" t="s">
        <v>10244</v>
      </c>
      <c r="L9549" s="94" t="s">
        <v>18179</v>
      </c>
    </row>
    <row r="9550" spans="11:12" ht="15" x14ac:dyDescent="0.25">
      <c r="K9550" s="94" t="s">
        <v>10245</v>
      </c>
      <c r="L9550" s="94" t="s">
        <v>14172</v>
      </c>
    </row>
    <row r="9551" spans="11:12" ht="15" x14ac:dyDescent="0.25">
      <c r="K9551" s="94" t="s">
        <v>10246</v>
      </c>
      <c r="L9551" s="94" t="s">
        <v>13318</v>
      </c>
    </row>
    <row r="9552" spans="11:12" ht="15" x14ac:dyDescent="0.25">
      <c r="K9552" s="94" t="s">
        <v>10247</v>
      </c>
      <c r="L9552" s="94" t="s">
        <v>18180</v>
      </c>
    </row>
    <row r="9553" spans="11:12" ht="15" x14ac:dyDescent="0.25">
      <c r="K9553" s="94" t="s">
        <v>10248</v>
      </c>
      <c r="L9553" s="94" t="s">
        <v>12669</v>
      </c>
    </row>
    <row r="9554" spans="11:12" ht="15" x14ac:dyDescent="0.25">
      <c r="K9554" s="94" t="s">
        <v>10249</v>
      </c>
      <c r="L9554" s="94" t="s">
        <v>12932</v>
      </c>
    </row>
    <row r="9555" spans="11:12" ht="15" x14ac:dyDescent="0.25">
      <c r="K9555" s="94" t="s">
        <v>10250</v>
      </c>
      <c r="L9555" s="94" t="s">
        <v>13324</v>
      </c>
    </row>
    <row r="9556" spans="11:12" ht="15" x14ac:dyDescent="0.25">
      <c r="K9556" s="94" t="s">
        <v>10251</v>
      </c>
      <c r="L9556" s="94" t="s">
        <v>13787</v>
      </c>
    </row>
    <row r="9557" spans="11:12" ht="15" x14ac:dyDescent="0.25">
      <c r="K9557" s="94" t="s">
        <v>10252</v>
      </c>
      <c r="L9557" s="94" t="s">
        <v>18181</v>
      </c>
    </row>
    <row r="9558" spans="11:12" ht="15" x14ac:dyDescent="0.25">
      <c r="K9558" s="94" t="s">
        <v>10253</v>
      </c>
      <c r="L9558" s="94" t="s">
        <v>18182</v>
      </c>
    </row>
    <row r="9559" spans="11:12" ht="15" x14ac:dyDescent="0.25">
      <c r="K9559" s="94" t="s">
        <v>10254</v>
      </c>
      <c r="L9559" s="94" t="s">
        <v>12836</v>
      </c>
    </row>
    <row r="9560" spans="11:12" ht="15" x14ac:dyDescent="0.25">
      <c r="K9560" s="94" t="s">
        <v>10255</v>
      </c>
      <c r="L9560" s="94" t="s">
        <v>18183</v>
      </c>
    </row>
    <row r="9561" spans="11:12" ht="15" x14ac:dyDescent="0.25">
      <c r="K9561" s="94" t="s">
        <v>10256</v>
      </c>
      <c r="L9561" s="94" t="s">
        <v>18184</v>
      </c>
    </row>
    <row r="9562" spans="11:12" ht="15" x14ac:dyDescent="0.25">
      <c r="K9562" s="94" t="s">
        <v>10257</v>
      </c>
      <c r="L9562" s="94" t="s">
        <v>12462</v>
      </c>
    </row>
    <row r="9563" spans="11:12" ht="15" x14ac:dyDescent="0.25">
      <c r="K9563" s="94" t="s">
        <v>10258</v>
      </c>
      <c r="L9563" s="94" t="s">
        <v>18185</v>
      </c>
    </row>
    <row r="9564" spans="11:12" ht="15" x14ac:dyDescent="0.25">
      <c r="K9564" s="94" t="s">
        <v>10259</v>
      </c>
      <c r="L9564" s="94" t="s">
        <v>18186</v>
      </c>
    </row>
    <row r="9565" spans="11:12" ht="15" x14ac:dyDescent="0.25">
      <c r="K9565" s="94" t="s">
        <v>10260</v>
      </c>
      <c r="L9565" s="94" t="s">
        <v>12869</v>
      </c>
    </row>
    <row r="9566" spans="11:12" ht="15" x14ac:dyDescent="0.25">
      <c r="K9566" s="94" t="s">
        <v>10261</v>
      </c>
      <c r="L9566" s="94" t="s">
        <v>18187</v>
      </c>
    </row>
    <row r="9567" spans="11:12" ht="15" x14ac:dyDescent="0.25">
      <c r="K9567" s="94" t="s">
        <v>10262</v>
      </c>
      <c r="L9567" s="94" t="s">
        <v>18188</v>
      </c>
    </row>
    <row r="9568" spans="11:12" ht="15" x14ac:dyDescent="0.25">
      <c r="K9568" s="94" t="s">
        <v>10263</v>
      </c>
      <c r="L9568" s="94" t="s">
        <v>18189</v>
      </c>
    </row>
    <row r="9569" spans="11:12" ht="15" x14ac:dyDescent="0.25">
      <c r="K9569" s="94" t="s">
        <v>10264</v>
      </c>
      <c r="L9569" s="94" t="s">
        <v>18190</v>
      </c>
    </row>
    <row r="9570" spans="11:12" ht="15" x14ac:dyDescent="0.25">
      <c r="K9570" s="94" t="s">
        <v>10265</v>
      </c>
      <c r="L9570" s="94" t="s">
        <v>18191</v>
      </c>
    </row>
    <row r="9571" spans="11:12" ht="15" x14ac:dyDescent="0.25">
      <c r="K9571" s="94" t="s">
        <v>10266</v>
      </c>
      <c r="L9571" s="94" t="s">
        <v>13713</v>
      </c>
    </row>
    <row r="9572" spans="11:12" ht="15" x14ac:dyDescent="0.25">
      <c r="K9572" s="94" t="s">
        <v>10267</v>
      </c>
      <c r="L9572" s="94" t="s">
        <v>18192</v>
      </c>
    </row>
    <row r="9573" spans="11:12" ht="15" x14ac:dyDescent="0.25">
      <c r="K9573" s="94" t="s">
        <v>10268</v>
      </c>
      <c r="L9573" s="94" t="s">
        <v>18193</v>
      </c>
    </row>
    <row r="9574" spans="11:12" ht="15" x14ac:dyDescent="0.25">
      <c r="K9574" s="94" t="s">
        <v>10269</v>
      </c>
      <c r="L9574" s="94" t="s">
        <v>18194</v>
      </c>
    </row>
    <row r="9575" spans="11:12" ht="15" x14ac:dyDescent="0.25">
      <c r="K9575" s="94" t="s">
        <v>10270</v>
      </c>
      <c r="L9575" s="94" t="s">
        <v>18195</v>
      </c>
    </row>
    <row r="9576" spans="11:12" ht="15" x14ac:dyDescent="0.25">
      <c r="K9576" s="94" t="s">
        <v>10271</v>
      </c>
      <c r="L9576" s="94" t="s">
        <v>18196</v>
      </c>
    </row>
    <row r="9577" spans="11:12" ht="15" x14ac:dyDescent="0.25">
      <c r="K9577" s="94" t="s">
        <v>10272</v>
      </c>
      <c r="L9577" s="94" t="s">
        <v>18197</v>
      </c>
    </row>
    <row r="9578" spans="11:12" ht="15" x14ac:dyDescent="0.25">
      <c r="K9578" s="94" t="s">
        <v>10273</v>
      </c>
      <c r="L9578" s="94" t="s">
        <v>18198</v>
      </c>
    </row>
    <row r="9579" spans="11:12" ht="15" x14ac:dyDescent="0.25">
      <c r="K9579" s="94" t="s">
        <v>10274</v>
      </c>
      <c r="L9579" s="94" t="s">
        <v>18199</v>
      </c>
    </row>
    <row r="9580" spans="11:12" ht="15" x14ac:dyDescent="0.25">
      <c r="K9580" s="94" t="s">
        <v>10275</v>
      </c>
      <c r="L9580" s="94" t="s">
        <v>18200</v>
      </c>
    </row>
    <row r="9581" spans="11:12" ht="15" x14ac:dyDescent="0.25">
      <c r="K9581" s="94" t="s">
        <v>10276</v>
      </c>
      <c r="L9581" s="94" t="s">
        <v>18201</v>
      </c>
    </row>
    <row r="9582" spans="11:12" ht="15" x14ac:dyDescent="0.25">
      <c r="K9582" s="94" t="s">
        <v>10277</v>
      </c>
      <c r="L9582" s="94" t="s">
        <v>18202</v>
      </c>
    </row>
    <row r="9583" spans="11:12" ht="15" x14ac:dyDescent="0.25">
      <c r="K9583" s="94" t="s">
        <v>12415</v>
      </c>
      <c r="L9583" s="94" t="s">
        <v>18203</v>
      </c>
    </row>
    <row r="9584" spans="11:12" ht="15" x14ac:dyDescent="0.25">
      <c r="K9584" s="94" t="s">
        <v>10278</v>
      </c>
      <c r="L9584" s="94" t="s">
        <v>18204</v>
      </c>
    </row>
    <row r="9585" spans="11:12" ht="15" x14ac:dyDescent="0.25">
      <c r="K9585" s="94" t="s">
        <v>10279</v>
      </c>
      <c r="L9585" s="94" t="s">
        <v>18205</v>
      </c>
    </row>
    <row r="9586" spans="11:12" ht="15" x14ac:dyDescent="0.25">
      <c r="K9586" s="94" t="s">
        <v>10280</v>
      </c>
      <c r="L9586" s="94" t="s">
        <v>18206</v>
      </c>
    </row>
    <row r="9587" spans="11:12" ht="15" x14ac:dyDescent="0.25">
      <c r="K9587" s="94" t="s">
        <v>10281</v>
      </c>
      <c r="L9587" s="94" t="s">
        <v>18207</v>
      </c>
    </row>
    <row r="9588" spans="11:12" ht="15" x14ac:dyDescent="0.25">
      <c r="K9588" s="94" t="s">
        <v>10282</v>
      </c>
      <c r="L9588" s="94" t="s">
        <v>18208</v>
      </c>
    </row>
    <row r="9589" spans="11:12" ht="15" x14ac:dyDescent="0.25">
      <c r="K9589" s="94" t="s">
        <v>10283</v>
      </c>
      <c r="L9589" s="94" t="s">
        <v>17848</v>
      </c>
    </row>
    <row r="9590" spans="11:12" ht="15" x14ac:dyDescent="0.25">
      <c r="K9590" s="94" t="s">
        <v>10284</v>
      </c>
      <c r="L9590" s="94" t="s">
        <v>13702</v>
      </c>
    </row>
    <row r="9591" spans="11:12" ht="15" x14ac:dyDescent="0.25">
      <c r="K9591" s="94" t="s">
        <v>10285</v>
      </c>
      <c r="L9591" s="94" t="s">
        <v>13704</v>
      </c>
    </row>
    <row r="9592" spans="11:12" ht="15" x14ac:dyDescent="0.25">
      <c r="K9592" s="94" t="s">
        <v>10286</v>
      </c>
      <c r="L9592" s="94" t="s">
        <v>18209</v>
      </c>
    </row>
    <row r="9593" spans="11:12" ht="15" x14ac:dyDescent="0.25">
      <c r="K9593" s="94" t="s">
        <v>10287</v>
      </c>
      <c r="L9593" s="94" t="s">
        <v>13092</v>
      </c>
    </row>
    <row r="9594" spans="11:12" ht="15" x14ac:dyDescent="0.25">
      <c r="K9594" s="94" t="s">
        <v>10288</v>
      </c>
      <c r="L9594" s="94" t="s">
        <v>16982</v>
      </c>
    </row>
    <row r="9595" spans="11:12" ht="15" x14ac:dyDescent="0.25">
      <c r="K9595" s="94" t="s">
        <v>10289</v>
      </c>
      <c r="L9595" s="94" t="s">
        <v>18210</v>
      </c>
    </row>
    <row r="9596" spans="11:12" ht="15" x14ac:dyDescent="0.25">
      <c r="K9596" s="94" t="s">
        <v>10290</v>
      </c>
      <c r="L9596" s="94" t="s">
        <v>18211</v>
      </c>
    </row>
    <row r="9597" spans="11:12" ht="15" x14ac:dyDescent="0.25">
      <c r="K9597" s="94" t="s">
        <v>10291</v>
      </c>
      <c r="L9597" s="94" t="s">
        <v>18212</v>
      </c>
    </row>
    <row r="9598" spans="11:12" ht="15" x14ac:dyDescent="0.25">
      <c r="K9598" s="94" t="s">
        <v>10292</v>
      </c>
      <c r="L9598" s="94" t="s">
        <v>17344</v>
      </c>
    </row>
    <row r="9599" spans="11:12" ht="15" x14ac:dyDescent="0.25">
      <c r="K9599" s="94" t="s">
        <v>10293</v>
      </c>
      <c r="L9599" s="94" t="s">
        <v>17025</v>
      </c>
    </row>
    <row r="9600" spans="11:12" ht="15" x14ac:dyDescent="0.25">
      <c r="K9600" s="94" t="s">
        <v>10294</v>
      </c>
      <c r="L9600" s="94" t="s">
        <v>18213</v>
      </c>
    </row>
    <row r="9601" spans="11:12" ht="15" x14ac:dyDescent="0.25">
      <c r="K9601" s="94" t="s">
        <v>10295</v>
      </c>
      <c r="L9601" s="94" t="s">
        <v>14026</v>
      </c>
    </row>
    <row r="9602" spans="11:12" ht="15" x14ac:dyDescent="0.25">
      <c r="K9602" s="94" t="s">
        <v>10296</v>
      </c>
      <c r="L9602" s="94" t="s">
        <v>18214</v>
      </c>
    </row>
    <row r="9603" spans="11:12" ht="15" x14ac:dyDescent="0.25">
      <c r="K9603" s="94" t="s">
        <v>10297</v>
      </c>
      <c r="L9603" s="94" t="s">
        <v>17248</v>
      </c>
    </row>
    <row r="9604" spans="11:12" ht="15" x14ac:dyDescent="0.25">
      <c r="K9604" s="94" t="s">
        <v>10298</v>
      </c>
      <c r="L9604" s="94" t="s">
        <v>18215</v>
      </c>
    </row>
    <row r="9605" spans="11:12" ht="15" x14ac:dyDescent="0.25">
      <c r="K9605" s="94" t="s">
        <v>10299</v>
      </c>
      <c r="L9605" s="94" t="s">
        <v>18216</v>
      </c>
    </row>
    <row r="9606" spans="11:12" ht="15" x14ac:dyDescent="0.25">
      <c r="K9606" s="94" t="s">
        <v>10300</v>
      </c>
      <c r="L9606" s="94" t="s">
        <v>18217</v>
      </c>
    </row>
    <row r="9607" spans="11:12" ht="15" x14ac:dyDescent="0.25">
      <c r="K9607" s="94" t="s">
        <v>10301</v>
      </c>
      <c r="L9607" s="94" t="s">
        <v>18218</v>
      </c>
    </row>
    <row r="9608" spans="11:12" ht="15" x14ac:dyDescent="0.25">
      <c r="K9608" s="94" t="s">
        <v>10302</v>
      </c>
      <c r="L9608" s="94" t="s">
        <v>18219</v>
      </c>
    </row>
    <row r="9609" spans="11:12" ht="15" x14ac:dyDescent="0.25">
      <c r="K9609" s="94" t="s">
        <v>10303</v>
      </c>
      <c r="L9609" s="94" t="s">
        <v>18220</v>
      </c>
    </row>
    <row r="9610" spans="11:12" ht="15" x14ac:dyDescent="0.25">
      <c r="K9610" s="94" t="s">
        <v>10304</v>
      </c>
      <c r="L9610" s="94" t="s">
        <v>13339</v>
      </c>
    </row>
    <row r="9611" spans="11:12" ht="15" x14ac:dyDescent="0.25">
      <c r="K9611" s="94" t="s">
        <v>10305</v>
      </c>
      <c r="L9611" s="94" t="s">
        <v>18221</v>
      </c>
    </row>
    <row r="9612" spans="11:12" ht="15" x14ac:dyDescent="0.25">
      <c r="K9612" s="94" t="s">
        <v>10306</v>
      </c>
      <c r="L9612" s="94" t="s">
        <v>13700</v>
      </c>
    </row>
    <row r="9613" spans="11:12" ht="15" x14ac:dyDescent="0.25">
      <c r="K9613" s="94" t="s">
        <v>10307</v>
      </c>
      <c r="L9613" s="94" t="s">
        <v>18222</v>
      </c>
    </row>
    <row r="9614" spans="11:12" ht="15" x14ac:dyDescent="0.25">
      <c r="K9614" s="94" t="s">
        <v>10308</v>
      </c>
      <c r="L9614" s="94" t="s">
        <v>18223</v>
      </c>
    </row>
    <row r="9615" spans="11:12" ht="15" x14ac:dyDescent="0.25">
      <c r="K9615" s="94" t="s">
        <v>10309</v>
      </c>
      <c r="L9615" s="94" t="s">
        <v>17632</v>
      </c>
    </row>
    <row r="9616" spans="11:12" ht="15" x14ac:dyDescent="0.25">
      <c r="K9616" s="94" t="s">
        <v>10310</v>
      </c>
      <c r="L9616" s="94" t="s">
        <v>18224</v>
      </c>
    </row>
    <row r="9617" spans="11:12" ht="15" x14ac:dyDescent="0.25">
      <c r="K9617" s="94" t="s">
        <v>10311</v>
      </c>
      <c r="L9617" s="94" t="s">
        <v>18225</v>
      </c>
    </row>
    <row r="9618" spans="11:12" ht="15" x14ac:dyDescent="0.25">
      <c r="K9618" s="94" t="s">
        <v>10312</v>
      </c>
      <c r="L9618" s="94" t="s">
        <v>13760</v>
      </c>
    </row>
    <row r="9619" spans="11:12" ht="15" x14ac:dyDescent="0.25">
      <c r="K9619" s="94" t="s">
        <v>10313</v>
      </c>
      <c r="L9619" s="94" t="s">
        <v>18226</v>
      </c>
    </row>
    <row r="9620" spans="11:12" ht="15" x14ac:dyDescent="0.25">
      <c r="K9620" s="94" t="s">
        <v>10314</v>
      </c>
      <c r="L9620" s="94" t="s">
        <v>17535</v>
      </c>
    </row>
    <row r="9621" spans="11:12" ht="15" x14ac:dyDescent="0.25">
      <c r="K9621" s="94" t="s">
        <v>10315</v>
      </c>
      <c r="L9621" s="94" t="s">
        <v>18227</v>
      </c>
    </row>
    <row r="9622" spans="11:12" ht="15" x14ac:dyDescent="0.25">
      <c r="K9622" s="94" t="s">
        <v>10316</v>
      </c>
      <c r="L9622" s="94" t="s">
        <v>14774</v>
      </c>
    </row>
    <row r="9623" spans="11:12" ht="15" x14ac:dyDescent="0.25">
      <c r="K9623" s="94" t="s">
        <v>10317</v>
      </c>
      <c r="L9623" s="94" t="s">
        <v>18228</v>
      </c>
    </row>
    <row r="9624" spans="11:12" ht="15" x14ac:dyDescent="0.25">
      <c r="K9624" s="94" t="s">
        <v>10318</v>
      </c>
      <c r="L9624" s="94" t="s">
        <v>18229</v>
      </c>
    </row>
    <row r="9625" spans="11:12" ht="15" x14ac:dyDescent="0.25">
      <c r="K9625" s="94" t="s">
        <v>10319</v>
      </c>
      <c r="L9625" s="94" t="s">
        <v>18230</v>
      </c>
    </row>
    <row r="9626" spans="11:12" ht="15" x14ac:dyDescent="0.25">
      <c r="K9626" s="94" t="s">
        <v>10320</v>
      </c>
      <c r="L9626" s="94" t="s">
        <v>18231</v>
      </c>
    </row>
    <row r="9627" spans="11:12" ht="15" x14ac:dyDescent="0.25">
      <c r="K9627" s="94" t="s">
        <v>10321</v>
      </c>
      <c r="L9627" s="94" t="s">
        <v>18232</v>
      </c>
    </row>
    <row r="9628" spans="11:12" ht="15" x14ac:dyDescent="0.25">
      <c r="K9628" s="94" t="s">
        <v>10322</v>
      </c>
      <c r="L9628" s="94" t="s">
        <v>18233</v>
      </c>
    </row>
    <row r="9629" spans="11:12" ht="15" x14ac:dyDescent="0.25">
      <c r="K9629" s="94" t="s">
        <v>10323</v>
      </c>
      <c r="L9629" s="94" t="s">
        <v>18234</v>
      </c>
    </row>
    <row r="9630" spans="11:12" ht="15" x14ac:dyDescent="0.25">
      <c r="K9630" s="94" t="s">
        <v>10324</v>
      </c>
      <c r="L9630" s="94" t="s">
        <v>18235</v>
      </c>
    </row>
    <row r="9631" spans="11:12" ht="15" x14ac:dyDescent="0.25">
      <c r="K9631" s="94" t="s">
        <v>10325</v>
      </c>
      <c r="L9631" s="94" t="s">
        <v>18236</v>
      </c>
    </row>
    <row r="9632" spans="11:12" ht="15" x14ac:dyDescent="0.25">
      <c r="K9632" s="94" t="s">
        <v>10326</v>
      </c>
      <c r="L9632" s="94" t="s">
        <v>18237</v>
      </c>
    </row>
    <row r="9633" spans="11:12" ht="15" x14ac:dyDescent="0.25">
      <c r="K9633" s="94" t="s">
        <v>10327</v>
      </c>
      <c r="L9633" s="94" t="s">
        <v>18238</v>
      </c>
    </row>
    <row r="9634" spans="11:12" ht="15" x14ac:dyDescent="0.25">
      <c r="K9634" s="94" t="s">
        <v>10328</v>
      </c>
      <c r="L9634" s="94" t="s">
        <v>18239</v>
      </c>
    </row>
    <row r="9635" spans="11:12" ht="15" x14ac:dyDescent="0.25">
      <c r="K9635" s="94" t="s">
        <v>10329</v>
      </c>
      <c r="L9635" s="94" t="s">
        <v>18240</v>
      </c>
    </row>
    <row r="9636" spans="11:12" ht="15" x14ac:dyDescent="0.25">
      <c r="K9636" s="94" t="s">
        <v>10330</v>
      </c>
      <c r="L9636" s="94" t="s">
        <v>17748</v>
      </c>
    </row>
    <row r="9637" spans="11:12" ht="15" x14ac:dyDescent="0.25">
      <c r="K9637" s="94" t="s">
        <v>10331</v>
      </c>
      <c r="L9637" s="94" t="s">
        <v>18242</v>
      </c>
    </row>
    <row r="9638" spans="11:12" ht="15" x14ac:dyDescent="0.25">
      <c r="K9638" s="94" t="s">
        <v>10332</v>
      </c>
      <c r="L9638" s="94" t="s">
        <v>18243</v>
      </c>
    </row>
    <row r="9639" spans="11:12" ht="15" x14ac:dyDescent="0.25">
      <c r="K9639" s="94" t="s">
        <v>10333</v>
      </c>
      <c r="L9639" s="94" t="s">
        <v>18244</v>
      </c>
    </row>
    <row r="9640" spans="11:12" ht="15" x14ac:dyDescent="0.25">
      <c r="K9640" s="94" t="s">
        <v>10334</v>
      </c>
      <c r="L9640" s="94" t="s">
        <v>13124</v>
      </c>
    </row>
    <row r="9641" spans="11:12" ht="15" x14ac:dyDescent="0.25">
      <c r="K9641" s="94" t="s">
        <v>10335</v>
      </c>
      <c r="L9641" s="94" t="s">
        <v>18245</v>
      </c>
    </row>
    <row r="9642" spans="11:12" ht="15" x14ac:dyDescent="0.25">
      <c r="K9642" s="94" t="s">
        <v>10336</v>
      </c>
      <c r="L9642" s="94" t="s">
        <v>18246</v>
      </c>
    </row>
    <row r="9643" spans="11:12" ht="15" x14ac:dyDescent="0.25">
      <c r="K9643" s="94" t="s">
        <v>10337</v>
      </c>
      <c r="L9643" s="94" t="s">
        <v>18247</v>
      </c>
    </row>
    <row r="9644" spans="11:12" ht="15" x14ac:dyDescent="0.25">
      <c r="K9644" s="94" t="s">
        <v>10338</v>
      </c>
      <c r="L9644" s="94" t="s">
        <v>18248</v>
      </c>
    </row>
    <row r="9645" spans="11:12" ht="15" x14ac:dyDescent="0.25">
      <c r="K9645" s="94" t="s">
        <v>10339</v>
      </c>
      <c r="L9645" s="94" t="s">
        <v>18249</v>
      </c>
    </row>
    <row r="9646" spans="11:12" ht="15" x14ac:dyDescent="0.25">
      <c r="K9646" s="94" t="s">
        <v>10340</v>
      </c>
      <c r="L9646" s="94" t="s">
        <v>12515</v>
      </c>
    </row>
    <row r="9647" spans="11:12" ht="15" x14ac:dyDescent="0.25">
      <c r="K9647" s="94" t="s">
        <v>10341</v>
      </c>
      <c r="L9647" s="94" t="s">
        <v>18250</v>
      </c>
    </row>
    <row r="9648" spans="11:12" ht="15" x14ac:dyDescent="0.25">
      <c r="K9648" s="94" t="s">
        <v>10342</v>
      </c>
      <c r="L9648" s="94" t="s">
        <v>13699</v>
      </c>
    </row>
    <row r="9649" spans="11:12" ht="15" x14ac:dyDescent="0.25">
      <c r="K9649" s="94" t="s">
        <v>10343</v>
      </c>
      <c r="L9649" s="94" t="s">
        <v>18251</v>
      </c>
    </row>
    <row r="9650" spans="11:12" ht="15" x14ac:dyDescent="0.25">
      <c r="K9650" s="94" t="s">
        <v>10344</v>
      </c>
      <c r="L9650" s="94" t="s">
        <v>18252</v>
      </c>
    </row>
    <row r="9651" spans="11:12" ht="15" x14ac:dyDescent="0.25">
      <c r="K9651" s="94" t="s">
        <v>10345</v>
      </c>
      <c r="L9651" s="94" t="s">
        <v>17817</v>
      </c>
    </row>
    <row r="9652" spans="11:12" ht="15" x14ac:dyDescent="0.25">
      <c r="K9652" s="94" t="s">
        <v>10346</v>
      </c>
      <c r="L9652" s="94" t="s">
        <v>17834</v>
      </c>
    </row>
    <row r="9653" spans="11:12" ht="15" x14ac:dyDescent="0.25">
      <c r="K9653" s="94" t="s">
        <v>10347</v>
      </c>
      <c r="L9653" s="94" t="s">
        <v>18253</v>
      </c>
    </row>
    <row r="9654" spans="11:12" ht="15" x14ac:dyDescent="0.25">
      <c r="K9654" s="94" t="s">
        <v>10348</v>
      </c>
      <c r="L9654" s="94" t="s">
        <v>18254</v>
      </c>
    </row>
    <row r="9655" spans="11:12" ht="15" x14ac:dyDescent="0.25">
      <c r="K9655" s="94" t="s">
        <v>10349</v>
      </c>
      <c r="L9655" s="94" t="s">
        <v>18255</v>
      </c>
    </row>
    <row r="9656" spans="11:12" ht="15" x14ac:dyDescent="0.25">
      <c r="K9656" s="94" t="s">
        <v>10350</v>
      </c>
      <c r="L9656" s="94" t="s">
        <v>18256</v>
      </c>
    </row>
    <row r="9657" spans="11:12" ht="15" x14ac:dyDescent="0.25">
      <c r="K9657" s="94" t="s">
        <v>10351</v>
      </c>
      <c r="L9657" s="94" t="s">
        <v>18257</v>
      </c>
    </row>
    <row r="9658" spans="11:12" ht="15" x14ac:dyDescent="0.25">
      <c r="K9658" s="94" t="s">
        <v>10352</v>
      </c>
      <c r="L9658" s="94" t="s">
        <v>17386</v>
      </c>
    </row>
    <row r="9659" spans="11:12" ht="15" x14ac:dyDescent="0.25">
      <c r="K9659" s="94" t="s">
        <v>10353</v>
      </c>
      <c r="L9659" s="94" t="s">
        <v>18258</v>
      </c>
    </row>
    <row r="9660" spans="11:12" ht="15" x14ac:dyDescent="0.25">
      <c r="K9660" s="94" t="s">
        <v>10354</v>
      </c>
      <c r="L9660" s="94" t="s">
        <v>14640</v>
      </c>
    </row>
    <row r="9661" spans="11:12" ht="15" x14ac:dyDescent="0.25">
      <c r="K9661" s="94" t="s">
        <v>10355</v>
      </c>
      <c r="L9661" s="94" t="s">
        <v>18259</v>
      </c>
    </row>
    <row r="9662" spans="11:12" ht="15" x14ac:dyDescent="0.25">
      <c r="K9662" s="94" t="s">
        <v>10356</v>
      </c>
      <c r="L9662" s="94" t="s">
        <v>17756</v>
      </c>
    </row>
    <row r="9663" spans="11:12" ht="15" x14ac:dyDescent="0.25">
      <c r="K9663" s="94" t="s">
        <v>10357</v>
      </c>
      <c r="L9663" s="94" t="s">
        <v>18260</v>
      </c>
    </row>
    <row r="9664" spans="11:12" ht="15" x14ac:dyDescent="0.25">
      <c r="K9664" s="94" t="s">
        <v>10358</v>
      </c>
      <c r="L9664" s="94" t="s">
        <v>18261</v>
      </c>
    </row>
    <row r="9665" spans="11:12" ht="15" x14ac:dyDescent="0.25">
      <c r="K9665" s="94" t="s">
        <v>10359</v>
      </c>
      <c r="L9665" s="94" t="s">
        <v>13196</v>
      </c>
    </row>
    <row r="9666" spans="11:12" ht="15" x14ac:dyDescent="0.25">
      <c r="K9666" s="94" t="s">
        <v>10360</v>
      </c>
      <c r="L9666" s="94" t="s">
        <v>18262</v>
      </c>
    </row>
    <row r="9667" spans="11:12" ht="15" x14ac:dyDescent="0.25">
      <c r="K9667" s="94" t="s">
        <v>10361</v>
      </c>
      <c r="L9667" s="94" t="s">
        <v>18263</v>
      </c>
    </row>
    <row r="9668" spans="11:12" ht="15" x14ac:dyDescent="0.25">
      <c r="K9668" s="94" t="s">
        <v>10362</v>
      </c>
      <c r="L9668" s="94" t="s">
        <v>13718</v>
      </c>
    </row>
    <row r="9669" spans="11:12" ht="15" x14ac:dyDescent="0.25">
      <c r="K9669" s="94" t="s">
        <v>10363</v>
      </c>
      <c r="L9669" s="94" t="s">
        <v>18264</v>
      </c>
    </row>
    <row r="9670" spans="11:12" ht="15" x14ac:dyDescent="0.25">
      <c r="K9670" s="94" t="s">
        <v>10364</v>
      </c>
      <c r="L9670" s="94" t="s">
        <v>13156</v>
      </c>
    </row>
    <row r="9671" spans="11:12" ht="15" x14ac:dyDescent="0.25">
      <c r="K9671" s="94" t="s">
        <v>10365</v>
      </c>
      <c r="L9671" s="94" t="s">
        <v>18265</v>
      </c>
    </row>
    <row r="9672" spans="11:12" ht="15" x14ac:dyDescent="0.25">
      <c r="K9672" s="94" t="s">
        <v>10366</v>
      </c>
      <c r="L9672" s="94" t="s">
        <v>17318</v>
      </c>
    </row>
    <row r="9673" spans="11:12" ht="15" x14ac:dyDescent="0.25">
      <c r="K9673" s="94" t="s">
        <v>10367</v>
      </c>
      <c r="L9673" s="94" t="s">
        <v>18266</v>
      </c>
    </row>
    <row r="9674" spans="11:12" ht="15" x14ac:dyDescent="0.25">
      <c r="K9674" s="94" t="s">
        <v>10368</v>
      </c>
      <c r="L9674" s="94" t="s">
        <v>18267</v>
      </c>
    </row>
    <row r="9675" spans="11:12" ht="15" x14ac:dyDescent="0.25">
      <c r="K9675" s="94" t="s">
        <v>10369</v>
      </c>
      <c r="L9675" s="94" t="s">
        <v>18268</v>
      </c>
    </row>
    <row r="9676" spans="11:12" ht="15" x14ac:dyDescent="0.25">
      <c r="K9676" s="94" t="s">
        <v>10370</v>
      </c>
      <c r="L9676" s="94" t="s">
        <v>18269</v>
      </c>
    </row>
    <row r="9677" spans="11:12" ht="15" x14ac:dyDescent="0.25">
      <c r="K9677" s="94" t="s">
        <v>10371</v>
      </c>
      <c r="L9677" s="94" t="s">
        <v>18270</v>
      </c>
    </row>
    <row r="9678" spans="11:12" ht="15" x14ac:dyDescent="0.25">
      <c r="K9678" s="94" t="s">
        <v>10372</v>
      </c>
      <c r="L9678" s="94" t="s">
        <v>18271</v>
      </c>
    </row>
    <row r="9679" spans="11:12" ht="15" x14ac:dyDescent="0.25">
      <c r="K9679" s="94" t="s">
        <v>10373</v>
      </c>
      <c r="L9679" s="94" t="s">
        <v>18272</v>
      </c>
    </row>
    <row r="9680" spans="11:12" ht="15" x14ac:dyDescent="0.25">
      <c r="K9680" s="94" t="s">
        <v>10374</v>
      </c>
      <c r="L9680" s="94" t="s">
        <v>13342</v>
      </c>
    </row>
    <row r="9681" spans="11:12" ht="15" x14ac:dyDescent="0.25">
      <c r="K9681" s="94" t="s">
        <v>10375</v>
      </c>
      <c r="L9681" s="94" t="s">
        <v>18273</v>
      </c>
    </row>
    <row r="9682" spans="11:12" ht="15" x14ac:dyDescent="0.25">
      <c r="K9682" s="94" t="s">
        <v>10376</v>
      </c>
      <c r="L9682" s="94" t="s">
        <v>18274</v>
      </c>
    </row>
    <row r="9683" spans="11:12" ht="15" x14ac:dyDescent="0.25">
      <c r="K9683" s="94" t="s">
        <v>10377</v>
      </c>
      <c r="L9683" s="94" t="s">
        <v>17408</v>
      </c>
    </row>
    <row r="9684" spans="11:12" ht="15" x14ac:dyDescent="0.25">
      <c r="K9684" s="94" t="s">
        <v>10378</v>
      </c>
      <c r="L9684" s="94" t="s">
        <v>18275</v>
      </c>
    </row>
    <row r="9685" spans="11:12" ht="15" x14ac:dyDescent="0.25">
      <c r="K9685" s="94" t="s">
        <v>10379</v>
      </c>
      <c r="L9685" s="94" t="s">
        <v>12890</v>
      </c>
    </row>
    <row r="9686" spans="11:12" ht="15" x14ac:dyDescent="0.25">
      <c r="K9686" s="94" t="s">
        <v>10380</v>
      </c>
      <c r="L9686" s="94" t="s">
        <v>18276</v>
      </c>
    </row>
    <row r="9687" spans="11:12" ht="15" x14ac:dyDescent="0.25">
      <c r="K9687" s="94" t="s">
        <v>10381</v>
      </c>
      <c r="L9687" s="94" t="s">
        <v>18277</v>
      </c>
    </row>
    <row r="9688" spans="11:12" ht="15" x14ac:dyDescent="0.25">
      <c r="K9688" s="94" t="s">
        <v>10382</v>
      </c>
      <c r="L9688" s="94" t="s">
        <v>18278</v>
      </c>
    </row>
    <row r="9689" spans="11:12" ht="15" x14ac:dyDescent="0.25">
      <c r="K9689" s="94" t="s">
        <v>10383</v>
      </c>
      <c r="L9689" s="94" t="s">
        <v>13122</v>
      </c>
    </row>
    <row r="9690" spans="11:12" ht="15" x14ac:dyDescent="0.25">
      <c r="K9690" s="94" t="s">
        <v>10384</v>
      </c>
      <c r="L9690" s="94" t="s">
        <v>13192</v>
      </c>
    </row>
    <row r="9691" spans="11:12" ht="15" x14ac:dyDescent="0.25">
      <c r="K9691" s="94" t="s">
        <v>10385</v>
      </c>
      <c r="L9691" s="94" t="s">
        <v>18279</v>
      </c>
    </row>
    <row r="9692" spans="11:12" ht="15" x14ac:dyDescent="0.25">
      <c r="K9692" s="94" t="s">
        <v>10386</v>
      </c>
      <c r="L9692" s="94" t="s">
        <v>18280</v>
      </c>
    </row>
    <row r="9693" spans="11:12" ht="15" x14ac:dyDescent="0.25">
      <c r="K9693" s="94" t="s">
        <v>10387</v>
      </c>
      <c r="L9693" s="94" t="s">
        <v>18281</v>
      </c>
    </row>
    <row r="9694" spans="11:12" ht="15" x14ac:dyDescent="0.25">
      <c r="K9694" s="94" t="s">
        <v>10388</v>
      </c>
      <c r="L9694" s="94" t="s">
        <v>13582</v>
      </c>
    </row>
    <row r="9695" spans="11:12" ht="15" x14ac:dyDescent="0.25">
      <c r="K9695" s="94" t="s">
        <v>10389</v>
      </c>
      <c r="L9695" s="94" t="s">
        <v>18282</v>
      </c>
    </row>
    <row r="9696" spans="11:12" ht="15" x14ac:dyDescent="0.25">
      <c r="K9696" s="94" t="s">
        <v>10390</v>
      </c>
      <c r="L9696" s="94" t="s">
        <v>18283</v>
      </c>
    </row>
    <row r="9697" spans="11:12" ht="15" x14ac:dyDescent="0.25">
      <c r="K9697" s="94" t="s">
        <v>10391</v>
      </c>
      <c r="L9697" s="94" t="s">
        <v>17506</v>
      </c>
    </row>
    <row r="9698" spans="11:12" ht="15" x14ac:dyDescent="0.25">
      <c r="K9698" s="94" t="s">
        <v>10392</v>
      </c>
      <c r="L9698" s="94" t="s">
        <v>18284</v>
      </c>
    </row>
    <row r="9699" spans="11:12" ht="15" x14ac:dyDescent="0.25">
      <c r="K9699" s="94" t="s">
        <v>10393</v>
      </c>
      <c r="L9699" s="94" t="s">
        <v>18285</v>
      </c>
    </row>
    <row r="9700" spans="11:12" ht="15" x14ac:dyDescent="0.25">
      <c r="K9700" s="94" t="s">
        <v>10394</v>
      </c>
      <c r="L9700" s="94" t="s">
        <v>18286</v>
      </c>
    </row>
    <row r="9701" spans="11:12" ht="15" x14ac:dyDescent="0.25">
      <c r="K9701" s="94" t="s">
        <v>10395</v>
      </c>
      <c r="L9701" s="94" t="s">
        <v>18287</v>
      </c>
    </row>
    <row r="9702" spans="11:12" ht="15" x14ac:dyDescent="0.25">
      <c r="K9702" s="94" t="s">
        <v>10396</v>
      </c>
      <c r="L9702" s="94" t="s">
        <v>13505</v>
      </c>
    </row>
    <row r="9703" spans="11:12" ht="15" x14ac:dyDescent="0.25">
      <c r="K9703" s="94" t="s">
        <v>10397</v>
      </c>
      <c r="L9703" s="94" t="s">
        <v>17815</v>
      </c>
    </row>
    <row r="9704" spans="11:12" ht="15" x14ac:dyDescent="0.25">
      <c r="K9704" s="94" t="s">
        <v>10398</v>
      </c>
      <c r="L9704" s="94" t="s">
        <v>13703</v>
      </c>
    </row>
    <row r="9705" spans="11:12" ht="15" x14ac:dyDescent="0.25">
      <c r="K9705" s="94" t="s">
        <v>10399</v>
      </c>
      <c r="L9705" s="94" t="s">
        <v>13336</v>
      </c>
    </row>
    <row r="9706" spans="11:12" ht="15" x14ac:dyDescent="0.25">
      <c r="K9706" s="94" t="s">
        <v>10400</v>
      </c>
      <c r="L9706" s="94" t="s">
        <v>18288</v>
      </c>
    </row>
    <row r="9707" spans="11:12" ht="15" x14ac:dyDescent="0.25">
      <c r="K9707" s="94" t="s">
        <v>10401</v>
      </c>
      <c r="L9707" s="94" t="s">
        <v>18289</v>
      </c>
    </row>
    <row r="9708" spans="11:12" ht="15" x14ac:dyDescent="0.25">
      <c r="K9708" s="94" t="s">
        <v>10402</v>
      </c>
      <c r="L9708" s="94" t="s">
        <v>18290</v>
      </c>
    </row>
    <row r="9709" spans="11:12" ht="15" x14ac:dyDescent="0.25">
      <c r="K9709" s="94" t="s">
        <v>10403</v>
      </c>
      <c r="L9709" s="94" t="s">
        <v>18291</v>
      </c>
    </row>
    <row r="9710" spans="11:12" ht="15" x14ac:dyDescent="0.25">
      <c r="K9710" s="94" t="s">
        <v>10404</v>
      </c>
      <c r="L9710" s="94" t="s">
        <v>18292</v>
      </c>
    </row>
    <row r="9711" spans="11:12" ht="15" x14ac:dyDescent="0.25">
      <c r="K9711" s="94" t="s">
        <v>10405</v>
      </c>
      <c r="L9711" s="94" t="s">
        <v>18293</v>
      </c>
    </row>
    <row r="9712" spans="11:12" ht="15" x14ac:dyDescent="0.25">
      <c r="K9712" s="94" t="s">
        <v>10406</v>
      </c>
      <c r="L9712" s="94" t="s">
        <v>18294</v>
      </c>
    </row>
    <row r="9713" spans="11:12" ht="15" x14ac:dyDescent="0.25">
      <c r="K9713" s="94" t="s">
        <v>10407</v>
      </c>
      <c r="L9713" s="94" t="s">
        <v>18295</v>
      </c>
    </row>
    <row r="9714" spans="11:12" ht="15" x14ac:dyDescent="0.25">
      <c r="K9714" s="94" t="s">
        <v>10408</v>
      </c>
      <c r="L9714" s="94" t="s">
        <v>18296</v>
      </c>
    </row>
    <row r="9715" spans="11:12" ht="15" x14ac:dyDescent="0.25">
      <c r="K9715" s="94" t="s">
        <v>10409</v>
      </c>
      <c r="L9715" s="94" t="s">
        <v>18297</v>
      </c>
    </row>
    <row r="9716" spans="11:12" ht="15" x14ac:dyDescent="0.25">
      <c r="K9716" s="94" t="s">
        <v>10410</v>
      </c>
      <c r="L9716" s="94" t="s">
        <v>18298</v>
      </c>
    </row>
    <row r="9717" spans="11:12" ht="15" x14ac:dyDescent="0.25">
      <c r="K9717" s="94" t="s">
        <v>10411</v>
      </c>
      <c r="L9717" s="94" t="s">
        <v>18299</v>
      </c>
    </row>
    <row r="9718" spans="11:12" ht="15" x14ac:dyDescent="0.25">
      <c r="K9718" s="94" t="s">
        <v>10412</v>
      </c>
      <c r="L9718" s="94" t="s">
        <v>18300</v>
      </c>
    </row>
    <row r="9719" spans="11:12" ht="15" x14ac:dyDescent="0.25">
      <c r="K9719" s="94" t="s">
        <v>10413</v>
      </c>
      <c r="L9719" s="94" t="s">
        <v>18301</v>
      </c>
    </row>
    <row r="9720" spans="11:12" ht="15" x14ac:dyDescent="0.25">
      <c r="K9720" s="94" t="s">
        <v>10414</v>
      </c>
      <c r="L9720" s="94" t="s">
        <v>17559</v>
      </c>
    </row>
    <row r="9721" spans="11:12" ht="15" x14ac:dyDescent="0.25">
      <c r="K9721" s="94" t="s">
        <v>10415</v>
      </c>
      <c r="L9721" s="94" t="s">
        <v>18302</v>
      </c>
    </row>
    <row r="9722" spans="11:12" ht="15" x14ac:dyDescent="0.25">
      <c r="K9722" s="94" t="s">
        <v>10416</v>
      </c>
      <c r="L9722" s="94" t="s">
        <v>18303</v>
      </c>
    </row>
    <row r="9723" spans="11:12" ht="15" x14ac:dyDescent="0.25">
      <c r="K9723" s="94" t="s">
        <v>10417</v>
      </c>
      <c r="L9723" s="94" t="s">
        <v>13818</v>
      </c>
    </row>
    <row r="9724" spans="11:12" ht="15" x14ac:dyDescent="0.25">
      <c r="K9724" s="94" t="s">
        <v>10418</v>
      </c>
      <c r="L9724" s="94" t="s">
        <v>18304</v>
      </c>
    </row>
    <row r="9725" spans="11:12" ht="15" x14ac:dyDescent="0.25">
      <c r="K9725" s="94" t="s">
        <v>10419</v>
      </c>
      <c r="L9725" s="94" t="s">
        <v>18305</v>
      </c>
    </row>
    <row r="9726" spans="11:12" ht="15" x14ac:dyDescent="0.25">
      <c r="K9726" s="94" t="s">
        <v>10420</v>
      </c>
      <c r="L9726" s="94" t="s">
        <v>14641</v>
      </c>
    </row>
    <row r="9727" spans="11:12" ht="15" x14ac:dyDescent="0.25">
      <c r="K9727" s="94" t="s">
        <v>10421</v>
      </c>
      <c r="L9727" s="94" t="s">
        <v>18306</v>
      </c>
    </row>
    <row r="9728" spans="11:12" ht="15" x14ac:dyDescent="0.25">
      <c r="K9728" s="94" t="s">
        <v>10422</v>
      </c>
      <c r="L9728" s="94" t="s">
        <v>18307</v>
      </c>
    </row>
    <row r="9729" spans="11:12" ht="15" x14ac:dyDescent="0.25">
      <c r="K9729" s="94" t="s">
        <v>10423</v>
      </c>
      <c r="L9729" s="94" t="s">
        <v>18308</v>
      </c>
    </row>
    <row r="9730" spans="11:12" ht="15" x14ac:dyDescent="0.25">
      <c r="K9730" s="94" t="s">
        <v>10424</v>
      </c>
      <c r="L9730" s="94" t="s">
        <v>18309</v>
      </c>
    </row>
    <row r="9731" spans="11:12" ht="15" x14ac:dyDescent="0.25">
      <c r="K9731" s="94" t="s">
        <v>10425</v>
      </c>
      <c r="L9731" s="94" t="s">
        <v>18310</v>
      </c>
    </row>
    <row r="9732" spans="11:12" ht="15" x14ac:dyDescent="0.25">
      <c r="K9732" s="94" t="s">
        <v>10426</v>
      </c>
      <c r="L9732" s="94" t="s">
        <v>18311</v>
      </c>
    </row>
    <row r="9733" spans="11:12" ht="15" x14ac:dyDescent="0.25">
      <c r="K9733" s="94" t="s">
        <v>10427</v>
      </c>
      <c r="L9733" s="94" t="s">
        <v>18312</v>
      </c>
    </row>
    <row r="9734" spans="11:12" ht="15" x14ac:dyDescent="0.25">
      <c r="K9734" s="94" t="s">
        <v>10428</v>
      </c>
      <c r="L9734" s="94" t="s">
        <v>18313</v>
      </c>
    </row>
    <row r="9735" spans="11:12" ht="15" x14ac:dyDescent="0.25">
      <c r="K9735" s="94" t="s">
        <v>10429</v>
      </c>
      <c r="L9735" s="94" t="s">
        <v>18314</v>
      </c>
    </row>
    <row r="9736" spans="11:12" ht="15" x14ac:dyDescent="0.25">
      <c r="K9736" s="94" t="s">
        <v>10430</v>
      </c>
      <c r="L9736" s="94" t="s">
        <v>18315</v>
      </c>
    </row>
    <row r="9737" spans="11:12" ht="15" x14ac:dyDescent="0.25">
      <c r="K9737" s="94" t="s">
        <v>10431</v>
      </c>
      <c r="L9737" s="94" t="s">
        <v>18316</v>
      </c>
    </row>
    <row r="9738" spans="11:12" ht="15" x14ac:dyDescent="0.25">
      <c r="K9738" s="94" t="s">
        <v>10432</v>
      </c>
      <c r="L9738" s="94" t="s">
        <v>18317</v>
      </c>
    </row>
    <row r="9739" spans="11:12" ht="15" x14ac:dyDescent="0.25">
      <c r="K9739" s="94" t="s">
        <v>10433</v>
      </c>
      <c r="L9739" s="94" t="s">
        <v>18318</v>
      </c>
    </row>
    <row r="9740" spans="11:12" ht="15" x14ac:dyDescent="0.25">
      <c r="K9740" s="94" t="s">
        <v>10434</v>
      </c>
      <c r="L9740" s="94" t="s">
        <v>18319</v>
      </c>
    </row>
    <row r="9741" spans="11:12" ht="15" x14ac:dyDescent="0.25">
      <c r="K9741" s="94" t="s">
        <v>10435</v>
      </c>
      <c r="L9741" s="94" t="s">
        <v>18320</v>
      </c>
    </row>
    <row r="9742" spans="11:12" ht="15" x14ac:dyDescent="0.25">
      <c r="K9742" s="94" t="s">
        <v>10436</v>
      </c>
      <c r="L9742" s="94" t="s">
        <v>18321</v>
      </c>
    </row>
    <row r="9743" spans="11:12" ht="15" x14ac:dyDescent="0.25">
      <c r="K9743" s="94" t="s">
        <v>10437</v>
      </c>
      <c r="L9743" s="94" t="s">
        <v>18314</v>
      </c>
    </row>
    <row r="9744" spans="11:12" ht="15" x14ac:dyDescent="0.25">
      <c r="K9744" s="94" t="s">
        <v>10438</v>
      </c>
      <c r="L9744" s="94" t="s">
        <v>18315</v>
      </c>
    </row>
    <row r="9745" spans="11:12" ht="15" x14ac:dyDescent="0.25">
      <c r="K9745" s="94" t="s">
        <v>10439</v>
      </c>
      <c r="L9745" s="94" t="s">
        <v>18316</v>
      </c>
    </row>
    <row r="9746" spans="11:12" ht="15" x14ac:dyDescent="0.25">
      <c r="K9746" s="94" t="s">
        <v>10440</v>
      </c>
      <c r="L9746" s="94" t="s">
        <v>18317</v>
      </c>
    </row>
    <row r="9747" spans="11:12" ht="15" x14ac:dyDescent="0.25">
      <c r="K9747" s="94" t="s">
        <v>10441</v>
      </c>
      <c r="L9747" s="94" t="s">
        <v>18319</v>
      </c>
    </row>
    <row r="9748" spans="11:12" ht="15" x14ac:dyDescent="0.25">
      <c r="K9748" s="94" t="s">
        <v>10442</v>
      </c>
      <c r="L9748" s="94" t="s">
        <v>18320</v>
      </c>
    </row>
    <row r="9749" spans="11:12" ht="15" x14ac:dyDescent="0.25">
      <c r="K9749" s="94" t="s">
        <v>10443</v>
      </c>
      <c r="L9749" s="94" t="s">
        <v>18321</v>
      </c>
    </row>
    <row r="9750" spans="11:12" ht="15" x14ac:dyDescent="0.25">
      <c r="K9750" s="94" t="s">
        <v>10444</v>
      </c>
      <c r="L9750" s="94" t="s">
        <v>18322</v>
      </c>
    </row>
    <row r="9751" spans="11:12" ht="15" x14ac:dyDescent="0.25">
      <c r="K9751" s="94" t="s">
        <v>10445</v>
      </c>
      <c r="L9751" s="94" t="s">
        <v>18323</v>
      </c>
    </row>
    <row r="9752" spans="11:12" ht="15" x14ac:dyDescent="0.25">
      <c r="K9752" s="94" t="s">
        <v>10446</v>
      </c>
      <c r="L9752" s="94" t="s">
        <v>18324</v>
      </c>
    </row>
    <row r="9753" spans="11:12" ht="15" x14ac:dyDescent="0.25">
      <c r="K9753" s="94" t="s">
        <v>10447</v>
      </c>
      <c r="L9753" s="94" t="s">
        <v>18325</v>
      </c>
    </row>
    <row r="9754" spans="11:12" ht="15" x14ac:dyDescent="0.25">
      <c r="K9754" s="94" t="s">
        <v>10448</v>
      </c>
      <c r="L9754" s="94" t="s">
        <v>18326</v>
      </c>
    </row>
    <row r="9755" spans="11:12" ht="15" x14ac:dyDescent="0.25">
      <c r="K9755" s="94" t="s">
        <v>10449</v>
      </c>
      <c r="L9755" s="94" t="s">
        <v>18327</v>
      </c>
    </row>
    <row r="9756" spans="11:12" ht="15" x14ac:dyDescent="0.25">
      <c r="K9756" s="94" t="s">
        <v>10450</v>
      </c>
      <c r="L9756" s="94" t="s">
        <v>18328</v>
      </c>
    </row>
    <row r="9757" spans="11:12" ht="15" x14ac:dyDescent="0.25">
      <c r="K9757" s="94" t="s">
        <v>10451</v>
      </c>
      <c r="L9757" s="94" t="s">
        <v>18329</v>
      </c>
    </row>
    <row r="9758" spans="11:12" ht="15" x14ac:dyDescent="0.25">
      <c r="K9758" s="94" t="s">
        <v>10452</v>
      </c>
      <c r="L9758" s="94" t="s">
        <v>18330</v>
      </c>
    </row>
    <row r="9759" spans="11:12" ht="15" x14ac:dyDescent="0.25">
      <c r="K9759" s="94" t="s">
        <v>10453</v>
      </c>
      <c r="L9759" s="94" t="s">
        <v>18331</v>
      </c>
    </row>
    <row r="9760" spans="11:12" ht="15" x14ac:dyDescent="0.25">
      <c r="K9760" s="94" t="s">
        <v>10454</v>
      </c>
      <c r="L9760" s="94" t="s">
        <v>18332</v>
      </c>
    </row>
    <row r="9761" spans="11:12" ht="15" x14ac:dyDescent="0.25">
      <c r="K9761" s="94" t="s">
        <v>10455</v>
      </c>
      <c r="L9761" s="94" t="s">
        <v>17703</v>
      </c>
    </row>
    <row r="9762" spans="11:12" ht="15" x14ac:dyDescent="0.25">
      <c r="K9762" s="94" t="s">
        <v>10456</v>
      </c>
      <c r="L9762" s="94" t="s">
        <v>18333</v>
      </c>
    </row>
    <row r="9763" spans="11:12" ht="15" x14ac:dyDescent="0.25">
      <c r="K9763" s="94" t="s">
        <v>10457</v>
      </c>
      <c r="L9763" s="94" t="s">
        <v>17517</v>
      </c>
    </row>
    <row r="9764" spans="11:12" ht="15" x14ac:dyDescent="0.25">
      <c r="K9764" s="94" t="s">
        <v>10458</v>
      </c>
      <c r="L9764" s="94" t="s">
        <v>13339</v>
      </c>
    </row>
    <row r="9765" spans="11:12" ht="15" x14ac:dyDescent="0.25">
      <c r="K9765" s="94" t="s">
        <v>10459</v>
      </c>
      <c r="L9765" s="94" t="s">
        <v>18303</v>
      </c>
    </row>
    <row r="9766" spans="11:12" ht="15" x14ac:dyDescent="0.25">
      <c r="K9766" s="94" t="s">
        <v>10460</v>
      </c>
      <c r="L9766" s="94" t="s">
        <v>24584</v>
      </c>
    </row>
    <row r="9767" spans="11:12" ht="15" x14ac:dyDescent="0.25">
      <c r="K9767" s="94" t="s">
        <v>10461</v>
      </c>
      <c r="L9767" s="94" t="s">
        <v>18334</v>
      </c>
    </row>
    <row r="9768" spans="11:12" ht="15" x14ac:dyDescent="0.25">
      <c r="K9768" s="94" t="s">
        <v>10462</v>
      </c>
      <c r="L9768" s="94" t="s">
        <v>18335</v>
      </c>
    </row>
    <row r="9769" spans="11:12" ht="15" x14ac:dyDescent="0.25">
      <c r="K9769" s="94" t="s">
        <v>10463</v>
      </c>
      <c r="L9769" s="94" t="s">
        <v>18336</v>
      </c>
    </row>
    <row r="9770" spans="11:12" ht="15" x14ac:dyDescent="0.25">
      <c r="K9770" s="94" t="s">
        <v>10464</v>
      </c>
      <c r="L9770" s="94" t="s">
        <v>18337</v>
      </c>
    </row>
    <row r="9771" spans="11:12" ht="15" x14ac:dyDescent="0.25">
      <c r="K9771" s="94" t="s">
        <v>10465</v>
      </c>
      <c r="L9771" s="94" t="s">
        <v>18338</v>
      </c>
    </row>
    <row r="9772" spans="11:12" ht="15" x14ac:dyDescent="0.25">
      <c r="K9772" s="94" t="s">
        <v>10466</v>
      </c>
      <c r="L9772" s="94" t="s">
        <v>18339</v>
      </c>
    </row>
    <row r="9773" spans="11:12" ht="15" x14ac:dyDescent="0.25">
      <c r="K9773" s="94" t="s">
        <v>10467</v>
      </c>
      <c r="L9773" s="94" t="s">
        <v>18340</v>
      </c>
    </row>
    <row r="9774" spans="11:12" ht="15" x14ac:dyDescent="0.25">
      <c r="K9774" s="94" t="s">
        <v>10468</v>
      </c>
      <c r="L9774" s="94" t="s">
        <v>18341</v>
      </c>
    </row>
    <row r="9775" spans="11:12" ht="15" x14ac:dyDescent="0.25">
      <c r="K9775" s="94" t="s">
        <v>10469</v>
      </c>
      <c r="L9775" s="94" t="s">
        <v>24585</v>
      </c>
    </row>
    <row r="9776" spans="11:12" ht="15" x14ac:dyDescent="0.25">
      <c r="K9776" s="94" t="s">
        <v>10470</v>
      </c>
      <c r="L9776" s="94" t="s">
        <v>24586</v>
      </c>
    </row>
    <row r="9777" spans="11:12" ht="15" x14ac:dyDescent="0.25">
      <c r="K9777" s="94" t="s">
        <v>10471</v>
      </c>
      <c r="L9777" s="94" t="s">
        <v>18342</v>
      </c>
    </row>
    <row r="9778" spans="11:12" ht="15" x14ac:dyDescent="0.25">
      <c r="K9778" s="94" t="s">
        <v>10472</v>
      </c>
      <c r="L9778" s="94" t="s">
        <v>18343</v>
      </c>
    </row>
    <row r="9779" spans="11:12" ht="15" x14ac:dyDescent="0.25">
      <c r="K9779" s="94" t="s">
        <v>10473</v>
      </c>
      <c r="L9779" s="94" t="s">
        <v>18344</v>
      </c>
    </row>
    <row r="9780" spans="11:12" ht="15" x14ac:dyDescent="0.25">
      <c r="K9780" s="94" t="s">
        <v>10474</v>
      </c>
      <c r="L9780" s="94" t="s">
        <v>18345</v>
      </c>
    </row>
    <row r="9781" spans="11:12" ht="15" x14ac:dyDescent="0.25">
      <c r="K9781" s="94" t="s">
        <v>10475</v>
      </c>
      <c r="L9781" s="94" t="s">
        <v>18346</v>
      </c>
    </row>
    <row r="9782" spans="11:12" ht="15" x14ac:dyDescent="0.25">
      <c r="K9782" s="94" t="s">
        <v>12416</v>
      </c>
      <c r="L9782" s="94" t="s">
        <v>18347</v>
      </c>
    </row>
    <row r="9783" spans="11:12" ht="15" x14ac:dyDescent="0.25">
      <c r="K9783" s="94" t="s">
        <v>12417</v>
      </c>
      <c r="L9783" s="94" t="s">
        <v>18348</v>
      </c>
    </row>
    <row r="9784" spans="11:12" ht="15" x14ac:dyDescent="0.25">
      <c r="K9784" s="94" t="s">
        <v>12418</v>
      </c>
      <c r="L9784" s="94" t="s">
        <v>18349</v>
      </c>
    </row>
    <row r="9785" spans="11:12" ht="15" x14ac:dyDescent="0.25">
      <c r="K9785" s="94" t="s">
        <v>12419</v>
      </c>
      <c r="L9785" s="94" t="s">
        <v>18350</v>
      </c>
    </row>
    <row r="9786" spans="11:12" ht="15" x14ac:dyDescent="0.25">
      <c r="K9786" s="94" t="s">
        <v>12420</v>
      </c>
      <c r="L9786" s="94" t="s">
        <v>18351</v>
      </c>
    </row>
    <row r="9787" spans="11:12" ht="15" x14ac:dyDescent="0.25">
      <c r="K9787" s="94" t="s">
        <v>12421</v>
      </c>
      <c r="L9787" s="94" t="s">
        <v>18352</v>
      </c>
    </row>
    <row r="9788" spans="11:12" ht="15" x14ac:dyDescent="0.25">
      <c r="K9788" s="94" t="s">
        <v>12422</v>
      </c>
      <c r="L9788" s="94" t="s">
        <v>18353</v>
      </c>
    </row>
    <row r="9789" spans="11:12" ht="15" x14ac:dyDescent="0.25">
      <c r="K9789" s="94" t="s">
        <v>12423</v>
      </c>
      <c r="L9789" s="94" t="s">
        <v>18354</v>
      </c>
    </row>
    <row r="9790" spans="11:12" ht="15" x14ac:dyDescent="0.25">
      <c r="K9790" s="94" t="s">
        <v>12424</v>
      </c>
      <c r="L9790" s="94" t="s">
        <v>18355</v>
      </c>
    </row>
    <row r="9791" spans="11:12" ht="15" x14ac:dyDescent="0.25">
      <c r="K9791" s="94" t="s">
        <v>12425</v>
      </c>
      <c r="L9791" s="94" t="s">
        <v>18356</v>
      </c>
    </row>
    <row r="9792" spans="11:12" ht="15" x14ac:dyDescent="0.25">
      <c r="K9792" s="94" t="s">
        <v>12426</v>
      </c>
      <c r="L9792" s="94" t="s">
        <v>18357</v>
      </c>
    </row>
    <row r="9793" spans="11:12" ht="15" x14ac:dyDescent="0.25">
      <c r="K9793" s="94" t="s">
        <v>12427</v>
      </c>
      <c r="L9793" s="94" t="s">
        <v>18358</v>
      </c>
    </row>
    <row r="9794" spans="11:12" ht="15" x14ac:dyDescent="0.25">
      <c r="K9794" s="94" t="s">
        <v>12428</v>
      </c>
      <c r="L9794" s="94" t="s">
        <v>18341</v>
      </c>
    </row>
    <row r="9795" spans="11:12" ht="15" x14ac:dyDescent="0.25">
      <c r="K9795" s="94" t="s">
        <v>12429</v>
      </c>
      <c r="L9795" s="94" t="s">
        <v>18359</v>
      </c>
    </row>
    <row r="9796" spans="11:12" ht="15" x14ac:dyDescent="0.25">
      <c r="K9796" s="94" t="s">
        <v>12430</v>
      </c>
      <c r="L9796" s="94" t="s">
        <v>18360</v>
      </c>
    </row>
    <row r="9797" spans="11:12" ht="15" x14ac:dyDescent="0.25">
      <c r="K9797" s="94" t="s">
        <v>12431</v>
      </c>
      <c r="L9797" s="94" t="s">
        <v>18361</v>
      </c>
    </row>
    <row r="9798" spans="11:12" ht="15" x14ac:dyDescent="0.25">
      <c r="K9798" s="94" t="s">
        <v>12432</v>
      </c>
      <c r="L9798" s="94" t="s">
        <v>18362</v>
      </c>
    </row>
    <row r="9799" spans="11:12" ht="15" x14ac:dyDescent="0.25">
      <c r="K9799" s="94" t="s">
        <v>12433</v>
      </c>
      <c r="L9799" s="94" t="s">
        <v>18363</v>
      </c>
    </row>
    <row r="9800" spans="11:12" ht="15" x14ac:dyDescent="0.25">
      <c r="K9800" s="94" t="s">
        <v>12434</v>
      </c>
      <c r="L9800" s="94" t="s">
        <v>18364</v>
      </c>
    </row>
    <row r="9801" spans="11:12" ht="15" x14ac:dyDescent="0.25">
      <c r="K9801" s="94" t="s">
        <v>18365</v>
      </c>
      <c r="L9801" s="94" t="s">
        <v>18366</v>
      </c>
    </row>
    <row r="9802" spans="11:12" ht="15" x14ac:dyDescent="0.25">
      <c r="K9802" s="94" t="s">
        <v>18367</v>
      </c>
      <c r="L9802" s="94" t="s">
        <v>18368</v>
      </c>
    </row>
    <row r="9803" spans="11:12" ht="15" x14ac:dyDescent="0.25">
      <c r="K9803" s="94" t="s">
        <v>18369</v>
      </c>
      <c r="L9803" s="94" t="s">
        <v>18370</v>
      </c>
    </row>
    <row r="9804" spans="11:12" ht="15" x14ac:dyDescent="0.25">
      <c r="K9804" s="94" t="s">
        <v>18371</v>
      </c>
      <c r="L9804" s="94" t="s">
        <v>18372</v>
      </c>
    </row>
    <row r="9805" spans="11:12" ht="15" x14ac:dyDescent="0.25">
      <c r="K9805" s="94" t="s">
        <v>18373</v>
      </c>
      <c r="L9805" s="94" t="s">
        <v>18374</v>
      </c>
    </row>
    <row r="9806" spans="11:12" ht="15" x14ac:dyDescent="0.25">
      <c r="K9806" s="94" t="s">
        <v>18375</v>
      </c>
      <c r="L9806" s="94" t="s">
        <v>18376</v>
      </c>
    </row>
    <row r="9807" spans="11:12" ht="15" x14ac:dyDescent="0.25">
      <c r="K9807" s="94" t="s">
        <v>18377</v>
      </c>
      <c r="L9807" s="94" t="s">
        <v>18378</v>
      </c>
    </row>
    <row r="9808" spans="11:12" ht="15" x14ac:dyDescent="0.25">
      <c r="K9808" s="94" t="s">
        <v>18379</v>
      </c>
      <c r="L9808" s="94" t="s">
        <v>18380</v>
      </c>
    </row>
    <row r="9809" spans="11:12" ht="15" x14ac:dyDescent="0.25">
      <c r="K9809" s="94" t="s">
        <v>23500</v>
      </c>
      <c r="L9809" s="94" t="s">
        <v>23501</v>
      </c>
    </row>
    <row r="9810" spans="11:12" ht="15" x14ac:dyDescent="0.25">
      <c r="K9810" s="94" t="s">
        <v>23502</v>
      </c>
      <c r="L9810" s="94" t="s">
        <v>23503</v>
      </c>
    </row>
    <row r="9811" spans="11:12" ht="15" x14ac:dyDescent="0.25">
      <c r="K9811" s="94" t="s">
        <v>23504</v>
      </c>
      <c r="L9811" s="94" t="s">
        <v>23505</v>
      </c>
    </row>
    <row r="9812" spans="11:12" ht="15" x14ac:dyDescent="0.25">
      <c r="K9812" s="94" t="s">
        <v>23506</v>
      </c>
      <c r="L9812" s="94" t="s">
        <v>23507</v>
      </c>
    </row>
    <row r="9813" spans="11:12" ht="15" x14ac:dyDescent="0.25">
      <c r="K9813" s="94" t="s">
        <v>24587</v>
      </c>
      <c r="L9813" s="94" t="s">
        <v>24588</v>
      </c>
    </row>
    <row r="9814" spans="11:12" ht="15" x14ac:dyDescent="0.25">
      <c r="K9814" s="94" t="s">
        <v>24589</v>
      </c>
      <c r="L9814" s="94" t="s">
        <v>24590</v>
      </c>
    </row>
    <row r="9815" spans="11:12" ht="15" x14ac:dyDescent="0.25">
      <c r="K9815" s="94" t="s">
        <v>24591</v>
      </c>
      <c r="L9815" s="94" t="s">
        <v>24592</v>
      </c>
    </row>
    <row r="9816" spans="11:12" ht="15" x14ac:dyDescent="0.25">
      <c r="K9816" s="94" t="s">
        <v>24593</v>
      </c>
      <c r="L9816" s="94" t="s">
        <v>24594</v>
      </c>
    </row>
    <row r="9817" spans="11:12" ht="15" x14ac:dyDescent="0.25">
      <c r="K9817" s="94" t="s">
        <v>24595</v>
      </c>
      <c r="L9817" s="94" t="s">
        <v>17266</v>
      </c>
    </row>
    <row r="9818" spans="11:12" ht="15" x14ac:dyDescent="0.25">
      <c r="K9818" s="94" t="s">
        <v>24596</v>
      </c>
      <c r="L9818" s="94" t="s">
        <v>24597</v>
      </c>
    </row>
    <row r="9819" spans="11:12" ht="15" x14ac:dyDescent="0.25">
      <c r="K9819" s="94" t="s">
        <v>24598</v>
      </c>
      <c r="L9819" s="94" t="s">
        <v>24599</v>
      </c>
    </row>
    <row r="9820" spans="11:12" ht="15" x14ac:dyDescent="0.25">
      <c r="K9820" s="94" t="s">
        <v>24600</v>
      </c>
      <c r="L9820" s="94" t="s">
        <v>24601</v>
      </c>
    </row>
    <row r="9821" spans="11:12" ht="15" x14ac:dyDescent="0.25">
      <c r="K9821" s="94" t="s">
        <v>24602</v>
      </c>
      <c r="L9821" s="94" t="s">
        <v>24603</v>
      </c>
    </row>
    <row r="9822" spans="11:12" ht="15" x14ac:dyDescent="0.25">
      <c r="K9822" s="94" t="s">
        <v>24604</v>
      </c>
      <c r="L9822" s="94" t="s">
        <v>24605</v>
      </c>
    </row>
    <row r="9823" spans="11:12" ht="15" x14ac:dyDescent="0.25">
      <c r="K9823" s="94" t="s">
        <v>24606</v>
      </c>
      <c r="L9823" s="94" t="s">
        <v>24607</v>
      </c>
    </row>
    <row r="9824" spans="11:12" ht="15" x14ac:dyDescent="0.25">
      <c r="K9824" s="94" t="s">
        <v>24608</v>
      </c>
      <c r="L9824" s="94" t="s">
        <v>24609</v>
      </c>
    </row>
    <row r="9825" spans="11:12" ht="15" x14ac:dyDescent="0.25">
      <c r="K9825" s="94" t="s">
        <v>24610</v>
      </c>
      <c r="L9825" s="94" t="s">
        <v>24611</v>
      </c>
    </row>
    <row r="9826" spans="11:12" ht="15" x14ac:dyDescent="0.25">
      <c r="K9826" s="94" t="s">
        <v>24612</v>
      </c>
      <c r="L9826" s="94" t="s">
        <v>24613</v>
      </c>
    </row>
    <row r="9827" spans="11:12" ht="15" x14ac:dyDescent="0.25">
      <c r="K9827" s="94" t="s">
        <v>10476</v>
      </c>
      <c r="L9827" s="94" t="s">
        <v>18381</v>
      </c>
    </row>
    <row r="9828" spans="11:12" ht="15" x14ac:dyDescent="0.25">
      <c r="K9828" s="94" t="s">
        <v>10477</v>
      </c>
      <c r="L9828" s="94" t="s">
        <v>18382</v>
      </c>
    </row>
    <row r="9829" spans="11:12" ht="15" x14ac:dyDescent="0.25">
      <c r="K9829" s="94" t="s">
        <v>10478</v>
      </c>
      <c r="L9829" s="94" t="s">
        <v>12630</v>
      </c>
    </row>
    <row r="9830" spans="11:12" ht="15" x14ac:dyDescent="0.25">
      <c r="K9830" s="94" t="s">
        <v>10479</v>
      </c>
      <c r="L9830" s="94" t="s">
        <v>18383</v>
      </c>
    </row>
    <row r="9831" spans="11:12" ht="15" x14ac:dyDescent="0.25">
      <c r="K9831" s="94" t="s">
        <v>10480</v>
      </c>
      <c r="L9831" s="94" t="s">
        <v>18384</v>
      </c>
    </row>
    <row r="9832" spans="11:12" ht="15" x14ac:dyDescent="0.25">
      <c r="K9832" s="94" t="s">
        <v>10481</v>
      </c>
      <c r="L9832" s="94" t="s">
        <v>13508</v>
      </c>
    </row>
    <row r="9833" spans="11:12" ht="15" x14ac:dyDescent="0.25">
      <c r="K9833" s="94" t="s">
        <v>10482</v>
      </c>
      <c r="L9833" s="94" t="s">
        <v>18385</v>
      </c>
    </row>
    <row r="9834" spans="11:12" ht="15" x14ac:dyDescent="0.25">
      <c r="K9834" s="94" t="s">
        <v>10483</v>
      </c>
      <c r="L9834" s="94" t="s">
        <v>18096</v>
      </c>
    </row>
    <row r="9835" spans="11:12" ht="15" x14ac:dyDescent="0.25">
      <c r="K9835" s="94" t="s">
        <v>10484</v>
      </c>
      <c r="L9835" s="94" t="s">
        <v>13803</v>
      </c>
    </row>
    <row r="9836" spans="11:12" ht="15" x14ac:dyDescent="0.25">
      <c r="K9836" s="94" t="s">
        <v>10485</v>
      </c>
      <c r="L9836" s="94" t="s">
        <v>13760</v>
      </c>
    </row>
    <row r="9837" spans="11:12" ht="15" x14ac:dyDescent="0.25">
      <c r="K9837" s="94" t="s">
        <v>10486</v>
      </c>
      <c r="L9837" s="94" t="s">
        <v>18386</v>
      </c>
    </row>
    <row r="9838" spans="11:12" ht="15" x14ac:dyDescent="0.25">
      <c r="K9838" s="94" t="s">
        <v>10487</v>
      </c>
      <c r="L9838" s="94" t="s">
        <v>163</v>
      </c>
    </row>
    <row r="9839" spans="11:12" ht="15" x14ac:dyDescent="0.25">
      <c r="K9839" s="94" t="s">
        <v>10488</v>
      </c>
      <c r="L9839" s="94" t="s">
        <v>18387</v>
      </c>
    </row>
    <row r="9840" spans="11:12" ht="15" x14ac:dyDescent="0.25">
      <c r="K9840" s="94" t="s">
        <v>10489</v>
      </c>
      <c r="L9840" s="94" t="s">
        <v>13280</v>
      </c>
    </row>
    <row r="9841" spans="11:12" ht="15" x14ac:dyDescent="0.25">
      <c r="K9841" s="94" t="s">
        <v>10490</v>
      </c>
      <c r="L9841" s="94" t="s">
        <v>18388</v>
      </c>
    </row>
    <row r="9842" spans="11:12" ht="15" x14ac:dyDescent="0.25">
      <c r="K9842" s="94" t="s">
        <v>10491</v>
      </c>
      <c r="L9842" s="94" t="s">
        <v>12737</v>
      </c>
    </row>
    <row r="9843" spans="11:12" ht="15" x14ac:dyDescent="0.25">
      <c r="K9843" s="94" t="s">
        <v>10492</v>
      </c>
      <c r="L9843" s="94" t="s">
        <v>13699</v>
      </c>
    </row>
    <row r="9844" spans="11:12" ht="15" x14ac:dyDescent="0.25">
      <c r="K9844" s="94" t="s">
        <v>10493</v>
      </c>
      <c r="L9844" s="94" t="s">
        <v>13181</v>
      </c>
    </row>
    <row r="9845" spans="11:12" ht="15" x14ac:dyDescent="0.25">
      <c r="K9845" s="94" t="s">
        <v>10494</v>
      </c>
      <c r="L9845" s="94" t="s">
        <v>18389</v>
      </c>
    </row>
    <row r="9846" spans="11:12" ht="15" x14ac:dyDescent="0.25">
      <c r="K9846" s="94" t="s">
        <v>10495</v>
      </c>
      <c r="L9846" s="94" t="s">
        <v>12569</v>
      </c>
    </row>
    <row r="9847" spans="11:12" ht="15" x14ac:dyDescent="0.25">
      <c r="K9847" s="94" t="s">
        <v>10496</v>
      </c>
      <c r="L9847" s="94" t="s">
        <v>17258</v>
      </c>
    </row>
    <row r="9848" spans="11:12" ht="15" x14ac:dyDescent="0.25">
      <c r="K9848" s="94" t="s">
        <v>10497</v>
      </c>
      <c r="L9848" s="94" t="s">
        <v>18390</v>
      </c>
    </row>
    <row r="9849" spans="11:12" ht="15" x14ac:dyDescent="0.25">
      <c r="K9849" s="94" t="s">
        <v>10498</v>
      </c>
      <c r="L9849" s="94" t="s">
        <v>13089</v>
      </c>
    </row>
    <row r="9850" spans="11:12" ht="15" x14ac:dyDescent="0.25">
      <c r="K9850" s="94" t="s">
        <v>10499</v>
      </c>
      <c r="L9850" s="94" t="s">
        <v>12478</v>
      </c>
    </row>
    <row r="9851" spans="11:12" ht="15" x14ac:dyDescent="0.25">
      <c r="K9851" s="94" t="s">
        <v>10500</v>
      </c>
      <c r="L9851" s="94" t="s">
        <v>18391</v>
      </c>
    </row>
    <row r="9852" spans="11:12" ht="15" x14ac:dyDescent="0.25">
      <c r="K9852" s="94" t="s">
        <v>10501</v>
      </c>
      <c r="L9852" s="94" t="s">
        <v>13839</v>
      </c>
    </row>
    <row r="9853" spans="11:12" ht="15" x14ac:dyDescent="0.25">
      <c r="K9853" s="94" t="s">
        <v>10502</v>
      </c>
      <c r="L9853" s="94" t="s">
        <v>18392</v>
      </c>
    </row>
    <row r="9854" spans="11:12" ht="15" x14ac:dyDescent="0.25">
      <c r="K9854" s="94" t="s">
        <v>10503</v>
      </c>
      <c r="L9854" s="94" t="s">
        <v>17740</v>
      </c>
    </row>
    <row r="9855" spans="11:12" ht="15" x14ac:dyDescent="0.25">
      <c r="K9855" s="94" t="s">
        <v>10504</v>
      </c>
      <c r="L9855" s="94" t="s">
        <v>17535</v>
      </c>
    </row>
    <row r="9856" spans="11:12" ht="15" x14ac:dyDescent="0.25">
      <c r="K9856" s="94" t="s">
        <v>10505</v>
      </c>
      <c r="L9856" s="94" t="s">
        <v>154</v>
      </c>
    </row>
    <row r="9857" spans="11:12" ht="15" x14ac:dyDescent="0.25">
      <c r="K9857" s="94" t="s">
        <v>10506</v>
      </c>
      <c r="L9857" s="94" t="s">
        <v>18393</v>
      </c>
    </row>
    <row r="9858" spans="11:12" ht="15" x14ac:dyDescent="0.25">
      <c r="K9858" s="94" t="s">
        <v>10507</v>
      </c>
      <c r="L9858" s="94" t="s">
        <v>17742</v>
      </c>
    </row>
    <row r="9859" spans="11:12" ht="15" x14ac:dyDescent="0.25">
      <c r="K9859" s="94" t="s">
        <v>10508</v>
      </c>
      <c r="L9859" s="94" t="s">
        <v>18394</v>
      </c>
    </row>
    <row r="9860" spans="11:12" ht="15" x14ac:dyDescent="0.25">
      <c r="K9860" s="94" t="s">
        <v>10509</v>
      </c>
      <c r="L9860" s="94" t="s">
        <v>18395</v>
      </c>
    </row>
    <row r="9861" spans="11:12" ht="15" x14ac:dyDescent="0.25">
      <c r="K9861" s="94" t="s">
        <v>10510</v>
      </c>
      <c r="L9861" s="94" t="s">
        <v>18396</v>
      </c>
    </row>
    <row r="9862" spans="11:12" ht="15" x14ac:dyDescent="0.25">
      <c r="K9862" s="94" t="s">
        <v>10511</v>
      </c>
      <c r="L9862" s="94" t="s">
        <v>13321</v>
      </c>
    </row>
    <row r="9863" spans="11:12" ht="15" x14ac:dyDescent="0.25">
      <c r="K9863" s="94" t="s">
        <v>10512</v>
      </c>
      <c r="L9863" s="94" t="s">
        <v>13719</v>
      </c>
    </row>
    <row r="9864" spans="11:12" ht="15" x14ac:dyDescent="0.25">
      <c r="K9864" s="94" t="s">
        <v>10513</v>
      </c>
      <c r="L9864" s="94" t="s">
        <v>13701</v>
      </c>
    </row>
    <row r="9865" spans="11:12" ht="15" x14ac:dyDescent="0.25">
      <c r="K9865" s="94" t="s">
        <v>10514</v>
      </c>
      <c r="L9865" s="94" t="s">
        <v>13718</v>
      </c>
    </row>
    <row r="9866" spans="11:12" ht="15" x14ac:dyDescent="0.25">
      <c r="K9866" s="94" t="s">
        <v>10515</v>
      </c>
      <c r="L9866" s="94" t="s">
        <v>13818</v>
      </c>
    </row>
    <row r="9867" spans="11:12" ht="15" x14ac:dyDescent="0.25">
      <c r="K9867" s="94" t="s">
        <v>10516</v>
      </c>
      <c r="L9867" s="94" t="s">
        <v>17358</v>
      </c>
    </row>
    <row r="9868" spans="11:12" ht="15" x14ac:dyDescent="0.25">
      <c r="K9868" s="94" t="s">
        <v>10517</v>
      </c>
      <c r="L9868" s="94" t="s">
        <v>13326</v>
      </c>
    </row>
    <row r="9869" spans="11:12" ht="15" x14ac:dyDescent="0.25">
      <c r="K9869" s="94" t="s">
        <v>10518</v>
      </c>
      <c r="L9869" s="94" t="s">
        <v>17025</v>
      </c>
    </row>
    <row r="9870" spans="11:12" ht="15" x14ac:dyDescent="0.25">
      <c r="K9870" s="94" t="s">
        <v>10519</v>
      </c>
      <c r="L9870" s="94" t="s">
        <v>160</v>
      </c>
    </row>
    <row r="9871" spans="11:12" ht="15" x14ac:dyDescent="0.25">
      <c r="K9871" s="94" t="s">
        <v>10520</v>
      </c>
      <c r="L9871" s="94" t="s">
        <v>18397</v>
      </c>
    </row>
    <row r="9872" spans="11:12" ht="15" x14ac:dyDescent="0.25">
      <c r="K9872" s="94" t="s">
        <v>10521</v>
      </c>
      <c r="L9872" s="94" t="s">
        <v>18398</v>
      </c>
    </row>
    <row r="9873" spans="11:12" ht="15" x14ac:dyDescent="0.25">
      <c r="K9873" s="94" t="s">
        <v>10522</v>
      </c>
      <c r="L9873" s="94" t="s">
        <v>18399</v>
      </c>
    </row>
    <row r="9874" spans="11:12" ht="15" x14ac:dyDescent="0.25">
      <c r="K9874" s="94" t="s">
        <v>10523</v>
      </c>
      <c r="L9874" s="94" t="s">
        <v>18011</v>
      </c>
    </row>
    <row r="9875" spans="11:12" ht="15" x14ac:dyDescent="0.25">
      <c r="K9875" s="94" t="s">
        <v>10524</v>
      </c>
      <c r="L9875" s="94" t="s">
        <v>13274</v>
      </c>
    </row>
    <row r="9876" spans="11:12" ht="15" x14ac:dyDescent="0.25">
      <c r="K9876" s="94" t="s">
        <v>10525</v>
      </c>
      <c r="L9876" s="94" t="s">
        <v>13687</v>
      </c>
    </row>
    <row r="9877" spans="11:12" ht="15" x14ac:dyDescent="0.25">
      <c r="K9877" s="94" t="s">
        <v>10526</v>
      </c>
      <c r="L9877" s="94" t="s">
        <v>155</v>
      </c>
    </row>
    <row r="9878" spans="11:12" ht="15" x14ac:dyDescent="0.25">
      <c r="K9878" s="94" t="s">
        <v>10527</v>
      </c>
      <c r="L9878" s="94" t="s">
        <v>17286</v>
      </c>
    </row>
    <row r="9879" spans="11:12" ht="15" x14ac:dyDescent="0.25">
      <c r="K9879" s="94" t="s">
        <v>10528</v>
      </c>
      <c r="L9879" s="94" t="s">
        <v>17137</v>
      </c>
    </row>
    <row r="9880" spans="11:12" ht="15" x14ac:dyDescent="0.25">
      <c r="K9880" s="94" t="s">
        <v>10529</v>
      </c>
      <c r="L9880" s="94" t="s">
        <v>18400</v>
      </c>
    </row>
    <row r="9881" spans="11:12" ht="15" x14ac:dyDescent="0.25">
      <c r="K9881" s="94" t="s">
        <v>10530</v>
      </c>
      <c r="L9881" s="94" t="s">
        <v>18401</v>
      </c>
    </row>
    <row r="9882" spans="11:12" ht="15" x14ac:dyDescent="0.25">
      <c r="K9882" s="94" t="s">
        <v>10531</v>
      </c>
      <c r="L9882" s="94" t="s">
        <v>18402</v>
      </c>
    </row>
    <row r="9883" spans="11:12" ht="15" x14ac:dyDescent="0.25">
      <c r="K9883" s="94" t="s">
        <v>10532</v>
      </c>
      <c r="L9883" s="94" t="s">
        <v>18403</v>
      </c>
    </row>
    <row r="9884" spans="11:12" ht="15" x14ac:dyDescent="0.25">
      <c r="K9884" s="94" t="s">
        <v>10533</v>
      </c>
      <c r="L9884" s="94" t="s">
        <v>13330</v>
      </c>
    </row>
    <row r="9885" spans="11:12" ht="15" x14ac:dyDescent="0.25">
      <c r="K9885" s="94" t="s">
        <v>10534</v>
      </c>
      <c r="L9885" s="94" t="s">
        <v>18404</v>
      </c>
    </row>
    <row r="9886" spans="11:12" ht="15" x14ac:dyDescent="0.25">
      <c r="K9886" s="94" t="s">
        <v>10535</v>
      </c>
      <c r="L9886" s="94" t="s">
        <v>18405</v>
      </c>
    </row>
    <row r="9887" spans="11:12" ht="15" x14ac:dyDescent="0.25">
      <c r="K9887" s="94" t="s">
        <v>10536</v>
      </c>
      <c r="L9887" s="94" t="s">
        <v>18406</v>
      </c>
    </row>
    <row r="9888" spans="11:12" ht="15" x14ac:dyDescent="0.25">
      <c r="K9888" s="94" t="s">
        <v>10537</v>
      </c>
      <c r="L9888" s="94" t="s">
        <v>18407</v>
      </c>
    </row>
    <row r="9889" spans="11:12" ht="15" x14ac:dyDescent="0.25">
      <c r="K9889" s="94" t="s">
        <v>10538</v>
      </c>
      <c r="L9889" s="94" t="s">
        <v>18408</v>
      </c>
    </row>
    <row r="9890" spans="11:12" ht="15" x14ac:dyDescent="0.25">
      <c r="K9890" s="94" t="s">
        <v>10539</v>
      </c>
      <c r="L9890" s="94" t="s">
        <v>13816</v>
      </c>
    </row>
    <row r="9891" spans="11:12" ht="15" x14ac:dyDescent="0.25">
      <c r="K9891" s="94" t="s">
        <v>10540</v>
      </c>
      <c r="L9891" s="94" t="s">
        <v>18113</v>
      </c>
    </row>
    <row r="9892" spans="11:12" ht="15" x14ac:dyDescent="0.25">
      <c r="K9892" s="94" t="s">
        <v>10541</v>
      </c>
      <c r="L9892" s="94" t="s">
        <v>13705</v>
      </c>
    </row>
    <row r="9893" spans="11:12" ht="15" x14ac:dyDescent="0.25">
      <c r="K9893" s="94" t="s">
        <v>10542</v>
      </c>
      <c r="L9893" s="94" t="s">
        <v>18409</v>
      </c>
    </row>
    <row r="9894" spans="11:12" ht="15" x14ac:dyDescent="0.25">
      <c r="K9894" s="94" t="s">
        <v>10543</v>
      </c>
      <c r="L9894" s="94" t="s">
        <v>13344</v>
      </c>
    </row>
    <row r="9895" spans="11:12" ht="15" x14ac:dyDescent="0.25">
      <c r="K9895" s="94" t="s">
        <v>10544</v>
      </c>
      <c r="L9895" s="94" t="s">
        <v>18410</v>
      </c>
    </row>
    <row r="9896" spans="11:12" ht="15" x14ac:dyDescent="0.25">
      <c r="K9896" s="94" t="s">
        <v>10545</v>
      </c>
      <c r="L9896" s="94" t="s">
        <v>18411</v>
      </c>
    </row>
    <row r="9897" spans="11:12" ht="15" x14ac:dyDescent="0.25">
      <c r="K9897" s="94" t="s">
        <v>10546</v>
      </c>
      <c r="L9897" s="94" t="s">
        <v>18412</v>
      </c>
    </row>
    <row r="9898" spans="11:12" ht="15" x14ac:dyDescent="0.25">
      <c r="K9898" s="94" t="s">
        <v>10547</v>
      </c>
      <c r="L9898" s="94" t="s">
        <v>18413</v>
      </c>
    </row>
    <row r="9899" spans="11:12" ht="15" x14ac:dyDescent="0.25">
      <c r="K9899" s="94" t="s">
        <v>10548</v>
      </c>
      <c r="L9899" s="94" t="s">
        <v>18414</v>
      </c>
    </row>
    <row r="9900" spans="11:12" ht="15" x14ac:dyDescent="0.25">
      <c r="K9900" s="94" t="s">
        <v>10549</v>
      </c>
      <c r="L9900" s="94" t="s">
        <v>18415</v>
      </c>
    </row>
    <row r="9901" spans="11:12" ht="15" x14ac:dyDescent="0.25">
      <c r="K9901" s="94" t="s">
        <v>10550</v>
      </c>
      <c r="L9901" s="94" t="s">
        <v>13727</v>
      </c>
    </row>
    <row r="9902" spans="11:12" ht="15" x14ac:dyDescent="0.25">
      <c r="K9902" s="94" t="s">
        <v>10551</v>
      </c>
      <c r="L9902" s="94" t="s">
        <v>17792</v>
      </c>
    </row>
    <row r="9903" spans="11:12" ht="15" x14ac:dyDescent="0.25">
      <c r="K9903" s="94" t="s">
        <v>10552</v>
      </c>
      <c r="L9903" s="94" t="s">
        <v>18416</v>
      </c>
    </row>
    <row r="9904" spans="11:12" ht="15" x14ac:dyDescent="0.25">
      <c r="K9904" s="94" t="s">
        <v>10553</v>
      </c>
      <c r="L9904" s="94" t="s">
        <v>18417</v>
      </c>
    </row>
    <row r="9905" spans="11:12" ht="15" x14ac:dyDescent="0.25">
      <c r="K9905" s="94" t="s">
        <v>10554</v>
      </c>
      <c r="L9905" s="94" t="s">
        <v>13302</v>
      </c>
    </row>
    <row r="9906" spans="11:12" ht="15" x14ac:dyDescent="0.25">
      <c r="K9906" s="94" t="s">
        <v>10555</v>
      </c>
      <c r="L9906" s="94" t="s">
        <v>13397</v>
      </c>
    </row>
    <row r="9907" spans="11:12" ht="15" x14ac:dyDescent="0.25">
      <c r="K9907" s="94" t="s">
        <v>10556</v>
      </c>
      <c r="L9907" s="94" t="s">
        <v>17789</v>
      </c>
    </row>
    <row r="9908" spans="11:12" ht="15" x14ac:dyDescent="0.25">
      <c r="K9908" s="94" t="s">
        <v>10557</v>
      </c>
      <c r="L9908" s="94" t="s">
        <v>12777</v>
      </c>
    </row>
    <row r="9909" spans="11:12" ht="15" x14ac:dyDescent="0.25">
      <c r="K9909" s="94" t="s">
        <v>10558</v>
      </c>
      <c r="L9909" s="94" t="s">
        <v>18062</v>
      </c>
    </row>
    <row r="9910" spans="11:12" ht="15" x14ac:dyDescent="0.25">
      <c r="K9910" s="94" t="s">
        <v>10559</v>
      </c>
      <c r="L9910" s="94" t="s">
        <v>18063</v>
      </c>
    </row>
    <row r="9911" spans="11:12" ht="15" x14ac:dyDescent="0.25">
      <c r="K9911" s="94" t="s">
        <v>10560</v>
      </c>
      <c r="L9911" s="94" t="s">
        <v>18418</v>
      </c>
    </row>
    <row r="9912" spans="11:12" ht="15" x14ac:dyDescent="0.25">
      <c r="K9912" s="94" t="s">
        <v>10561</v>
      </c>
      <c r="L9912" s="94" t="s">
        <v>18419</v>
      </c>
    </row>
    <row r="9913" spans="11:12" ht="15" x14ac:dyDescent="0.25">
      <c r="K9913" s="94" t="s">
        <v>10562</v>
      </c>
      <c r="L9913" s="94" t="s">
        <v>18420</v>
      </c>
    </row>
    <row r="9914" spans="11:12" ht="15" x14ac:dyDescent="0.25">
      <c r="K9914" s="94" t="s">
        <v>10563</v>
      </c>
      <c r="L9914" s="94" t="s">
        <v>18421</v>
      </c>
    </row>
    <row r="9915" spans="11:12" ht="15" x14ac:dyDescent="0.25">
      <c r="K9915" s="94" t="s">
        <v>10564</v>
      </c>
      <c r="L9915" s="94" t="s">
        <v>18422</v>
      </c>
    </row>
    <row r="9916" spans="11:12" ht="15" x14ac:dyDescent="0.25">
      <c r="K9916" s="94" t="s">
        <v>10565</v>
      </c>
      <c r="L9916" s="94" t="s">
        <v>18423</v>
      </c>
    </row>
    <row r="9917" spans="11:12" ht="15" x14ac:dyDescent="0.25">
      <c r="K9917" s="94" t="s">
        <v>10566</v>
      </c>
      <c r="L9917" s="94" t="s">
        <v>13022</v>
      </c>
    </row>
    <row r="9918" spans="11:12" ht="15" x14ac:dyDescent="0.25">
      <c r="K9918" s="94" t="s">
        <v>10567</v>
      </c>
      <c r="L9918" s="94" t="s">
        <v>18424</v>
      </c>
    </row>
    <row r="9919" spans="11:12" ht="15" x14ac:dyDescent="0.25">
      <c r="K9919" s="94" t="s">
        <v>10568</v>
      </c>
      <c r="L9919" s="94" t="s">
        <v>18425</v>
      </c>
    </row>
    <row r="9920" spans="11:12" ht="15" x14ac:dyDescent="0.25">
      <c r="K9920" s="94" t="s">
        <v>10569</v>
      </c>
      <c r="L9920" s="94" t="s">
        <v>18426</v>
      </c>
    </row>
    <row r="9921" spans="11:12" ht="15" x14ac:dyDescent="0.25">
      <c r="K9921" s="94" t="s">
        <v>10570</v>
      </c>
      <c r="L9921" s="94" t="s">
        <v>13582</v>
      </c>
    </row>
    <row r="9922" spans="11:12" ht="15" x14ac:dyDescent="0.25">
      <c r="K9922" s="94" t="s">
        <v>10571</v>
      </c>
      <c r="L9922" s="94" t="s">
        <v>18427</v>
      </c>
    </row>
    <row r="9923" spans="11:12" ht="15" x14ac:dyDescent="0.25">
      <c r="K9923" s="94" t="s">
        <v>10572</v>
      </c>
      <c r="L9923" s="94" t="s">
        <v>13711</v>
      </c>
    </row>
    <row r="9924" spans="11:12" ht="15" x14ac:dyDescent="0.25">
      <c r="K9924" s="94" t="s">
        <v>10573</v>
      </c>
      <c r="L9924" s="94" t="s">
        <v>13837</v>
      </c>
    </row>
    <row r="9925" spans="11:12" ht="15" x14ac:dyDescent="0.25">
      <c r="K9925" s="94" t="s">
        <v>10574</v>
      </c>
      <c r="L9925" s="94" t="s">
        <v>18428</v>
      </c>
    </row>
    <row r="9926" spans="11:12" ht="15" x14ac:dyDescent="0.25">
      <c r="K9926" s="94" t="s">
        <v>10575</v>
      </c>
      <c r="L9926" s="94" t="s">
        <v>12769</v>
      </c>
    </row>
    <row r="9927" spans="11:12" ht="15" x14ac:dyDescent="0.25">
      <c r="K9927" s="94" t="s">
        <v>10576</v>
      </c>
      <c r="L9927" s="94" t="s">
        <v>17080</v>
      </c>
    </row>
    <row r="9928" spans="11:12" ht="15" x14ac:dyDescent="0.25">
      <c r="K9928" s="94" t="s">
        <v>10577</v>
      </c>
      <c r="L9928" s="94" t="s">
        <v>18429</v>
      </c>
    </row>
    <row r="9929" spans="11:12" ht="15" x14ac:dyDescent="0.25">
      <c r="K9929" s="94" t="s">
        <v>10578</v>
      </c>
      <c r="L9929" s="94" t="s">
        <v>18430</v>
      </c>
    </row>
    <row r="9930" spans="11:12" ht="15" x14ac:dyDescent="0.25">
      <c r="K9930" s="94" t="s">
        <v>10579</v>
      </c>
      <c r="L9930" s="94" t="s">
        <v>17095</v>
      </c>
    </row>
    <row r="9931" spans="11:12" ht="15" x14ac:dyDescent="0.25">
      <c r="K9931" s="94" t="s">
        <v>10580</v>
      </c>
      <c r="L9931" s="94" t="s">
        <v>17815</v>
      </c>
    </row>
    <row r="9932" spans="11:12" ht="15" x14ac:dyDescent="0.25">
      <c r="K9932" s="94" t="s">
        <v>10581</v>
      </c>
      <c r="L9932" s="94" t="s">
        <v>13122</v>
      </c>
    </row>
    <row r="9933" spans="11:12" ht="15" x14ac:dyDescent="0.25">
      <c r="K9933" s="94" t="s">
        <v>10582</v>
      </c>
      <c r="L9933" s="94" t="s">
        <v>13337</v>
      </c>
    </row>
    <row r="9934" spans="11:12" ht="15" x14ac:dyDescent="0.25">
      <c r="K9934" s="94" t="s">
        <v>10583</v>
      </c>
      <c r="L9934" s="94" t="s">
        <v>13720</v>
      </c>
    </row>
    <row r="9935" spans="11:12" ht="15" x14ac:dyDescent="0.25">
      <c r="K9935" s="94" t="s">
        <v>10584</v>
      </c>
      <c r="L9935" s="94" t="s">
        <v>12844</v>
      </c>
    </row>
    <row r="9936" spans="11:12" ht="15" x14ac:dyDescent="0.25">
      <c r="K9936" s="94" t="s">
        <v>10585</v>
      </c>
      <c r="L9936" s="94" t="s">
        <v>167</v>
      </c>
    </row>
    <row r="9937" spans="11:12" ht="15" x14ac:dyDescent="0.25">
      <c r="K9937" s="94" t="s">
        <v>10586</v>
      </c>
      <c r="L9937" s="94" t="s">
        <v>13056</v>
      </c>
    </row>
    <row r="9938" spans="11:12" ht="15" x14ac:dyDescent="0.25">
      <c r="K9938" s="94" t="s">
        <v>10587</v>
      </c>
      <c r="L9938" s="94" t="s">
        <v>13346</v>
      </c>
    </row>
    <row r="9939" spans="11:12" ht="15" x14ac:dyDescent="0.25">
      <c r="K9939" s="94" t="s">
        <v>10588</v>
      </c>
      <c r="L9939" s="94" t="s">
        <v>13703</v>
      </c>
    </row>
    <row r="9940" spans="11:12" ht="15" x14ac:dyDescent="0.25">
      <c r="K9940" s="94" t="s">
        <v>10589</v>
      </c>
      <c r="L9940" s="94" t="s">
        <v>13698</v>
      </c>
    </row>
    <row r="9941" spans="11:12" ht="15" x14ac:dyDescent="0.25">
      <c r="K9941" s="94" t="s">
        <v>10590</v>
      </c>
      <c r="L9941" s="94" t="s">
        <v>13067</v>
      </c>
    </row>
    <row r="9942" spans="11:12" ht="15" x14ac:dyDescent="0.25">
      <c r="K9942" s="94" t="s">
        <v>10591</v>
      </c>
      <c r="L9942" s="94" t="s">
        <v>18431</v>
      </c>
    </row>
    <row r="9943" spans="11:12" ht="15" x14ac:dyDescent="0.25">
      <c r="K9943" s="94" t="s">
        <v>10592</v>
      </c>
      <c r="L9943" s="94" t="s">
        <v>13247</v>
      </c>
    </row>
    <row r="9944" spans="11:12" ht="15" x14ac:dyDescent="0.25">
      <c r="K9944" s="94" t="s">
        <v>10593</v>
      </c>
      <c r="L9944" s="94" t="s">
        <v>17822</v>
      </c>
    </row>
    <row r="9945" spans="11:12" ht="15" x14ac:dyDescent="0.25">
      <c r="K9945" s="94" t="s">
        <v>10594</v>
      </c>
      <c r="L9945" s="94" t="s">
        <v>17326</v>
      </c>
    </row>
    <row r="9946" spans="11:12" ht="15" x14ac:dyDescent="0.25">
      <c r="K9946" s="94" t="s">
        <v>10595</v>
      </c>
      <c r="L9946" s="94" t="s">
        <v>13714</v>
      </c>
    </row>
    <row r="9947" spans="11:12" ht="15" x14ac:dyDescent="0.25">
      <c r="K9947" s="94" t="s">
        <v>10596</v>
      </c>
      <c r="L9947" s="94" t="s">
        <v>18432</v>
      </c>
    </row>
    <row r="9948" spans="11:12" ht="15" x14ac:dyDescent="0.25">
      <c r="K9948" s="94" t="s">
        <v>10597</v>
      </c>
      <c r="L9948" s="94" t="s">
        <v>18433</v>
      </c>
    </row>
    <row r="9949" spans="11:12" ht="15" x14ac:dyDescent="0.25">
      <c r="K9949" s="94" t="s">
        <v>10598</v>
      </c>
      <c r="L9949" s="94" t="s">
        <v>13328</v>
      </c>
    </row>
    <row r="9950" spans="11:12" ht="15" x14ac:dyDescent="0.25">
      <c r="K9950" s="94" t="s">
        <v>10599</v>
      </c>
      <c r="L9950" s="94" t="s">
        <v>17823</v>
      </c>
    </row>
    <row r="9951" spans="11:12" ht="15" x14ac:dyDescent="0.25">
      <c r="K9951" s="94" t="s">
        <v>10600</v>
      </c>
      <c r="L9951" s="94" t="s">
        <v>18434</v>
      </c>
    </row>
    <row r="9952" spans="11:12" ht="15" x14ac:dyDescent="0.25">
      <c r="K9952" s="94" t="s">
        <v>10601</v>
      </c>
      <c r="L9952" s="94" t="s">
        <v>18435</v>
      </c>
    </row>
    <row r="9953" spans="11:12" ht="15" x14ac:dyDescent="0.25">
      <c r="K9953" s="94" t="s">
        <v>10602</v>
      </c>
      <c r="L9953" s="94" t="s">
        <v>18436</v>
      </c>
    </row>
    <row r="9954" spans="11:12" ht="15" x14ac:dyDescent="0.25">
      <c r="K9954" s="94" t="s">
        <v>10603</v>
      </c>
      <c r="L9954" s="94" t="s">
        <v>18437</v>
      </c>
    </row>
    <row r="9955" spans="11:12" ht="15" x14ac:dyDescent="0.25">
      <c r="K9955" s="94" t="s">
        <v>10604</v>
      </c>
      <c r="L9955" s="94" t="s">
        <v>13192</v>
      </c>
    </row>
    <row r="9956" spans="11:12" ht="15" x14ac:dyDescent="0.25">
      <c r="K9956" s="94" t="s">
        <v>10605</v>
      </c>
      <c r="L9956" s="94" t="s">
        <v>13093</v>
      </c>
    </row>
    <row r="9957" spans="11:12" ht="15" x14ac:dyDescent="0.25">
      <c r="K9957" s="94" t="s">
        <v>10606</v>
      </c>
      <c r="L9957" s="94" t="s">
        <v>13336</v>
      </c>
    </row>
    <row r="9958" spans="11:12" ht="15" x14ac:dyDescent="0.25">
      <c r="K9958" s="94" t="s">
        <v>10607</v>
      </c>
      <c r="L9958" s="94" t="s">
        <v>17107</v>
      </c>
    </row>
    <row r="9959" spans="11:12" ht="15" x14ac:dyDescent="0.25">
      <c r="K9959" s="94" t="s">
        <v>10608</v>
      </c>
      <c r="L9959" s="94" t="s">
        <v>18438</v>
      </c>
    </row>
    <row r="9960" spans="11:12" ht="15" x14ac:dyDescent="0.25">
      <c r="K9960" s="94" t="s">
        <v>10609</v>
      </c>
      <c r="L9960" s="94" t="s">
        <v>18439</v>
      </c>
    </row>
    <row r="9961" spans="11:12" ht="15" x14ac:dyDescent="0.25">
      <c r="K9961" s="94" t="s">
        <v>10610</v>
      </c>
      <c r="L9961" s="94" t="s">
        <v>17837</v>
      </c>
    </row>
    <row r="9962" spans="11:12" ht="15" x14ac:dyDescent="0.25">
      <c r="K9962" s="94" t="s">
        <v>10611</v>
      </c>
      <c r="L9962" s="94" t="s">
        <v>184</v>
      </c>
    </row>
    <row r="9963" spans="11:12" ht="15" x14ac:dyDescent="0.25">
      <c r="K9963" s="94" t="s">
        <v>10612</v>
      </c>
      <c r="L9963" s="94" t="s">
        <v>13318</v>
      </c>
    </row>
    <row r="9964" spans="11:12" ht="15" x14ac:dyDescent="0.25">
      <c r="K9964" s="94" t="s">
        <v>10613</v>
      </c>
      <c r="L9964" s="94" t="s">
        <v>18440</v>
      </c>
    </row>
    <row r="9965" spans="11:12" ht="15" x14ac:dyDescent="0.25">
      <c r="K9965" s="94" t="s">
        <v>10614</v>
      </c>
      <c r="L9965" s="94" t="s">
        <v>13757</v>
      </c>
    </row>
    <row r="9966" spans="11:12" ht="15" x14ac:dyDescent="0.25">
      <c r="K9966" s="94" t="s">
        <v>10615</v>
      </c>
      <c r="L9966" s="94" t="s">
        <v>13833</v>
      </c>
    </row>
    <row r="9967" spans="11:12" ht="15" x14ac:dyDescent="0.25">
      <c r="K9967" s="94" t="s">
        <v>10616</v>
      </c>
      <c r="L9967" s="94" t="s">
        <v>12899</v>
      </c>
    </row>
    <row r="9968" spans="11:12" ht="15" x14ac:dyDescent="0.25">
      <c r="K9968" s="94" t="s">
        <v>10617</v>
      </c>
      <c r="L9968" s="94" t="s">
        <v>18441</v>
      </c>
    </row>
    <row r="9969" spans="11:12" ht="15" x14ac:dyDescent="0.25">
      <c r="K9969" s="94" t="s">
        <v>10618</v>
      </c>
      <c r="L9969" s="94" t="s">
        <v>18442</v>
      </c>
    </row>
    <row r="9970" spans="11:12" ht="15" x14ac:dyDescent="0.25">
      <c r="K9970" s="94" t="s">
        <v>10619</v>
      </c>
      <c r="L9970" s="94" t="s">
        <v>12794</v>
      </c>
    </row>
    <row r="9971" spans="11:12" ht="15" x14ac:dyDescent="0.25">
      <c r="K9971" s="94" t="s">
        <v>10620</v>
      </c>
      <c r="L9971" s="94" t="s">
        <v>12519</v>
      </c>
    </row>
    <row r="9972" spans="11:12" ht="15" x14ac:dyDescent="0.25">
      <c r="K9972" s="94" t="s">
        <v>10621</v>
      </c>
      <c r="L9972" s="94" t="s">
        <v>13523</v>
      </c>
    </row>
    <row r="9973" spans="11:12" ht="15" x14ac:dyDescent="0.25">
      <c r="K9973" s="94" t="s">
        <v>10622</v>
      </c>
      <c r="L9973" s="94" t="s">
        <v>18443</v>
      </c>
    </row>
    <row r="9974" spans="11:12" ht="15" x14ac:dyDescent="0.25">
      <c r="K9974" s="94" t="s">
        <v>10623</v>
      </c>
      <c r="L9974" s="94" t="s">
        <v>18444</v>
      </c>
    </row>
    <row r="9975" spans="11:12" ht="15" x14ac:dyDescent="0.25">
      <c r="K9975" s="94" t="s">
        <v>10624</v>
      </c>
      <c r="L9975" s="94" t="s">
        <v>12832</v>
      </c>
    </row>
    <row r="9976" spans="11:12" ht="15" x14ac:dyDescent="0.25">
      <c r="K9976" s="94" t="s">
        <v>10625</v>
      </c>
      <c r="L9976" s="94" t="s">
        <v>13354</v>
      </c>
    </row>
    <row r="9977" spans="11:12" ht="15" x14ac:dyDescent="0.25">
      <c r="K9977" s="94" t="s">
        <v>10626</v>
      </c>
      <c r="L9977" s="94" t="s">
        <v>18445</v>
      </c>
    </row>
    <row r="9978" spans="11:12" ht="15" x14ac:dyDescent="0.25">
      <c r="K9978" s="94" t="s">
        <v>10627</v>
      </c>
      <c r="L9978" s="94" t="s">
        <v>18446</v>
      </c>
    </row>
    <row r="9979" spans="11:12" ht="15" x14ac:dyDescent="0.25">
      <c r="K9979" s="94" t="s">
        <v>10628</v>
      </c>
      <c r="L9979" s="94" t="s">
        <v>17920</v>
      </c>
    </row>
    <row r="9980" spans="11:12" ht="15" x14ac:dyDescent="0.25">
      <c r="K9980" s="94" t="s">
        <v>10629</v>
      </c>
      <c r="L9980" s="94" t="s">
        <v>17921</v>
      </c>
    </row>
    <row r="9981" spans="11:12" ht="15" x14ac:dyDescent="0.25">
      <c r="K9981" s="94" t="s">
        <v>10630</v>
      </c>
      <c r="L9981" s="94" t="s">
        <v>13787</v>
      </c>
    </row>
    <row r="9982" spans="11:12" ht="15" x14ac:dyDescent="0.25">
      <c r="K9982" s="94" t="s">
        <v>10631</v>
      </c>
      <c r="L9982" s="94" t="s">
        <v>12669</v>
      </c>
    </row>
    <row r="9983" spans="11:12" ht="15" x14ac:dyDescent="0.25">
      <c r="K9983" s="94" t="s">
        <v>10632</v>
      </c>
      <c r="L9983" s="94" t="s">
        <v>173</v>
      </c>
    </row>
    <row r="9984" spans="11:12" ht="15" x14ac:dyDescent="0.25">
      <c r="K9984" s="94" t="s">
        <v>10633</v>
      </c>
      <c r="L9984" s="94" t="s">
        <v>18447</v>
      </c>
    </row>
    <row r="9985" spans="11:12" ht="15" x14ac:dyDescent="0.25">
      <c r="K9985" s="94" t="s">
        <v>10634</v>
      </c>
      <c r="L9985" s="94" t="s">
        <v>18448</v>
      </c>
    </row>
    <row r="9986" spans="11:12" ht="15" x14ac:dyDescent="0.25">
      <c r="K9986" s="94" t="s">
        <v>10635</v>
      </c>
      <c r="L9986" s="94" t="s">
        <v>13820</v>
      </c>
    </row>
    <row r="9987" spans="11:12" ht="15" x14ac:dyDescent="0.25">
      <c r="K9987" s="94" t="s">
        <v>10636</v>
      </c>
      <c r="L9987" s="94" t="s">
        <v>13379</v>
      </c>
    </row>
    <row r="9988" spans="11:12" ht="15" x14ac:dyDescent="0.25">
      <c r="K9988" s="94" t="s">
        <v>10637</v>
      </c>
      <c r="L9988" s="94" t="s">
        <v>13707</v>
      </c>
    </row>
    <row r="9989" spans="11:12" ht="15" x14ac:dyDescent="0.25">
      <c r="K9989" s="94" t="s">
        <v>10638</v>
      </c>
      <c r="L9989" s="94" t="s">
        <v>13130</v>
      </c>
    </row>
    <row r="9990" spans="11:12" ht="15" x14ac:dyDescent="0.25">
      <c r="K9990" s="94" t="s">
        <v>10639</v>
      </c>
      <c r="L9990" s="94" t="s">
        <v>12662</v>
      </c>
    </row>
    <row r="9991" spans="11:12" ht="15" x14ac:dyDescent="0.25">
      <c r="K9991" s="94" t="s">
        <v>10640</v>
      </c>
      <c r="L9991" s="94" t="s">
        <v>18449</v>
      </c>
    </row>
    <row r="9992" spans="11:12" ht="15" x14ac:dyDescent="0.25">
      <c r="K9992" s="94" t="s">
        <v>10641</v>
      </c>
      <c r="L9992" s="94" t="s">
        <v>13722</v>
      </c>
    </row>
    <row r="9993" spans="11:12" ht="15" x14ac:dyDescent="0.25">
      <c r="K9993" s="94" t="s">
        <v>10642</v>
      </c>
      <c r="L9993" s="94" t="s">
        <v>13002</v>
      </c>
    </row>
    <row r="9994" spans="11:12" ht="15" x14ac:dyDescent="0.25">
      <c r="K9994" s="94" t="s">
        <v>10643</v>
      </c>
      <c r="L9994" s="94" t="s">
        <v>18450</v>
      </c>
    </row>
    <row r="9995" spans="11:12" ht="15" x14ac:dyDescent="0.25">
      <c r="K9995" s="94" t="s">
        <v>10644</v>
      </c>
      <c r="L9995" s="94" t="s">
        <v>18451</v>
      </c>
    </row>
    <row r="9996" spans="11:12" ht="15" x14ac:dyDescent="0.25">
      <c r="K9996" s="94" t="s">
        <v>10645</v>
      </c>
      <c r="L9996" s="94" t="s">
        <v>18452</v>
      </c>
    </row>
    <row r="9997" spans="11:12" ht="15" x14ac:dyDescent="0.25">
      <c r="K9997" s="94" t="s">
        <v>10646</v>
      </c>
      <c r="L9997" s="94" t="s">
        <v>18453</v>
      </c>
    </row>
    <row r="9998" spans="11:12" ht="15" x14ac:dyDescent="0.25">
      <c r="K9998" s="94" t="s">
        <v>10647</v>
      </c>
      <c r="L9998" s="94" t="s">
        <v>18454</v>
      </c>
    </row>
    <row r="9999" spans="11:12" ht="15" x14ac:dyDescent="0.25">
      <c r="K9999" s="94" t="s">
        <v>10648</v>
      </c>
      <c r="L9999" s="94" t="s">
        <v>18455</v>
      </c>
    </row>
    <row r="10000" spans="11:12" ht="15" x14ac:dyDescent="0.25">
      <c r="K10000" s="94" t="s">
        <v>10649</v>
      </c>
      <c r="L10000" s="94" t="s">
        <v>18456</v>
      </c>
    </row>
    <row r="10001" spans="11:12" ht="15" x14ac:dyDescent="0.25">
      <c r="K10001" s="94" t="s">
        <v>10650</v>
      </c>
      <c r="L10001" s="94" t="s">
        <v>18457</v>
      </c>
    </row>
    <row r="10002" spans="11:12" ht="15" x14ac:dyDescent="0.25">
      <c r="K10002" s="94" t="s">
        <v>10651</v>
      </c>
      <c r="L10002" s="94" t="s">
        <v>18458</v>
      </c>
    </row>
    <row r="10003" spans="11:12" ht="15" x14ac:dyDescent="0.25">
      <c r="K10003" s="94" t="s">
        <v>10652</v>
      </c>
      <c r="L10003" s="94" t="s">
        <v>18459</v>
      </c>
    </row>
    <row r="10004" spans="11:12" ht="15" x14ac:dyDescent="0.25">
      <c r="K10004" s="94" t="s">
        <v>10653</v>
      </c>
      <c r="L10004" s="94" t="s">
        <v>18460</v>
      </c>
    </row>
    <row r="10005" spans="11:12" ht="15" x14ac:dyDescent="0.25">
      <c r="K10005" s="94" t="s">
        <v>10654</v>
      </c>
      <c r="L10005" s="94" t="s">
        <v>18461</v>
      </c>
    </row>
    <row r="10006" spans="11:12" ht="15" x14ac:dyDescent="0.25">
      <c r="K10006" s="94" t="s">
        <v>10655</v>
      </c>
      <c r="L10006" s="94" t="s">
        <v>13342</v>
      </c>
    </row>
    <row r="10007" spans="11:12" ht="15" x14ac:dyDescent="0.25">
      <c r="K10007" s="94" t="s">
        <v>10656</v>
      </c>
      <c r="L10007" s="94" t="s">
        <v>183</v>
      </c>
    </row>
    <row r="10008" spans="11:12" ht="15" x14ac:dyDescent="0.25">
      <c r="K10008" s="94" t="s">
        <v>10657</v>
      </c>
      <c r="L10008" s="94" t="s">
        <v>13324</v>
      </c>
    </row>
    <row r="10009" spans="11:12" ht="15" x14ac:dyDescent="0.25">
      <c r="K10009" s="94" t="s">
        <v>10658</v>
      </c>
      <c r="L10009" s="94" t="s">
        <v>18462</v>
      </c>
    </row>
    <row r="10010" spans="11:12" ht="15" x14ac:dyDescent="0.25">
      <c r="K10010" s="94" t="s">
        <v>10659</v>
      </c>
      <c r="L10010" s="94" t="s">
        <v>12907</v>
      </c>
    </row>
    <row r="10011" spans="11:12" ht="15" x14ac:dyDescent="0.25">
      <c r="K10011" s="94" t="s">
        <v>10660</v>
      </c>
      <c r="L10011" s="94" t="s">
        <v>18463</v>
      </c>
    </row>
    <row r="10012" spans="11:12" ht="15" x14ac:dyDescent="0.25">
      <c r="K10012" s="94" t="s">
        <v>10661</v>
      </c>
      <c r="L10012" s="94" t="s">
        <v>17021</v>
      </c>
    </row>
    <row r="10013" spans="11:12" ht="15" x14ac:dyDescent="0.25">
      <c r="K10013" s="94" t="s">
        <v>10662</v>
      </c>
      <c r="L10013" s="94" t="s">
        <v>18274</v>
      </c>
    </row>
    <row r="10014" spans="11:12" ht="15" x14ac:dyDescent="0.25">
      <c r="K10014" s="94" t="s">
        <v>10663</v>
      </c>
      <c r="L10014" s="94" t="s">
        <v>178</v>
      </c>
    </row>
    <row r="10015" spans="11:12" ht="15" x14ac:dyDescent="0.25">
      <c r="K10015" s="94" t="s">
        <v>10664</v>
      </c>
      <c r="L10015" s="94" t="s">
        <v>18464</v>
      </c>
    </row>
    <row r="10016" spans="11:12" ht="15" x14ac:dyDescent="0.25">
      <c r="K10016" s="94" t="s">
        <v>10665</v>
      </c>
      <c r="L10016" s="94" t="s">
        <v>182</v>
      </c>
    </row>
    <row r="10017" spans="11:12" ht="15" x14ac:dyDescent="0.25">
      <c r="K10017" s="94" t="s">
        <v>10666</v>
      </c>
      <c r="L10017" s="94" t="s">
        <v>157</v>
      </c>
    </row>
    <row r="10018" spans="11:12" ht="15" x14ac:dyDescent="0.25">
      <c r="K10018" s="94" t="s">
        <v>10667</v>
      </c>
      <c r="L10018" s="94" t="s">
        <v>13724</v>
      </c>
    </row>
    <row r="10019" spans="11:12" ht="15" x14ac:dyDescent="0.25">
      <c r="K10019" s="94" t="s">
        <v>10668</v>
      </c>
      <c r="L10019" s="94" t="s">
        <v>13314</v>
      </c>
    </row>
    <row r="10020" spans="11:12" ht="15" x14ac:dyDescent="0.25">
      <c r="K10020" s="94" t="s">
        <v>10669</v>
      </c>
      <c r="L10020" s="94" t="s">
        <v>13112</v>
      </c>
    </row>
    <row r="10021" spans="11:12" ht="15" x14ac:dyDescent="0.25">
      <c r="K10021" s="94" t="s">
        <v>10670</v>
      </c>
      <c r="L10021" s="94" t="s">
        <v>13148</v>
      </c>
    </row>
    <row r="10022" spans="11:12" ht="15" x14ac:dyDescent="0.25">
      <c r="K10022" s="94" t="s">
        <v>10671</v>
      </c>
      <c r="L10022" s="94" t="s">
        <v>12682</v>
      </c>
    </row>
    <row r="10023" spans="11:12" ht="15" x14ac:dyDescent="0.25">
      <c r="K10023" s="94" t="s">
        <v>10672</v>
      </c>
      <c r="L10023" s="94" t="s">
        <v>12799</v>
      </c>
    </row>
    <row r="10024" spans="11:12" ht="15" x14ac:dyDescent="0.25">
      <c r="K10024" s="94" t="s">
        <v>10673</v>
      </c>
      <c r="L10024" s="94" t="s">
        <v>13715</v>
      </c>
    </row>
    <row r="10025" spans="11:12" ht="15" x14ac:dyDescent="0.25">
      <c r="K10025" s="94" t="s">
        <v>10674</v>
      </c>
      <c r="L10025" s="94" t="s">
        <v>17041</v>
      </c>
    </row>
    <row r="10026" spans="11:12" ht="15" x14ac:dyDescent="0.25">
      <c r="K10026" s="94" t="s">
        <v>10675</v>
      </c>
      <c r="L10026" s="94" t="s">
        <v>13690</v>
      </c>
    </row>
    <row r="10027" spans="11:12" ht="15" x14ac:dyDescent="0.25">
      <c r="K10027" s="94" t="s">
        <v>10676</v>
      </c>
      <c r="L10027" s="94" t="s">
        <v>18465</v>
      </c>
    </row>
    <row r="10028" spans="11:12" ht="15" x14ac:dyDescent="0.25">
      <c r="K10028" s="94" t="s">
        <v>10677</v>
      </c>
      <c r="L10028" s="94" t="s">
        <v>12646</v>
      </c>
    </row>
    <row r="10029" spans="11:12" ht="15" x14ac:dyDescent="0.25">
      <c r="K10029" s="94" t="s">
        <v>10678</v>
      </c>
      <c r="L10029" s="94" t="s">
        <v>12859</v>
      </c>
    </row>
    <row r="10030" spans="11:12" ht="15" x14ac:dyDescent="0.25">
      <c r="K10030" s="94" t="s">
        <v>10679</v>
      </c>
      <c r="L10030" s="94" t="s">
        <v>13178</v>
      </c>
    </row>
    <row r="10031" spans="11:12" ht="15" x14ac:dyDescent="0.25">
      <c r="K10031" s="94" t="s">
        <v>10680</v>
      </c>
      <c r="L10031" s="94" t="s">
        <v>17763</v>
      </c>
    </row>
    <row r="10032" spans="11:12" ht="15" x14ac:dyDescent="0.25">
      <c r="K10032" s="94" t="s">
        <v>10681</v>
      </c>
      <c r="L10032" s="94" t="s">
        <v>18466</v>
      </c>
    </row>
    <row r="10033" spans="11:12" ht="15" x14ac:dyDescent="0.25">
      <c r="K10033" s="94" t="s">
        <v>10682</v>
      </c>
      <c r="L10033" s="94" t="s">
        <v>13322</v>
      </c>
    </row>
    <row r="10034" spans="11:12" ht="15" x14ac:dyDescent="0.25">
      <c r="K10034" s="94" t="s">
        <v>10683</v>
      </c>
      <c r="L10034" s="94" t="s">
        <v>13641</v>
      </c>
    </row>
    <row r="10035" spans="11:12" ht="15" x14ac:dyDescent="0.25">
      <c r="K10035" s="94" t="s">
        <v>10684</v>
      </c>
      <c r="L10035" s="94" t="s">
        <v>17247</v>
      </c>
    </row>
    <row r="10036" spans="11:12" ht="15" x14ac:dyDescent="0.25">
      <c r="K10036" s="94" t="s">
        <v>10685</v>
      </c>
      <c r="L10036" s="94" t="s">
        <v>13608</v>
      </c>
    </row>
    <row r="10037" spans="11:12" ht="15" x14ac:dyDescent="0.25">
      <c r="K10037" s="94" t="s">
        <v>10686</v>
      </c>
      <c r="L10037" s="94" t="s">
        <v>13721</v>
      </c>
    </row>
    <row r="10038" spans="11:12" ht="15" x14ac:dyDescent="0.25">
      <c r="K10038" s="94" t="s">
        <v>10687</v>
      </c>
      <c r="L10038" s="94" t="s">
        <v>18467</v>
      </c>
    </row>
    <row r="10039" spans="11:12" ht="15" x14ac:dyDescent="0.25">
      <c r="K10039" s="94" t="s">
        <v>10688</v>
      </c>
      <c r="L10039" s="94" t="s">
        <v>18468</v>
      </c>
    </row>
    <row r="10040" spans="11:12" ht="15" x14ac:dyDescent="0.25">
      <c r="K10040" s="94" t="s">
        <v>10689</v>
      </c>
      <c r="L10040" s="94" t="s">
        <v>18469</v>
      </c>
    </row>
    <row r="10041" spans="11:12" ht="15" x14ac:dyDescent="0.25">
      <c r="K10041" s="94" t="s">
        <v>10690</v>
      </c>
      <c r="L10041" s="94" t="s">
        <v>18470</v>
      </c>
    </row>
    <row r="10042" spans="11:12" ht="15" x14ac:dyDescent="0.25">
      <c r="K10042" s="94" t="s">
        <v>10691</v>
      </c>
      <c r="L10042" s="94" t="s">
        <v>13579</v>
      </c>
    </row>
    <row r="10043" spans="11:12" ht="15" x14ac:dyDescent="0.25">
      <c r="K10043" s="94" t="s">
        <v>10692</v>
      </c>
      <c r="L10043" s="94" t="s">
        <v>17124</v>
      </c>
    </row>
    <row r="10044" spans="11:12" ht="15" x14ac:dyDescent="0.25">
      <c r="K10044" s="94" t="s">
        <v>10693</v>
      </c>
      <c r="L10044" s="94" t="s">
        <v>13600</v>
      </c>
    </row>
    <row r="10045" spans="11:12" ht="15" x14ac:dyDescent="0.25">
      <c r="K10045" s="94" t="s">
        <v>10694</v>
      </c>
      <c r="L10045" s="94" t="s">
        <v>13386</v>
      </c>
    </row>
    <row r="10046" spans="11:12" ht="15" x14ac:dyDescent="0.25">
      <c r="K10046" s="94" t="s">
        <v>10695</v>
      </c>
      <c r="L10046" s="94" t="s">
        <v>12846</v>
      </c>
    </row>
    <row r="10047" spans="11:12" ht="15" x14ac:dyDescent="0.25">
      <c r="K10047" s="94" t="s">
        <v>10696</v>
      </c>
      <c r="L10047" s="94" t="s">
        <v>13345</v>
      </c>
    </row>
    <row r="10048" spans="11:12" ht="15" x14ac:dyDescent="0.25">
      <c r="K10048" s="94" t="s">
        <v>10697</v>
      </c>
      <c r="L10048" s="94" t="s">
        <v>12491</v>
      </c>
    </row>
    <row r="10049" spans="11:12" ht="15" x14ac:dyDescent="0.25">
      <c r="K10049" s="94" t="s">
        <v>10698</v>
      </c>
      <c r="L10049" s="94" t="s">
        <v>17757</v>
      </c>
    </row>
    <row r="10050" spans="11:12" ht="15" x14ac:dyDescent="0.25">
      <c r="K10050" s="94" t="s">
        <v>10699</v>
      </c>
      <c r="L10050" s="94" t="s">
        <v>12439</v>
      </c>
    </row>
    <row r="10051" spans="11:12" ht="15" x14ac:dyDescent="0.25">
      <c r="K10051" s="94" t="s">
        <v>10700</v>
      </c>
      <c r="L10051" s="94" t="s">
        <v>177</v>
      </c>
    </row>
    <row r="10052" spans="11:12" ht="15" x14ac:dyDescent="0.25">
      <c r="K10052" s="94" t="s">
        <v>10701</v>
      </c>
      <c r="L10052" s="94" t="s">
        <v>17076</v>
      </c>
    </row>
    <row r="10053" spans="11:12" ht="15" x14ac:dyDescent="0.25">
      <c r="K10053" s="94" t="s">
        <v>10702</v>
      </c>
      <c r="L10053" s="94" t="s">
        <v>18471</v>
      </c>
    </row>
    <row r="10054" spans="11:12" ht="15" x14ac:dyDescent="0.25">
      <c r="K10054" s="94" t="s">
        <v>10703</v>
      </c>
      <c r="L10054" s="94" t="s">
        <v>17780</v>
      </c>
    </row>
    <row r="10055" spans="11:12" ht="15" x14ac:dyDescent="0.25">
      <c r="K10055" s="94" t="s">
        <v>10704</v>
      </c>
      <c r="L10055" s="94" t="s">
        <v>18472</v>
      </c>
    </row>
    <row r="10056" spans="11:12" ht="15" x14ac:dyDescent="0.25">
      <c r="K10056" s="94" t="s">
        <v>10705</v>
      </c>
      <c r="L10056" s="94" t="s">
        <v>13781</v>
      </c>
    </row>
    <row r="10057" spans="11:12" ht="15" x14ac:dyDescent="0.25">
      <c r="K10057" s="94" t="s">
        <v>10706</v>
      </c>
      <c r="L10057" s="94" t="s">
        <v>13313</v>
      </c>
    </row>
    <row r="10058" spans="11:12" ht="15" x14ac:dyDescent="0.25">
      <c r="K10058" s="94" t="s">
        <v>10707</v>
      </c>
      <c r="L10058" s="94" t="s">
        <v>12878</v>
      </c>
    </row>
    <row r="10059" spans="11:12" ht="15" x14ac:dyDescent="0.25">
      <c r="K10059" s="94" t="s">
        <v>10708</v>
      </c>
      <c r="L10059" s="94" t="s">
        <v>18473</v>
      </c>
    </row>
    <row r="10060" spans="11:12" ht="15" x14ac:dyDescent="0.25">
      <c r="K10060" s="94" t="s">
        <v>10709</v>
      </c>
      <c r="L10060" s="94" t="s">
        <v>12638</v>
      </c>
    </row>
    <row r="10061" spans="11:12" ht="15" x14ac:dyDescent="0.25">
      <c r="K10061" s="94" t="s">
        <v>10710</v>
      </c>
      <c r="L10061" s="94" t="s">
        <v>18474</v>
      </c>
    </row>
    <row r="10062" spans="11:12" ht="15" x14ac:dyDescent="0.25">
      <c r="K10062" s="94" t="s">
        <v>10711</v>
      </c>
      <c r="L10062" s="94" t="s">
        <v>13305</v>
      </c>
    </row>
    <row r="10063" spans="11:12" ht="15" x14ac:dyDescent="0.25">
      <c r="K10063" s="94" t="s">
        <v>10712</v>
      </c>
      <c r="L10063" s="94" t="s">
        <v>12978</v>
      </c>
    </row>
    <row r="10064" spans="11:12" ht="15" x14ac:dyDescent="0.25">
      <c r="K10064" s="94" t="s">
        <v>10713</v>
      </c>
      <c r="L10064" s="94" t="s">
        <v>13309</v>
      </c>
    </row>
    <row r="10065" spans="11:12" ht="15" x14ac:dyDescent="0.25">
      <c r="K10065" s="94" t="s">
        <v>10714</v>
      </c>
      <c r="L10065" s="94" t="s">
        <v>162</v>
      </c>
    </row>
    <row r="10066" spans="11:12" ht="15" x14ac:dyDescent="0.25">
      <c r="K10066" s="94" t="s">
        <v>10715</v>
      </c>
      <c r="L10066" s="94" t="s">
        <v>12775</v>
      </c>
    </row>
    <row r="10067" spans="11:12" ht="15" x14ac:dyDescent="0.25">
      <c r="K10067" s="94" t="s">
        <v>10716</v>
      </c>
      <c r="L10067" s="94" t="s">
        <v>13484</v>
      </c>
    </row>
    <row r="10068" spans="11:12" ht="15" x14ac:dyDescent="0.25">
      <c r="K10068" s="94" t="s">
        <v>10717</v>
      </c>
      <c r="L10068" s="94" t="s">
        <v>13716</v>
      </c>
    </row>
    <row r="10069" spans="11:12" ht="15" x14ac:dyDescent="0.25">
      <c r="K10069" s="94" t="s">
        <v>10718</v>
      </c>
      <c r="L10069" s="94" t="s">
        <v>13350</v>
      </c>
    </row>
    <row r="10070" spans="11:12" ht="15" x14ac:dyDescent="0.25">
      <c r="K10070" s="94" t="s">
        <v>10719</v>
      </c>
      <c r="L10070" s="94" t="s">
        <v>13693</v>
      </c>
    </row>
    <row r="10071" spans="11:12" ht="15" x14ac:dyDescent="0.25">
      <c r="K10071" s="94" t="s">
        <v>10720</v>
      </c>
      <c r="L10071" s="94" t="s">
        <v>18475</v>
      </c>
    </row>
    <row r="10072" spans="11:12" ht="15" x14ac:dyDescent="0.25">
      <c r="K10072" s="94" t="s">
        <v>10721</v>
      </c>
      <c r="L10072" s="94" t="s">
        <v>16994</v>
      </c>
    </row>
    <row r="10073" spans="11:12" ht="15" x14ac:dyDescent="0.25">
      <c r="K10073" s="94" t="s">
        <v>10722</v>
      </c>
      <c r="L10073" s="94" t="s">
        <v>18476</v>
      </c>
    </row>
    <row r="10074" spans="11:12" ht="15" x14ac:dyDescent="0.25">
      <c r="K10074" s="94" t="s">
        <v>10723</v>
      </c>
      <c r="L10074" s="94" t="s">
        <v>13092</v>
      </c>
    </row>
    <row r="10075" spans="11:12" ht="15" x14ac:dyDescent="0.25">
      <c r="K10075" s="94" t="s">
        <v>10724</v>
      </c>
      <c r="L10075" s="94" t="s">
        <v>12845</v>
      </c>
    </row>
    <row r="10076" spans="11:12" ht="15" x14ac:dyDescent="0.25">
      <c r="K10076" s="94" t="s">
        <v>10725</v>
      </c>
      <c r="L10076" s="94" t="s">
        <v>17045</v>
      </c>
    </row>
    <row r="10077" spans="11:12" ht="15" x14ac:dyDescent="0.25">
      <c r="K10077" s="94" t="s">
        <v>10726</v>
      </c>
      <c r="L10077" s="94" t="s">
        <v>13097</v>
      </c>
    </row>
    <row r="10078" spans="11:12" ht="15" x14ac:dyDescent="0.25">
      <c r="K10078" s="94" t="s">
        <v>10727</v>
      </c>
      <c r="L10078" s="94" t="s">
        <v>18477</v>
      </c>
    </row>
    <row r="10079" spans="11:12" ht="15" x14ac:dyDescent="0.25">
      <c r="K10079" s="94" t="s">
        <v>10728</v>
      </c>
      <c r="L10079" s="94" t="s">
        <v>172</v>
      </c>
    </row>
    <row r="10080" spans="11:12" ht="15" x14ac:dyDescent="0.25">
      <c r="K10080" s="94" t="s">
        <v>10729</v>
      </c>
      <c r="L10080" s="94" t="s">
        <v>13800</v>
      </c>
    </row>
    <row r="10081" spans="11:12" ht="15" x14ac:dyDescent="0.25">
      <c r="K10081" s="94" t="s">
        <v>10730</v>
      </c>
      <c r="L10081" s="94" t="s">
        <v>13644</v>
      </c>
    </row>
    <row r="10082" spans="11:12" ht="15" x14ac:dyDescent="0.25">
      <c r="K10082" s="94" t="s">
        <v>10731</v>
      </c>
      <c r="L10082" s="94" t="s">
        <v>13327</v>
      </c>
    </row>
    <row r="10083" spans="11:12" ht="15" x14ac:dyDescent="0.25">
      <c r="K10083" s="94" t="s">
        <v>10732</v>
      </c>
      <c r="L10083" s="94" t="s">
        <v>13689</v>
      </c>
    </row>
    <row r="10084" spans="11:12" ht="15" x14ac:dyDescent="0.25">
      <c r="K10084" s="94" t="s">
        <v>10733</v>
      </c>
      <c r="L10084" s="94" t="s">
        <v>13822</v>
      </c>
    </row>
    <row r="10085" spans="11:12" ht="15" x14ac:dyDescent="0.25">
      <c r="K10085" s="94" t="s">
        <v>10734</v>
      </c>
      <c r="L10085" s="94" t="s">
        <v>18478</v>
      </c>
    </row>
    <row r="10086" spans="11:12" ht="15" x14ac:dyDescent="0.25">
      <c r="K10086" s="94" t="s">
        <v>10735</v>
      </c>
      <c r="L10086" s="94" t="s">
        <v>13747</v>
      </c>
    </row>
    <row r="10087" spans="11:12" ht="15" x14ac:dyDescent="0.25">
      <c r="K10087" s="94" t="s">
        <v>10736</v>
      </c>
      <c r="L10087" s="94" t="s">
        <v>18479</v>
      </c>
    </row>
    <row r="10088" spans="11:12" ht="15" x14ac:dyDescent="0.25">
      <c r="K10088" s="94" t="s">
        <v>10737</v>
      </c>
      <c r="L10088" s="94" t="s">
        <v>18480</v>
      </c>
    </row>
    <row r="10089" spans="11:12" ht="15" x14ac:dyDescent="0.25">
      <c r="K10089" s="94" t="s">
        <v>10738</v>
      </c>
      <c r="L10089" s="94" t="s">
        <v>16985</v>
      </c>
    </row>
    <row r="10090" spans="11:12" ht="15" x14ac:dyDescent="0.25">
      <c r="K10090" s="94" t="s">
        <v>10739</v>
      </c>
      <c r="L10090" s="94" t="s">
        <v>18481</v>
      </c>
    </row>
    <row r="10091" spans="11:12" ht="15" x14ac:dyDescent="0.25">
      <c r="K10091" s="94" t="s">
        <v>10740</v>
      </c>
      <c r="L10091" s="94" t="s">
        <v>18482</v>
      </c>
    </row>
    <row r="10092" spans="11:12" ht="15" x14ac:dyDescent="0.25">
      <c r="K10092" s="94" t="s">
        <v>10741</v>
      </c>
      <c r="L10092" s="94" t="s">
        <v>13847</v>
      </c>
    </row>
    <row r="10093" spans="11:12" ht="15" x14ac:dyDescent="0.25">
      <c r="K10093" s="94" t="s">
        <v>10742</v>
      </c>
      <c r="L10093" s="94" t="s">
        <v>18483</v>
      </c>
    </row>
    <row r="10094" spans="11:12" ht="15" x14ac:dyDescent="0.25">
      <c r="K10094" s="94" t="s">
        <v>10743</v>
      </c>
      <c r="L10094" s="94" t="s">
        <v>18484</v>
      </c>
    </row>
    <row r="10095" spans="11:12" ht="15" x14ac:dyDescent="0.25">
      <c r="K10095" s="94" t="s">
        <v>10744</v>
      </c>
      <c r="L10095" s="94" t="s">
        <v>18485</v>
      </c>
    </row>
    <row r="10096" spans="11:12" ht="15" x14ac:dyDescent="0.25">
      <c r="K10096" s="94" t="s">
        <v>10745</v>
      </c>
      <c r="L10096" s="94" t="s">
        <v>18486</v>
      </c>
    </row>
    <row r="10097" spans="11:12" ht="15" x14ac:dyDescent="0.25">
      <c r="K10097" s="94" t="s">
        <v>10746</v>
      </c>
      <c r="L10097" s="94" t="s">
        <v>12825</v>
      </c>
    </row>
    <row r="10098" spans="11:12" ht="15" x14ac:dyDescent="0.25">
      <c r="K10098" s="94" t="s">
        <v>10747</v>
      </c>
      <c r="L10098" s="94" t="s">
        <v>13124</v>
      </c>
    </row>
    <row r="10099" spans="11:12" ht="15" x14ac:dyDescent="0.25">
      <c r="K10099" s="94" t="s">
        <v>10748</v>
      </c>
      <c r="L10099" s="94" t="s">
        <v>17720</v>
      </c>
    </row>
    <row r="10100" spans="11:12" ht="15" x14ac:dyDescent="0.25">
      <c r="K10100" s="94" t="s">
        <v>10749</v>
      </c>
      <c r="L10100" s="94" t="s">
        <v>13691</v>
      </c>
    </row>
    <row r="10101" spans="11:12" ht="15" x14ac:dyDescent="0.25">
      <c r="K10101" s="94" t="s">
        <v>10750</v>
      </c>
      <c r="L10101" s="94" t="s">
        <v>18091</v>
      </c>
    </row>
    <row r="10102" spans="11:12" ht="15" x14ac:dyDescent="0.25">
      <c r="K10102" s="94" t="s">
        <v>10751</v>
      </c>
      <c r="L10102" s="94" t="s">
        <v>17521</v>
      </c>
    </row>
    <row r="10103" spans="11:12" ht="15" x14ac:dyDescent="0.25">
      <c r="K10103" s="94" t="s">
        <v>10752</v>
      </c>
      <c r="L10103" s="94" t="s">
        <v>18487</v>
      </c>
    </row>
    <row r="10104" spans="11:12" ht="15" x14ac:dyDescent="0.25">
      <c r="K10104" s="94" t="s">
        <v>10753</v>
      </c>
      <c r="L10104" s="94" t="s">
        <v>17408</v>
      </c>
    </row>
    <row r="10105" spans="11:12" ht="15" x14ac:dyDescent="0.25">
      <c r="K10105" s="94" t="s">
        <v>10754</v>
      </c>
      <c r="L10105" s="94" t="s">
        <v>13132</v>
      </c>
    </row>
    <row r="10106" spans="11:12" ht="15" x14ac:dyDescent="0.25">
      <c r="K10106" s="94" t="s">
        <v>10755</v>
      </c>
      <c r="L10106" s="94" t="s">
        <v>17481</v>
      </c>
    </row>
    <row r="10107" spans="11:12" ht="15" x14ac:dyDescent="0.25">
      <c r="K10107" s="94" t="s">
        <v>10756</v>
      </c>
      <c r="L10107" s="94" t="s">
        <v>13319</v>
      </c>
    </row>
    <row r="10108" spans="11:12" ht="15" x14ac:dyDescent="0.25">
      <c r="K10108" s="94" t="s">
        <v>10757</v>
      </c>
      <c r="L10108" s="94" t="s">
        <v>13574</v>
      </c>
    </row>
    <row r="10109" spans="11:12" ht="15" x14ac:dyDescent="0.25">
      <c r="K10109" s="94" t="s">
        <v>10758</v>
      </c>
      <c r="L10109" s="94" t="s">
        <v>13245</v>
      </c>
    </row>
    <row r="10110" spans="11:12" ht="15" x14ac:dyDescent="0.25">
      <c r="K10110" s="94" t="s">
        <v>10759</v>
      </c>
      <c r="L10110" s="94" t="s">
        <v>164</v>
      </c>
    </row>
    <row r="10111" spans="11:12" ht="15" x14ac:dyDescent="0.25">
      <c r="K10111" s="94" t="s">
        <v>10760</v>
      </c>
      <c r="L10111" s="94" t="s">
        <v>13810</v>
      </c>
    </row>
    <row r="10112" spans="11:12" ht="15" x14ac:dyDescent="0.25">
      <c r="K10112" s="94" t="s">
        <v>10761</v>
      </c>
      <c r="L10112" s="94" t="s">
        <v>18488</v>
      </c>
    </row>
    <row r="10113" spans="11:12" ht="15" x14ac:dyDescent="0.25">
      <c r="K10113" s="94" t="s">
        <v>10762</v>
      </c>
      <c r="L10113" s="94" t="s">
        <v>18489</v>
      </c>
    </row>
    <row r="10114" spans="11:12" ht="15" x14ac:dyDescent="0.25">
      <c r="K10114" s="94" t="s">
        <v>10763</v>
      </c>
      <c r="L10114" s="94" t="s">
        <v>12498</v>
      </c>
    </row>
    <row r="10115" spans="11:12" ht="15" x14ac:dyDescent="0.25">
      <c r="K10115" s="94" t="s">
        <v>10764</v>
      </c>
      <c r="L10115" s="94" t="s">
        <v>13282</v>
      </c>
    </row>
    <row r="10116" spans="11:12" ht="15" x14ac:dyDescent="0.25">
      <c r="K10116" s="94" t="s">
        <v>10765</v>
      </c>
      <c r="L10116" s="94" t="s">
        <v>18093</v>
      </c>
    </row>
    <row r="10117" spans="11:12" ht="15" x14ac:dyDescent="0.25">
      <c r="K10117" s="94" t="s">
        <v>10766</v>
      </c>
      <c r="L10117" s="94" t="s">
        <v>13438</v>
      </c>
    </row>
    <row r="10118" spans="11:12" ht="15" x14ac:dyDescent="0.25">
      <c r="K10118" s="94" t="s">
        <v>10767</v>
      </c>
      <c r="L10118" s="94" t="s">
        <v>17723</v>
      </c>
    </row>
    <row r="10119" spans="11:12" ht="15" x14ac:dyDescent="0.25">
      <c r="K10119" s="94" t="s">
        <v>10768</v>
      </c>
      <c r="L10119" s="94" t="s">
        <v>17722</v>
      </c>
    </row>
    <row r="10120" spans="11:12" ht="15" x14ac:dyDescent="0.25">
      <c r="K10120" s="94" t="s">
        <v>10769</v>
      </c>
      <c r="L10120" s="94" t="s">
        <v>17721</v>
      </c>
    </row>
    <row r="10121" spans="11:12" ht="15" x14ac:dyDescent="0.25">
      <c r="K10121" s="94" t="s">
        <v>10770</v>
      </c>
      <c r="L10121" s="94" t="s">
        <v>13455</v>
      </c>
    </row>
    <row r="10122" spans="11:12" ht="15" x14ac:dyDescent="0.25">
      <c r="K10122" s="94" t="s">
        <v>10771</v>
      </c>
      <c r="L10122" s="94" t="s">
        <v>18490</v>
      </c>
    </row>
    <row r="10123" spans="11:12" ht="15" x14ac:dyDescent="0.25">
      <c r="K10123" s="94" t="s">
        <v>10772</v>
      </c>
      <c r="L10123" s="94" t="s">
        <v>18491</v>
      </c>
    </row>
    <row r="10124" spans="11:12" ht="15" x14ac:dyDescent="0.25">
      <c r="K10124" s="94" t="s">
        <v>10773</v>
      </c>
      <c r="L10124" s="94" t="s">
        <v>18492</v>
      </c>
    </row>
    <row r="10125" spans="11:12" ht="15" x14ac:dyDescent="0.25">
      <c r="K10125" s="94" t="s">
        <v>10774</v>
      </c>
      <c r="L10125" s="94" t="s">
        <v>18493</v>
      </c>
    </row>
    <row r="10126" spans="11:12" ht="15" x14ac:dyDescent="0.25">
      <c r="K10126" s="94" t="s">
        <v>10775</v>
      </c>
      <c r="L10126" s="94" t="s">
        <v>13726</v>
      </c>
    </row>
    <row r="10127" spans="11:12" ht="15" x14ac:dyDescent="0.25">
      <c r="K10127" s="94" t="s">
        <v>10776</v>
      </c>
      <c r="L10127" s="94" t="s">
        <v>12763</v>
      </c>
    </row>
    <row r="10128" spans="11:12" ht="15" x14ac:dyDescent="0.25">
      <c r="K10128" s="94" t="s">
        <v>10777</v>
      </c>
      <c r="L10128" s="94" t="s">
        <v>13697</v>
      </c>
    </row>
    <row r="10129" spans="11:12" ht="15" x14ac:dyDescent="0.25">
      <c r="K10129" s="94" t="s">
        <v>10778</v>
      </c>
      <c r="L10129" s="94" t="s">
        <v>18494</v>
      </c>
    </row>
    <row r="10130" spans="11:12" ht="15" x14ac:dyDescent="0.25">
      <c r="K10130" s="94" t="s">
        <v>10779</v>
      </c>
      <c r="L10130" s="94" t="s">
        <v>18495</v>
      </c>
    </row>
    <row r="10131" spans="11:12" ht="15" x14ac:dyDescent="0.25">
      <c r="K10131" s="94" t="s">
        <v>10780</v>
      </c>
      <c r="L10131" s="94" t="s">
        <v>17214</v>
      </c>
    </row>
    <row r="10132" spans="11:12" ht="15" x14ac:dyDescent="0.25">
      <c r="K10132" s="94" t="s">
        <v>10781</v>
      </c>
      <c r="L10132" s="94" t="s">
        <v>18496</v>
      </c>
    </row>
    <row r="10133" spans="11:12" ht="15" x14ac:dyDescent="0.25">
      <c r="K10133" s="94" t="s">
        <v>10782</v>
      </c>
      <c r="L10133" s="94" t="s">
        <v>13712</v>
      </c>
    </row>
    <row r="10134" spans="11:12" ht="15" x14ac:dyDescent="0.25">
      <c r="K10134" s="94" t="s">
        <v>10783</v>
      </c>
      <c r="L10134" s="94" t="s">
        <v>13095</v>
      </c>
    </row>
    <row r="10135" spans="11:12" ht="15" x14ac:dyDescent="0.25">
      <c r="K10135" s="94" t="s">
        <v>10784</v>
      </c>
      <c r="L10135" s="94" t="s">
        <v>13311</v>
      </c>
    </row>
    <row r="10136" spans="11:12" ht="15" x14ac:dyDescent="0.25">
      <c r="K10136" s="94" t="s">
        <v>10785</v>
      </c>
      <c r="L10136" s="94" t="s">
        <v>13348</v>
      </c>
    </row>
    <row r="10137" spans="11:12" ht="15" x14ac:dyDescent="0.25">
      <c r="K10137" s="94" t="s">
        <v>10786</v>
      </c>
      <c r="L10137" s="94" t="s">
        <v>18497</v>
      </c>
    </row>
    <row r="10138" spans="11:12" ht="15" x14ac:dyDescent="0.25">
      <c r="K10138" s="94" t="s">
        <v>10787</v>
      </c>
      <c r="L10138" s="94" t="s">
        <v>18498</v>
      </c>
    </row>
    <row r="10139" spans="11:12" ht="15" x14ac:dyDescent="0.25">
      <c r="K10139" s="94" t="s">
        <v>10788</v>
      </c>
      <c r="L10139" s="94" t="s">
        <v>18499</v>
      </c>
    </row>
    <row r="10140" spans="11:12" ht="15" x14ac:dyDescent="0.25">
      <c r="K10140" s="94" t="s">
        <v>10789</v>
      </c>
      <c r="L10140" s="94" t="s">
        <v>18500</v>
      </c>
    </row>
    <row r="10141" spans="11:12" ht="15" x14ac:dyDescent="0.25">
      <c r="K10141" s="94" t="s">
        <v>10790</v>
      </c>
      <c r="L10141" s="94" t="s">
        <v>18501</v>
      </c>
    </row>
    <row r="10142" spans="11:12" ht="15" x14ac:dyDescent="0.25">
      <c r="K10142" s="94" t="s">
        <v>10791</v>
      </c>
      <c r="L10142" s="94" t="s">
        <v>18502</v>
      </c>
    </row>
    <row r="10143" spans="11:12" ht="15" x14ac:dyDescent="0.25">
      <c r="K10143" s="94" t="s">
        <v>10792</v>
      </c>
      <c r="L10143" s="94" t="s">
        <v>18503</v>
      </c>
    </row>
    <row r="10144" spans="11:12" ht="15" x14ac:dyDescent="0.25">
      <c r="K10144" s="94" t="s">
        <v>10793</v>
      </c>
      <c r="L10144" s="94" t="s">
        <v>18504</v>
      </c>
    </row>
    <row r="10145" spans="11:12" ht="15" x14ac:dyDescent="0.25">
      <c r="K10145" s="94" t="s">
        <v>10794</v>
      </c>
      <c r="L10145" s="94" t="s">
        <v>18505</v>
      </c>
    </row>
    <row r="10146" spans="11:12" ht="15" x14ac:dyDescent="0.25">
      <c r="K10146" s="94" t="s">
        <v>10795</v>
      </c>
      <c r="L10146" s="94" t="s">
        <v>18506</v>
      </c>
    </row>
    <row r="10147" spans="11:12" ht="15" x14ac:dyDescent="0.25">
      <c r="K10147" s="94" t="s">
        <v>10796</v>
      </c>
      <c r="L10147" s="94" t="s">
        <v>18507</v>
      </c>
    </row>
    <row r="10148" spans="11:12" ht="15" x14ac:dyDescent="0.25">
      <c r="K10148" s="94" t="s">
        <v>10797</v>
      </c>
      <c r="L10148" s="94" t="s">
        <v>18508</v>
      </c>
    </row>
    <row r="10149" spans="11:12" ht="15" x14ac:dyDescent="0.25">
      <c r="K10149" s="94" t="s">
        <v>10798</v>
      </c>
      <c r="L10149" s="94" t="s">
        <v>18509</v>
      </c>
    </row>
    <row r="10150" spans="11:12" ht="15" x14ac:dyDescent="0.25">
      <c r="K10150" s="94" t="s">
        <v>18510</v>
      </c>
      <c r="L10150" s="94" t="s">
        <v>18511</v>
      </c>
    </row>
    <row r="10151" spans="11:12" ht="15" x14ac:dyDescent="0.25">
      <c r="K10151" s="94" t="s">
        <v>18512</v>
      </c>
      <c r="L10151" s="94" t="s">
        <v>18513</v>
      </c>
    </row>
    <row r="10152" spans="11:12" ht="15" x14ac:dyDescent="0.25">
      <c r="K10152" s="94" t="s">
        <v>10799</v>
      </c>
      <c r="L10152" s="94" t="s">
        <v>12630</v>
      </c>
    </row>
    <row r="10153" spans="11:12" ht="15" x14ac:dyDescent="0.25">
      <c r="K10153" s="94" t="s">
        <v>10800</v>
      </c>
      <c r="L10153" s="94" t="s">
        <v>18383</v>
      </c>
    </row>
    <row r="10154" spans="11:12" ht="15" x14ac:dyDescent="0.25">
      <c r="K10154" s="94" t="s">
        <v>10801</v>
      </c>
      <c r="L10154" s="94" t="s">
        <v>18514</v>
      </c>
    </row>
    <row r="10155" spans="11:12" ht="15" x14ac:dyDescent="0.25">
      <c r="K10155" s="94" t="s">
        <v>10802</v>
      </c>
      <c r="L10155" s="94" t="s">
        <v>18515</v>
      </c>
    </row>
    <row r="10156" spans="11:12" ht="15" x14ac:dyDescent="0.25">
      <c r="K10156" s="94" t="s">
        <v>10803</v>
      </c>
      <c r="L10156" s="94" t="s">
        <v>18516</v>
      </c>
    </row>
    <row r="10157" spans="11:12" ht="15" x14ac:dyDescent="0.25">
      <c r="K10157" s="94" t="s">
        <v>10804</v>
      </c>
      <c r="L10157" s="94" t="s">
        <v>13803</v>
      </c>
    </row>
    <row r="10158" spans="11:12" ht="15" x14ac:dyDescent="0.25">
      <c r="K10158" s="94" t="s">
        <v>10805</v>
      </c>
      <c r="L10158" s="94" t="s">
        <v>13760</v>
      </c>
    </row>
    <row r="10159" spans="11:12" ht="15" x14ac:dyDescent="0.25">
      <c r="K10159" s="94" t="s">
        <v>10806</v>
      </c>
      <c r="L10159" s="94" t="s">
        <v>18386</v>
      </c>
    </row>
    <row r="10160" spans="11:12" ht="15" x14ac:dyDescent="0.25">
      <c r="K10160" s="94" t="s">
        <v>10807</v>
      </c>
      <c r="L10160" s="94" t="s">
        <v>163</v>
      </c>
    </row>
    <row r="10161" spans="11:12" ht="15" x14ac:dyDescent="0.25">
      <c r="K10161" s="94" t="s">
        <v>10808</v>
      </c>
      <c r="L10161" s="94" t="s">
        <v>18517</v>
      </c>
    </row>
    <row r="10162" spans="11:12" ht="15" x14ac:dyDescent="0.25">
      <c r="K10162" s="94" t="s">
        <v>10809</v>
      </c>
      <c r="L10162" s="94" t="s">
        <v>13280</v>
      </c>
    </row>
    <row r="10163" spans="11:12" ht="15" x14ac:dyDescent="0.25">
      <c r="K10163" s="94" t="s">
        <v>10810</v>
      </c>
      <c r="L10163" s="94" t="s">
        <v>18388</v>
      </c>
    </row>
    <row r="10164" spans="11:12" ht="15" x14ac:dyDescent="0.25">
      <c r="K10164" s="94" t="s">
        <v>10811</v>
      </c>
      <c r="L10164" s="94" t="s">
        <v>12737</v>
      </c>
    </row>
    <row r="10165" spans="11:12" ht="15" x14ac:dyDescent="0.25">
      <c r="K10165" s="94" t="s">
        <v>10812</v>
      </c>
      <c r="L10165" s="94" t="s">
        <v>13699</v>
      </c>
    </row>
    <row r="10166" spans="11:12" ht="15" x14ac:dyDescent="0.25">
      <c r="K10166" s="94" t="s">
        <v>10813</v>
      </c>
      <c r="L10166" s="94" t="s">
        <v>13181</v>
      </c>
    </row>
    <row r="10167" spans="11:12" ht="15" x14ac:dyDescent="0.25">
      <c r="K10167" s="94" t="s">
        <v>10814</v>
      </c>
      <c r="L10167" s="94" t="s">
        <v>18389</v>
      </c>
    </row>
    <row r="10168" spans="11:12" ht="15" x14ac:dyDescent="0.25">
      <c r="K10168" s="94" t="s">
        <v>10815</v>
      </c>
      <c r="L10168" s="94" t="s">
        <v>12569</v>
      </c>
    </row>
    <row r="10169" spans="11:12" ht="15" x14ac:dyDescent="0.25">
      <c r="K10169" s="94" t="s">
        <v>10816</v>
      </c>
      <c r="L10169" s="94" t="s">
        <v>17258</v>
      </c>
    </row>
    <row r="10170" spans="11:12" ht="15" x14ac:dyDescent="0.25">
      <c r="K10170" s="94" t="s">
        <v>10817</v>
      </c>
      <c r="L10170" s="94" t="s">
        <v>18390</v>
      </c>
    </row>
    <row r="10171" spans="11:12" ht="15" x14ac:dyDescent="0.25">
      <c r="K10171" s="94" t="s">
        <v>10818</v>
      </c>
      <c r="L10171" s="94" t="s">
        <v>13089</v>
      </c>
    </row>
    <row r="10172" spans="11:12" ht="15" x14ac:dyDescent="0.25">
      <c r="K10172" s="94" t="s">
        <v>10819</v>
      </c>
      <c r="L10172" s="94" t="s">
        <v>12478</v>
      </c>
    </row>
    <row r="10173" spans="11:12" ht="15" x14ac:dyDescent="0.25">
      <c r="K10173" s="94" t="s">
        <v>10820</v>
      </c>
      <c r="L10173" s="94" t="s">
        <v>18391</v>
      </c>
    </row>
    <row r="10174" spans="11:12" ht="15" x14ac:dyDescent="0.25">
      <c r="K10174" s="94" t="s">
        <v>10821</v>
      </c>
      <c r="L10174" s="94" t="s">
        <v>13839</v>
      </c>
    </row>
    <row r="10175" spans="11:12" ht="15" x14ac:dyDescent="0.25">
      <c r="K10175" s="94" t="s">
        <v>10822</v>
      </c>
      <c r="L10175" s="94" t="s">
        <v>18392</v>
      </c>
    </row>
    <row r="10176" spans="11:12" ht="15" x14ac:dyDescent="0.25">
      <c r="K10176" s="94" t="s">
        <v>10823</v>
      </c>
      <c r="L10176" s="94" t="s">
        <v>17740</v>
      </c>
    </row>
    <row r="10177" spans="11:12" ht="15" x14ac:dyDescent="0.25">
      <c r="K10177" s="94" t="s">
        <v>10824</v>
      </c>
      <c r="L10177" s="94" t="s">
        <v>18518</v>
      </c>
    </row>
    <row r="10178" spans="11:12" ht="15" x14ac:dyDescent="0.25">
      <c r="K10178" s="94" t="s">
        <v>10825</v>
      </c>
      <c r="L10178" s="94" t="s">
        <v>18519</v>
      </c>
    </row>
    <row r="10179" spans="11:12" ht="15" x14ac:dyDescent="0.25">
      <c r="K10179" s="94" t="s">
        <v>10826</v>
      </c>
      <c r="L10179" s="94" t="s">
        <v>17742</v>
      </c>
    </row>
    <row r="10180" spans="11:12" ht="15" x14ac:dyDescent="0.25">
      <c r="K10180" s="94" t="s">
        <v>10827</v>
      </c>
      <c r="L10180" s="94" t="s">
        <v>18520</v>
      </c>
    </row>
    <row r="10181" spans="11:12" ht="15" x14ac:dyDescent="0.25">
      <c r="K10181" s="94" t="s">
        <v>10828</v>
      </c>
      <c r="L10181" s="94" t="s">
        <v>18395</v>
      </c>
    </row>
    <row r="10182" spans="11:12" ht="15" x14ac:dyDescent="0.25">
      <c r="K10182" s="94" t="s">
        <v>10829</v>
      </c>
      <c r="L10182" s="94" t="s">
        <v>18396</v>
      </c>
    </row>
    <row r="10183" spans="11:12" ht="15" x14ac:dyDescent="0.25">
      <c r="K10183" s="94" t="s">
        <v>10830</v>
      </c>
      <c r="L10183" s="94" t="s">
        <v>13321</v>
      </c>
    </row>
    <row r="10184" spans="11:12" ht="15" x14ac:dyDescent="0.25">
      <c r="K10184" s="94" t="s">
        <v>10831</v>
      </c>
      <c r="L10184" s="94" t="s">
        <v>13719</v>
      </c>
    </row>
    <row r="10185" spans="11:12" ht="15" x14ac:dyDescent="0.25">
      <c r="K10185" s="94" t="s">
        <v>10832</v>
      </c>
      <c r="L10185" s="94" t="s">
        <v>13701</v>
      </c>
    </row>
    <row r="10186" spans="11:12" ht="15" x14ac:dyDescent="0.25">
      <c r="K10186" s="94" t="s">
        <v>10833</v>
      </c>
      <c r="L10186" s="94" t="s">
        <v>13818</v>
      </c>
    </row>
    <row r="10187" spans="11:12" ht="15" x14ac:dyDescent="0.25">
      <c r="K10187" s="94" t="s">
        <v>10834</v>
      </c>
      <c r="L10187" s="94" t="s">
        <v>17358</v>
      </c>
    </row>
    <row r="10188" spans="11:12" ht="15" x14ac:dyDescent="0.25">
      <c r="K10188" s="94" t="s">
        <v>10835</v>
      </c>
      <c r="L10188" s="94" t="s">
        <v>13326</v>
      </c>
    </row>
    <row r="10189" spans="11:12" ht="15" x14ac:dyDescent="0.25">
      <c r="K10189" s="94" t="s">
        <v>10836</v>
      </c>
      <c r="L10189" s="94" t="s">
        <v>18399</v>
      </c>
    </row>
    <row r="10190" spans="11:12" ht="15" x14ac:dyDescent="0.25">
      <c r="K10190" s="94" t="s">
        <v>10837</v>
      </c>
      <c r="L10190" s="94" t="s">
        <v>18011</v>
      </c>
    </row>
    <row r="10191" spans="11:12" ht="15" x14ac:dyDescent="0.25">
      <c r="K10191" s="94" t="s">
        <v>10838</v>
      </c>
      <c r="L10191" s="94" t="s">
        <v>13274</v>
      </c>
    </row>
    <row r="10192" spans="11:12" ht="15" x14ac:dyDescent="0.25">
      <c r="K10192" s="94" t="s">
        <v>10839</v>
      </c>
      <c r="L10192" s="94" t="s">
        <v>13687</v>
      </c>
    </row>
    <row r="10193" spans="11:12" ht="15" x14ac:dyDescent="0.25">
      <c r="K10193" s="94" t="s">
        <v>10840</v>
      </c>
      <c r="L10193" s="94" t="s">
        <v>155</v>
      </c>
    </row>
    <row r="10194" spans="11:12" ht="15" x14ac:dyDescent="0.25">
      <c r="K10194" s="94" t="s">
        <v>10841</v>
      </c>
      <c r="L10194" s="94" t="s">
        <v>156</v>
      </c>
    </row>
    <row r="10195" spans="11:12" ht="15" x14ac:dyDescent="0.25">
      <c r="K10195" s="94" t="s">
        <v>10842</v>
      </c>
      <c r="L10195" s="94" t="s">
        <v>18400</v>
      </c>
    </row>
    <row r="10196" spans="11:12" ht="15" x14ac:dyDescent="0.25">
      <c r="K10196" s="94" t="s">
        <v>10843</v>
      </c>
      <c r="L10196" s="94" t="s">
        <v>18401</v>
      </c>
    </row>
    <row r="10197" spans="11:12" ht="15" x14ac:dyDescent="0.25">
      <c r="K10197" s="94" t="s">
        <v>10844</v>
      </c>
      <c r="L10197" s="94" t="s">
        <v>18402</v>
      </c>
    </row>
    <row r="10198" spans="11:12" ht="15" x14ac:dyDescent="0.25">
      <c r="K10198" s="94" t="s">
        <v>10845</v>
      </c>
      <c r="L10198" s="94" t="s">
        <v>18403</v>
      </c>
    </row>
    <row r="10199" spans="11:12" ht="15" x14ac:dyDescent="0.25">
      <c r="K10199" s="94" t="s">
        <v>10846</v>
      </c>
      <c r="L10199" s="94" t="s">
        <v>18521</v>
      </c>
    </row>
    <row r="10200" spans="11:12" ht="15" x14ac:dyDescent="0.25">
      <c r="K10200" s="94" t="s">
        <v>10847</v>
      </c>
      <c r="L10200" s="94" t="s">
        <v>18404</v>
      </c>
    </row>
    <row r="10201" spans="11:12" ht="15" x14ac:dyDescent="0.25">
      <c r="K10201" s="94" t="s">
        <v>10848</v>
      </c>
      <c r="L10201" s="94" t="s">
        <v>18405</v>
      </c>
    </row>
    <row r="10202" spans="11:12" ht="15" x14ac:dyDescent="0.25">
      <c r="K10202" s="94" t="s">
        <v>10849</v>
      </c>
      <c r="L10202" s="94" t="s">
        <v>24614</v>
      </c>
    </row>
    <row r="10203" spans="11:12" ht="15" x14ac:dyDescent="0.25">
      <c r="K10203" s="94" t="s">
        <v>10850</v>
      </c>
      <c r="L10203" s="94" t="s">
        <v>18522</v>
      </c>
    </row>
    <row r="10204" spans="11:12" ht="15" x14ac:dyDescent="0.25">
      <c r="K10204" s="94" t="s">
        <v>10851</v>
      </c>
      <c r="L10204" s="94" t="s">
        <v>18408</v>
      </c>
    </row>
    <row r="10205" spans="11:12" ht="15" x14ac:dyDescent="0.25">
      <c r="K10205" s="94" t="s">
        <v>10852</v>
      </c>
      <c r="L10205" s="94" t="s">
        <v>13816</v>
      </c>
    </row>
    <row r="10206" spans="11:12" ht="15" x14ac:dyDescent="0.25">
      <c r="K10206" s="94" t="s">
        <v>10853</v>
      </c>
      <c r="L10206" s="94" t="s">
        <v>18113</v>
      </c>
    </row>
    <row r="10207" spans="11:12" ht="15" x14ac:dyDescent="0.25">
      <c r="K10207" s="94" t="s">
        <v>10854</v>
      </c>
      <c r="L10207" s="94" t="s">
        <v>13705</v>
      </c>
    </row>
    <row r="10208" spans="11:12" ht="15" x14ac:dyDescent="0.25">
      <c r="K10208" s="94" t="s">
        <v>10855</v>
      </c>
      <c r="L10208" s="94" t="s">
        <v>18409</v>
      </c>
    </row>
    <row r="10209" spans="11:12" ht="15" x14ac:dyDescent="0.25">
      <c r="K10209" s="94" t="s">
        <v>10856</v>
      </c>
      <c r="L10209" s="94" t="s">
        <v>13344</v>
      </c>
    </row>
    <row r="10210" spans="11:12" ht="15" x14ac:dyDescent="0.25">
      <c r="K10210" s="94" t="s">
        <v>10857</v>
      </c>
      <c r="L10210" s="94" t="s">
        <v>18410</v>
      </c>
    </row>
    <row r="10211" spans="11:12" ht="15" x14ac:dyDescent="0.25">
      <c r="K10211" s="94" t="s">
        <v>10858</v>
      </c>
      <c r="L10211" s="94" t="s">
        <v>18411</v>
      </c>
    </row>
    <row r="10212" spans="11:12" ht="15" x14ac:dyDescent="0.25">
      <c r="K10212" s="94" t="s">
        <v>10859</v>
      </c>
      <c r="L10212" s="94" t="s">
        <v>18412</v>
      </c>
    </row>
    <row r="10213" spans="11:12" ht="15" x14ac:dyDescent="0.25">
      <c r="K10213" s="94" t="s">
        <v>10860</v>
      </c>
      <c r="L10213" s="94" t="s">
        <v>18413</v>
      </c>
    </row>
    <row r="10214" spans="11:12" ht="15" x14ac:dyDescent="0.25">
      <c r="K10214" s="94" t="s">
        <v>10861</v>
      </c>
      <c r="L10214" s="94" t="s">
        <v>18414</v>
      </c>
    </row>
    <row r="10215" spans="11:12" ht="15" x14ac:dyDescent="0.25">
      <c r="K10215" s="94" t="s">
        <v>10862</v>
      </c>
      <c r="L10215" s="94" t="s">
        <v>18415</v>
      </c>
    </row>
    <row r="10216" spans="11:12" ht="15" x14ac:dyDescent="0.25">
      <c r="K10216" s="94" t="s">
        <v>10863</v>
      </c>
      <c r="L10216" s="94" t="s">
        <v>13727</v>
      </c>
    </row>
    <row r="10217" spans="11:12" ht="15" x14ac:dyDescent="0.25">
      <c r="K10217" s="94" t="s">
        <v>10864</v>
      </c>
      <c r="L10217" s="94" t="s">
        <v>17792</v>
      </c>
    </row>
    <row r="10218" spans="11:12" ht="15" x14ac:dyDescent="0.25">
      <c r="K10218" s="94" t="s">
        <v>10865</v>
      </c>
      <c r="L10218" s="94" t="s">
        <v>18416</v>
      </c>
    </row>
    <row r="10219" spans="11:12" ht="15" x14ac:dyDescent="0.25">
      <c r="K10219" s="94" t="s">
        <v>10866</v>
      </c>
      <c r="L10219" s="94" t="s">
        <v>18417</v>
      </c>
    </row>
    <row r="10220" spans="11:12" ht="15" x14ac:dyDescent="0.25">
      <c r="K10220" s="94" t="s">
        <v>10867</v>
      </c>
      <c r="L10220" s="94" t="s">
        <v>17789</v>
      </c>
    </row>
    <row r="10221" spans="11:12" ht="15" x14ac:dyDescent="0.25">
      <c r="K10221" s="94" t="s">
        <v>10868</v>
      </c>
      <c r="L10221" s="94" t="s">
        <v>12777</v>
      </c>
    </row>
    <row r="10222" spans="11:12" ht="15" x14ac:dyDescent="0.25">
      <c r="K10222" s="94" t="s">
        <v>10869</v>
      </c>
      <c r="L10222" s="94" t="s">
        <v>18062</v>
      </c>
    </row>
    <row r="10223" spans="11:12" ht="15" x14ac:dyDescent="0.25">
      <c r="K10223" s="94" t="s">
        <v>10870</v>
      </c>
      <c r="L10223" s="94" t="s">
        <v>18523</v>
      </c>
    </row>
    <row r="10224" spans="11:12" ht="15" x14ac:dyDescent="0.25">
      <c r="K10224" s="94" t="s">
        <v>10871</v>
      </c>
      <c r="L10224" s="94" t="s">
        <v>18419</v>
      </c>
    </row>
    <row r="10225" spans="11:12" ht="15" x14ac:dyDescent="0.25">
      <c r="K10225" s="94" t="s">
        <v>10872</v>
      </c>
      <c r="L10225" s="94" t="s">
        <v>18524</v>
      </c>
    </row>
    <row r="10226" spans="11:12" ht="15" x14ac:dyDescent="0.25">
      <c r="K10226" s="94" t="s">
        <v>10873</v>
      </c>
      <c r="L10226" s="94" t="s">
        <v>18421</v>
      </c>
    </row>
    <row r="10227" spans="11:12" ht="15" x14ac:dyDescent="0.25">
      <c r="K10227" s="94" t="s">
        <v>10874</v>
      </c>
      <c r="L10227" s="94" t="s">
        <v>18422</v>
      </c>
    </row>
    <row r="10228" spans="11:12" ht="15" x14ac:dyDescent="0.25">
      <c r="K10228" s="94" t="s">
        <v>10875</v>
      </c>
      <c r="L10228" s="94" t="s">
        <v>18423</v>
      </c>
    </row>
    <row r="10229" spans="11:12" ht="15" x14ac:dyDescent="0.25">
      <c r="K10229" s="94" t="s">
        <v>10876</v>
      </c>
      <c r="L10229" s="94" t="s">
        <v>13022</v>
      </c>
    </row>
    <row r="10230" spans="11:12" ht="15" x14ac:dyDescent="0.25">
      <c r="K10230" s="94" t="s">
        <v>10877</v>
      </c>
      <c r="L10230" s="94" t="s">
        <v>18525</v>
      </c>
    </row>
    <row r="10231" spans="11:12" ht="15" x14ac:dyDescent="0.25">
      <c r="K10231" s="94" t="s">
        <v>10878</v>
      </c>
      <c r="L10231" s="94" t="s">
        <v>18526</v>
      </c>
    </row>
    <row r="10232" spans="11:12" ht="15" x14ac:dyDescent="0.25">
      <c r="K10232" s="94" t="s">
        <v>10879</v>
      </c>
      <c r="L10232" s="94" t="s">
        <v>13582</v>
      </c>
    </row>
    <row r="10233" spans="11:12" ht="15" x14ac:dyDescent="0.25">
      <c r="K10233" s="94" t="s">
        <v>10880</v>
      </c>
      <c r="L10233" s="94" t="s">
        <v>18427</v>
      </c>
    </row>
    <row r="10234" spans="11:12" ht="15" x14ac:dyDescent="0.25">
      <c r="K10234" s="94" t="s">
        <v>10881</v>
      </c>
      <c r="L10234" s="94" t="s">
        <v>13837</v>
      </c>
    </row>
    <row r="10235" spans="11:12" ht="15" x14ac:dyDescent="0.25">
      <c r="K10235" s="94" t="s">
        <v>10882</v>
      </c>
      <c r="L10235" s="94" t="s">
        <v>18428</v>
      </c>
    </row>
    <row r="10236" spans="11:12" ht="15" x14ac:dyDescent="0.25">
      <c r="K10236" s="94" t="s">
        <v>10883</v>
      </c>
      <c r="L10236" s="94" t="s">
        <v>12769</v>
      </c>
    </row>
    <row r="10237" spans="11:12" ht="15" x14ac:dyDescent="0.25">
      <c r="K10237" s="94" t="s">
        <v>10884</v>
      </c>
      <c r="L10237" s="94" t="s">
        <v>17080</v>
      </c>
    </row>
    <row r="10238" spans="11:12" ht="15" x14ac:dyDescent="0.25">
      <c r="K10238" s="94" t="s">
        <v>10885</v>
      </c>
      <c r="L10238" s="94" t="s">
        <v>18429</v>
      </c>
    </row>
    <row r="10239" spans="11:12" ht="15" x14ac:dyDescent="0.25">
      <c r="K10239" s="94" t="s">
        <v>10886</v>
      </c>
      <c r="L10239" s="94" t="s">
        <v>18527</v>
      </c>
    </row>
    <row r="10240" spans="11:12" ht="15" x14ac:dyDescent="0.25">
      <c r="K10240" s="94" t="s">
        <v>10887</v>
      </c>
      <c r="L10240" s="94" t="s">
        <v>17095</v>
      </c>
    </row>
    <row r="10241" spans="11:12" ht="15" x14ac:dyDescent="0.25">
      <c r="K10241" s="94" t="s">
        <v>10888</v>
      </c>
      <c r="L10241" s="94" t="s">
        <v>17815</v>
      </c>
    </row>
    <row r="10242" spans="11:12" ht="15" x14ac:dyDescent="0.25">
      <c r="K10242" s="94" t="s">
        <v>10889</v>
      </c>
      <c r="L10242" s="94" t="s">
        <v>13122</v>
      </c>
    </row>
    <row r="10243" spans="11:12" ht="15" x14ac:dyDescent="0.25">
      <c r="K10243" s="94" t="s">
        <v>10890</v>
      </c>
      <c r="L10243" s="94" t="s">
        <v>13337</v>
      </c>
    </row>
    <row r="10244" spans="11:12" ht="15" x14ac:dyDescent="0.25">
      <c r="K10244" s="94" t="s">
        <v>10891</v>
      </c>
      <c r="L10244" s="94" t="s">
        <v>13720</v>
      </c>
    </row>
    <row r="10245" spans="11:12" ht="15" x14ac:dyDescent="0.25">
      <c r="K10245" s="94" t="s">
        <v>10892</v>
      </c>
      <c r="L10245" s="94" t="s">
        <v>12844</v>
      </c>
    </row>
    <row r="10246" spans="11:12" ht="15" x14ac:dyDescent="0.25">
      <c r="K10246" s="94" t="s">
        <v>10893</v>
      </c>
      <c r="L10246" s="94" t="s">
        <v>167</v>
      </c>
    </row>
    <row r="10247" spans="11:12" ht="15" x14ac:dyDescent="0.25">
      <c r="K10247" s="94" t="s">
        <v>10894</v>
      </c>
      <c r="L10247" s="94" t="s">
        <v>13056</v>
      </c>
    </row>
    <row r="10248" spans="11:12" ht="15" x14ac:dyDescent="0.25">
      <c r="K10248" s="94" t="s">
        <v>10895</v>
      </c>
      <c r="L10248" s="94" t="s">
        <v>24615</v>
      </c>
    </row>
    <row r="10249" spans="11:12" ht="15" x14ac:dyDescent="0.25">
      <c r="K10249" s="94" t="s">
        <v>10896</v>
      </c>
      <c r="L10249" s="94" t="s">
        <v>13703</v>
      </c>
    </row>
    <row r="10250" spans="11:12" ht="15" x14ac:dyDescent="0.25">
      <c r="K10250" s="94" t="s">
        <v>10897</v>
      </c>
      <c r="L10250" s="94" t="s">
        <v>13698</v>
      </c>
    </row>
    <row r="10251" spans="11:12" ht="15" x14ac:dyDescent="0.25">
      <c r="K10251" s="94" t="s">
        <v>10898</v>
      </c>
      <c r="L10251" s="94" t="s">
        <v>13067</v>
      </c>
    </row>
    <row r="10252" spans="11:12" ht="15" x14ac:dyDescent="0.25">
      <c r="K10252" s="94" t="s">
        <v>10899</v>
      </c>
      <c r="L10252" s="94" t="s">
        <v>18431</v>
      </c>
    </row>
    <row r="10253" spans="11:12" ht="15" x14ac:dyDescent="0.25">
      <c r="K10253" s="94" t="s">
        <v>10900</v>
      </c>
      <c r="L10253" s="94" t="s">
        <v>13247</v>
      </c>
    </row>
    <row r="10254" spans="11:12" ht="15" x14ac:dyDescent="0.25">
      <c r="K10254" s="94" t="s">
        <v>10901</v>
      </c>
      <c r="L10254" s="94" t="s">
        <v>17822</v>
      </c>
    </row>
    <row r="10255" spans="11:12" ht="15" x14ac:dyDescent="0.25">
      <c r="K10255" s="94" t="s">
        <v>10902</v>
      </c>
      <c r="L10255" s="94" t="s">
        <v>17326</v>
      </c>
    </row>
    <row r="10256" spans="11:12" ht="15" x14ac:dyDescent="0.25">
      <c r="K10256" s="94" t="s">
        <v>10903</v>
      </c>
      <c r="L10256" s="94" t="s">
        <v>13714</v>
      </c>
    </row>
    <row r="10257" spans="11:12" ht="15" x14ac:dyDescent="0.25">
      <c r="K10257" s="94" t="s">
        <v>10904</v>
      </c>
      <c r="L10257" s="94" t="s">
        <v>18432</v>
      </c>
    </row>
    <row r="10258" spans="11:12" ht="15" x14ac:dyDescent="0.25">
      <c r="K10258" s="94" t="s">
        <v>10905</v>
      </c>
      <c r="L10258" s="94" t="s">
        <v>18433</v>
      </c>
    </row>
    <row r="10259" spans="11:12" ht="15" x14ac:dyDescent="0.25">
      <c r="K10259" s="94" t="s">
        <v>10906</v>
      </c>
      <c r="L10259" s="94" t="s">
        <v>13328</v>
      </c>
    </row>
    <row r="10260" spans="11:12" ht="15" x14ac:dyDescent="0.25">
      <c r="K10260" s="94" t="s">
        <v>10907</v>
      </c>
      <c r="L10260" s="94" t="s">
        <v>17823</v>
      </c>
    </row>
    <row r="10261" spans="11:12" ht="15" x14ac:dyDescent="0.25">
      <c r="K10261" s="94" t="s">
        <v>10908</v>
      </c>
      <c r="L10261" s="94" t="s">
        <v>18437</v>
      </c>
    </row>
    <row r="10262" spans="11:12" ht="15" x14ac:dyDescent="0.25">
      <c r="K10262" s="94" t="s">
        <v>10909</v>
      </c>
      <c r="L10262" s="94" t="s">
        <v>18528</v>
      </c>
    </row>
    <row r="10263" spans="11:12" ht="15" x14ac:dyDescent="0.25">
      <c r="K10263" s="94" t="s">
        <v>10910</v>
      </c>
      <c r="L10263" s="94" t="s">
        <v>13093</v>
      </c>
    </row>
    <row r="10264" spans="11:12" ht="15" x14ac:dyDescent="0.25">
      <c r="K10264" s="94" t="s">
        <v>10911</v>
      </c>
      <c r="L10264" s="94" t="s">
        <v>13336</v>
      </c>
    </row>
    <row r="10265" spans="11:12" ht="15" x14ac:dyDescent="0.25">
      <c r="K10265" s="94" t="s">
        <v>10912</v>
      </c>
      <c r="L10265" s="94" t="s">
        <v>17107</v>
      </c>
    </row>
    <row r="10266" spans="11:12" ht="15" x14ac:dyDescent="0.25">
      <c r="K10266" s="94" t="s">
        <v>10913</v>
      </c>
      <c r="L10266" s="94" t="s">
        <v>18529</v>
      </c>
    </row>
    <row r="10267" spans="11:12" ht="15" x14ac:dyDescent="0.25">
      <c r="K10267" s="94" t="s">
        <v>10914</v>
      </c>
      <c r="L10267" s="94" t="s">
        <v>18530</v>
      </c>
    </row>
    <row r="10268" spans="11:12" ht="15" x14ac:dyDescent="0.25">
      <c r="K10268" s="94" t="s">
        <v>10915</v>
      </c>
      <c r="L10268" s="94" t="s">
        <v>17568</v>
      </c>
    </row>
    <row r="10269" spans="11:12" ht="15" x14ac:dyDescent="0.25">
      <c r="K10269" s="94" t="s">
        <v>10916</v>
      </c>
      <c r="L10269" s="94" t="s">
        <v>13318</v>
      </c>
    </row>
    <row r="10270" spans="11:12" ht="15" x14ac:dyDescent="0.25">
      <c r="K10270" s="94" t="s">
        <v>10917</v>
      </c>
      <c r="L10270" s="94" t="s">
        <v>18440</v>
      </c>
    </row>
    <row r="10271" spans="11:12" ht="15" x14ac:dyDescent="0.25">
      <c r="K10271" s="94" t="s">
        <v>10918</v>
      </c>
      <c r="L10271" s="94" t="s">
        <v>12899</v>
      </c>
    </row>
    <row r="10272" spans="11:12" ht="15" x14ac:dyDescent="0.25">
      <c r="K10272" s="94" t="s">
        <v>10919</v>
      </c>
      <c r="L10272" s="94" t="s">
        <v>18441</v>
      </c>
    </row>
    <row r="10273" spans="11:12" ht="15" x14ac:dyDescent="0.25">
      <c r="K10273" s="94" t="s">
        <v>10920</v>
      </c>
      <c r="L10273" s="94" t="s">
        <v>18442</v>
      </c>
    </row>
    <row r="10274" spans="11:12" ht="15" x14ac:dyDescent="0.25">
      <c r="K10274" s="94" t="s">
        <v>10921</v>
      </c>
      <c r="L10274" s="94" t="s">
        <v>12794</v>
      </c>
    </row>
    <row r="10275" spans="11:12" ht="15" x14ac:dyDescent="0.25">
      <c r="K10275" s="94" t="s">
        <v>10922</v>
      </c>
      <c r="L10275" s="94" t="s">
        <v>12519</v>
      </c>
    </row>
    <row r="10276" spans="11:12" ht="15" x14ac:dyDescent="0.25">
      <c r="K10276" s="94" t="s">
        <v>10923</v>
      </c>
      <c r="L10276" s="94" t="s">
        <v>13523</v>
      </c>
    </row>
    <row r="10277" spans="11:12" ht="15" x14ac:dyDescent="0.25">
      <c r="K10277" s="94" t="s">
        <v>10924</v>
      </c>
      <c r="L10277" s="94" t="s">
        <v>18443</v>
      </c>
    </row>
    <row r="10278" spans="11:12" ht="15" x14ac:dyDescent="0.25">
      <c r="K10278" s="94" t="s">
        <v>10925</v>
      </c>
      <c r="L10278" s="94" t="s">
        <v>18444</v>
      </c>
    </row>
    <row r="10279" spans="11:12" ht="15" x14ac:dyDescent="0.25">
      <c r="K10279" s="94" t="s">
        <v>10926</v>
      </c>
      <c r="L10279" s="94" t="s">
        <v>12832</v>
      </c>
    </row>
    <row r="10280" spans="11:12" ht="15" x14ac:dyDescent="0.25">
      <c r="K10280" s="94" t="s">
        <v>10927</v>
      </c>
      <c r="L10280" s="94" t="s">
        <v>13354</v>
      </c>
    </row>
    <row r="10281" spans="11:12" ht="15" x14ac:dyDescent="0.25">
      <c r="K10281" s="94" t="s">
        <v>10928</v>
      </c>
      <c r="L10281" s="94" t="s">
        <v>18531</v>
      </c>
    </row>
    <row r="10282" spans="11:12" ht="15" x14ac:dyDescent="0.25">
      <c r="K10282" s="94" t="s">
        <v>10929</v>
      </c>
      <c r="L10282" s="94" t="s">
        <v>18446</v>
      </c>
    </row>
    <row r="10283" spans="11:12" ht="15" x14ac:dyDescent="0.25">
      <c r="K10283" s="94" t="s">
        <v>10930</v>
      </c>
      <c r="L10283" s="94" t="s">
        <v>17921</v>
      </c>
    </row>
    <row r="10284" spans="11:12" ht="15" x14ac:dyDescent="0.25">
      <c r="K10284" s="94" t="s">
        <v>10931</v>
      </c>
      <c r="L10284" s="94" t="s">
        <v>13787</v>
      </c>
    </row>
    <row r="10285" spans="11:12" ht="15" x14ac:dyDescent="0.25">
      <c r="K10285" s="94" t="s">
        <v>10932</v>
      </c>
      <c r="L10285" s="94" t="s">
        <v>12669</v>
      </c>
    </row>
    <row r="10286" spans="11:12" ht="15" x14ac:dyDescent="0.25">
      <c r="K10286" s="94" t="s">
        <v>10933</v>
      </c>
      <c r="L10286" s="94" t="s">
        <v>173</v>
      </c>
    </row>
    <row r="10287" spans="11:12" ht="15" x14ac:dyDescent="0.25">
      <c r="K10287" s="94" t="s">
        <v>10934</v>
      </c>
      <c r="L10287" s="94" t="s">
        <v>18532</v>
      </c>
    </row>
    <row r="10288" spans="11:12" ht="15" x14ac:dyDescent="0.25">
      <c r="K10288" s="94" t="s">
        <v>10935</v>
      </c>
      <c r="L10288" s="94" t="s">
        <v>18448</v>
      </c>
    </row>
    <row r="10289" spans="11:12" ht="15" x14ac:dyDescent="0.25">
      <c r="K10289" s="94" t="s">
        <v>10936</v>
      </c>
      <c r="L10289" s="94" t="s">
        <v>13820</v>
      </c>
    </row>
    <row r="10290" spans="11:12" ht="15" x14ac:dyDescent="0.25">
      <c r="K10290" s="94" t="s">
        <v>10937</v>
      </c>
      <c r="L10290" s="94" t="s">
        <v>13379</v>
      </c>
    </row>
    <row r="10291" spans="11:12" ht="15" x14ac:dyDescent="0.25">
      <c r="K10291" s="94" t="s">
        <v>10938</v>
      </c>
      <c r="L10291" s="94" t="s">
        <v>13707</v>
      </c>
    </row>
    <row r="10292" spans="11:12" ht="15" x14ac:dyDescent="0.25">
      <c r="K10292" s="94" t="s">
        <v>10939</v>
      </c>
      <c r="L10292" s="94" t="s">
        <v>13130</v>
      </c>
    </row>
    <row r="10293" spans="11:12" ht="15" x14ac:dyDescent="0.25">
      <c r="K10293" s="94" t="s">
        <v>10940</v>
      </c>
      <c r="L10293" s="94" t="s">
        <v>12662</v>
      </c>
    </row>
    <row r="10294" spans="11:12" ht="15" x14ac:dyDescent="0.25">
      <c r="K10294" s="94" t="s">
        <v>10941</v>
      </c>
      <c r="L10294" s="94" t="s">
        <v>18449</v>
      </c>
    </row>
    <row r="10295" spans="11:12" ht="15" x14ac:dyDescent="0.25">
      <c r="K10295" s="94" t="s">
        <v>10942</v>
      </c>
      <c r="L10295" s="94" t="s">
        <v>13722</v>
      </c>
    </row>
    <row r="10296" spans="11:12" ht="15" x14ac:dyDescent="0.25">
      <c r="K10296" s="94" t="s">
        <v>10943</v>
      </c>
      <c r="L10296" s="94" t="s">
        <v>13002</v>
      </c>
    </row>
    <row r="10297" spans="11:12" ht="15" x14ac:dyDescent="0.25">
      <c r="K10297" s="94" t="s">
        <v>10944</v>
      </c>
      <c r="L10297" s="94" t="s">
        <v>18450</v>
      </c>
    </row>
    <row r="10298" spans="11:12" ht="15" x14ac:dyDescent="0.25">
      <c r="K10298" s="94" t="s">
        <v>10945</v>
      </c>
      <c r="L10298" s="94" t="s">
        <v>18451</v>
      </c>
    </row>
    <row r="10299" spans="11:12" ht="15" x14ac:dyDescent="0.25">
      <c r="K10299" s="94" t="s">
        <v>10946</v>
      </c>
      <c r="L10299" s="94" t="s">
        <v>18453</v>
      </c>
    </row>
    <row r="10300" spans="11:12" ht="15" x14ac:dyDescent="0.25">
      <c r="K10300" s="94" t="s">
        <v>10947</v>
      </c>
      <c r="L10300" s="94" t="s">
        <v>18454</v>
      </c>
    </row>
    <row r="10301" spans="11:12" ht="15" x14ac:dyDescent="0.25">
      <c r="K10301" s="94" t="s">
        <v>10948</v>
      </c>
      <c r="L10301" s="94" t="s">
        <v>18533</v>
      </c>
    </row>
    <row r="10302" spans="11:12" ht="15" x14ac:dyDescent="0.25">
      <c r="K10302" s="94" t="s">
        <v>10949</v>
      </c>
      <c r="L10302" s="94" t="s">
        <v>18456</v>
      </c>
    </row>
    <row r="10303" spans="11:12" ht="15" x14ac:dyDescent="0.25">
      <c r="K10303" s="94" t="s">
        <v>10950</v>
      </c>
      <c r="L10303" s="94" t="s">
        <v>18457</v>
      </c>
    </row>
    <row r="10304" spans="11:12" ht="15" x14ac:dyDescent="0.25">
      <c r="K10304" s="94" t="s">
        <v>10951</v>
      </c>
      <c r="L10304" s="94" t="s">
        <v>18458</v>
      </c>
    </row>
    <row r="10305" spans="11:12" ht="15" x14ac:dyDescent="0.25">
      <c r="K10305" s="94" t="s">
        <v>10952</v>
      </c>
      <c r="L10305" s="94" t="s">
        <v>18534</v>
      </c>
    </row>
    <row r="10306" spans="11:12" ht="15" x14ac:dyDescent="0.25">
      <c r="K10306" s="94" t="s">
        <v>10953</v>
      </c>
      <c r="L10306" s="94" t="s">
        <v>18460</v>
      </c>
    </row>
    <row r="10307" spans="11:12" ht="15" x14ac:dyDescent="0.25">
      <c r="K10307" s="94" t="s">
        <v>10954</v>
      </c>
      <c r="L10307" s="94" t="s">
        <v>18461</v>
      </c>
    </row>
    <row r="10308" spans="11:12" ht="15" x14ac:dyDescent="0.25">
      <c r="K10308" s="94" t="s">
        <v>10955</v>
      </c>
      <c r="L10308" s="94" t="s">
        <v>13324</v>
      </c>
    </row>
    <row r="10309" spans="11:12" ht="15" x14ac:dyDescent="0.25">
      <c r="K10309" s="94" t="s">
        <v>10956</v>
      </c>
      <c r="L10309" s="94" t="s">
        <v>18535</v>
      </c>
    </row>
    <row r="10310" spans="11:12" ht="15" x14ac:dyDescent="0.25">
      <c r="K10310" s="94" t="s">
        <v>10957</v>
      </c>
      <c r="L10310" s="94" t="s">
        <v>18536</v>
      </c>
    </row>
    <row r="10311" spans="11:12" ht="15" x14ac:dyDescent="0.25">
      <c r="K10311" s="94" t="s">
        <v>10958</v>
      </c>
      <c r="L10311" s="94" t="s">
        <v>176</v>
      </c>
    </row>
    <row r="10312" spans="11:12" ht="15" x14ac:dyDescent="0.25">
      <c r="K10312" s="94" t="s">
        <v>10959</v>
      </c>
      <c r="L10312" s="94" t="s">
        <v>18537</v>
      </c>
    </row>
    <row r="10313" spans="11:12" ht="15" x14ac:dyDescent="0.25">
      <c r="K10313" s="94" t="s">
        <v>10960</v>
      </c>
      <c r="L10313" s="94" t="s">
        <v>182</v>
      </c>
    </row>
    <row r="10314" spans="11:12" ht="15" x14ac:dyDescent="0.25">
      <c r="K10314" s="94" t="s">
        <v>10961</v>
      </c>
      <c r="L10314" s="94" t="s">
        <v>17426</v>
      </c>
    </row>
    <row r="10315" spans="11:12" ht="15" x14ac:dyDescent="0.25">
      <c r="K10315" s="94" t="s">
        <v>10962</v>
      </c>
      <c r="L10315" s="94" t="s">
        <v>23508</v>
      </c>
    </row>
    <row r="10316" spans="11:12" ht="15" x14ac:dyDescent="0.25">
      <c r="K10316" s="94" t="s">
        <v>10963</v>
      </c>
      <c r="L10316" s="94" t="s">
        <v>18538</v>
      </c>
    </row>
    <row r="10317" spans="11:12" ht="15" x14ac:dyDescent="0.25">
      <c r="K10317" s="94" t="s">
        <v>10964</v>
      </c>
      <c r="L10317" s="94" t="s">
        <v>13724</v>
      </c>
    </row>
    <row r="10318" spans="11:12" ht="15" x14ac:dyDescent="0.25">
      <c r="K10318" s="94" t="s">
        <v>10965</v>
      </c>
      <c r="L10318" s="94" t="s">
        <v>13314</v>
      </c>
    </row>
    <row r="10319" spans="11:12" ht="15" x14ac:dyDescent="0.25">
      <c r="K10319" s="94" t="s">
        <v>10966</v>
      </c>
      <c r="L10319" s="94" t="s">
        <v>13112</v>
      </c>
    </row>
    <row r="10320" spans="11:12" ht="15" x14ac:dyDescent="0.25">
      <c r="K10320" s="94" t="s">
        <v>10967</v>
      </c>
      <c r="L10320" s="94" t="s">
        <v>13148</v>
      </c>
    </row>
    <row r="10321" spans="11:12" ht="15" x14ac:dyDescent="0.25">
      <c r="K10321" s="94" t="s">
        <v>10968</v>
      </c>
      <c r="L10321" s="94" t="s">
        <v>12682</v>
      </c>
    </row>
    <row r="10322" spans="11:12" ht="15" x14ac:dyDescent="0.25">
      <c r="K10322" s="94" t="s">
        <v>10969</v>
      </c>
      <c r="L10322" s="94" t="s">
        <v>12799</v>
      </c>
    </row>
    <row r="10323" spans="11:12" ht="15" x14ac:dyDescent="0.25">
      <c r="K10323" s="94" t="s">
        <v>10970</v>
      </c>
      <c r="L10323" s="94" t="s">
        <v>13715</v>
      </c>
    </row>
    <row r="10324" spans="11:12" ht="15" x14ac:dyDescent="0.25">
      <c r="K10324" s="94" t="s">
        <v>10971</v>
      </c>
      <c r="L10324" s="94" t="s">
        <v>17041</v>
      </c>
    </row>
    <row r="10325" spans="11:12" ht="15" x14ac:dyDescent="0.25">
      <c r="K10325" s="94" t="s">
        <v>10972</v>
      </c>
      <c r="L10325" s="94" t="s">
        <v>13690</v>
      </c>
    </row>
    <row r="10326" spans="11:12" ht="15" x14ac:dyDescent="0.25">
      <c r="K10326" s="94" t="s">
        <v>10973</v>
      </c>
      <c r="L10326" s="94" t="s">
        <v>18465</v>
      </c>
    </row>
    <row r="10327" spans="11:12" ht="15" x14ac:dyDescent="0.25">
      <c r="K10327" s="94" t="s">
        <v>10974</v>
      </c>
      <c r="L10327" s="94" t="s">
        <v>12646</v>
      </c>
    </row>
    <row r="10328" spans="11:12" ht="15" x14ac:dyDescent="0.25">
      <c r="K10328" s="94" t="s">
        <v>10975</v>
      </c>
      <c r="L10328" s="94" t="s">
        <v>12859</v>
      </c>
    </row>
    <row r="10329" spans="11:12" ht="15" x14ac:dyDescent="0.25">
      <c r="K10329" s="94" t="s">
        <v>10976</v>
      </c>
      <c r="L10329" s="94" t="s">
        <v>13178</v>
      </c>
    </row>
    <row r="10330" spans="11:12" ht="15" x14ac:dyDescent="0.25">
      <c r="K10330" s="94" t="s">
        <v>10977</v>
      </c>
      <c r="L10330" s="94" t="s">
        <v>18466</v>
      </c>
    </row>
    <row r="10331" spans="11:12" ht="15" x14ac:dyDescent="0.25">
      <c r="K10331" s="94" t="s">
        <v>10978</v>
      </c>
      <c r="L10331" s="94" t="s">
        <v>18539</v>
      </c>
    </row>
    <row r="10332" spans="11:12" ht="15" x14ac:dyDescent="0.25">
      <c r="K10332" s="94" t="s">
        <v>10979</v>
      </c>
      <c r="L10332" s="94" t="s">
        <v>18540</v>
      </c>
    </row>
    <row r="10333" spans="11:12" ht="15" x14ac:dyDescent="0.25">
      <c r="K10333" s="94" t="s">
        <v>10980</v>
      </c>
      <c r="L10333" s="94" t="s">
        <v>13641</v>
      </c>
    </row>
    <row r="10334" spans="11:12" ht="15" x14ac:dyDescent="0.25">
      <c r="K10334" s="94" t="s">
        <v>10981</v>
      </c>
      <c r="L10334" s="94" t="s">
        <v>185</v>
      </c>
    </row>
    <row r="10335" spans="11:12" ht="15" x14ac:dyDescent="0.25">
      <c r="K10335" s="94" t="s">
        <v>10982</v>
      </c>
      <c r="L10335" s="94" t="s">
        <v>180</v>
      </c>
    </row>
    <row r="10336" spans="11:12" ht="15" x14ac:dyDescent="0.25">
      <c r="K10336" s="94" t="s">
        <v>10983</v>
      </c>
      <c r="L10336" s="94" t="s">
        <v>13721</v>
      </c>
    </row>
    <row r="10337" spans="11:12" ht="15" x14ac:dyDescent="0.25">
      <c r="K10337" s="94" t="s">
        <v>10984</v>
      </c>
      <c r="L10337" s="94" t="s">
        <v>18467</v>
      </c>
    </row>
    <row r="10338" spans="11:12" ht="15" x14ac:dyDescent="0.25">
      <c r="K10338" s="94" t="s">
        <v>10985</v>
      </c>
      <c r="L10338" s="94" t="s">
        <v>18468</v>
      </c>
    </row>
    <row r="10339" spans="11:12" ht="15" x14ac:dyDescent="0.25">
      <c r="K10339" s="94" t="s">
        <v>10986</v>
      </c>
      <c r="L10339" s="94" t="s">
        <v>18541</v>
      </c>
    </row>
    <row r="10340" spans="11:12" ht="15" x14ac:dyDescent="0.25">
      <c r="K10340" s="94" t="s">
        <v>10987</v>
      </c>
      <c r="L10340" s="94" t="s">
        <v>18542</v>
      </c>
    </row>
    <row r="10341" spans="11:12" ht="15" x14ac:dyDescent="0.25">
      <c r="K10341" s="94" t="s">
        <v>10988</v>
      </c>
      <c r="L10341" s="94" t="s">
        <v>13579</v>
      </c>
    </row>
    <row r="10342" spans="11:12" ht="15" x14ac:dyDescent="0.25">
      <c r="K10342" s="94" t="s">
        <v>10989</v>
      </c>
      <c r="L10342" s="94" t="s">
        <v>17124</v>
      </c>
    </row>
    <row r="10343" spans="11:12" ht="15" x14ac:dyDescent="0.25">
      <c r="K10343" s="94" t="s">
        <v>10990</v>
      </c>
      <c r="L10343" s="94" t="s">
        <v>13600</v>
      </c>
    </row>
    <row r="10344" spans="11:12" ht="15" x14ac:dyDescent="0.25">
      <c r="K10344" s="94" t="s">
        <v>10991</v>
      </c>
      <c r="L10344" s="94" t="s">
        <v>13386</v>
      </c>
    </row>
    <row r="10345" spans="11:12" ht="15" x14ac:dyDescent="0.25">
      <c r="K10345" s="94" t="s">
        <v>10992</v>
      </c>
      <c r="L10345" s="94" t="s">
        <v>12846</v>
      </c>
    </row>
    <row r="10346" spans="11:12" ht="15" x14ac:dyDescent="0.25">
      <c r="K10346" s="94" t="s">
        <v>10993</v>
      </c>
      <c r="L10346" s="94" t="s">
        <v>13345</v>
      </c>
    </row>
    <row r="10347" spans="11:12" ht="15" x14ac:dyDescent="0.25">
      <c r="K10347" s="94" t="s">
        <v>10994</v>
      </c>
      <c r="L10347" s="94" t="s">
        <v>12491</v>
      </c>
    </row>
    <row r="10348" spans="11:12" ht="15" x14ac:dyDescent="0.25">
      <c r="K10348" s="94" t="s">
        <v>10995</v>
      </c>
      <c r="L10348" s="94" t="s">
        <v>12439</v>
      </c>
    </row>
    <row r="10349" spans="11:12" ht="15" x14ac:dyDescent="0.25">
      <c r="K10349" s="94" t="s">
        <v>10996</v>
      </c>
      <c r="L10349" s="94" t="s">
        <v>18543</v>
      </c>
    </row>
    <row r="10350" spans="11:12" ht="15" x14ac:dyDescent="0.25">
      <c r="K10350" s="94" t="s">
        <v>10997</v>
      </c>
      <c r="L10350" s="94" t="s">
        <v>17076</v>
      </c>
    </row>
    <row r="10351" spans="11:12" ht="15" x14ac:dyDescent="0.25">
      <c r="K10351" s="94" t="s">
        <v>10998</v>
      </c>
      <c r="L10351" s="94" t="s">
        <v>18544</v>
      </c>
    </row>
    <row r="10352" spans="11:12" ht="15" x14ac:dyDescent="0.25">
      <c r="K10352" s="94" t="s">
        <v>10999</v>
      </c>
      <c r="L10352" s="94" t="s">
        <v>18545</v>
      </c>
    </row>
    <row r="10353" spans="11:12" ht="15" x14ac:dyDescent="0.25">
      <c r="K10353" s="94" t="s">
        <v>11000</v>
      </c>
      <c r="L10353" s="94" t="s">
        <v>18471</v>
      </c>
    </row>
    <row r="10354" spans="11:12" ht="15" x14ac:dyDescent="0.25">
      <c r="K10354" s="94" t="s">
        <v>11001</v>
      </c>
      <c r="L10354" s="94" t="s">
        <v>18546</v>
      </c>
    </row>
    <row r="10355" spans="11:12" ht="15" x14ac:dyDescent="0.25">
      <c r="K10355" s="94" t="s">
        <v>11002</v>
      </c>
      <c r="L10355" s="94" t="s">
        <v>18547</v>
      </c>
    </row>
    <row r="10356" spans="11:12" ht="15" x14ac:dyDescent="0.25">
      <c r="K10356" s="94" t="s">
        <v>11003</v>
      </c>
      <c r="L10356" s="94" t="s">
        <v>18548</v>
      </c>
    </row>
    <row r="10357" spans="11:12" ht="15" x14ac:dyDescent="0.25">
      <c r="K10357" s="94" t="s">
        <v>11004</v>
      </c>
      <c r="L10357" s="94" t="s">
        <v>12878</v>
      </c>
    </row>
    <row r="10358" spans="11:12" ht="15" x14ac:dyDescent="0.25">
      <c r="K10358" s="94" t="s">
        <v>11005</v>
      </c>
      <c r="L10358" s="94" t="s">
        <v>18473</v>
      </c>
    </row>
    <row r="10359" spans="11:12" ht="15" x14ac:dyDescent="0.25">
      <c r="K10359" s="94" t="s">
        <v>11006</v>
      </c>
      <c r="L10359" s="94" t="s">
        <v>12638</v>
      </c>
    </row>
    <row r="10360" spans="11:12" ht="15" x14ac:dyDescent="0.25">
      <c r="K10360" s="94" t="s">
        <v>11007</v>
      </c>
      <c r="L10360" s="94" t="s">
        <v>18474</v>
      </c>
    </row>
    <row r="10361" spans="11:12" ht="15" x14ac:dyDescent="0.25">
      <c r="K10361" s="94" t="s">
        <v>11008</v>
      </c>
      <c r="L10361" s="94" t="s">
        <v>13305</v>
      </c>
    </row>
    <row r="10362" spans="11:12" ht="15" x14ac:dyDescent="0.25">
      <c r="K10362" s="94" t="s">
        <v>11009</v>
      </c>
      <c r="L10362" s="94" t="s">
        <v>12978</v>
      </c>
    </row>
    <row r="10363" spans="11:12" ht="15" x14ac:dyDescent="0.25">
      <c r="K10363" s="94" t="s">
        <v>11010</v>
      </c>
      <c r="L10363" s="94" t="s">
        <v>13309</v>
      </c>
    </row>
    <row r="10364" spans="11:12" ht="15" x14ac:dyDescent="0.25">
      <c r="K10364" s="94" t="s">
        <v>11011</v>
      </c>
      <c r="L10364" s="94" t="s">
        <v>13484</v>
      </c>
    </row>
    <row r="10365" spans="11:12" ht="15" x14ac:dyDescent="0.25">
      <c r="K10365" s="94" t="s">
        <v>11012</v>
      </c>
      <c r="L10365" s="94" t="s">
        <v>13350</v>
      </c>
    </row>
    <row r="10366" spans="11:12" ht="15" x14ac:dyDescent="0.25">
      <c r="K10366" s="94" t="s">
        <v>11013</v>
      </c>
      <c r="L10366" s="94" t="s">
        <v>13693</v>
      </c>
    </row>
    <row r="10367" spans="11:12" ht="15" x14ac:dyDescent="0.25">
      <c r="K10367" s="94" t="s">
        <v>11014</v>
      </c>
      <c r="L10367" s="94" t="s">
        <v>18549</v>
      </c>
    </row>
    <row r="10368" spans="11:12" ht="15" x14ac:dyDescent="0.25">
      <c r="K10368" s="94" t="s">
        <v>11015</v>
      </c>
      <c r="L10368" s="94" t="s">
        <v>16994</v>
      </c>
    </row>
    <row r="10369" spans="11:12" ht="15" x14ac:dyDescent="0.25">
      <c r="K10369" s="94" t="s">
        <v>11016</v>
      </c>
      <c r="L10369" s="94" t="s">
        <v>18476</v>
      </c>
    </row>
    <row r="10370" spans="11:12" ht="15" x14ac:dyDescent="0.25">
      <c r="K10370" s="94" t="s">
        <v>11017</v>
      </c>
      <c r="L10370" s="94" t="s">
        <v>13092</v>
      </c>
    </row>
    <row r="10371" spans="11:12" ht="15" x14ac:dyDescent="0.25">
      <c r="K10371" s="94" t="s">
        <v>11018</v>
      </c>
      <c r="L10371" s="94" t="s">
        <v>18550</v>
      </c>
    </row>
    <row r="10372" spans="11:12" ht="15" x14ac:dyDescent="0.25">
      <c r="K10372" s="94" t="s">
        <v>11019</v>
      </c>
      <c r="L10372" s="94" t="s">
        <v>18551</v>
      </c>
    </row>
    <row r="10373" spans="11:12" ht="15" x14ac:dyDescent="0.25">
      <c r="K10373" s="94" t="s">
        <v>11020</v>
      </c>
      <c r="L10373" s="94" t="s">
        <v>13097</v>
      </c>
    </row>
    <row r="10374" spans="11:12" ht="15" x14ac:dyDescent="0.25">
      <c r="K10374" s="94" t="s">
        <v>11021</v>
      </c>
      <c r="L10374" s="94" t="s">
        <v>18477</v>
      </c>
    </row>
    <row r="10375" spans="11:12" ht="15" x14ac:dyDescent="0.25">
      <c r="K10375" s="94" t="s">
        <v>11022</v>
      </c>
      <c r="L10375" s="94" t="s">
        <v>13800</v>
      </c>
    </row>
    <row r="10376" spans="11:12" ht="15" x14ac:dyDescent="0.25">
      <c r="K10376" s="94" t="s">
        <v>11023</v>
      </c>
      <c r="L10376" s="94" t="s">
        <v>13644</v>
      </c>
    </row>
    <row r="10377" spans="11:12" ht="15" x14ac:dyDescent="0.25">
      <c r="K10377" s="94" t="s">
        <v>11024</v>
      </c>
      <c r="L10377" s="94" t="s">
        <v>13327</v>
      </c>
    </row>
    <row r="10378" spans="11:12" ht="15" x14ac:dyDescent="0.25">
      <c r="K10378" s="94" t="s">
        <v>11025</v>
      </c>
      <c r="L10378" s="94" t="s">
        <v>13822</v>
      </c>
    </row>
    <row r="10379" spans="11:12" ht="15" x14ac:dyDescent="0.25">
      <c r="K10379" s="94" t="s">
        <v>11026</v>
      </c>
      <c r="L10379" s="94" t="s">
        <v>18478</v>
      </c>
    </row>
    <row r="10380" spans="11:12" ht="15" x14ac:dyDescent="0.25">
      <c r="K10380" s="94" t="s">
        <v>11027</v>
      </c>
      <c r="L10380" s="94" t="s">
        <v>13747</v>
      </c>
    </row>
    <row r="10381" spans="11:12" ht="15" x14ac:dyDescent="0.25">
      <c r="K10381" s="94" t="s">
        <v>11028</v>
      </c>
      <c r="L10381" s="94" t="s">
        <v>18479</v>
      </c>
    </row>
    <row r="10382" spans="11:12" ht="15" x14ac:dyDescent="0.25">
      <c r="K10382" s="94" t="s">
        <v>11029</v>
      </c>
      <c r="L10382" s="94" t="s">
        <v>18552</v>
      </c>
    </row>
    <row r="10383" spans="11:12" ht="15" x14ac:dyDescent="0.25">
      <c r="K10383" s="94" t="s">
        <v>11030</v>
      </c>
      <c r="L10383" s="94" t="s">
        <v>16985</v>
      </c>
    </row>
    <row r="10384" spans="11:12" ht="15" x14ac:dyDescent="0.25">
      <c r="K10384" s="94" t="s">
        <v>11031</v>
      </c>
      <c r="L10384" s="94" t="s">
        <v>23509</v>
      </c>
    </row>
    <row r="10385" spans="11:12" ht="15" x14ac:dyDescent="0.25">
      <c r="K10385" s="94" t="s">
        <v>11032</v>
      </c>
      <c r="L10385" s="94" t="s">
        <v>18482</v>
      </c>
    </row>
    <row r="10386" spans="11:12" ht="15" x14ac:dyDescent="0.25">
      <c r="K10386" s="94" t="s">
        <v>11033</v>
      </c>
      <c r="L10386" s="94" t="s">
        <v>13847</v>
      </c>
    </row>
    <row r="10387" spans="11:12" ht="15" x14ac:dyDescent="0.25">
      <c r="K10387" s="94" t="s">
        <v>11034</v>
      </c>
      <c r="L10387" s="94" t="s">
        <v>18553</v>
      </c>
    </row>
    <row r="10388" spans="11:12" ht="15" x14ac:dyDescent="0.25">
      <c r="K10388" s="94" t="s">
        <v>23510</v>
      </c>
      <c r="L10388" s="94" t="s">
        <v>23501</v>
      </c>
    </row>
    <row r="10389" spans="11:12" ht="15" x14ac:dyDescent="0.25">
      <c r="K10389" s="94" t="s">
        <v>11035</v>
      </c>
      <c r="L10389" s="94" t="s">
        <v>18554</v>
      </c>
    </row>
    <row r="10390" spans="11:12" ht="15" x14ac:dyDescent="0.25">
      <c r="K10390" s="94" t="s">
        <v>11036</v>
      </c>
      <c r="L10390" s="94" t="s">
        <v>18555</v>
      </c>
    </row>
    <row r="10391" spans="11:12" ht="15" x14ac:dyDescent="0.25">
      <c r="K10391" s="94" t="s">
        <v>11037</v>
      </c>
      <c r="L10391" s="94" t="s">
        <v>17344</v>
      </c>
    </row>
    <row r="10392" spans="11:12" ht="15" x14ac:dyDescent="0.25">
      <c r="K10392" s="94" t="s">
        <v>11038</v>
      </c>
      <c r="L10392" s="94" t="s">
        <v>12825</v>
      </c>
    </row>
    <row r="10393" spans="11:12" ht="15" x14ac:dyDescent="0.25">
      <c r="K10393" s="94" t="s">
        <v>11039</v>
      </c>
      <c r="L10393" s="94" t="s">
        <v>13124</v>
      </c>
    </row>
    <row r="10394" spans="11:12" ht="15" x14ac:dyDescent="0.25">
      <c r="K10394" s="94" t="s">
        <v>11040</v>
      </c>
      <c r="L10394" s="94" t="s">
        <v>17720</v>
      </c>
    </row>
    <row r="10395" spans="11:12" ht="15" x14ac:dyDescent="0.25">
      <c r="K10395" s="94" t="s">
        <v>11041</v>
      </c>
      <c r="L10395" s="94" t="s">
        <v>13691</v>
      </c>
    </row>
    <row r="10396" spans="11:12" ht="15" x14ac:dyDescent="0.25">
      <c r="K10396" s="94" t="s">
        <v>11042</v>
      </c>
      <c r="L10396" s="94" t="s">
        <v>12836</v>
      </c>
    </row>
    <row r="10397" spans="11:12" ht="15" x14ac:dyDescent="0.25">
      <c r="K10397" s="94" t="s">
        <v>11043</v>
      </c>
      <c r="L10397" s="94" t="s">
        <v>18487</v>
      </c>
    </row>
    <row r="10398" spans="11:12" ht="15" x14ac:dyDescent="0.25">
      <c r="K10398" s="94" t="s">
        <v>11044</v>
      </c>
      <c r="L10398" s="94" t="s">
        <v>17408</v>
      </c>
    </row>
    <row r="10399" spans="11:12" ht="15" x14ac:dyDescent="0.25">
      <c r="K10399" s="94" t="s">
        <v>11045</v>
      </c>
      <c r="L10399" s="94" t="s">
        <v>13132</v>
      </c>
    </row>
    <row r="10400" spans="11:12" ht="15" x14ac:dyDescent="0.25">
      <c r="K10400" s="94" t="s">
        <v>11046</v>
      </c>
      <c r="L10400" s="94" t="s">
        <v>17481</v>
      </c>
    </row>
    <row r="10401" spans="11:12" ht="15" x14ac:dyDescent="0.25">
      <c r="K10401" s="94" t="s">
        <v>11047</v>
      </c>
      <c r="L10401" s="94" t="s">
        <v>18556</v>
      </c>
    </row>
    <row r="10402" spans="11:12" ht="15" x14ac:dyDescent="0.25">
      <c r="K10402" s="94" t="s">
        <v>11048</v>
      </c>
      <c r="L10402" s="94" t="s">
        <v>18557</v>
      </c>
    </row>
    <row r="10403" spans="11:12" ht="15" x14ac:dyDescent="0.25">
      <c r="K10403" s="94" t="s">
        <v>11049</v>
      </c>
      <c r="L10403" s="94" t="s">
        <v>13574</v>
      </c>
    </row>
    <row r="10404" spans="11:12" ht="15" x14ac:dyDescent="0.25">
      <c r="K10404" s="94" t="s">
        <v>11050</v>
      </c>
      <c r="L10404" s="94" t="s">
        <v>13245</v>
      </c>
    </row>
    <row r="10405" spans="11:12" ht="15" x14ac:dyDescent="0.25">
      <c r="K10405" s="94" t="s">
        <v>11051</v>
      </c>
      <c r="L10405" s="94" t="s">
        <v>13810</v>
      </c>
    </row>
    <row r="10406" spans="11:12" ht="15" x14ac:dyDescent="0.25">
      <c r="K10406" s="94" t="s">
        <v>11052</v>
      </c>
      <c r="L10406" s="94" t="s">
        <v>18558</v>
      </c>
    </row>
    <row r="10407" spans="11:12" ht="15" x14ac:dyDescent="0.25">
      <c r="K10407" s="94" t="s">
        <v>11053</v>
      </c>
      <c r="L10407" s="94" t="s">
        <v>12498</v>
      </c>
    </row>
    <row r="10408" spans="11:12" ht="15" x14ac:dyDescent="0.25">
      <c r="K10408" s="94" t="s">
        <v>11054</v>
      </c>
      <c r="L10408" s="94" t="s">
        <v>13282</v>
      </c>
    </row>
    <row r="10409" spans="11:12" ht="15" x14ac:dyDescent="0.25">
      <c r="K10409" s="94" t="s">
        <v>11055</v>
      </c>
      <c r="L10409" s="94" t="s">
        <v>18093</v>
      </c>
    </row>
    <row r="10410" spans="11:12" ht="15" x14ac:dyDescent="0.25">
      <c r="K10410" s="94" t="s">
        <v>11056</v>
      </c>
      <c r="L10410" s="94" t="s">
        <v>13438</v>
      </c>
    </row>
    <row r="10411" spans="11:12" ht="15" x14ac:dyDescent="0.25">
      <c r="K10411" s="94" t="s">
        <v>11057</v>
      </c>
      <c r="L10411" s="94" t="s">
        <v>17723</v>
      </c>
    </row>
    <row r="10412" spans="11:12" ht="15" x14ac:dyDescent="0.25">
      <c r="K10412" s="94" t="s">
        <v>11058</v>
      </c>
      <c r="L10412" s="94" t="s">
        <v>18559</v>
      </c>
    </row>
    <row r="10413" spans="11:12" ht="15" x14ac:dyDescent="0.25">
      <c r="K10413" s="94" t="s">
        <v>11059</v>
      </c>
      <c r="L10413" s="94" t="s">
        <v>18560</v>
      </c>
    </row>
    <row r="10414" spans="11:12" ht="15" x14ac:dyDescent="0.25">
      <c r="K10414" s="94" t="s">
        <v>11060</v>
      </c>
      <c r="L10414" s="94" t="s">
        <v>18561</v>
      </c>
    </row>
    <row r="10415" spans="11:12" ht="15" x14ac:dyDescent="0.25">
      <c r="K10415" s="94" t="s">
        <v>11061</v>
      </c>
      <c r="L10415" s="94" t="s">
        <v>18491</v>
      </c>
    </row>
    <row r="10416" spans="11:12" ht="15" x14ac:dyDescent="0.25">
      <c r="K10416" s="94" t="s">
        <v>11062</v>
      </c>
      <c r="L10416" s="94" t="s">
        <v>18492</v>
      </c>
    </row>
    <row r="10417" spans="11:12" ht="15" x14ac:dyDescent="0.25">
      <c r="K10417" s="94" t="s">
        <v>11063</v>
      </c>
      <c r="L10417" s="94" t="s">
        <v>18493</v>
      </c>
    </row>
    <row r="10418" spans="11:12" ht="15" x14ac:dyDescent="0.25">
      <c r="K10418" s="94" t="s">
        <v>11064</v>
      </c>
      <c r="L10418" s="94" t="s">
        <v>12763</v>
      </c>
    </row>
    <row r="10419" spans="11:12" ht="15" x14ac:dyDescent="0.25">
      <c r="K10419" s="94" t="s">
        <v>11065</v>
      </c>
      <c r="L10419" s="94" t="s">
        <v>13697</v>
      </c>
    </row>
    <row r="10420" spans="11:12" ht="15" x14ac:dyDescent="0.25">
      <c r="K10420" s="94" t="s">
        <v>11066</v>
      </c>
      <c r="L10420" s="94" t="s">
        <v>18495</v>
      </c>
    </row>
    <row r="10421" spans="11:12" ht="15" x14ac:dyDescent="0.25">
      <c r="K10421" s="94" t="s">
        <v>11067</v>
      </c>
      <c r="L10421" s="94" t="s">
        <v>17214</v>
      </c>
    </row>
    <row r="10422" spans="11:12" ht="15" x14ac:dyDescent="0.25">
      <c r="K10422" s="94" t="s">
        <v>11068</v>
      </c>
      <c r="L10422" s="94" t="s">
        <v>18496</v>
      </c>
    </row>
    <row r="10423" spans="11:12" ht="15" x14ac:dyDescent="0.25">
      <c r="K10423" s="94" t="s">
        <v>11069</v>
      </c>
      <c r="L10423" s="94" t="s">
        <v>18562</v>
      </c>
    </row>
    <row r="10424" spans="11:12" ht="15" x14ac:dyDescent="0.25">
      <c r="K10424" s="94" t="s">
        <v>11070</v>
      </c>
      <c r="L10424" s="94" t="s">
        <v>18563</v>
      </c>
    </row>
    <row r="10425" spans="11:12" ht="15" x14ac:dyDescent="0.25">
      <c r="K10425" s="94" t="s">
        <v>11071</v>
      </c>
      <c r="L10425" s="94" t="s">
        <v>18564</v>
      </c>
    </row>
    <row r="10426" spans="11:12" ht="15" x14ac:dyDescent="0.25">
      <c r="K10426" s="94" t="s">
        <v>11072</v>
      </c>
      <c r="L10426" s="94" t="s">
        <v>13418</v>
      </c>
    </row>
    <row r="10427" spans="11:12" ht="15" x14ac:dyDescent="0.25">
      <c r="K10427" s="94" t="s">
        <v>11073</v>
      </c>
      <c r="L10427" s="94" t="s">
        <v>13311</v>
      </c>
    </row>
    <row r="10428" spans="11:12" ht="15" x14ac:dyDescent="0.25">
      <c r="K10428" s="94" t="s">
        <v>11074</v>
      </c>
      <c r="L10428" s="94" t="s">
        <v>13348</v>
      </c>
    </row>
    <row r="10429" spans="11:12" ht="15" x14ac:dyDescent="0.25">
      <c r="K10429" s="94" t="s">
        <v>11075</v>
      </c>
      <c r="L10429" s="94" t="s">
        <v>18498</v>
      </c>
    </row>
    <row r="10430" spans="11:12" ht="15" x14ac:dyDescent="0.25">
      <c r="K10430" s="94" t="s">
        <v>11076</v>
      </c>
      <c r="L10430" s="94" t="s">
        <v>18501</v>
      </c>
    </row>
    <row r="10431" spans="11:12" ht="15" x14ac:dyDescent="0.25">
      <c r="K10431" s="94" t="s">
        <v>11077</v>
      </c>
      <c r="L10431" s="94" t="s">
        <v>18502</v>
      </c>
    </row>
    <row r="10432" spans="11:12" ht="15" x14ac:dyDescent="0.25">
      <c r="K10432" s="94" t="s">
        <v>11078</v>
      </c>
      <c r="L10432" s="94" t="s">
        <v>18504</v>
      </c>
    </row>
    <row r="10433" spans="11:12" ht="15" x14ac:dyDescent="0.25">
      <c r="K10433" s="94" t="s">
        <v>11079</v>
      </c>
      <c r="L10433" s="94" t="s">
        <v>18505</v>
      </c>
    </row>
    <row r="10434" spans="11:12" ht="15" x14ac:dyDescent="0.25">
      <c r="K10434" s="94" t="s">
        <v>11080</v>
      </c>
      <c r="L10434" s="94" t="s">
        <v>18565</v>
      </c>
    </row>
    <row r="10435" spans="11:12" ht="15" x14ac:dyDescent="0.25">
      <c r="K10435" s="94" t="s">
        <v>11081</v>
      </c>
      <c r="L10435" s="94" t="s">
        <v>18566</v>
      </c>
    </row>
    <row r="10436" spans="11:12" ht="15" x14ac:dyDescent="0.25">
      <c r="K10436" s="94" t="s">
        <v>11082</v>
      </c>
      <c r="L10436" s="94" t="s">
        <v>18567</v>
      </c>
    </row>
    <row r="10437" spans="11:12" ht="15" x14ac:dyDescent="0.25">
      <c r="K10437" s="94" t="s">
        <v>11083</v>
      </c>
      <c r="L10437" s="94" t="s">
        <v>18568</v>
      </c>
    </row>
    <row r="10438" spans="11:12" ht="15" x14ac:dyDescent="0.25">
      <c r="K10438" s="94" t="s">
        <v>11084</v>
      </c>
      <c r="L10438" s="94" t="s">
        <v>18569</v>
      </c>
    </row>
    <row r="10439" spans="11:12" ht="15" x14ac:dyDescent="0.25">
      <c r="K10439" s="94" t="s">
        <v>11085</v>
      </c>
      <c r="L10439" s="94" t="s">
        <v>18570</v>
      </c>
    </row>
    <row r="10440" spans="11:12" ht="15" x14ac:dyDescent="0.25">
      <c r="K10440" s="94" t="s">
        <v>11086</v>
      </c>
      <c r="L10440" s="94" t="s">
        <v>17655</v>
      </c>
    </row>
    <row r="10441" spans="11:12" ht="15" x14ac:dyDescent="0.25">
      <c r="K10441" s="94" t="s">
        <v>11087</v>
      </c>
      <c r="L10441" s="94" t="s">
        <v>18571</v>
      </c>
    </row>
    <row r="10442" spans="11:12" ht="15" x14ac:dyDescent="0.25">
      <c r="K10442" s="94" t="s">
        <v>11088</v>
      </c>
      <c r="L10442" s="94" t="s">
        <v>18572</v>
      </c>
    </row>
    <row r="10443" spans="11:12" ht="15" x14ac:dyDescent="0.25">
      <c r="K10443" s="94" t="s">
        <v>11089</v>
      </c>
      <c r="L10443" s="94" t="s">
        <v>18573</v>
      </c>
    </row>
    <row r="10444" spans="11:12" ht="15" x14ac:dyDescent="0.25">
      <c r="K10444" s="94" t="s">
        <v>11090</v>
      </c>
      <c r="L10444" s="94" t="s">
        <v>17545</v>
      </c>
    </row>
    <row r="10445" spans="11:12" ht="15" x14ac:dyDescent="0.25">
      <c r="K10445" s="94" t="s">
        <v>11091</v>
      </c>
      <c r="L10445" s="94" t="s">
        <v>18574</v>
      </c>
    </row>
    <row r="10446" spans="11:12" ht="15" x14ac:dyDescent="0.25">
      <c r="K10446" s="94" t="s">
        <v>12397</v>
      </c>
      <c r="L10446" s="94" t="s">
        <v>17493</v>
      </c>
    </row>
    <row r="10447" spans="11:12" ht="15" x14ac:dyDescent="0.25">
      <c r="K10447" s="94" t="s">
        <v>11092</v>
      </c>
      <c r="L10447" s="94" t="s">
        <v>13340</v>
      </c>
    </row>
    <row r="10448" spans="11:12" ht="15" x14ac:dyDescent="0.25">
      <c r="K10448" s="94" t="s">
        <v>11093</v>
      </c>
      <c r="L10448" s="94" t="s">
        <v>18108</v>
      </c>
    </row>
    <row r="10449" spans="11:12" ht="15" x14ac:dyDescent="0.25">
      <c r="K10449" s="94" t="s">
        <v>24616</v>
      </c>
      <c r="L10449" s="94" t="s">
        <v>24617</v>
      </c>
    </row>
    <row r="10450" spans="11:12" ht="15" x14ac:dyDescent="0.25">
      <c r="K10450" s="94" t="s">
        <v>11094</v>
      </c>
      <c r="L10450" s="94" t="s">
        <v>16970</v>
      </c>
    </row>
    <row r="10451" spans="11:12" ht="15" x14ac:dyDescent="0.25">
      <c r="K10451" s="94" t="s">
        <v>11095</v>
      </c>
      <c r="L10451" s="94" t="s">
        <v>18575</v>
      </c>
    </row>
    <row r="10452" spans="11:12" ht="15" x14ac:dyDescent="0.25">
      <c r="K10452" s="94" t="s">
        <v>11096</v>
      </c>
      <c r="L10452" s="94" t="s">
        <v>1166</v>
      </c>
    </row>
    <row r="10453" spans="11:12" ht="15" x14ac:dyDescent="0.25">
      <c r="K10453" s="94" t="s">
        <v>11097</v>
      </c>
      <c r="L10453" s="94" t="s">
        <v>18058</v>
      </c>
    </row>
    <row r="10454" spans="11:12" ht="15" x14ac:dyDescent="0.25">
      <c r="K10454" s="94" t="s">
        <v>11098</v>
      </c>
      <c r="L10454" s="94" t="s">
        <v>12869</v>
      </c>
    </row>
    <row r="10455" spans="11:12" ht="15" x14ac:dyDescent="0.25">
      <c r="K10455" s="94" t="s">
        <v>11099</v>
      </c>
      <c r="L10455" s="94" t="s">
        <v>13502</v>
      </c>
    </row>
    <row r="10456" spans="11:12" ht="15" x14ac:dyDescent="0.25">
      <c r="K10456" s="94" t="s">
        <v>11100</v>
      </c>
      <c r="L10456" s="94" t="s">
        <v>18576</v>
      </c>
    </row>
    <row r="10457" spans="11:12" ht="15" x14ac:dyDescent="0.25">
      <c r="K10457" s="94" t="s">
        <v>11101</v>
      </c>
      <c r="L10457" s="94" t="s">
        <v>18577</v>
      </c>
    </row>
    <row r="10458" spans="11:12" ht="15" x14ac:dyDescent="0.25">
      <c r="K10458" s="94" t="s">
        <v>11102</v>
      </c>
      <c r="L10458" s="94" t="s">
        <v>18578</v>
      </c>
    </row>
    <row r="10459" spans="11:12" ht="15" x14ac:dyDescent="0.25">
      <c r="K10459" s="94" t="s">
        <v>11103</v>
      </c>
      <c r="L10459" s="94" t="s">
        <v>18035</v>
      </c>
    </row>
    <row r="10460" spans="11:12" ht="15" x14ac:dyDescent="0.25">
      <c r="K10460" s="94" t="s">
        <v>11104</v>
      </c>
      <c r="L10460" s="94" t="s">
        <v>18579</v>
      </c>
    </row>
    <row r="10461" spans="11:12" ht="15" x14ac:dyDescent="0.25">
      <c r="K10461" s="94" t="s">
        <v>11105</v>
      </c>
      <c r="L10461" s="94" t="s">
        <v>18580</v>
      </c>
    </row>
    <row r="10462" spans="11:12" ht="15" x14ac:dyDescent="0.25">
      <c r="K10462" s="94" t="s">
        <v>11106</v>
      </c>
      <c r="L10462" s="94" t="s">
        <v>17919</v>
      </c>
    </row>
    <row r="10463" spans="11:12" ht="15" x14ac:dyDescent="0.25">
      <c r="K10463" s="94" t="s">
        <v>11107</v>
      </c>
      <c r="L10463" s="94" t="s">
        <v>14119</v>
      </c>
    </row>
    <row r="10464" spans="11:12" ht="15" x14ac:dyDescent="0.25">
      <c r="K10464" s="94" t="s">
        <v>11108</v>
      </c>
      <c r="L10464" s="94" t="s">
        <v>18581</v>
      </c>
    </row>
    <row r="10465" spans="11:12" ht="15" x14ac:dyDescent="0.25">
      <c r="K10465" s="94" t="s">
        <v>11109</v>
      </c>
      <c r="L10465" s="94" t="s">
        <v>17386</v>
      </c>
    </row>
    <row r="10466" spans="11:12" ht="15" x14ac:dyDescent="0.25">
      <c r="K10466" s="94" t="s">
        <v>11110</v>
      </c>
      <c r="L10466" s="94" t="s">
        <v>18582</v>
      </c>
    </row>
    <row r="10467" spans="11:12" ht="15" x14ac:dyDescent="0.25">
      <c r="K10467" s="94" t="s">
        <v>11111</v>
      </c>
      <c r="L10467" s="94" t="s">
        <v>18302</v>
      </c>
    </row>
    <row r="10468" spans="11:12" ht="15" x14ac:dyDescent="0.25">
      <c r="K10468" s="94" t="s">
        <v>11112</v>
      </c>
      <c r="L10468" s="94" t="s">
        <v>18154</v>
      </c>
    </row>
    <row r="10469" spans="11:12" ht="15" x14ac:dyDescent="0.25">
      <c r="K10469" s="94" t="s">
        <v>11113</v>
      </c>
      <c r="L10469" s="94" t="s">
        <v>18583</v>
      </c>
    </row>
    <row r="10470" spans="11:12" ht="15" x14ac:dyDescent="0.25">
      <c r="K10470" s="94" t="s">
        <v>11114</v>
      </c>
      <c r="L10470" s="94" t="s">
        <v>12847</v>
      </c>
    </row>
    <row r="10471" spans="11:12" ht="15" x14ac:dyDescent="0.25">
      <c r="K10471" s="94" t="s">
        <v>11115</v>
      </c>
      <c r="L10471" s="94" t="s">
        <v>18213</v>
      </c>
    </row>
    <row r="10472" spans="11:12" ht="15" x14ac:dyDescent="0.25">
      <c r="K10472" s="94" t="s">
        <v>11116</v>
      </c>
      <c r="L10472" s="94" t="s">
        <v>18584</v>
      </c>
    </row>
    <row r="10473" spans="11:12" ht="15" x14ac:dyDescent="0.25">
      <c r="K10473" s="94" t="s">
        <v>11117</v>
      </c>
      <c r="L10473" s="94" t="s">
        <v>18178</v>
      </c>
    </row>
    <row r="10474" spans="11:12" ht="15" x14ac:dyDescent="0.25">
      <c r="K10474" s="94" t="s">
        <v>11118</v>
      </c>
      <c r="L10474" s="94" t="s">
        <v>13325</v>
      </c>
    </row>
    <row r="10475" spans="11:12" ht="15" x14ac:dyDescent="0.25">
      <c r="K10475" s="94" t="s">
        <v>11119</v>
      </c>
      <c r="L10475" s="94" t="s">
        <v>18147</v>
      </c>
    </row>
    <row r="10476" spans="11:12" ht="15" x14ac:dyDescent="0.25">
      <c r="K10476" s="94" t="s">
        <v>11120</v>
      </c>
      <c r="L10476" s="94" t="s">
        <v>14062</v>
      </c>
    </row>
    <row r="10477" spans="11:12" ht="15" x14ac:dyDescent="0.25">
      <c r="K10477" s="94" t="s">
        <v>11121</v>
      </c>
      <c r="L10477" s="94" t="s">
        <v>12865</v>
      </c>
    </row>
    <row r="10478" spans="11:12" ht="15" x14ac:dyDescent="0.25">
      <c r="K10478" s="94" t="s">
        <v>11122</v>
      </c>
      <c r="L10478" s="94" t="s">
        <v>14182</v>
      </c>
    </row>
    <row r="10479" spans="11:12" ht="15" x14ac:dyDescent="0.25">
      <c r="K10479" s="94" t="s">
        <v>11123</v>
      </c>
      <c r="L10479" s="94" t="s">
        <v>18585</v>
      </c>
    </row>
    <row r="10480" spans="11:12" ht="15" x14ac:dyDescent="0.25">
      <c r="K10480" s="94" t="s">
        <v>11124</v>
      </c>
      <c r="L10480" s="94" t="s">
        <v>18586</v>
      </c>
    </row>
    <row r="10481" spans="11:12" ht="15" x14ac:dyDescent="0.25">
      <c r="K10481" s="94" t="s">
        <v>11125</v>
      </c>
      <c r="L10481" s="94" t="s">
        <v>13333</v>
      </c>
    </row>
    <row r="10482" spans="11:12" ht="15" x14ac:dyDescent="0.25">
      <c r="K10482" s="94" t="s">
        <v>11126</v>
      </c>
      <c r="L10482" s="94" t="s">
        <v>18587</v>
      </c>
    </row>
    <row r="10483" spans="11:12" ht="15" x14ac:dyDescent="0.25">
      <c r="K10483" s="94" t="s">
        <v>11127</v>
      </c>
      <c r="L10483" s="94" t="s">
        <v>14113</v>
      </c>
    </row>
    <row r="10484" spans="11:12" ht="15" x14ac:dyDescent="0.25">
      <c r="K10484" s="94" t="s">
        <v>11128</v>
      </c>
      <c r="L10484" s="94" t="s">
        <v>18588</v>
      </c>
    </row>
    <row r="10485" spans="11:12" ht="15" x14ac:dyDescent="0.25">
      <c r="K10485" s="94" t="s">
        <v>11129</v>
      </c>
      <c r="L10485" s="94" t="s">
        <v>17880</v>
      </c>
    </row>
    <row r="10486" spans="11:12" ht="15" x14ac:dyDescent="0.25">
      <c r="K10486" s="94" t="s">
        <v>11130</v>
      </c>
      <c r="L10486" s="94" t="s">
        <v>13032</v>
      </c>
    </row>
    <row r="10487" spans="11:12" ht="15" x14ac:dyDescent="0.25">
      <c r="K10487" s="94" t="s">
        <v>11131</v>
      </c>
      <c r="L10487" s="94" t="s">
        <v>13489</v>
      </c>
    </row>
    <row r="10488" spans="11:12" ht="15" x14ac:dyDescent="0.25">
      <c r="K10488" s="94" t="s">
        <v>11132</v>
      </c>
      <c r="L10488" s="94" t="s">
        <v>18589</v>
      </c>
    </row>
    <row r="10489" spans="11:12" ht="15" x14ac:dyDescent="0.25">
      <c r="K10489" s="94" t="s">
        <v>11133</v>
      </c>
      <c r="L10489" s="94" t="s">
        <v>17949</v>
      </c>
    </row>
    <row r="10490" spans="11:12" ht="15" x14ac:dyDescent="0.25">
      <c r="K10490" s="94" t="s">
        <v>11134</v>
      </c>
      <c r="L10490" s="94" t="s">
        <v>14172</v>
      </c>
    </row>
    <row r="10491" spans="11:12" ht="15" x14ac:dyDescent="0.25">
      <c r="K10491" s="94" t="s">
        <v>11135</v>
      </c>
      <c r="L10491" s="94" t="s">
        <v>14778</v>
      </c>
    </row>
    <row r="10492" spans="11:12" ht="15" x14ac:dyDescent="0.25">
      <c r="K10492" s="94" t="s">
        <v>11136</v>
      </c>
      <c r="L10492" s="94" t="s">
        <v>18590</v>
      </c>
    </row>
    <row r="10493" spans="11:12" ht="15" x14ac:dyDescent="0.25">
      <c r="K10493" s="94" t="s">
        <v>11137</v>
      </c>
      <c r="L10493" s="94" t="s">
        <v>13712</v>
      </c>
    </row>
    <row r="10494" spans="11:12" ht="15" x14ac:dyDescent="0.25">
      <c r="K10494" s="94" t="s">
        <v>11138</v>
      </c>
      <c r="L10494" s="94" t="s">
        <v>13477</v>
      </c>
    </row>
    <row r="10495" spans="11:12" ht="15" x14ac:dyDescent="0.25">
      <c r="K10495" s="94" t="s">
        <v>11139</v>
      </c>
      <c r="L10495" s="94" t="s">
        <v>18591</v>
      </c>
    </row>
    <row r="10496" spans="11:12" ht="15" x14ac:dyDescent="0.25">
      <c r="K10496" s="94" t="s">
        <v>11140</v>
      </c>
      <c r="L10496" s="94" t="s">
        <v>18592</v>
      </c>
    </row>
    <row r="10497" spans="11:12" ht="15" x14ac:dyDescent="0.25">
      <c r="K10497" s="94" t="s">
        <v>11141</v>
      </c>
      <c r="L10497" s="94" t="s">
        <v>14638</v>
      </c>
    </row>
    <row r="10498" spans="11:12" ht="15" x14ac:dyDescent="0.25">
      <c r="K10498" s="94" t="s">
        <v>11142</v>
      </c>
      <c r="L10498" s="94" t="s">
        <v>18593</v>
      </c>
    </row>
    <row r="10499" spans="11:12" ht="15" x14ac:dyDescent="0.25">
      <c r="K10499" s="94" t="s">
        <v>11143</v>
      </c>
      <c r="L10499" s="94" t="s">
        <v>18594</v>
      </c>
    </row>
    <row r="10500" spans="11:12" ht="15" x14ac:dyDescent="0.25">
      <c r="K10500" s="94" t="s">
        <v>11144</v>
      </c>
      <c r="L10500" s="94" t="s">
        <v>18595</v>
      </c>
    </row>
    <row r="10501" spans="11:12" ht="15" x14ac:dyDescent="0.25">
      <c r="K10501" s="94" t="s">
        <v>11145</v>
      </c>
      <c r="L10501" s="94" t="s">
        <v>18596</v>
      </c>
    </row>
    <row r="10502" spans="11:12" ht="15" x14ac:dyDescent="0.25">
      <c r="K10502" s="94" t="s">
        <v>11146</v>
      </c>
      <c r="L10502" s="94" t="s">
        <v>18597</v>
      </c>
    </row>
    <row r="10503" spans="11:12" ht="15" x14ac:dyDescent="0.25">
      <c r="K10503" s="94" t="s">
        <v>11147</v>
      </c>
      <c r="L10503" s="94" t="s">
        <v>18598</v>
      </c>
    </row>
    <row r="10504" spans="11:12" ht="15" x14ac:dyDescent="0.25">
      <c r="K10504" s="94" t="s">
        <v>23511</v>
      </c>
      <c r="L10504" s="94" t="s">
        <v>17509</v>
      </c>
    </row>
    <row r="10505" spans="11:12" ht="15" x14ac:dyDescent="0.25">
      <c r="K10505" s="94" t="s">
        <v>11148</v>
      </c>
      <c r="L10505" s="94" t="s">
        <v>18599</v>
      </c>
    </row>
    <row r="10506" spans="11:12" ht="15" x14ac:dyDescent="0.25">
      <c r="K10506" s="94" t="s">
        <v>11149</v>
      </c>
      <c r="L10506" s="94" t="s">
        <v>18600</v>
      </c>
    </row>
    <row r="10507" spans="11:12" ht="15" x14ac:dyDescent="0.25">
      <c r="K10507" s="94" t="s">
        <v>11150</v>
      </c>
      <c r="L10507" s="94" t="s">
        <v>18601</v>
      </c>
    </row>
    <row r="10508" spans="11:12" ht="15" x14ac:dyDescent="0.25">
      <c r="K10508" s="94" t="s">
        <v>11151</v>
      </c>
      <c r="L10508" s="94" t="s">
        <v>18602</v>
      </c>
    </row>
    <row r="10509" spans="11:12" ht="15" x14ac:dyDescent="0.25">
      <c r="K10509" s="94" t="s">
        <v>11152</v>
      </c>
      <c r="L10509" s="94" t="s">
        <v>18603</v>
      </c>
    </row>
    <row r="10510" spans="11:12" ht="15" x14ac:dyDescent="0.25">
      <c r="K10510" s="94" t="s">
        <v>11153</v>
      </c>
      <c r="L10510" s="94" t="s">
        <v>18604</v>
      </c>
    </row>
    <row r="10511" spans="11:12" ht="15" x14ac:dyDescent="0.25">
      <c r="K10511" s="94" t="s">
        <v>11154</v>
      </c>
      <c r="L10511" s="94" t="s">
        <v>18605</v>
      </c>
    </row>
    <row r="10512" spans="11:12" ht="15" x14ac:dyDescent="0.25">
      <c r="K10512" s="94" t="s">
        <v>11155</v>
      </c>
      <c r="L10512" s="94" t="s">
        <v>18606</v>
      </c>
    </row>
    <row r="10513" spans="11:12" ht="15" x14ac:dyDescent="0.25">
      <c r="K10513" s="94" t="s">
        <v>11156</v>
      </c>
      <c r="L10513" s="94" t="s">
        <v>13154</v>
      </c>
    </row>
    <row r="10514" spans="11:12" ht="15" x14ac:dyDescent="0.25">
      <c r="K10514" s="94" t="s">
        <v>11157</v>
      </c>
      <c r="L10514" s="94" t="s">
        <v>18607</v>
      </c>
    </row>
    <row r="10515" spans="11:12" ht="15" x14ac:dyDescent="0.25">
      <c r="K10515" s="94" t="s">
        <v>11158</v>
      </c>
      <c r="L10515" s="94" t="s">
        <v>18608</v>
      </c>
    </row>
    <row r="10516" spans="11:12" ht="15" x14ac:dyDescent="0.25">
      <c r="K10516" s="94" t="s">
        <v>11159</v>
      </c>
      <c r="L10516" s="94" t="s">
        <v>18609</v>
      </c>
    </row>
    <row r="10517" spans="11:12" ht="15" x14ac:dyDescent="0.25">
      <c r="K10517" s="94" t="s">
        <v>11160</v>
      </c>
      <c r="L10517" s="94" t="s">
        <v>18610</v>
      </c>
    </row>
    <row r="10518" spans="11:12" ht="15" x14ac:dyDescent="0.25">
      <c r="K10518" s="94" t="s">
        <v>11161</v>
      </c>
      <c r="L10518" s="94" t="s">
        <v>18611</v>
      </c>
    </row>
    <row r="10519" spans="11:12" ht="15" x14ac:dyDescent="0.25">
      <c r="K10519" s="94" t="s">
        <v>11162</v>
      </c>
      <c r="L10519" s="94" t="s">
        <v>18612</v>
      </c>
    </row>
    <row r="10520" spans="11:12" ht="15" x14ac:dyDescent="0.25">
      <c r="K10520" s="94" t="s">
        <v>11163</v>
      </c>
      <c r="L10520" s="94" t="s">
        <v>18613</v>
      </c>
    </row>
    <row r="10521" spans="11:12" ht="15" x14ac:dyDescent="0.25">
      <c r="K10521" s="94" t="s">
        <v>11164</v>
      </c>
      <c r="L10521" s="94" t="s">
        <v>17309</v>
      </c>
    </row>
    <row r="10522" spans="11:12" ht="15" x14ac:dyDescent="0.25">
      <c r="K10522" s="94" t="s">
        <v>11165</v>
      </c>
      <c r="L10522" s="94" t="s">
        <v>18614</v>
      </c>
    </row>
    <row r="10523" spans="11:12" ht="15" x14ac:dyDescent="0.25">
      <c r="K10523" s="94" t="s">
        <v>11166</v>
      </c>
      <c r="L10523" s="94" t="s">
        <v>18615</v>
      </c>
    </row>
    <row r="10524" spans="11:12" ht="15" x14ac:dyDescent="0.25">
      <c r="K10524" s="94" t="s">
        <v>11167</v>
      </c>
      <c r="L10524" s="94" t="s">
        <v>18616</v>
      </c>
    </row>
    <row r="10525" spans="11:12" ht="15" x14ac:dyDescent="0.25">
      <c r="K10525" s="94" t="s">
        <v>11168</v>
      </c>
      <c r="L10525" s="94" t="s">
        <v>18617</v>
      </c>
    </row>
    <row r="10526" spans="11:12" ht="15" x14ac:dyDescent="0.25">
      <c r="K10526" s="94" t="s">
        <v>11169</v>
      </c>
      <c r="L10526" s="94" t="s">
        <v>18618</v>
      </c>
    </row>
    <row r="10527" spans="11:12" ht="15" x14ac:dyDescent="0.25">
      <c r="K10527" s="94" t="s">
        <v>11170</v>
      </c>
      <c r="L10527" s="94" t="s">
        <v>14641</v>
      </c>
    </row>
    <row r="10528" spans="11:12" ht="15" x14ac:dyDescent="0.25">
      <c r="K10528" s="94" t="s">
        <v>11171</v>
      </c>
      <c r="L10528" s="94" t="s">
        <v>18619</v>
      </c>
    </row>
    <row r="10529" spans="11:12" ht="15" x14ac:dyDescent="0.25">
      <c r="K10529" s="94" t="s">
        <v>11172</v>
      </c>
      <c r="L10529" s="94" t="s">
        <v>18620</v>
      </c>
    </row>
    <row r="10530" spans="11:12" ht="15" x14ac:dyDescent="0.25">
      <c r="K10530" s="94" t="s">
        <v>11173</v>
      </c>
      <c r="L10530" s="94" t="s">
        <v>18621</v>
      </c>
    </row>
    <row r="10531" spans="11:12" ht="15" x14ac:dyDescent="0.25">
      <c r="K10531" s="94" t="s">
        <v>11174</v>
      </c>
      <c r="L10531" s="94" t="s">
        <v>18078</v>
      </c>
    </row>
    <row r="10532" spans="11:12" ht="15" x14ac:dyDescent="0.25">
      <c r="K10532" s="94" t="s">
        <v>11175</v>
      </c>
      <c r="L10532" s="94" t="s">
        <v>18622</v>
      </c>
    </row>
    <row r="10533" spans="11:12" ht="15" x14ac:dyDescent="0.25">
      <c r="K10533" s="94" t="s">
        <v>11176</v>
      </c>
      <c r="L10533" s="94" t="s">
        <v>18623</v>
      </c>
    </row>
    <row r="10534" spans="11:12" ht="15" x14ac:dyDescent="0.25">
      <c r="K10534" s="94" t="s">
        <v>11177</v>
      </c>
      <c r="L10534" s="94" t="s">
        <v>18624</v>
      </c>
    </row>
    <row r="10535" spans="11:12" ht="15" x14ac:dyDescent="0.25">
      <c r="K10535" s="94" t="s">
        <v>11178</v>
      </c>
      <c r="L10535" s="94" t="s">
        <v>18625</v>
      </c>
    </row>
    <row r="10536" spans="11:12" ht="15" x14ac:dyDescent="0.25">
      <c r="K10536" s="94" t="s">
        <v>11179</v>
      </c>
      <c r="L10536" s="94" t="s">
        <v>18626</v>
      </c>
    </row>
    <row r="10537" spans="11:12" ht="15" x14ac:dyDescent="0.25">
      <c r="K10537" s="94" t="s">
        <v>11180</v>
      </c>
      <c r="L10537" s="94" t="s">
        <v>18627</v>
      </c>
    </row>
    <row r="10538" spans="11:12" ht="15" x14ac:dyDescent="0.25">
      <c r="K10538" s="94" t="s">
        <v>11181</v>
      </c>
      <c r="L10538" s="94" t="s">
        <v>18628</v>
      </c>
    </row>
    <row r="10539" spans="11:12" ht="15" x14ac:dyDescent="0.25">
      <c r="K10539" s="94" t="s">
        <v>11182</v>
      </c>
      <c r="L10539" s="94" t="s">
        <v>18629</v>
      </c>
    </row>
    <row r="10540" spans="11:12" ht="15" x14ac:dyDescent="0.25">
      <c r="K10540" s="94" t="s">
        <v>11183</v>
      </c>
      <c r="L10540" s="94" t="s">
        <v>17129</v>
      </c>
    </row>
    <row r="10541" spans="11:12" ht="15" x14ac:dyDescent="0.25">
      <c r="K10541" s="94" t="s">
        <v>11184</v>
      </c>
      <c r="L10541" s="94" t="s">
        <v>18630</v>
      </c>
    </row>
    <row r="10542" spans="11:12" ht="15" x14ac:dyDescent="0.25">
      <c r="K10542" s="94" t="s">
        <v>11185</v>
      </c>
      <c r="L10542" s="94" t="s">
        <v>17146</v>
      </c>
    </row>
    <row r="10543" spans="11:12" ht="15" x14ac:dyDescent="0.25">
      <c r="K10543" s="94" t="s">
        <v>11186</v>
      </c>
      <c r="L10543" s="94" t="s">
        <v>18631</v>
      </c>
    </row>
    <row r="10544" spans="11:12" ht="15" x14ac:dyDescent="0.25">
      <c r="K10544" s="94" t="s">
        <v>11187</v>
      </c>
      <c r="L10544" s="94" t="s">
        <v>18632</v>
      </c>
    </row>
    <row r="10545" spans="11:12" ht="15" x14ac:dyDescent="0.25">
      <c r="K10545" s="94" t="s">
        <v>11188</v>
      </c>
      <c r="L10545" s="94" t="s">
        <v>18633</v>
      </c>
    </row>
    <row r="10546" spans="11:12" ht="15" x14ac:dyDescent="0.25">
      <c r="K10546" s="94" t="s">
        <v>11189</v>
      </c>
      <c r="L10546" s="94" t="s">
        <v>18634</v>
      </c>
    </row>
    <row r="10547" spans="11:12" ht="15" x14ac:dyDescent="0.25">
      <c r="K10547" s="94" t="s">
        <v>11190</v>
      </c>
      <c r="L10547" s="94" t="s">
        <v>17379</v>
      </c>
    </row>
    <row r="10548" spans="11:12" ht="15" x14ac:dyDescent="0.25">
      <c r="K10548" s="94" t="s">
        <v>11191</v>
      </c>
      <c r="L10548" s="94" t="s">
        <v>18635</v>
      </c>
    </row>
    <row r="10549" spans="11:12" ht="15" x14ac:dyDescent="0.25">
      <c r="K10549" s="94" t="s">
        <v>11192</v>
      </c>
      <c r="L10549" s="94" t="s">
        <v>18636</v>
      </c>
    </row>
    <row r="10550" spans="11:12" ht="15" x14ac:dyDescent="0.25">
      <c r="K10550" s="94" t="s">
        <v>11193</v>
      </c>
      <c r="L10550" s="94" t="s">
        <v>18637</v>
      </c>
    </row>
    <row r="10551" spans="11:12" ht="15" x14ac:dyDescent="0.25">
      <c r="K10551" s="94" t="s">
        <v>11194</v>
      </c>
      <c r="L10551" s="94" t="s">
        <v>18638</v>
      </c>
    </row>
    <row r="10552" spans="11:12" ht="15" x14ac:dyDescent="0.25">
      <c r="K10552" s="94" t="s">
        <v>11195</v>
      </c>
      <c r="L10552" s="94" t="s">
        <v>13777</v>
      </c>
    </row>
    <row r="10553" spans="11:12" ht="15" x14ac:dyDescent="0.25">
      <c r="K10553" s="94" t="s">
        <v>11196</v>
      </c>
      <c r="L10553" s="94" t="s">
        <v>18639</v>
      </c>
    </row>
    <row r="10554" spans="11:12" ht="15" x14ac:dyDescent="0.25">
      <c r="K10554" s="94" t="s">
        <v>11197</v>
      </c>
      <c r="L10554" s="94" t="s">
        <v>18640</v>
      </c>
    </row>
    <row r="10555" spans="11:12" ht="15" x14ac:dyDescent="0.25">
      <c r="K10555" s="94" t="s">
        <v>11198</v>
      </c>
      <c r="L10555" s="94" t="s">
        <v>17253</v>
      </c>
    </row>
    <row r="10556" spans="11:12" ht="15" x14ac:dyDescent="0.25">
      <c r="K10556" s="94" t="s">
        <v>11199</v>
      </c>
      <c r="L10556" s="94" t="s">
        <v>18641</v>
      </c>
    </row>
    <row r="10557" spans="11:12" ht="15" x14ac:dyDescent="0.25">
      <c r="K10557" s="94" t="s">
        <v>11200</v>
      </c>
      <c r="L10557" s="94" t="s">
        <v>18642</v>
      </c>
    </row>
    <row r="10558" spans="11:12" ht="15" x14ac:dyDescent="0.25">
      <c r="K10558" s="94" t="s">
        <v>11201</v>
      </c>
      <c r="L10558" s="94" t="s">
        <v>18061</v>
      </c>
    </row>
    <row r="10559" spans="11:12" ht="15" x14ac:dyDescent="0.25">
      <c r="K10559" s="94" t="s">
        <v>11202</v>
      </c>
      <c r="L10559" s="94" t="s">
        <v>18643</v>
      </c>
    </row>
    <row r="10560" spans="11:12" ht="15" x14ac:dyDescent="0.25">
      <c r="K10560" s="94" t="s">
        <v>11203</v>
      </c>
      <c r="L10560" s="94" t="s">
        <v>18644</v>
      </c>
    </row>
    <row r="10561" spans="11:12" ht="15" x14ac:dyDescent="0.25">
      <c r="K10561" s="94" t="s">
        <v>11204</v>
      </c>
      <c r="L10561" s="94" t="s">
        <v>14776</v>
      </c>
    </row>
    <row r="10562" spans="11:12" ht="15" x14ac:dyDescent="0.25">
      <c r="K10562" s="94" t="s">
        <v>11205</v>
      </c>
      <c r="L10562" s="94" t="s">
        <v>13349</v>
      </c>
    </row>
    <row r="10563" spans="11:12" ht="15" x14ac:dyDescent="0.25">
      <c r="K10563" s="94" t="s">
        <v>11206</v>
      </c>
      <c r="L10563" s="94" t="s">
        <v>17923</v>
      </c>
    </row>
    <row r="10564" spans="11:12" ht="15" x14ac:dyDescent="0.25">
      <c r="K10564" s="94" t="s">
        <v>11207</v>
      </c>
      <c r="L10564" s="94" t="s">
        <v>18645</v>
      </c>
    </row>
    <row r="10565" spans="11:12" ht="15" x14ac:dyDescent="0.25">
      <c r="K10565" s="94" t="s">
        <v>11208</v>
      </c>
      <c r="L10565" s="94" t="s">
        <v>18646</v>
      </c>
    </row>
    <row r="10566" spans="11:12" ht="15" x14ac:dyDescent="0.25">
      <c r="K10566" s="94" t="s">
        <v>11209</v>
      </c>
      <c r="L10566" s="94" t="s">
        <v>18647</v>
      </c>
    </row>
    <row r="10567" spans="11:12" ht="15" x14ac:dyDescent="0.25">
      <c r="K10567" s="94" t="s">
        <v>11210</v>
      </c>
      <c r="L10567" s="94" t="s">
        <v>13688</v>
      </c>
    </row>
    <row r="10568" spans="11:12" ht="15" x14ac:dyDescent="0.25">
      <c r="K10568" s="94" t="s">
        <v>11211</v>
      </c>
      <c r="L10568" s="94" t="s">
        <v>12781</v>
      </c>
    </row>
    <row r="10569" spans="11:12" ht="15" x14ac:dyDescent="0.25">
      <c r="K10569" s="94" t="s">
        <v>11212</v>
      </c>
      <c r="L10569" s="94" t="s">
        <v>18648</v>
      </c>
    </row>
    <row r="10570" spans="11:12" ht="15" x14ac:dyDescent="0.25">
      <c r="K10570" s="94" t="s">
        <v>11213</v>
      </c>
      <c r="L10570" s="94" t="s">
        <v>18649</v>
      </c>
    </row>
    <row r="10571" spans="11:12" ht="15" x14ac:dyDescent="0.25">
      <c r="K10571" s="94" t="s">
        <v>11214</v>
      </c>
      <c r="L10571" s="94" t="s">
        <v>18650</v>
      </c>
    </row>
    <row r="10572" spans="11:12" ht="15" x14ac:dyDescent="0.25">
      <c r="K10572" s="94" t="s">
        <v>11215</v>
      </c>
      <c r="L10572" s="94" t="s">
        <v>18116</v>
      </c>
    </row>
    <row r="10573" spans="11:12" ht="15" x14ac:dyDescent="0.25">
      <c r="K10573" s="94" t="s">
        <v>11216</v>
      </c>
      <c r="L10573" s="94" t="s">
        <v>17380</v>
      </c>
    </row>
    <row r="10574" spans="11:12" ht="15" x14ac:dyDescent="0.25">
      <c r="K10574" s="94" t="s">
        <v>11217</v>
      </c>
      <c r="L10574" s="94" t="s">
        <v>18651</v>
      </c>
    </row>
    <row r="10575" spans="11:12" ht="15" x14ac:dyDescent="0.25">
      <c r="K10575" s="94" t="s">
        <v>11218</v>
      </c>
      <c r="L10575" s="94" t="s">
        <v>18652</v>
      </c>
    </row>
    <row r="10576" spans="11:12" ht="15" x14ac:dyDescent="0.25">
      <c r="K10576" s="94" t="s">
        <v>11219</v>
      </c>
      <c r="L10576" s="94" t="s">
        <v>17974</v>
      </c>
    </row>
    <row r="10577" spans="11:12" ht="15" x14ac:dyDescent="0.25">
      <c r="K10577" s="94" t="s">
        <v>11220</v>
      </c>
      <c r="L10577" s="94" t="s">
        <v>18653</v>
      </c>
    </row>
    <row r="10578" spans="11:12" ht="15" x14ac:dyDescent="0.25">
      <c r="K10578" s="94" t="s">
        <v>11221</v>
      </c>
      <c r="L10578" s="94" t="s">
        <v>17483</v>
      </c>
    </row>
    <row r="10579" spans="11:12" ht="15" x14ac:dyDescent="0.25">
      <c r="K10579" s="94" t="s">
        <v>11222</v>
      </c>
      <c r="L10579" s="94" t="s">
        <v>14776</v>
      </c>
    </row>
    <row r="10580" spans="11:12" ht="15" x14ac:dyDescent="0.25">
      <c r="K10580" s="94" t="s">
        <v>11223</v>
      </c>
      <c r="L10580" s="94" t="s">
        <v>18654</v>
      </c>
    </row>
    <row r="10581" spans="11:12" ht="15" x14ac:dyDescent="0.25">
      <c r="K10581" s="94" t="s">
        <v>11224</v>
      </c>
      <c r="L10581" s="94" t="s">
        <v>18655</v>
      </c>
    </row>
    <row r="10582" spans="11:12" ht="15" x14ac:dyDescent="0.25">
      <c r="K10582" s="94" t="s">
        <v>11225</v>
      </c>
      <c r="L10582" s="94" t="s">
        <v>18656</v>
      </c>
    </row>
    <row r="10583" spans="11:12" ht="15" x14ac:dyDescent="0.25">
      <c r="K10583" s="94" t="s">
        <v>11226</v>
      </c>
      <c r="L10583" s="94" t="s">
        <v>18657</v>
      </c>
    </row>
    <row r="10584" spans="11:12" ht="15" x14ac:dyDescent="0.25">
      <c r="K10584" s="94" t="s">
        <v>11227</v>
      </c>
      <c r="L10584" s="94" t="s">
        <v>18658</v>
      </c>
    </row>
    <row r="10585" spans="11:12" ht="15" x14ac:dyDescent="0.25">
      <c r="K10585" s="94" t="s">
        <v>11228</v>
      </c>
      <c r="L10585" s="94" t="s">
        <v>18659</v>
      </c>
    </row>
    <row r="10586" spans="11:12" ht="15" x14ac:dyDescent="0.25">
      <c r="K10586" s="94" t="s">
        <v>11229</v>
      </c>
      <c r="L10586" s="94" t="s">
        <v>18660</v>
      </c>
    </row>
    <row r="10587" spans="11:12" ht="15" x14ac:dyDescent="0.25">
      <c r="K10587" s="94" t="s">
        <v>11230</v>
      </c>
      <c r="L10587" s="94" t="s">
        <v>18661</v>
      </c>
    </row>
    <row r="10588" spans="11:12" ht="15" x14ac:dyDescent="0.25">
      <c r="K10588" s="94" t="s">
        <v>11231</v>
      </c>
      <c r="L10588" s="94" t="s">
        <v>17361</v>
      </c>
    </row>
    <row r="10589" spans="11:12" ht="15" x14ac:dyDescent="0.25">
      <c r="K10589" s="94" t="s">
        <v>11232</v>
      </c>
      <c r="L10589" s="94" t="s">
        <v>18241</v>
      </c>
    </row>
    <row r="10590" spans="11:12" ht="15" x14ac:dyDescent="0.25">
      <c r="K10590" s="94" t="s">
        <v>11233</v>
      </c>
      <c r="L10590" s="94" t="s">
        <v>18662</v>
      </c>
    </row>
    <row r="10591" spans="11:12" ht="15" x14ac:dyDescent="0.25">
      <c r="K10591" s="94" t="s">
        <v>11234</v>
      </c>
      <c r="L10591" s="94" t="s">
        <v>18663</v>
      </c>
    </row>
    <row r="10592" spans="11:12" ht="15" x14ac:dyDescent="0.25">
      <c r="K10592" s="94" t="s">
        <v>11235</v>
      </c>
      <c r="L10592" s="94" t="s">
        <v>18664</v>
      </c>
    </row>
    <row r="10593" spans="11:12" ht="15" x14ac:dyDescent="0.25">
      <c r="K10593" s="94" t="s">
        <v>11236</v>
      </c>
      <c r="L10593" s="94" t="s">
        <v>18665</v>
      </c>
    </row>
    <row r="10594" spans="11:12" ht="15" x14ac:dyDescent="0.25">
      <c r="K10594" s="94" t="s">
        <v>11237</v>
      </c>
      <c r="L10594" s="94" t="s">
        <v>18666</v>
      </c>
    </row>
    <row r="10595" spans="11:12" ht="15" x14ac:dyDescent="0.25">
      <c r="K10595" s="94" t="s">
        <v>11238</v>
      </c>
      <c r="L10595" s="94" t="s">
        <v>18667</v>
      </c>
    </row>
    <row r="10596" spans="11:12" ht="15" x14ac:dyDescent="0.25">
      <c r="K10596" s="94" t="s">
        <v>11239</v>
      </c>
      <c r="L10596" s="94" t="s">
        <v>18668</v>
      </c>
    </row>
    <row r="10597" spans="11:12" ht="15" x14ac:dyDescent="0.25">
      <c r="K10597" s="94" t="s">
        <v>11240</v>
      </c>
      <c r="L10597" s="94" t="s">
        <v>18669</v>
      </c>
    </row>
    <row r="10598" spans="11:12" ht="15" x14ac:dyDescent="0.25">
      <c r="K10598" s="94" t="s">
        <v>11241</v>
      </c>
      <c r="L10598" s="94" t="s">
        <v>18324</v>
      </c>
    </row>
    <row r="10599" spans="11:12" ht="15" x14ac:dyDescent="0.25">
      <c r="K10599" s="94" t="s">
        <v>11242</v>
      </c>
      <c r="L10599" s="94" t="s">
        <v>18670</v>
      </c>
    </row>
    <row r="10600" spans="11:12" ht="15" x14ac:dyDescent="0.25">
      <c r="K10600" s="94" t="s">
        <v>11243</v>
      </c>
      <c r="L10600" s="94" t="s">
        <v>17329</v>
      </c>
    </row>
    <row r="10601" spans="11:12" ht="15" x14ac:dyDescent="0.25">
      <c r="K10601" s="94" t="s">
        <v>11244</v>
      </c>
      <c r="L10601" s="94" t="s">
        <v>17331</v>
      </c>
    </row>
    <row r="10602" spans="11:12" ht="15" x14ac:dyDescent="0.25">
      <c r="K10602" s="94" t="s">
        <v>11245</v>
      </c>
      <c r="L10602" s="94" t="s">
        <v>18671</v>
      </c>
    </row>
    <row r="10603" spans="11:12" ht="15" x14ac:dyDescent="0.25">
      <c r="K10603" s="94" t="s">
        <v>11246</v>
      </c>
      <c r="L10603" s="94" t="s">
        <v>18672</v>
      </c>
    </row>
    <row r="10604" spans="11:12" ht="15" x14ac:dyDescent="0.25">
      <c r="K10604" s="94" t="s">
        <v>11247</v>
      </c>
      <c r="L10604" s="94" t="s">
        <v>24618</v>
      </c>
    </row>
    <row r="10605" spans="11:12" ht="15" x14ac:dyDescent="0.25">
      <c r="K10605" s="94" t="s">
        <v>12398</v>
      </c>
      <c r="L10605" s="94" t="s">
        <v>18673</v>
      </c>
    </row>
    <row r="10606" spans="11:12" ht="15" x14ac:dyDescent="0.25">
      <c r="K10606" s="94" t="s">
        <v>12399</v>
      </c>
      <c r="L10606" s="94" t="s">
        <v>18674</v>
      </c>
    </row>
    <row r="10607" spans="11:12" ht="15" x14ac:dyDescent="0.25">
      <c r="K10607" s="94" t="s">
        <v>12400</v>
      </c>
      <c r="L10607" s="94" t="s">
        <v>18058</v>
      </c>
    </row>
    <row r="10608" spans="11:12" ht="15" x14ac:dyDescent="0.25">
      <c r="K10608" s="94" t="s">
        <v>12401</v>
      </c>
      <c r="L10608" s="94" t="s">
        <v>13724</v>
      </c>
    </row>
    <row r="10609" spans="11:12" ht="15" x14ac:dyDescent="0.25">
      <c r="K10609" s="94" t="s">
        <v>12402</v>
      </c>
      <c r="L10609" s="94" t="s">
        <v>17890</v>
      </c>
    </row>
    <row r="10610" spans="11:12" ht="15" x14ac:dyDescent="0.25">
      <c r="K10610" s="94" t="s">
        <v>12403</v>
      </c>
      <c r="L10610" s="94" t="s">
        <v>17479</v>
      </c>
    </row>
    <row r="10611" spans="11:12" ht="15" x14ac:dyDescent="0.25">
      <c r="K10611" s="94" t="s">
        <v>18675</v>
      </c>
      <c r="L10611" s="94" t="s">
        <v>18676</v>
      </c>
    </row>
    <row r="10612" spans="11:12" ht="15" x14ac:dyDescent="0.25">
      <c r="K10612" s="94" t="s">
        <v>18677</v>
      </c>
      <c r="L10612" s="94" t="s">
        <v>18678</v>
      </c>
    </row>
    <row r="10613" spans="11:12" ht="15" x14ac:dyDescent="0.25">
      <c r="K10613" s="94" t="s">
        <v>18679</v>
      </c>
      <c r="L10613" s="94" t="s">
        <v>18680</v>
      </c>
    </row>
    <row r="10614" spans="11:12" ht="15" x14ac:dyDescent="0.25">
      <c r="K10614" s="94" t="s">
        <v>18681</v>
      </c>
      <c r="L10614" s="94" t="s">
        <v>18682</v>
      </c>
    </row>
    <row r="10615" spans="11:12" ht="15" x14ac:dyDescent="0.25">
      <c r="K10615" s="94" t="s">
        <v>18683</v>
      </c>
      <c r="L10615" s="94" t="s">
        <v>18684</v>
      </c>
    </row>
    <row r="10616" spans="11:12" ht="15" x14ac:dyDescent="0.25">
      <c r="K10616" s="94" t="s">
        <v>18685</v>
      </c>
      <c r="L10616" s="94" t="s">
        <v>18686</v>
      </c>
    </row>
    <row r="10617" spans="11:12" ht="15" x14ac:dyDescent="0.25">
      <c r="K10617" s="94" t="s">
        <v>18687</v>
      </c>
      <c r="L10617" s="94" t="s">
        <v>18688</v>
      </c>
    </row>
    <row r="10618" spans="11:12" ht="15" x14ac:dyDescent="0.25">
      <c r="K10618" s="94" t="s">
        <v>18689</v>
      </c>
      <c r="L10618" s="94" t="s">
        <v>18690</v>
      </c>
    </row>
    <row r="10619" spans="11:12" ht="15" x14ac:dyDescent="0.25">
      <c r="K10619" s="94" t="s">
        <v>23512</v>
      </c>
      <c r="L10619" s="94" t="s">
        <v>23513</v>
      </c>
    </row>
    <row r="10620" spans="11:12" ht="15" x14ac:dyDescent="0.25">
      <c r="K10620" s="94" t="s">
        <v>23514</v>
      </c>
      <c r="L10620" s="94" t="s">
        <v>23515</v>
      </c>
    </row>
    <row r="10621" spans="11:12" ht="15" x14ac:dyDescent="0.25">
      <c r="K10621" s="94" t="s">
        <v>23516</v>
      </c>
      <c r="L10621" s="94" t="s">
        <v>23517</v>
      </c>
    </row>
    <row r="10622" spans="11:12" ht="15" x14ac:dyDescent="0.25">
      <c r="K10622" s="94" t="s">
        <v>23518</v>
      </c>
      <c r="L10622" s="94" t="s">
        <v>23519</v>
      </c>
    </row>
    <row r="10623" spans="11:12" ht="15" x14ac:dyDescent="0.25">
      <c r="K10623" s="94" t="s">
        <v>23520</v>
      </c>
      <c r="L10623" s="94" t="s">
        <v>23521</v>
      </c>
    </row>
    <row r="10624" spans="11:12" ht="15" x14ac:dyDescent="0.25">
      <c r="K10624" s="94" t="s">
        <v>24619</v>
      </c>
      <c r="L10624" s="94" t="s">
        <v>24620</v>
      </c>
    </row>
    <row r="10625" spans="11:12" ht="15" x14ac:dyDescent="0.25">
      <c r="K10625" s="94" t="s">
        <v>24621</v>
      </c>
      <c r="L10625" s="94" t="s">
        <v>24622</v>
      </c>
    </row>
    <row r="10626" spans="11:12" ht="15" x14ac:dyDescent="0.25">
      <c r="K10626" s="94" t="s">
        <v>24623</v>
      </c>
      <c r="L10626" s="94" t="s">
        <v>24550</v>
      </c>
    </row>
    <row r="10627" spans="11:12" ht="15" x14ac:dyDescent="0.25">
      <c r="K10627" s="94" t="s">
        <v>24624</v>
      </c>
      <c r="L10627" s="94" t="s">
        <v>17586</v>
      </c>
    </row>
    <row r="10628" spans="11:12" ht="15" x14ac:dyDescent="0.25">
      <c r="K10628" s="94" t="s">
        <v>24625</v>
      </c>
      <c r="L10628" s="94" t="s">
        <v>24626</v>
      </c>
    </row>
    <row r="10629" spans="11:12" ht="15" x14ac:dyDescent="0.25">
      <c r="K10629" s="94" t="s">
        <v>24627</v>
      </c>
      <c r="L10629" s="94" t="s">
        <v>24628</v>
      </c>
    </row>
    <row r="10630" spans="11:12" ht="15" x14ac:dyDescent="0.25">
      <c r="K10630" s="94" t="s">
        <v>24629</v>
      </c>
      <c r="L10630" s="94" t="s">
        <v>24630</v>
      </c>
    </row>
    <row r="10631" spans="11:12" ht="15" x14ac:dyDescent="0.25">
      <c r="K10631" s="94" t="s">
        <v>24631</v>
      </c>
      <c r="L10631" s="94" t="s">
        <v>24632</v>
      </c>
    </row>
    <row r="10632" spans="11:12" ht="15" x14ac:dyDescent="0.25">
      <c r="K10632" s="94" t="s">
        <v>11248</v>
      </c>
      <c r="L10632" s="94" t="s">
        <v>18674</v>
      </c>
    </row>
    <row r="10633" spans="11:12" ht="15" x14ac:dyDescent="0.25">
      <c r="K10633" s="94" t="s">
        <v>24633</v>
      </c>
      <c r="L10633" s="94" t="s">
        <v>24634</v>
      </c>
    </row>
    <row r="10634" spans="11:12" ht="15" x14ac:dyDescent="0.25">
      <c r="K10634" s="94" t="s">
        <v>11249</v>
      </c>
      <c r="L10634" s="94" t="s">
        <v>18691</v>
      </c>
    </row>
    <row r="10635" spans="11:12" ht="15" x14ac:dyDescent="0.25">
      <c r="K10635" s="94" t="s">
        <v>11250</v>
      </c>
      <c r="L10635" s="94" t="s">
        <v>18692</v>
      </c>
    </row>
    <row r="10636" spans="11:12" ht="15" x14ac:dyDescent="0.25">
      <c r="K10636" s="94" t="s">
        <v>11251</v>
      </c>
      <c r="L10636" s="94" t="s">
        <v>12523</v>
      </c>
    </row>
    <row r="10637" spans="11:12" ht="15" x14ac:dyDescent="0.25">
      <c r="K10637" s="94" t="s">
        <v>11252</v>
      </c>
      <c r="L10637" s="94" t="s">
        <v>18693</v>
      </c>
    </row>
    <row r="10638" spans="11:12" ht="15" x14ac:dyDescent="0.25">
      <c r="K10638" s="94" t="s">
        <v>11253</v>
      </c>
      <c r="L10638" s="94" t="s">
        <v>18694</v>
      </c>
    </row>
    <row r="10639" spans="11:12" ht="15" x14ac:dyDescent="0.25">
      <c r="K10639" s="94" t="s">
        <v>11254</v>
      </c>
      <c r="L10639" s="94" t="s">
        <v>14776</v>
      </c>
    </row>
    <row r="10640" spans="11:12" ht="15" x14ac:dyDescent="0.25">
      <c r="K10640" s="94" t="s">
        <v>11255</v>
      </c>
      <c r="L10640" s="94" t="s">
        <v>18695</v>
      </c>
    </row>
    <row r="10641" spans="11:12" ht="15" x14ac:dyDescent="0.25">
      <c r="K10641" s="94" t="s">
        <v>11256</v>
      </c>
      <c r="L10641" s="94" t="s">
        <v>18696</v>
      </c>
    </row>
    <row r="10642" spans="11:12" ht="15" x14ac:dyDescent="0.25">
      <c r="K10642" s="94" t="s">
        <v>11257</v>
      </c>
      <c r="L10642" s="94" t="s">
        <v>18697</v>
      </c>
    </row>
    <row r="10643" spans="11:12" ht="15" x14ac:dyDescent="0.25">
      <c r="K10643" s="94" t="s">
        <v>11258</v>
      </c>
      <c r="L10643" s="94" t="s">
        <v>18698</v>
      </c>
    </row>
    <row r="10644" spans="11:12" ht="15" x14ac:dyDescent="0.25">
      <c r="K10644" s="94" t="s">
        <v>11259</v>
      </c>
      <c r="L10644" s="94" t="s">
        <v>18699</v>
      </c>
    </row>
    <row r="10645" spans="11:12" ht="15" x14ac:dyDescent="0.25">
      <c r="K10645" s="94" t="s">
        <v>11260</v>
      </c>
      <c r="L10645" s="94" t="s">
        <v>18700</v>
      </c>
    </row>
    <row r="10646" spans="11:12" ht="15" x14ac:dyDescent="0.25">
      <c r="K10646" s="94" t="s">
        <v>11261</v>
      </c>
      <c r="L10646" s="94" t="s">
        <v>18701</v>
      </c>
    </row>
    <row r="10647" spans="11:12" ht="15" x14ac:dyDescent="0.25">
      <c r="K10647" s="94" t="s">
        <v>11262</v>
      </c>
      <c r="L10647" s="94" t="s">
        <v>18702</v>
      </c>
    </row>
    <row r="10648" spans="11:12" ht="15" x14ac:dyDescent="0.25">
      <c r="K10648" s="94" t="s">
        <v>11263</v>
      </c>
      <c r="L10648" s="94" t="s">
        <v>18703</v>
      </c>
    </row>
    <row r="10649" spans="11:12" ht="15" x14ac:dyDescent="0.25">
      <c r="K10649" s="94" t="s">
        <v>11264</v>
      </c>
      <c r="L10649" s="94" t="s">
        <v>18704</v>
      </c>
    </row>
    <row r="10650" spans="11:12" ht="15" x14ac:dyDescent="0.25">
      <c r="K10650" s="94" t="s">
        <v>11265</v>
      </c>
      <c r="L10650" s="94" t="s">
        <v>18705</v>
      </c>
    </row>
    <row r="10651" spans="11:12" ht="15" x14ac:dyDescent="0.25">
      <c r="K10651" s="94" t="s">
        <v>11266</v>
      </c>
      <c r="L10651" s="94" t="s">
        <v>18706</v>
      </c>
    </row>
    <row r="10652" spans="11:12" ht="15" x14ac:dyDescent="0.25">
      <c r="K10652" s="94" t="s">
        <v>11267</v>
      </c>
      <c r="L10652" s="94" t="s">
        <v>18707</v>
      </c>
    </row>
    <row r="10653" spans="11:12" ht="15" x14ac:dyDescent="0.25">
      <c r="K10653" s="94" t="s">
        <v>11268</v>
      </c>
      <c r="L10653" s="94" t="s">
        <v>18708</v>
      </c>
    </row>
    <row r="10654" spans="11:12" ht="15" x14ac:dyDescent="0.25">
      <c r="K10654" s="94" t="s">
        <v>11269</v>
      </c>
      <c r="L10654" s="94" t="s">
        <v>18709</v>
      </c>
    </row>
    <row r="10655" spans="11:12" ht="15" x14ac:dyDescent="0.25">
      <c r="K10655" s="94" t="s">
        <v>11270</v>
      </c>
      <c r="L10655" s="94" t="s">
        <v>18710</v>
      </c>
    </row>
    <row r="10656" spans="11:12" ht="15" x14ac:dyDescent="0.25">
      <c r="K10656" s="94" t="s">
        <v>11271</v>
      </c>
      <c r="L10656" s="94" t="s">
        <v>18711</v>
      </c>
    </row>
    <row r="10657" spans="11:12" ht="15" x14ac:dyDescent="0.25">
      <c r="K10657" s="94" t="s">
        <v>11272</v>
      </c>
      <c r="L10657" s="94" t="s">
        <v>18712</v>
      </c>
    </row>
    <row r="10658" spans="11:12" ht="15" x14ac:dyDescent="0.25">
      <c r="K10658" s="94" t="s">
        <v>11273</v>
      </c>
      <c r="L10658" s="94" t="s">
        <v>18713</v>
      </c>
    </row>
    <row r="10659" spans="11:12" ht="15" x14ac:dyDescent="0.25">
      <c r="K10659" s="94" t="s">
        <v>11274</v>
      </c>
      <c r="L10659" s="94" t="s">
        <v>18714</v>
      </c>
    </row>
    <row r="10660" spans="11:12" ht="15" x14ac:dyDescent="0.25">
      <c r="K10660" s="94" t="s">
        <v>11275</v>
      </c>
      <c r="L10660" s="94" t="s">
        <v>18715</v>
      </c>
    </row>
    <row r="10661" spans="11:12" ht="15" x14ac:dyDescent="0.25">
      <c r="K10661" s="94" t="s">
        <v>11276</v>
      </c>
      <c r="L10661" s="94" t="s">
        <v>18716</v>
      </c>
    </row>
    <row r="10662" spans="11:12" ht="15" x14ac:dyDescent="0.25">
      <c r="K10662" s="94" t="s">
        <v>11277</v>
      </c>
      <c r="L10662" s="94" t="s">
        <v>18717</v>
      </c>
    </row>
    <row r="10663" spans="11:12" ht="15" x14ac:dyDescent="0.25">
      <c r="K10663" s="94" t="s">
        <v>11278</v>
      </c>
      <c r="L10663" s="94" t="s">
        <v>18718</v>
      </c>
    </row>
    <row r="10664" spans="11:12" ht="15" x14ac:dyDescent="0.25">
      <c r="K10664" s="94" t="s">
        <v>11279</v>
      </c>
      <c r="L10664" s="94" t="s">
        <v>18265</v>
      </c>
    </row>
    <row r="10665" spans="11:12" ht="15" x14ac:dyDescent="0.25">
      <c r="K10665" s="94" t="s">
        <v>11280</v>
      </c>
      <c r="L10665" s="94" t="s">
        <v>17188</v>
      </c>
    </row>
    <row r="10666" spans="11:12" ht="15" x14ac:dyDescent="0.25">
      <c r="K10666" s="94" t="s">
        <v>11281</v>
      </c>
      <c r="L10666" s="94" t="s">
        <v>18719</v>
      </c>
    </row>
    <row r="10667" spans="11:12" ht="15" x14ac:dyDescent="0.25">
      <c r="K10667" s="94" t="s">
        <v>11282</v>
      </c>
      <c r="L10667" s="94" t="s">
        <v>14772</v>
      </c>
    </row>
    <row r="10668" spans="11:12" ht="15" x14ac:dyDescent="0.25">
      <c r="K10668" s="94" t="s">
        <v>11283</v>
      </c>
      <c r="L10668" s="94" t="s">
        <v>18720</v>
      </c>
    </row>
    <row r="10669" spans="11:12" ht="15" x14ac:dyDescent="0.25">
      <c r="K10669" s="94" t="s">
        <v>11284</v>
      </c>
      <c r="L10669" s="94" t="s">
        <v>14773</v>
      </c>
    </row>
    <row r="10670" spans="11:12" ht="15" x14ac:dyDescent="0.25">
      <c r="K10670" s="94" t="s">
        <v>11285</v>
      </c>
      <c r="L10670" s="94" t="s">
        <v>18721</v>
      </c>
    </row>
    <row r="10671" spans="11:12" ht="15" x14ac:dyDescent="0.25">
      <c r="K10671" s="94" t="s">
        <v>11286</v>
      </c>
      <c r="L10671" s="94" t="s">
        <v>18722</v>
      </c>
    </row>
    <row r="10672" spans="11:12" ht="15" x14ac:dyDescent="0.25">
      <c r="K10672" s="94" t="s">
        <v>11287</v>
      </c>
      <c r="L10672" s="94" t="s">
        <v>18723</v>
      </c>
    </row>
    <row r="10673" spans="11:12" ht="15" x14ac:dyDescent="0.25">
      <c r="K10673" s="94" t="s">
        <v>11288</v>
      </c>
      <c r="L10673" s="94" t="s">
        <v>17416</v>
      </c>
    </row>
    <row r="10674" spans="11:12" ht="15" x14ac:dyDescent="0.25">
      <c r="K10674" s="94" t="s">
        <v>11289</v>
      </c>
      <c r="L10674" s="94" t="s">
        <v>18724</v>
      </c>
    </row>
    <row r="10675" spans="11:12" ht="15" x14ac:dyDescent="0.25">
      <c r="K10675" s="94" t="s">
        <v>11290</v>
      </c>
      <c r="L10675" s="94" t="s">
        <v>18047</v>
      </c>
    </row>
    <row r="10676" spans="11:12" ht="15" x14ac:dyDescent="0.25">
      <c r="K10676" s="94" t="s">
        <v>11291</v>
      </c>
      <c r="L10676" s="94" t="s">
        <v>18725</v>
      </c>
    </row>
    <row r="10677" spans="11:12" ht="15" x14ac:dyDescent="0.25">
      <c r="K10677" s="94" t="s">
        <v>11292</v>
      </c>
      <c r="L10677" s="94" t="s">
        <v>18243</v>
      </c>
    </row>
    <row r="10678" spans="11:12" ht="15" x14ac:dyDescent="0.25">
      <c r="K10678" s="94" t="s">
        <v>11293</v>
      </c>
      <c r="L10678" s="94" t="s">
        <v>18726</v>
      </c>
    </row>
    <row r="10679" spans="11:12" ht="15" x14ac:dyDescent="0.25">
      <c r="K10679" s="94" t="s">
        <v>11294</v>
      </c>
      <c r="L10679" s="94" t="s">
        <v>13374</v>
      </c>
    </row>
    <row r="10680" spans="11:12" ht="15" x14ac:dyDescent="0.25">
      <c r="K10680" s="94" t="s">
        <v>11295</v>
      </c>
      <c r="L10680" s="94" t="s">
        <v>14774</v>
      </c>
    </row>
    <row r="10681" spans="11:12" ht="15" x14ac:dyDescent="0.25">
      <c r="K10681" s="94" t="s">
        <v>11296</v>
      </c>
      <c r="L10681" s="94" t="s">
        <v>17233</v>
      </c>
    </row>
    <row r="10682" spans="11:12" ht="15" x14ac:dyDescent="0.25">
      <c r="K10682" s="94" t="s">
        <v>11297</v>
      </c>
      <c r="L10682" s="94" t="s">
        <v>18727</v>
      </c>
    </row>
    <row r="10683" spans="11:12" ht="15" x14ac:dyDescent="0.25">
      <c r="K10683" s="94" t="s">
        <v>11298</v>
      </c>
      <c r="L10683" s="94" t="s">
        <v>18728</v>
      </c>
    </row>
    <row r="10684" spans="11:12" ht="15" x14ac:dyDescent="0.25">
      <c r="K10684" s="94" t="s">
        <v>11299</v>
      </c>
      <c r="L10684" s="94" t="s">
        <v>18729</v>
      </c>
    </row>
    <row r="10685" spans="11:12" ht="15" x14ac:dyDescent="0.25">
      <c r="K10685" s="94" t="s">
        <v>11300</v>
      </c>
      <c r="L10685" s="94" t="s">
        <v>17904</v>
      </c>
    </row>
    <row r="10686" spans="11:12" ht="15" x14ac:dyDescent="0.25">
      <c r="K10686" s="94" t="s">
        <v>11301</v>
      </c>
      <c r="L10686" s="94" t="s">
        <v>18235</v>
      </c>
    </row>
    <row r="10687" spans="11:12" ht="15" x14ac:dyDescent="0.25">
      <c r="K10687" s="94" t="s">
        <v>11302</v>
      </c>
      <c r="L10687" s="94" t="s">
        <v>18730</v>
      </c>
    </row>
    <row r="10688" spans="11:12" ht="15" x14ac:dyDescent="0.25">
      <c r="K10688" s="94" t="s">
        <v>11303</v>
      </c>
      <c r="L10688" s="94" t="s">
        <v>18731</v>
      </c>
    </row>
    <row r="10689" spans="11:12" ht="15" x14ac:dyDescent="0.25">
      <c r="K10689" s="94" t="s">
        <v>11304</v>
      </c>
      <c r="L10689" s="94" t="s">
        <v>18248</v>
      </c>
    </row>
    <row r="10690" spans="11:12" ht="15" x14ac:dyDescent="0.25">
      <c r="K10690" s="94" t="s">
        <v>11305</v>
      </c>
      <c r="L10690" s="94" t="s">
        <v>18117</v>
      </c>
    </row>
    <row r="10691" spans="11:12" ht="15" x14ac:dyDescent="0.25">
      <c r="K10691" s="94" t="s">
        <v>11306</v>
      </c>
      <c r="L10691" s="94" t="s">
        <v>13335</v>
      </c>
    </row>
    <row r="10692" spans="11:12" ht="15" x14ac:dyDescent="0.25">
      <c r="K10692" s="94" t="s">
        <v>11307</v>
      </c>
      <c r="L10692" s="94" t="s">
        <v>12574</v>
      </c>
    </row>
    <row r="10693" spans="11:12" ht="15" x14ac:dyDescent="0.25">
      <c r="K10693" s="94" t="s">
        <v>11308</v>
      </c>
      <c r="L10693" s="94" t="s">
        <v>13196</v>
      </c>
    </row>
    <row r="10694" spans="11:12" ht="15" x14ac:dyDescent="0.25">
      <c r="K10694" s="94" t="s">
        <v>11309</v>
      </c>
      <c r="L10694" s="94" t="s">
        <v>13464</v>
      </c>
    </row>
    <row r="10695" spans="11:12" ht="15" x14ac:dyDescent="0.25">
      <c r="K10695" s="94" t="s">
        <v>11310</v>
      </c>
      <c r="L10695" s="94" t="s">
        <v>12515</v>
      </c>
    </row>
    <row r="10696" spans="11:12" ht="15" x14ac:dyDescent="0.25">
      <c r="K10696" s="94" t="s">
        <v>11311</v>
      </c>
      <c r="L10696" s="94" t="s">
        <v>13700</v>
      </c>
    </row>
    <row r="10697" spans="11:12" ht="15" x14ac:dyDescent="0.25">
      <c r="K10697" s="94" t="s">
        <v>11312</v>
      </c>
      <c r="L10697" s="94" t="s">
        <v>18281</v>
      </c>
    </row>
    <row r="10698" spans="11:12" ht="15" x14ac:dyDescent="0.25">
      <c r="K10698" s="94" t="s">
        <v>11313</v>
      </c>
      <c r="L10698" s="94" t="s">
        <v>13339</v>
      </c>
    </row>
    <row r="10699" spans="11:12" ht="15" x14ac:dyDescent="0.25">
      <c r="K10699" s="94" t="s">
        <v>11314</v>
      </c>
      <c r="L10699" s="94" t="s">
        <v>12480</v>
      </c>
    </row>
    <row r="10700" spans="11:12" ht="15" x14ac:dyDescent="0.25">
      <c r="K10700" s="94" t="s">
        <v>11315</v>
      </c>
      <c r="L10700" s="94" t="s">
        <v>17205</v>
      </c>
    </row>
    <row r="10701" spans="11:12" ht="15" x14ac:dyDescent="0.25">
      <c r="K10701" s="94" t="s">
        <v>11316</v>
      </c>
      <c r="L10701" s="94" t="s">
        <v>18732</v>
      </c>
    </row>
    <row r="10702" spans="11:12" ht="15" x14ac:dyDescent="0.25">
      <c r="K10702" s="94" t="s">
        <v>11317</v>
      </c>
      <c r="L10702" s="94" t="s">
        <v>18733</v>
      </c>
    </row>
    <row r="10703" spans="11:12" ht="15" x14ac:dyDescent="0.25">
      <c r="K10703" s="94" t="s">
        <v>11318</v>
      </c>
      <c r="L10703" s="94" t="s">
        <v>18734</v>
      </c>
    </row>
    <row r="10704" spans="11:12" ht="15" x14ac:dyDescent="0.25">
      <c r="K10704" s="94" t="s">
        <v>11319</v>
      </c>
      <c r="L10704" s="94" t="s">
        <v>18735</v>
      </c>
    </row>
    <row r="10705" spans="11:12" ht="15" x14ac:dyDescent="0.25">
      <c r="K10705" s="94" t="s">
        <v>11320</v>
      </c>
      <c r="L10705" s="94" t="s">
        <v>18736</v>
      </c>
    </row>
    <row r="10706" spans="11:12" ht="15" x14ac:dyDescent="0.25">
      <c r="K10706" s="94" t="s">
        <v>11321</v>
      </c>
      <c r="L10706" s="94" t="s">
        <v>12938</v>
      </c>
    </row>
    <row r="10707" spans="11:12" ht="15" x14ac:dyDescent="0.25">
      <c r="K10707" s="94" t="s">
        <v>11322</v>
      </c>
      <c r="L10707" s="94" t="s">
        <v>18737</v>
      </c>
    </row>
    <row r="10708" spans="11:12" ht="15" x14ac:dyDescent="0.25">
      <c r="K10708" s="94" t="s">
        <v>11323</v>
      </c>
      <c r="L10708" s="94" t="s">
        <v>13156</v>
      </c>
    </row>
    <row r="10709" spans="11:12" ht="15" x14ac:dyDescent="0.25">
      <c r="K10709" s="94" t="s">
        <v>11324</v>
      </c>
      <c r="L10709" s="94" t="s">
        <v>12660</v>
      </c>
    </row>
    <row r="10710" spans="11:12" ht="15" x14ac:dyDescent="0.25">
      <c r="K10710" s="94" t="s">
        <v>12404</v>
      </c>
      <c r="L10710" s="94" t="s">
        <v>18738</v>
      </c>
    </row>
    <row r="10711" spans="11:12" ht="15" x14ac:dyDescent="0.25">
      <c r="K10711" s="94" t="s">
        <v>11325</v>
      </c>
      <c r="L10711" s="94" t="s">
        <v>18739</v>
      </c>
    </row>
    <row r="10712" spans="11:12" ht="15" x14ac:dyDescent="0.25">
      <c r="K10712" s="94" t="s">
        <v>11326</v>
      </c>
      <c r="L10712" s="94" t="s">
        <v>18740</v>
      </c>
    </row>
    <row r="10713" spans="11:12" ht="15" x14ac:dyDescent="0.25">
      <c r="K10713" s="94" t="s">
        <v>11327</v>
      </c>
      <c r="L10713" s="94" t="s">
        <v>18741</v>
      </c>
    </row>
    <row r="10714" spans="11:12" ht="15" x14ac:dyDescent="0.25">
      <c r="K10714" s="94" t="s">
        <v>11328</v>
      </c>
      <c r="L10714" s="94" t="s">
        <v>18742</v>
      </c>
    </row>
    <row r="10715" spans="11:12" ht="15" x14ac:dyDescent="0.25">
      <c r="K10715" s="94" t="s">
        <v>11329</v>
      </c>
      <c r="L10715" s="94" t="s">
        <v>17196</v>
      </c>
    </row>
    <row r="10716" spans="11:12" ht="15" x14ac:dyDescent="0.25">
      <c r="K10716" s="94" t="s">
        <v>11330</v>
      </c>
      <c r="L10716" s="94" t="s">
        <v>18743</v>
      </c>
    </row>
    <row r="10717" spans="11:12" ht="15" x14ac:dyDescent="0.25">
      <c r="K10717" s="94" t="s">
        <v>11331</v>
      </c>
      <c r="L10717" s="94" t="s">
        <v>18744</v>
      </c>
    </row>
    <row r="10718" spans="11:12" ht="15" x14ac:dyDescent="0.25">
      <c r="K10718" s="94" t="s">
        <v>11332</v>
      </c>
      <c r="L10718" s="94" t="s">
        <v>18745</v>
      </c>
    </row>
    <row r="10719" spans="11:12" ht="15" x14ac:dyDescent="0.25">
      <c r="K10719" s="94" t="s">
        <v>11333</v>
      </c>
      <c r="L10719" s="94" t="s">
        <v>17087</v>
      </c>
    </row>
    <row r="10720" spans="11:12" ht="15" x14ac:dyDescent="0.25">
      <c r="K10720" s="94" t="s">
        <v>11334</v>
      </c>
      <c r="L10720" s="94" t="s">
        <v>18746</v>
      </c>
    </row>
    <row r="10721" spans="11:12" ht="15" x14ac:dyDescent="0.25">
      <c r="K10721" s="94" t="s">
        <v>11335</v>
      </c>
      <c r="L10721" s="94" t="s">
        <v>18747</v>
      </c>
    </row>
    <row r="10722" spans="11:12" ht="15" x14ac:dyDescent="0.25">
      <c r="K10722" s="94" t="s">
        <v>11336</v>
      </c>
      <c r="L10722" s="94" t="s">
        <v>18748</v>
      </c>
    </row>
    <row r="10723" spans="11:12" ht="15" x14ac:dyDescent="0.25">
      <c r="K10723" s="94" t="s">
        <v>11337</v>
      </c>
      <c r="L10723" s="94" t="s">
        <v>14777</v>
      </c>
    </row>
    <row r="10724" spans="11:12" ht="15" x14ac:dyDescent="0.25">
      <c r="K10724" s="94" t="s">
        <v>11338</v>
      </c>
      <c r="L10724" s="94" t="s">
        <v>17321</v>
      </c>
    </row>
    <row r="10725" spans="11:12" ht="15" x14ac:dyDescent="0.25">
      <c r="K10725" s="94" t="s">
        <v>11339</v>
      </c>
      <c r="L10725" s="94" t="s">
        <v>17390</v>
      </c>
    </row>
    <row r="10726" spans="11:12" ht="15" x14ac:dyDescent="0.25">
      <c r="K10726" s="94" t="s">
        <v>11340</v>
      </c>
      <c r="L10726" s="94" t="s">
        <v>18749</v>
      </c>
    </row>
    <row r="10727" spans="11:12" ht="15" x14ac:dyDescent="0.25">
      <c r="K10727" s="94" t="s">
        <v>11341</v>
      </c>
      <c r="L10727" s="94" t="s">
        <v>18750</v>
      </c>
    </row>
    <row r="10728" spans="11:12" ht="15" x14ac:dyDescent="0.25">
      <c r="K10728" s="94" t="s">
        <v>11342</v>
      </c>
      <c r="L10728" s="94" t="s">
        <v>18751</v>
      </c>
    </row>
    <row r="10729" spans="11:12" ht="15" x14ac:dyDescent="0.25">
      <c r="K10729" s="94" t="s">
        <v>11343</v>
      </c>
      <c r="L10729" s="94" t="s">
        <v>18752</v>
      </c>
    </row>
    <row r="10730" spans="11:12" ht="15" x14ac:dyDescent="0.25">
      <c r="K10730" s="94" t="s">
        <v>11344</v>
      </c>
      <c r="L10730" s="94" t="s">
        <v>18753</v>
      </c>
    </row>
    <row r="10731" spans="11:12" ht="15" x14ac:dyDescent="0.25">
      <c r="K10731" s="94" t="s">
        <v>11345</v>
      </c>
      <c r="L10731" s="94" t="s">
        <v>18754</v>
      </c>
    </row>
    <row r="10732" spans="11:12" ht="15" x14ac:dyDescent="0.25">
      <c r="K10732" s="94" t="s">
        <v>11346</v>
      </c>
      <c r="L10732" s="94" t="s">
        <v>18755</v>
      </c>
    </row>
    <row r="10733" spans="11:12" ht="15" x14ac:dyDescent="0.25">
      <c r="K10733" s="94" t="s">
        <v>11347</v>
      </c>
      <c r="L10733" s="94" t="s">
        <v>18286</v>
      </c>
    </row>
    <row r="10734" spans="11:12" ht="15" x14ac:dyDescent="0.25">
      <c r="K10734" s="94" t="s">
        <v>11348</v>
      </c>
      <c r="L10734" s="94" t="s">
        <v>12503</v>
      </c>
    </row>
    <row r="10735" spans="11:12" ht="15" x14ac:dyDescent="0.25">
      <c r="K10735" s="94" t="s">
        <v>11349</v>
      </c>
      <c r="L10735" s="94" t="s">
        <v>18756</v>
      </c>
    </row>
    <row r="10736" spans="11:12" ht="15" x14ac:dyDescent="0.25">
      <c r="K10736" s="94" t="s">
        <v>11350</v>
      </c>
      <c r="L10736" s="94" t="s">
        <v>17909</v>
      </c>
    </row>
    <row r="10737" spans="11:12" ht="15" x14ac:dyDescent="0.25">
      <c r="K10737" s="94" t="s">
        <v>11351</v>
      </c>
      <c r="L10737" s="94" t="s">
        <v>18757</v>
      </c>
    </row>
    <row r="10738" spans="11:12" ht="15" x14ac:dyDescent="0.25">
      <c r="K10738" s="94" t="s">
        <v>11352</v>
      </c>
      <c r="L10738" s="94" t="s">
        <v>18758</v>
      </c>
    </row>
    <row r="10739" spans="11:12" ht="15" x14ac:dyDescent="0.25">
      <c r="K10739" s="94" t="s">
        <v>11353</v>
      </c>
      <c r="L10739" s="94" t="s">
        <v>18759</v>
      </c>
    </row>
    <row r="10740" spans="11:12" ht="15" x14ac:dyDescent="0.25">
      <c r="K10740" s="94" t="s">
        <v>11354</v>
      </c>
      <c r="L10740" s="94" t="s">
        <v>18760</v>
      </c>
    </row>
    <row r="10741" spans="11:12" ht="15" x14ac:dyDescent="0.25">
      <c r="K10741" s="94" t="s">
        <v>11355</v>
      </c>
      <c r="L10741" s="94" t="s">
        <v>18761</v>
      </c>
    </row>
    <row r="10742" spans="11:12" ht="15" x14ac:dyDescent="0.25">
      <c r="K10742" s="94" t="s">
        <v>11356</v>
      </c>
      <c r="L10742" s="94" t="s">
        <v>18762</v>
      </c>
    </row>
    <row r="10743" spans="11:12" ht="15" x14ac:dyDescent="0.25">
      <c r="K10743" s="94" t="s">
        <v>11357</v>
      </c>
      <c r="L10743" s="94" t="s">
        <v>18763</v>
      </c>
    </row>
    <row r="10744" spans="11:12" ht="15" x14ac:dyDescent="0.25">
      <c r="K10744" s="94" t="s">
        <v>11358</v>
      </c>
      <c r="L10744" s="94" t="s">
        <v>18764</v>
      </c>
    </row>
    <row r="10745" spans="11:12" ht="15" x14ac:dyDescent="0.25">
      <c r="K10745" s="94" t="s">
        <v>11359</v>
      </c>
      <c r="L10745" s="94" t="s">
        <v>18765</v>
      </c>
    </row>
    <row r="10746" spans="11:12" ht="15" x14ac:dyDescent="0.25">
      <c r="K10746" s="94" t="s">
        <v>11360</v>
      </c>
      <c r="L10746" s="94" t="s">
        <v>18766</v>
      </c>
    </row>
    <row r="10747" spans="11:12" ht="15" x14ac:dyDescent="0.25">
      <c r="K10747" s="94" t="s">
        <v>11361</v>
      </c>
      <c r="L10747" s="94" t="s">
        <v>18767</v>
      </c>
    </row>
    <row r="10748" spans="11:12" ht="15" x14ac:dyDescent="0.25">
      <c r="K10748" s="94" t="s">
        <v>11362</v>
      </c>
      <c r="L10748" s="94" t="s">
        <v>18768</v>
      </c>
    </row>
    <row r="10749" spans="11:12" ht="15" x14ac:dyDescent="0.25">
      <c r="K10749" s="94" t="s">
        <v>11363</v>
      </c>
      <c r="L10749" s="94" t="s">
        <v>18769</v>
      </c>
    </row>
    <row r="10750" spans="11:12" ht="15" x14ac:dyDescent="0.25">
      <c r="K10750" s="94" t="s">
        <v>11364</v>
      </c>
      <c r="L10750" s="94" t="s">
        <v>18770</v>
      </c>
    </row>
    <row r="10751" spans="11:12" ht="15" x14ac:dyDescent="0.25">
      <c r="K10751" s="94" t="s">
        <v>11365</v>
      </c>
      <c r="L10751" s="94" t="s">
        <v>12848</v>
      </c>
    </row>
    <row r="10752" spans="11:12" ht="15" x14ac:dyDescent="0.25">
      <c r="K10752" s="94" t="s">
        <v>11366</v>
      </c>
      <c r="L10752" s="94" t="s">
        <v>18771</v>
      </c>
    </row>
    <row r="10753" spans="11:12" ht="15" x14ac:dyDescent="0.25">
      <c r="K10753" s="94" t="s">
        <v>11367</v>
      </c>
      <c r="L10753" s="94" t="s">
        <v>18772</v>
      </c>
    </row>
    <row r="10754" spans="11:12" ht="15" x14ac:dyDescent="0.25">
      <c r="K10754" s="94" t="s">
        <v>11368</v>
      </c>
      <c r="L10754" s="94" t="s">
        <v>18773</v>
      </c>
    </row>
    <row r="10755" spans="11:12" ht="15" x14ac:dyDescent="0.25">
      <c r="K10755" s="94" t="s">
        <v>11369</v>
      </c>
      <c r="L10755" s="94" t="s">
        <v>18774</v>
      </c>
    </row>
    <row r="10756" spans="11:12" ht="15" x14ac:dyDescent="0.25">
      <c r="K10756" s="94" t="s">
        <v>11370</v>
      </c>
      <c r="L10756" s="94" t="s">
        <v>18775</v>
      </c>
    </row>
    <row r="10757" spans="11:12" ht="15" x14ac:dyDescent="0.25">
      <c r="K10757" s="94" t="s">
        <v>11371</v>
      </c>
      <c r="L10757" s="94" t="s">
        <v>18776</v>
      </c>
    </row>
    <row r="10758" spans="11:12" ht="15" x14ac:dyDescent="0.25">
      <c r="K10758" s="94" t="s">
        <v>11372</v>
      </c>
      <c r="L10758" s="94" t="s">
        <v>18777</v>
      </c>
    </row>
    <row r="10759" spans="11:12" ht="15" x14ac:dyDescent="0.25">
      <c r="K10759" s="94" t="s">
        <v>11373</v>
      </c>
      <c r="L10759" s="94" t="s">
        <v>18778</v>
      </c>
    </row>
    <row r="10760" spans="11:12" ht="15" x14ac:dyDescent="0.25">
      <c r="K10760" s="94" t="s">
        <v>11374</v>
      </c>
      <c r="L10760" s="94" t="s">
        <v>18779</v>
      </c>
    </row>
    <row r="10761" spans="11:12" ht="15" x14ac:dyDescent="0.25">
      <c r="K10761" s="94" t="s">
        <v>11375</v>
      </c>
      <c r="L10761" s="94" t="s">
        <v>17388</v>
      </c>
    </row>
    <row r="10762" spans="11:12" ht="15" x14ac:dyDescent="0.25">
      <c r="K10762" s="94" t="s">
        <v>11376</v>
      </c>
      <c r="L10762" s="94" t="s">
        <v>18780</v>
      </c>
    </row>
    <row r="10763" spans="11:12" ht="15" x14ac:dyDescent="0.25">
      <c r="K10763" s="94" t="s">
        <v>11377</v>
      </c>
      <c r="L10763" s="94" t="s">
        <v>18781</v>
      </c>
    </row>
    <row r="10764" spans="11:12" ht="15" x14ac:dyDescent="0.25">
      <c r="K10764" s="94" t="s">
        <v>11378</v>
      </c>
      <c r="L10764" s="94" t="s">
        <v>18782</v>
      </c>
    </row>
    <row r="10765" spans="11:12" ht="15" x14ac:dyDescent="0.25">
      <c r="K10765" s="94" t="s">
        <v>11379</v>
      </c>
      <c r="L10765" s="94" t="s">
        <v>17306</v>
      </c>
    </row>
    <row r="10766" spans="11:12" ht="15" x14ac:dyDescent="0.25">
      <c r="K10766" s="94" t="s">
        <v>11380</v>
      </c>
      <c r="L10766" s="94" t="s">
        <v>18783</v>
      </c>
    </row>
    <row r="10767" spans="11:12" ht="15" x14ac:dyDescent="0.25">
      <c r="K10767" s="94" t="s">
        <v>11381</v>
      </c>
      <c r="L10767" s="94" t="s">
        <v>18784</v>
      </c>
    </row>
    <row r="10768" spans="11:12" ht="15" x14ac:dyDescent="0.25">
      <c r="K10768" s="94" t="s">
        <v>11382</v>
      </c>
      <c r="L10768" s="94" t="s">
        <v>18785</v>
      </c>
    </row>
    <row r="10769" spans="11:12" ht="15" x14ac:dyDescent="0.25">
      <c r="K10769" s="94" t="s">
        <v>11383</v>
      </c>
      <c r="L10769" s="94" t="s">
        <v>18786</v>
      </c>
    </row>
    <row r="10770" spans="11:12" ht="15" x14ac:dyDescent="0.25">
      <c r="K10770" s="94" t="s">
        <v>11384</v>
      </c>
      <c r="L10770" s="94" t="s">
        <v>18787</v>
      </c>
    </row>
    <row r="10771" spans="11:12" ht="15" x14ac:dyDescent="0.25">
      <c r="K10771" s="94" t="s">
        <v>11385</v>
      </c>
      <c r="L10771" s="94" t="s">
        <v>18788</v>
      </c>
    </row>
    <row r="10772" spans="11:12" ht="15" x14ac:dyDescent="0.25">
      <c r="K10772" s="94" t="s">
        <v>11386</v>
      </c>
      <c r="L10772" s="94" t="s">
        <v>18789</v>
      </c>
    </row>
    <row r="10773" spans="11:12" ht="15" x14ac:dyDescent="0.25">
      <c r="K10773" s="94" t="s">
        <v>11387</v>
      </c>
      <c r="L10773" s="94" t="s">
        <v>18790</v>
      </c>
    </row>
    <row r="10774" spans="11:12" ht="15" x14ac:dyDescent="0.25">
      <c r="K10774" s="94" t="s">
        <v>11388</v>
      </c>
      <c r="L10774" s="94" t="s">
        <v>18791</v>
      </c>
    </row>
    <row r="10775" spans="11:12" ht="15" x14ac:dyDescent="0.25">
      <c r="K10775" s="94" t="s">
        <v>11389</v>
      </c>
      <c r="L10775" s="94" t="s">
        <v>18792</v>
      </c>
    </row>
    <row r="10776" spans="11:12" ht="15" x14ac:dyDescent="0.25">
      <c r="K10776" s="94" t="s">
        <v>11390</v>
      </c>
      <c r="L10776" s="94" t="s">
        <v>18793</v>
      </c>
    </row>
    <row r="10777" spans="11:12" ht="15" x14ac:dyDescent="0.25">
      <c r="K10777" s="94" t="s">
        <v>11391</v>
      </c>
      <c r="L10777" s="94" t="s">
        <v>18794</v>
      </c>
    </row>
    <row r="10778" spans="11:12" ht="15" x14ac:dyDescent="0.25">
      <c r="K10778" s="94" t="s">
        <v>11392</v>
      </c>
      <c r="L10778" s="94" t="s">
        <v>18795</v>
      </c>
    </row>
    <row r="10779" spans="11:12" ht="15" x14ac:dyDescent="0.25">
      <c r="K10779" s="94" t="s">
        <v>12405</v>
      </c>
      <c r="L10779" s="94" t="s">
        <v>18796</v>
      </c>
    </row>
    <row r="10780" spans="11:12" ht="15" x14ac:dyDescent="0.25">
      <c r="K10780" s="94" t="s">
        <v>12406</v>
      </c>
      <c r="L10780" s="94" t="s">
        <v>12136</v>
      </c>
    </row>
    <row r="10781" spans="11:12" ht="15" x14ac:dyDescent="0.25">
      <c r="K10781" s="94" t="s">
        <v>12407</v>
      </c>
      <c r="L10781" s="94" t="s">
        <v>18797</v>
      </c>
    </row>
    <row r="10782" spans="11:12" ht="15" x14ac:dyDescent="0.25">
      <c r="K10782" s="94" t="s">
        <v>12408</v>
      </c>
      <c r="L10782" s="94" t="s">
        <v>18798</v>
      </c>
    </row>
    <row r="10783" spans="11:12" ht="15" x14ac:dyDescent="0.25">
      <c r="K10783" s="94" t="s">
        <v>12409</v>
      </c>
      <c r="L10783" s="94" t="s">
        <v>18799</v>
      </c>
    </row>
    <row r="10784" spans="11:12" ht="15" x14ac:dyDescent="0.25">
      <c r="K10784" s="94" t="s">
        <v>12410</v>
      </c>
      <c r="L10784" s="94" t="s">
        <v>18800</v>
      </c>
    </row>
    <row r="10785" spans="11:12" ht="15" x14ac:dyDescent="0.25">
      <c r="K10785" s="94" t="s">
        <v>12411</v>
      </c>
      <c r="L10785" s="94" t="s">
        <v>18801</v>
      </c>
    </row>
    <row r="10786" spans="11:12" ht="15" x14ac:dyDescent="0.25">
      <c r="K10786" s="94" t="s">
        <v>12412</v>
      </c>
      <c r="L10786" s="94" t="s">
        <v>18802</v>
      </c>
    </row>
    <row r="10787" spans="11:12" ht="15" x14ac:dyDescent="0.25">
      <c r="K10787" s="94" t="s">
        <v>12413</v>
      </c>
      <c r="L10787" s="94" t="s">
        <v>18361</v>
      </c>
    </row>
    <row r="10788" spans="11:12" ht="15" x14ac:dyDescent="0.25">
      <c r="K10788" s="94" t="s">
        <v>18803</v>
      </c>
      <c r="L10788" s="94" t="s">
        <v>18804</v>
      </c>
    </row>
    <row r="10789" spans="11:12" ht="15" x14ac:dyDescent="0.25">
      <c r="K10789" s="94" t="s">
        <v>23522</v>
      </c>
      <c r="L10789" s="94" t="s">
        <v>23523</v>
      </c>
    </row>
    <row r="10790" spans="11:12" ht="15" x14ac:dyDescent="0.25">
      <c r="K10790" s="94" t="s">
        <v>18805</v>
      </c>
      <c r="L10790" s="94" t="s">
        <v>18806</v>
      </c>
    </row>
    <row r="10791" spans="11:12" ht="15" x14ac:dyDescent="0.25">
      <c r="K10791" s="94" t="s">
        <v>18807</v>
      </c>
      <c r="L10791" s="94" t="s">
        <v>18808</v>
      </c>
    </row>
    <row r="10792" spans="11:12" ht="15" x14ac:dyDescent="0.25">
      <c r="K10792" s="94" t="s">
        <v>18809</v>
      </c>
      <c r="L10792" s="94" t="s">
        <v>18810</v>
      </c>
    </row>
    <row r="10793" spans="11:12" ht="15" x14ac:dyDescent="0.25">
      <c r="K10793" s="94" t="s">
        <v>23524</v>
      </c>
      <c r="L10793" s="94" t="s">
        <v>23525</v>
      </c>
    </row>
    <row r="10794" spans="11:12" ht="15" x14ac:dyDescent="0.25">
      <c r="K10794" s="94" t="s">
        <v>18811</v>
      </c>
      <c r="L10794" s="94" t="s">
        <v>18812</v>
      </c>
    </row>
    <row r="10795" spans="11:12" ht="15" x14ac:dyDescent="0.25">
      <c r="K10795" s="94" t="s">
        <v>18813</v>
      </c>
      <c r="L10795" s="94" t="s">
        <v>18814</v>
      </c>
    </row>
    <row r="10796" spans="11:12" ht="15" x14ac:dyDescent="0.25">
      <c r="K10796" s="94" t="s">
        <v>18815</v>
      </c>
      <c r="L10796" s="94" t="s">
        <v>18816</v>
      </c>
    </row>
    <row r="10797" spans="11:12" ht="15" x14ac:dyDescent="0.25">
      <c r="K10797" s="94" t="s">
        <v>18817</v>
      </c>
      <c r="L10797" s="94" t="s">
        <v>18818</v>
      </c>
    </row>
    <row r="10798" spans="11:12" ht="15" x14ac:dyDescent="0.25">
      <c r="K10798" s="94" t="s">
        <v>23526</v>
      </c>
      <c r="L10798" s="94" t="s">
        <v>23527</v>
      </c>
    </row>
    <row r="10799" spans="11:12" ht="15" x14ac:dyDescent="0.25">
      <c r="K10799" s="94" t="s">
        <v>23528</v>
      </c>
      <c r="L10799" s="94" t="s">
        <v>23344</v>
      </c>
    </row>
    <row r="10800" spans="11:12" ht="15" x14ac:dyDescent="0.25">
      <c r="K10800" s="94" t="s">
        <v>23529</v>
      </c>
      <c r="L10800" s="94" t="s">
        <v>23530</v>
      </c>
    </row>
    <row r="10801" spans="11:12" ht="15" x14ac:dyDescent="0.25">
      <c r="K10801" s="94" t="s">
        <v>23531</v>
      </c>
      <c r="L10801" s="94" t="s">
        <v>12505</v>
      </c>
    </row>
    <row r="10802" spans="11:12" ht="15" x14ac:dyDescent="0.25">
      <c r="K10802" s="94" t="s">
        <v>23532</v>
      </c>
      <c r="L10802" s="94" t="s">
        <v>23533</v>
      </c>
    </row>
    <row r="10803" spans="11:12" ht="15" x14ac:dyDescent="0.25">
      <c r="K10803" s="94" t="s">
        <v>23534</v>
      </c>
      <c r="L10803" s="94" t="s">
        <v>23521</v>
      </c>
    </row>
    <row r="10804" spans="11:12" ht="15" x14ac:dyDescent="0.25">
      <c r="K10804" s="94" t="s">
        <v>23535</v>
      </c>
      <c r="L10804" s="94" t="s">
        <v>23536</v>
      </c>
    </row>
    <row r="10805" spans="11:12" ht="15" x14ac:dyDescent="0.25">
      <c r="K10805" s="94" t="s">
        <v>24635</v>
      </c>
      <c r="L10805" s="94" t="s">
        <v>24636</v>
      </c>
    </row>
    <row r="10806" spans="11:12" ht="15" x14ac:dyDescent="0.25">
      <c r="K10806" s="94" t="s">
        <v>24637</v>
      </c>
      <c r="L10806" s="94" t="s">
        <v>24638</v>
      </c>
    </row>
    <row r="10807" spans="11:12" ht="15" x14ac:dyDescent="0.25">
      <c r="K10807" s="94" t="s">
        <v>24639</v>
      </c>
      <c r="L10807" s="94" t="s">
        <v>24640</v>
      </c>
    </row>
    <row r="10808" spans="11:12" ht="15" x14ac:dyDescent="0.25">
      <c r="K10808" s="94" t="s">
        <v>24641</v>
      </c>
      <c r="L10808" s="94" t="s">
        <v>24642</v>
      </c>
    </row>
    <row r="10809" spans="11:12" ht="15" x14ac:dyDescent="0.25">
      <c r="K10809" s="94" t="s">
        <v>24643</v>
      </c>
      <c r="L10809" s="94" t="s">
        <v>17560</v>
      </c>
    </row>
    <row r="10810" spans="11:12" ht="15" x14ac:dyDescent="0.25">
      <c r="K10810" s="94" t="s">
        <v>24644</v>
      </c>
      <c r="L10810" s="94" t="s">
        <v>24645</v>
      </c>
    </row>
    <row r="10811" spans="11:12" ht="15" x14ac:dyDescent="0.25">
      <c r="K10811" s="94" t="s">
        <v>24646</v>
      </c>
      <c r="L10811" s="94" t="s">
        <v>24647</v>
      </c>
    </row>
    <row r="10812" spans="11:12" ht="15" x14ac:dyDescent="0.25">
      <c r="K10812" s="94" t="s">
        <v>24648</v>
      </c>
      <c r="L10812" s="94" t="s">
        <v>24649</v>
      </c>
    </row>
    <row r="10813" spans="11:12" ht="15" x14ac:dyDescent="0.25">
      <c r="K10813" s="94" t="s">
        <v>24650</v>
      </c>
      <c r="L10813" s="94" t="s">
        <v>24651</v>
      </c>
    </row>
    <row r="10814" spans="11:12" ht="15" x14ac:dyDescent="0.25">
      <c r="K10814" s="94"/>
      <c r="L10814" s="94"/>
    </row>
    <row r="10815" spans="11:12" ht="15" x14ac:dyDescent="0.25">
      <c r="K10815" s="94"/>
      <c r="L10815" s="94"/>
    </row>
    <row r="10816" spans="11:12" ht="15" x14ac:dyDescent="0.25">
      <c r="K10816" s="94"/>
      <c r="L10816" s="94"/>
    </row>
    <row r="10817" spans="11:12" ht="15" x14ac:dyDescent="0.25">
      <c r="K10817" s="94"/>
      <c r="L10817" s="94"/>
    </row>
    <row r="10818" spans="11:12" ht="15" x14ac:dyDescent="0.25">
      <c r="K10818" s="94"/>
      <c r="L10818" s="94"/>
    </row>
    <row r="10819" spans="11:12" ht="15" x14ac:dyDescent="0.25">
      <c r="K10819" s="94"/>
      <c r="L10819" s="94"/>
    </row>
    <row r="10820" spans="11:12" ht="15" x14ac:dyDescent="0.25">
      <c r="K10820" s="94"/>
      <c r="L10820" s="94"/>
    </row>
    <row r="10821" spans="11:12" ht="15" x14ac:dyDescent="0.25">
      <c r="K10821" s="94"/>
      <c r="L10821" s="94"/>
    </row>
    <row r="10822" spans="11:12" ht="15" x14ac:dyDescent="0.25">
      <c r="K10822" s="94"/>
      <c r="L10822" s="94"/>
    </row>
    <row r="10823" spans="11:12" ht="15" x14ac:dyDescent="0.25">
      <c r="K10823" s="94"/>
      <c r="L10823" s="94"/>
    </row>
    <row r="10824" spans="11:12" ht="15" x14ac:dyDescent="0.25">
      <c r="K10824" s="94"/>
      <c r="L10824" s="94"/>
    </row>
    <row r="10825" spans="11:12" ht="15" x14ac:dyDescent="0.25">
      <c r="K10825" s="94"/>
      <c r="L10825" s="94"/>
    </row>
    <row r="10826" spans="11:12" ht="15" x14ac:dyDescent="0.25">
      <c r="K10826" s="94"/>
      <c r="L10826" s="94"/>
    </row>
    <row r="10827" spans="11:12" ht="15" x14ac:dyDescent="0.25">
      <c r="K10827" s="94"/>
      <c r="L10827" s="94"/>
    </row>
    <row r="10828" spans="11:12" ht="15" x14ac:dyDescent="0.25">
      <c r="K10828" s="94"/>
      <c r="L10828" s="94"/>
    </row>
    <row r="10829" spans="11:12" ht="15" x14ac:dyDescent="0.25">
      <c r="K10829" s="94"/>
      <c r="L10829" s="94"/>
    </row>
    <row r="10830" spans="11:12" ht="15" x14ac:dyDescent="0.25">
      <c r="K10830" s="94"/>
      <c r="L10830" s="94"/>
    </row>
    <row r="10831" spans="11:12" ht="15" x14ac:dyDescent="0.25">
      <c r="K10831" s="94"/>
      <c r="L10831" s="94"/>
    </row>
    <row r="10832" spans="11:12" ht="15" x14ac:dyDescent="0.25">
      <c r="K10832" s="94"/>
      <c r="L10832" s="94"/>
    </row>
    <row r="10833" spans="11:12" ht="15" x14ac:dyDescent="0.25">
      <c r="K10833" s="94"/>
      <c r="L10833" s="94"/>
    </row>
    <row r="10834" spans="11:12" ht="15" x14ac:dyDescent="0.25">
      <c r="K10834" s="94"/>
      <c r="L10834" s="94"/>
    </row>
    <row r="10835" spans="11:12" ht="15" x14ac:dyDescent="0.25">
      <c r="K10835" s="94"/>
      <c r="L10835" s="94"/>
    </row>
    <row r="10836" spans="11:12" ht="15" x14ac:dyDescent="0.25">
      <c r="K10836" s="94"/>
      <c r="L10836" s="94"/>
    </row>
    <row r="10837" spans="11:12" ht="15" x14ac:dyDescent="0.25">
      <c r="K10837" s="94"/>
      <c r="L10837" s="94"/>
    </row>
    <row r="10838" spans="11:12" ht="15" x14ac:dyDescent="0.25">
      <c r="K10838" s="94"/>
      <c r="L10838" s="94"/>
    </row>
    <row r="10839" spans="11:12" ht="15" x14ac:dyDescent="0.25">
      <c r="K10839" s="94"/>
      <c r="L10839" s="94"/>
    </row>
    <row r="10840" spans="11:12" ht="15" x14ac:dyDescent="0.25">
      <c r="K10840" s="94"/>
      <c r="L10840" s="94"/>
    </row>
    <row r="10841" spans="11:12" ht="15" x14ac:dyDescent="0.25">
      <c r="K10841" s="94"/>
      <c r="L10841" s="94"/>
    </row>
    <row r="10842" spans="11:12" ht="15" x14ac:dyDescent="0.25">
      <c r="K10842" s="94"/>
      <c r="L10842" s="94"/>
    </row>
    <row r="10843" spans="11:12" ht="15" x14ac:dyDescent="0.25">
      <c r="K10843" s="94"/>
      <c r="L10843" s="94"/>
    </row>
    <row r="10844" spans="11:12" ht="15" x14ac:dyDescent="0.25">
      <c r="K10844" s="94"/>
      <c r="L10844" s="94"/>
    </row>
    <row r="10845" spans="11:12" ht="15" x14ac:dyDescent="0.25">
      <c r="K10845" s="94"/>
      <c r="L10845" s="94"/>
    </row>
    <row r="10846" spans="11:12" ht="15" x14ac:dyDescent="0.25">
      <c r="K10846" s="94"/>
      <c r="L10846" s="94"/>
    </row>
    <row r="10847" spans="11:12" ht="15" x14ac:dyDescent="0.25">
      <c r="K10847" s="94"/>
      <c r="L10847" s="94"/>
    </row>
    <row r="10848" spans="11:12" ht="15" x14ac:dyDescent="0.25">
      <c r="K10848" s="94"/>
      <c r="L10848" s="94"/>
    </row>
    <row r="10849" spans="11:12" ht="15" x14ac:dyDescent="0.25">
      <c r="K10849" s="94"/>
      <c r="L10849" s="94"/>
    </row>
    <row r="10850" spans="11:12" ht="15" x14ac:dyDescent="0.25">
      <c r="K10850" s="94"/>
      <c r="L10850" s="94"/>
    </row>
    <row r="10851" spans="11:12" ht="15" x14ac:dyDescent="0.25">
      <c r="K10851" s="94"/>
      <c r="L10851" s="94"/>
    </row>
    <row r="10852" spans="11:12" ht="15" x14ac:dyDescent="0.25">
      <c r="K10852" s="94"/>
      <c r="L10852" s="94"/>
    </row>
    <row r="10853" spans="11:12" ht="15" x14ac:dyDescent="0.25">
      <c r="K10853" s="94"/>
      <c r="L10853" s="94"/>
    </row>
    <row r="10854" spans="11:12" ht="15" x14ac:dyDescent="0.25">
      <c r="K10854" s="94"/>
      <c r="L10854" s="94"/>
    </row>
    <row r="10855" spans="11:12" ht="15" x14ac:dyDescent="0.25">
      <c r="K10855" s="94"/>
      <c r="L10855" s="94"/>
    </row>
    <row r="10856" spans="11:12" ht="15" x14ac:dyDescent="0.25">
      <c r="K10856" s="94"/>
      <c r="L10856" s="94"/>
    </row>
    <row r="10857" spans="11:12" ht="15" x14ac:dyDescent="0.25">
      <c r="K10857" s="94"/>
      <c r="L10857" s="94"/>
    </row>
    <row r="10858" spans="11:12" ht="15" x14ac:dyDescent="0.25">
      <c r="K10858" s="94"/>
      <c r="L10858" s="94"/>
    </row>
    <row r="10859" spans="11:12" ht="15" x14ac:dyDescent="0.25">
      <c r="K10859" s="94"/>
      <c r="L10859" s="94"/>
    </row>
    <row r="10860" spans="11:12" ht="15" x14ac:dyDescent="0.25">
      <c r="K10860" s="94"/>
      <c r="L10860" s="94"/>
    </row>
    <row r="10861" spans="11:12" ht="15" x14ac:dyDescent="0.25">
      <c r="K10861" s="94"/>
      <c r="L10861" s="94"/>
    </row>
    <row r="10862" spans="11:12" ht="15" x14ac:dyDescent="0.25">
      <c r="K10862" s="94"/>
      <c r="L10862" s="94"/>
    </row>
    <row r="10863" spans="11:12" ht="15" x14ac:dyDescent="0.25">
      <c r="K10863" s="94"/>
      <c r="L10863" s="94"/>
    </row>
    <row r="10864" spans="11:12" ht="15" x14ac:dyDescent="0.25">
      <c r="K10864" s="94"/>
      <c r="L10864" s="94"/>
    </row>
    <row r="10865" spans="11:12" ht="15" x14ac:dyDescent="0.25">
      <c r="K10865" s="94"/>
      <c r="L10865" s="94"/>
    </row>
    <row r="10866" spans="11:12" ht="15" x14ac:dyDescent="0.25">
      <c r="K10866" s="94"/>
      <c r="L10866" s="94"/>
    </row>
    <row r="10867" spans="11:12" ht="15" x14ac:dyDescent="0.25">
      <c r="K10867" s="94"/>
      <c r="L10867" s="94"/>
    </row>
    <row r="10868" spans="11:12" ht="15" x14ac:dyDescent="0.25">
      <c r="K10868" s="94"/>
      <c r="L10868" s="94"/>
    </row>
    <row r="10869" spans="11:12" ht="15" x14ac:dyDescent="0.25">
      <c r="K10869" s="94"/>
      <c r="L10869" s="94"/>
    </row>
    <row r="10870" spans="11:12" ht="15" x14ac:dyDescent="0.25">
      <c r="K10870" s="94"/>
      <c r="L10870" s="94"/>
    </row>
    <row r="10871" spans="11:12" ht="15" x14ac:dyDescent="0.25">
      <c r="K10871" s="94"/>
      <c r="L10871" s="94"/>
    </row>
    <row r="10872" spans="11:12" ht="15" x14ac:dyDescent="0.25">
      <c r="K10872" s="94"/>
      <c r="L10872" s="94"/>
    </row>
    <row r="10873" spans="11:12" ht="15" x14ac:dyDescent="0.25">
      <c r="K10873" s="94"/>
      <c r="L10873" s="94"/>
    </row>
    <row r="10874" spans="11:12" ht="15" x14ac:dyDescent="0.25">
      <c r="K10874" s="94"/>
      <c r="L10874" s="94"/>
    </row>
    <row r="10875" spans="11:12" ht="15" x14ac:dyDescent="0.25">
      <c r="K10875" s="94"/>
      <c r="L10875" s="94"/>
    </row>
    <row r="10876" spans="11:12" ht="15" x14ac:dyDescent="0.25">
      <c r="K10876" s="94"/>
      <c r="L10876" s="94"/>
    </row>
    <row r="10877" spans="11:12" ht="15" x14ac:dyDescent="0.25">
      <c r="K10877" s="94"/>
      <c r="L10877" s="94"/>
    </row>
    <row r="10878" spans="11:12" ht="15" x14ac:dyDescent="0.25">
      <c r="K10878" s="94"/>
      <c r="L10878" s="94"/>
    </row>
    <row r="10879" spans="11:12" ht="15" x14ac:dyDescent="0.25">
      <c r="K10879" s="94"/>
      <c r="L10879" s="94"/>
    </row>
    <row r="10880" spans="11:12" ht="15" x14ac:dyDescent="0.25">
      <c r="K10880" s="94"/>
      <c r="L10880" s="94"/>
    </row>
    <row r="10881" spans="11:12" ht="15" x14ac:dyDescent="0.25">
      <c r="K10881" s="94"/>
      <c r="L10881" s="94"/>
    </row>
    <row r="10882" spans="11:12" ht="15" x14ac:dyDescent="0.25">
      <c r="K10882" s="94"/>
      <c r="L10882" s="94"/>
    </row>
    <row r="10883" spans="11:12" ht="15" x14ac:dyDescent="0.25">
      <c r="K10883" s="94"/>
      <c r="L10883" s="94"/>
    </row>
    <row r="10884" spans="11:12" ht="15" x14ac:dyDescent="0.25">
      <c r="K10884" s="94"/>
      <c r="L10884" s="94"/>
    </row>
    <row r="10885" spans="11:12" ht="15" x14ac:dyDescent="0.25">
      <c r="K10885" s="94"/>
      <c r="L10885" s="94"/>
    </row>
    <row r="10886" spans="11:12" ht="15" x14ac:dyDescent="0.25">
      <c r="K10886" s="94"/>
      <c r="L10886" s="94"/>
    </row>
    <row r="10887" spans="11:12" ht="15" x14ac:dyDescent="0.25">
      <c r="K10887" s="94"/>
      <c r="L10887" s="94"/>
    </row>
    <row r="10888" spans="11:12" ht="15" x14ac:dyDescent="0.25">
      <c r="K10888" s="94"/>
      <c r="L10888" s="94"/>
    </row>
    <row r="10889" spans="11:12" ht="15" x14ac:dyDescent="0.25">
      <c r="K10889" s="94"/>
      <c r="L10889" s="94"/>
    </row>
    <row r="10890" spans="11:12" ht="15" x14ac:dyDescent="0.25">
      <c r="K10890" s="94"/>
      <c r="L10890" s="94"/>
    </row>
    <row r="10891" spans="11:12" ht="15" x14ac:dyDescent="0.25">
      <c r="K10891" s="94"/>
      <c r="L10891" s="94"/>
    </row>
    <row r="10892" spans="11:12" ht="15" x14ac:dyDescent="0.25">
      <c r="K10892" s="94"/>
      <c r="L10892" s="94"/>
    </row>
    <row r="10893" spans="11:12" ht="15" x14ac:dyDescent="0.25">
      <c r="K10893" s="94"/>
      <c r="L10893" s="94"/>
    </row>
    <row r="10894" spans="11:12" ht="15" x14ac:dyDescent="0.25">
      <c r="K10894" s="94"/>
      <c r="L10894" s="94"/>
    </row>
    <row r="10895" spans="11:12" ht="15" x14ac:dyDescent="0.25">
      <c r="K10895" s="94"/>
      <c r="L10895" s="94"/>
    </row>
    <row r="10896" spans="11:12" ht="15" x14ac:dyDescent="0.25">
      <c r="K10896" s="94"/>
      <c r="L10896" s="94"/>
    </row>
    <row r="10897" spans="11:12" ht="15" x14ac:dyDescent="0.25">
      <c r="K10897" s="94"/>
      <c r="L10897" s="94"/>
    </row>
    <row r="10898" spans="11:12" ht="15" x14ac:dyDescent="0.25">
      <c r="K10898" s="94"/>
      <c r="L10898" s="94"/>
    </row>
    <row r="10899" spans="11:12" ht="15" x14ac:dyDescent="0.25">
      <c r="K10899" s="94"/>
      <c r="L10899" s="94"/>
    </row>
    <row r="10900" spans="11:12" ht="15" x14ac:dyDescent="0.25">
      <c r="K10900" s="94"/>
      <c r="L10900" s="94"/>
    </row>
    <row r="10901" spans="11:12" ht="15" x14ac:dyDescent="0.25">
      <c r="K10901" s="94"/>
      <c r="L10901" s="94"/>
    </row>
    <row r="10902" spans="11:12" ht="15" x14ac:dyDescent="0.25">
      <c r="K10902" s="94"/>
      <c r="L10902" s="94"/>
    </row>
    <row r="10903" spans="11:12" ht="15" x14ac:dyDescent="0.25">
      <c r="K10903" s="94"/>
      <c r="L10903" s="94"/>
    </row>
    <row r="10904" spans="11:12" ht="15" x14ac:dyDescent="0.25">
      <c r="K10904" s="94"/>
      <c r="L10904" s="94"/>
    </row>
    <row r="10905" spans="11:12" ht="15" x14ac:dyDescent="0.25">
      <c r="K10905" s="94"/>
      <c r="L10905" s="94"/>
    </row>
    <row r="10906" spans="11:12" ht="15" x14ac:dyDescent="0.25">
      <c r="K10906" s="94"/>
      <c r="L10906" s="94"/>
    </row>
    <row r="10907" spans="11:12" ht="15" x14ac:dyDescent="0.25">
      <c r="K10907" s="94"/>
      <c r="L10907" s="94"/>
    </row>
    <row r="10908" spans="11:12" ht="15" x14ac:dyDescent="0.25">
      <c r="K10908" s="94"/>
      <c r="L10908" s="94"/>
    </row>
    <row r="10909" spans="11:12" ht="15" x14ac:dyDescent="0.25">
      <c r="K10909" s="94"/>
      <c r="L10909" s="94"/>
    </row>
    <row r="10910" spans="11:12" ht="15" x14ac:dyDescent="0.25">
      <c r="K10910" s="94"/>
      <c r="L10910" s="94"/>
    </row>
    <row r="10911" spans="11:12" ht="15" x14ac:dyDescent="0.25">
      <c r="K10911" s="94"/>
      <c r="L10911" s="94"/>
    </row>
    <row r="10912" spans="11:12" ht="15" x14ac:dyDescent="0.25">
      <c r="K10912" s="94"/>
      <c r="L10912" s="94"/>
    </row>
    <row r="10913" spans="11:12" ht="15" x14ac:dyDescent="0.25">
      <c r="K10913" s="94"/>
      <c r="L10913" s="94"/>
    </row>
    <row r="10914" spans="11:12" ht="15" x14ac:dyDescent="0.25">
      <c r="K10914" s="94"/>
      <c r="L10914" s="94"/>
    </row>
    <row r="10915" spans="11:12" ht="15" x14ac:dyDescent="0.25">
      <c r="K10915" s="94"/>
      <c r="L10915" s="94"/>
    </row>
    <row r="10916" spans="11:12" ht="15" x14ac:dyDescent="0.25">
      <c r="K10916" s="94"/>
      <c r="L10916" s="94"/>
    </row>
    <row r="10917" spans="11:12" ht="15" x14ac:dyDescent="0.25">
      <c r="K10917" s="94"/>
      <c r="L10917" s="94"/>
    </row>
    <row r="10918" spans="11:12" ht="15" x14ac:dyDescent="0.25">
      <c r="K10918" s="94"/>
      <c r="L10918" s="94"/>
    </row>
    <row r="10919" spans="11:12" ht="15" x14ac:dyDescent="0.25">
      <c r="K10919" s="94"/>
      <c r="L10919" s="94"/>
    </row>
    <row r="10920" spans="11:12" ht="15" x14ac:dyDescent="0.25">
      <c r="K10920" s="94"/>
      <c r="L10920" s="94"/>
    </row>
    <row r="10921" spans="11:12" ht="15" x14ac:dyDescent="0.25">
      <c r="K10921" s="94"/>
      <c r="L10921" s="94"/>
    </row>
    <row r="10922" spans="11:12" ht="15" x14ac:dyDescent="0.25">
      <c r="K10922" s="94"/>
      <c r="L10922" s="94"/>
    </row>
    <row r="10923" spans="11:12" ht="15" x14ac:dyDescent="0.25">
      <c r="K10923" s="94"/>
      <c r="L10923" s="94"/>
    </row>
    <row r="10924" spans="11:12" ht="15" x14ac:dyDescent="0.25">
      <c r="K10924" s="94"/>
      <c r="L10924" s="94"/>
    </row>
    <row r="10925" spans="11:12" ht="15" x14ac:dyDescent="0.25">
      <c r="K10925" s="94"/>
      <c r="L10925" s="94"/>
    </row>
    <row r="10926" spans="11:12" ht="15" x14ac:dyDescent="0.25">
      <c r="K10926" s="94"/>
      <c r="L10926" s="94"/>
    </row>
    <row r="10927" spans="11:12" ht="15" x14ac:dyDescent="0.25">
      <c r="K10927" s="94"/>
      <c r="L10927" s="94"/>
    </row>
    <row r="10928" spans="11:12" ht="15" x14ac:dyDescent="0.25">
      <c r="K10928" s="94"/>
      <c r="L10928" s="94"/>
    </row>
    <row r="10929" spans="11:12" ht="15" x14ac:dyDescent="0.25">
      <c r="K10929" s="94"/>
      <c r="L10929" s="94"/>
    </row>
    <row r="10930" spans="11:12" ht="15" x14ac:dyDescent="0.25">
      <c r="K10930" s="94"/>
      <c r="L10930" s="94"/>
    </row>
    <row r="10931" spans="11:12" ht="15" x14ac:dyDescent="0.25">
      <c r="K10931" s="94"/>
      <c r="L10931" s="94"/>
    </row>
    <row r="10932" spans="11:12" ht="15" x14ac:dyDescent="0.25">
      <c r="K10932" s="94"/>
      <c r="L10932" s="94"/>
    </row>
    <row r="10933" spans="11:12" ht="15" x14ac:dyDescent="0.25">
      <c r="K10933" s="94"/>
      <c r="L10933" s="94"/>
    </row>
    <row r="10934" spans="11:12" ht="15" x14ac:dyDescent="0.25">
      <c r="K10934" s="94"/>
      <c r="L10934" s="94"/>
    </row>
    <row r="10935" spans="11:12" ht="15" x14ac:dyDescent="0.25">
      <c r="K10935" s="94"/>
      <c r="L10935" s="94"/>
    </row>
    <row r="10936" spans="11:12" ht="15" x14ac:dyDescent="0.25">
      <c r="K10936" s="94"/>
      <c r="L10936" s="94"/>
    </row>
    <row r="10937" spans="11:12" ht="15" x14ac:dyDescent="0.25">
      <c r="K10937" s="94"/>
      <c r="L10937" s="94"/>
    </row>
    <row r="10938" spans="11:12" ht="15" x14ac:dyDescent="0.25">
      <c r="K10938" s="94"/>
      <c r="L10938" s="94"/>
    </row>
    <row r="10939" spans="11:12" ht="15" x14ac:dyDescent="0.25">
      <c r="K10939" s="94"/>
      <c r="L10939" s="94"/>
    </row>
    <row r="10940" spans="11:12" ht="15" x14ac:dyDescent="0.25">
      <c r="K10940" s="94"/>
      <c r="L10940" s="94"/>
    </row>
    <row r="10941" spans="11:12" ht="15" x14ac:dyDescent="0.25">
      <c r="K10941" s="94"/>
      <c r="L10941" s="94"/>
    </row>
    <row r="10942" spans="11:12" ht="15" x14ac:dyDescent="0.25">
      <c r="K10942" s="94"/>
      <c r="L10942" s="94"/>
    </row>
    <row r="10943" spans="11:12" ht="15" x14ac:dyDescent="0.25">
      <c r="K10943" s="94"/>
      <c r="L10943" s="94"/>
    </row>
    <row r="10944" spans="11:12" ht="15" x14ac:dyDescent="0.25">
      <c r="K10944" s="94"/>
      <c r="L10944" s="94"/>
    </row>
    <row r="10945" spans="11:12" ht="15" x14ac:dyDescent="0.25">
      <c r="K10945" s="94"/>
      <c r="L10945" s="94"/>
    </row>
    <row r="10946" spans="11:12" ht="15" x14ac:dyDescent="0.25">
      <c r="K10946" s="94"/>
      <c r="L10946" s="94"/>
    </row>
    <row r="10947" spans="11:12" ht="15" x14ac:dyDescent="0.25">
      <c r="K10947" s="94"/>
      <c r="L10947" s="94"/>
    </row>
    <row r="10948" spans="11:12" ht="15" x14ac:dyDescent="0.25">
      <c r="K10948" s="94"/>
      <c r="L10948" s="94"/>
    </row>
    <row r="10949" spans="11:12" ht="15" x14ac:dyDescent="0.25">
      <c r="K10949" s="94"/>
      <c r="L10949" s="94"/>
    </row>
    <row r="10950" spans="11:12" ht="15" x14ac:dyDescent="0.25">
      <c r="K10950" s="94"/>
      <c r="L10950" s="94"/>
    </row>
    <row r="10951" spans="11:12" ht="15" x14ac:dyDescent="0.25">
      <c r="K10951" s="94"/>
      <c r="L10951" s="94"/>
    </row>
    <row r="10952" spans="11:12" ht="15" x14ac:dyDescent="0.25">
      <c r="K10952" s="94"/>
      <c r="L10952" s="94"/>
    </row>
    <row r="10953" spans="11:12" ht="15" x14ac:dyDescent="0.25">
      <c r="K10953" s="94"/>
      <c r="L10953" s="94"/>
    </row>
    <row r="10954" spans="11:12" ht="15" x14ac:dyDescent="0.25">
      <c r="K10954" s="94"/>
      <c r="L10954" s="94"/>
    </row>
    <row r="10955" spans="11:12" ht="15" x14ac:dyDescent="0.25">
      <c r="K10955" s="94"/>
      <c r="L10955" s="94"/>
    </row>
    <row r="10956" spans="11:12" ht="15" x14ac:dyDescent="0.25">
      <c r="K10956" s="94"/>
      <c r="L10956" s="94"/>
    </row>
    <row r="10957" spans="11:12" ht="15" x14ac:dyDescent="0.25">
      <c r="K10957" s="94"/>
      <c r="L10957" s="94"/>
    </row>
    <row r="10958" spans="11:12" ht="15" x14ac:dyDescent="0.25">
      <c r="K10958" s="94"/>
      <c r="L10958" s="94"/>
    </row>
    <row r="10959" spans="11:12" ht="15" x14ac:dyDescent="0.25">
      <c r="K10959" s="94"/>
      <c r="L10959" s="94"/>
    </row>
    <row r="10960" spans="11:12" ht="15" x14ac:dyDescent="0.25">
      <c r="K10960" s="94"/>
      <c r="L10960" s="94"/>
    </row>
    <row r="10961" spans="11:12" ht="15" x14ac:dyDescent="0.25">
      <c r="K10961" s="94"/>
      <c r="L10961" s="94"/>
    </row>
    <row r="10962" spans="11:12" ht="15" x14ac:dyDescent="0.25">
      <c r="K10962" s="94"/>
      <c r="L10962" s="94"/>
    </row>
    <row r="10963" spans="11:12" ht="15" x14ac:dyDescent="0.25">
      <c r="K10963" s="94"/>
      <c r="L10963" s="94"/>
    </row>
    <row r="10964" spans="11:12" ht="15" x14ac:dyDescent="0.25">
      <c r="K10964" s="94"/>
      <c r="L10964" s="94"/>
    </row>
    <row r="10965" spans="11:12" ht="15" x14ac:dyDescent="0.25">
      <c r="K10965" s="94"/>
      <c r="L10965" s="94"/>
    </row>
    <row r="10966" spans="11:12" ht="15" x14ac:dyDescent="0.25">
      <c r="K10966" s="94"/>
      <c r="L10966" s="94"/>
    </row>
    <row r="10967" spans="11:12" ht="15" x14ac:dyDescent="0.25">
      <c r="K10967" s="94"/>
      <c r="L10967" s="94"/>
    </row>
    <row r="10968" spans="11:12" ht="15" x14ac:dyDescent="0.25">
      <c r="K10968" s="94"/>
      <c r="L10968" s="94"/>
    </row>
    <row r="10969" spans="11:12" ht="15" x14ac:dyDescent="0.25">
      <c r="K10969" s="94"/>
      <c r="L10969" s="94"/>
    </row>
    <row r="10970" spans="11:12" ht="15" x14ac:dyDescent="0.25">
      <c r="K10970" s="94"/>
      <c r="L10970" s="94"/>
    </row>
    <row r="10971" spans="11:12" ht="15" x14ac:dyDescent="0.25">
      <c r="K10971" s="94"/>
      <c r="L10971" s="94"/>
    </row>
    <row r="10972" spans="11:12" ht="15" x14ac:dyDescent="0.25">
      <c r="K10972" s="94"/>
      <c r="L10972" s="94"/>
    </row>
    <row r="10973" spans="11:12" ht="15" x14ac:dyDescent="0.25">
      <c r="K10973" s="94"/>
      <c r="L10973" s="94"/>
    </row>
    <row r="10974" spans="11:12" ht="15" x14ac:dyDescent="0.25">
      <c r="K10974" s="94"/>
      <c r="L10974" s="94"/>
    </row>
    <row r="10975" spans="11:12" ht="15" x14ac:dyDescent="0.25">
      <c r="K10975" s="94"/>
      <c r="L10975" s="94"/>
    </row>
    <row r="10976" spans="11:12" ht="15" x14ac:dyDescent="0.25">
      <c r="K10976" s="94"/>
      <c r="L10976" s="94"/>
    </row>
    <row r="10977" spans="11:12" ht="15" x14ac:dyDescent="0.25">
      <c r="K10977" s="94"/>
      <c r="L10977" s="94"/>
    </row>
    <row r="10978" spans="11:12" ht="15" x14ac:dyDescent="0.25">
      <c r="K10978" s="94"/>
      <c r="L10978" s="94"/>
    </row>
    <row r="10979" spans="11:12" ht="15" x14ac:dyDescent="0.25">
      <c r="K10979" s="94"/>
      <c r="L10979" s="94"/>
    </row>
    <row r="10980" spans="11:12" ht="15" x14ac:dyDescent="0.25">
      <c r="K10980" s="94"/>
      <c r="L10980" s="94"/>
    </row>
    <row r="10981" spans="11:12" ht="15" x14ac:dyDescent="0.25">
      <c r="K10981" s="94"/>
      <c r="L10981" s="94"/>
    </row>
    <row r="10982" spans="11:12" ht="15" x14ac:dyDescent="0.25">
      <c r="K10982" s="94"/>
      <c r="L10982" s="94"/>
    </row>
    <row r="10983" spans="11:12" ht="15" x14ac:dyDescent="0.25">
      <c r="K10983" s="94"/>
      <c r="L10983" s="94"/>
    </row>
    <row r="10984" spans="11:12" ht="15" x14ac:dyDescent="0.25">
      <c r="K10984" s="94"/>
      <c r="L10984" s="94"/>
    </row>
    <row r="10985" spans="11:12" ht="15" x14ac:dyDescent="0.25">
      <c r="K10985" s="94"/>
      <c r="L10985" s="94"/>
    </row>
    <row r="10986" spans="11:12" ht="15" x14ac:dyDescent="0.25">
      <c r="K10986" s="94"/>
      <c r="L10986" s="94"/>
    </row>
    <row r="10987" spans="11:12" ht="15" x14ac:dyDescent="0.25">
      <c r="K10987" s="94"/>
      <c r="L10987" s="94"/>
    </row>
    <row r="10988" spans="11:12" ht="15" x14ac:dyDescent="0.25">
      <c r="K10988" s="94"/>
      <c r="L10988" s="94"/>
    </row>
    <row r="10989" spans="11:12" ht="15" x14ac:dyDescent="0.25">
      <c r="K10989" s="94"/>
      <c r="L10989" s="94"/>
    </row>
    <row r="10990" spans="11:12" ht="15" x14ac:dyDescent="0.25">
      <c r="K10990" s="94"/>
      <c r="L10990" s="94"/>
    </row>
    <row r="10991" spans="11:12" ht="15" x14ac:dyDescent="0.25">
      <c r="K10991" s="94"/>
      <c r="L10991" s="94"/>
    </row>
    <row r="10992" spans="11:12" ht="15" x14ac:dyDescent="0.25">
      <c r="K10992" s="94"/>
      <c r="L10992" s="94"/>
    </row>
    <row r="10993" spans="11:12" ht="15" x14ac:dyDescent="0.25">
      <c r="K10993" s="94"/>
      <c r="L10993" s="94"/>
    </row>
    <row r="10994" spans="11:12" ht="15" x14ac:dyDescent="0.25">
      <c r="K10994" s="94"/>
      <c r="L10994" s="94"/>
    </row>
    <row r="10995" spans="11:12" ht="15" x14ac:dyDescent="0.25">
      <c r="K10995" s="94"/>
      <c r="L10995" s="94"/>
    </row>
    <row r="10996" spans="11:12" ht="15" x14ac:dyDescent="0.25">
      <c r="K10996" s="94"/>
      <c r="L10996" s="94"/>
    </row>
    <row r="10997" spans="11:12" ht="15" x14ac:dyDescent="0.25">
      <c r="K10997" s="94"/>
      <c r="L10997" s="94"/>
    </row>
    <row r="10998" spans="11:12" ht="15" x14ac:dyDescent="0.25">
      <c r="K10998" s="94"/>
      <c r="L10998" s="94"/>
    </row>
    <row r="10999" spans="11:12" ht="15" x14ac:dyDescent="0.25">
      <c r="K10999" s="94"/>
      <c r="L10999" s="94"/>
    </row>
    <row r="11000" spans="11:12" ht="15" x14ac:dyDescent="0.25">
      <c r="K11000" s="94"/>
      <c r="L11000" s="94"/>
    </row>
    <row r="11001" spans="11:12" ht="15" x14ac:dyDescent="0.25">
      <c r="K11001" s="94"/>
      <c r="L11001" s="94"/>
    </row>
    <row r="11002" spans="11:12" ht="15" x14ac:dyDescent="0.25">
      <c r="K11002" s="94"/>
      <c r="L11002" s="94"/>
    </row>
    <row r="11003" spans="11:12" ht="15" x14ac:dyDescent="0.25">
      <c r="K11003" s="94"/>
      <c r="L11003" s="94"/>
    </row>
    <row r="11004" spans="11:12" ht="15" x14ac:dyDescent="0.25">
      <c r="K11004" s="94"/>
      <c r="L11004" s="94"/>
    </row>
    <row r="11005" spans="11:12" ht="15" x14ac:dyDescent="0.25">
      <c r="K11005" s="94"/>
      <c r="L11005" s="94"/>
    </row>
    <row r="11006" spans="11:12" ht="15" x14ac:dyDescent="0.25">
      <c r="K11006" s="94"/>
      <c r="L11006" s="94"/>
    </row>
    <row r="11007" spans="11:12" ht="15" x14ac:dyDescent="0.25">
      <c r="K11007" s="94"/>
      <c r="L11007" s="94"/>
    </row>
    <row r="11008" spans="11:12" ht="15" x14ac:dyDescent="0.25">
      <c r="K11008" s="94"/>
      <c r="L11008" s="94"/>
    </row>
    <row r="11009" spans="11:12" ht="15" x14ac:dyDescent="0.25">
      <c r="K11009" s="94"/>
      <c r="L11009" s="94"/>
    </row>
    <row r="11010" spans="11:12" ht="15" x14ac:dyDescent="0.25">
      <c r="K11010" s="94"/>
      <c r="L11010" s="94"/>
    </row>
    <row r="11011" spans="11:12" ht="15" x14ac:dyDescent="0.25">
      <c r="K11011" s="94"/>
      <c r="L11011" s="94"/>
    </row>
    <row r="11012" spans="11:12" ht="15" x14ac:dyDescent="0.25">
      <c r="K11012" s="94"/>
      <c r="L11012" s="94"/>
    </row>
    <row r="11013" spans="11:12" ht="15" x14ac:dyDescent="0.25">
      <c r="K11013" s="94"/>
      <c r="L11013" s="94"/>
    </row>
    <row r="11014" spans="11:12" ht="15" x14ac:dyDescent="0.25">
      <c r="K11014" s="94"/>
      <c r="L11014" s="94"/>
    </row>
    <row r="11015" spans="11:12" ht="15" x14ac:dyDescent="0.25">
      <c r="K11015" s="94"/>
      <c r="L11015" s="94"/>
    </row>
    <row r="11016" spans="11:12" ht="15" x14ac:dyDescent="0.25">
      <c r="K11016" s="94"/>
      <c r="L11016" s="94"/>
    </row>
    <row r="11017" spans="11:12" ht="15" x14ac:dyDescent="0.25">
      <c r="K11017" s="94"/>
      <c r="L11017" s="94"/>
    </row>
    <row r="11018" spans="11:12" ht="15" x14ac:dyDescent="0.25">
      <c r="K11018" s="94"/>
      <c r="L11018" s="94"/>
    </row>
    <row r="11019" spans="11:12" ht="15" x14ac:dyDescent="0.25">
      <c r="K11019" s="94"/>
      <c r="L11019" s="94"/>
    </row>
    <row r="11020" spans="11:12" ht="15" x14ac:dyDescent="0.25">
      <c r="K11020" s="94"/>
      <c r="L11020" s="94"/>
    </row>
    <row r="11021" spans="11:12" ht="15" x14ac:dyDescent="0.25">
      <c r="K11021" s="94"/>
      <c r="L11021" s="94"/>
    </row>
    <row r="11022" spans="11:12" ht="15" x14ac:dyDescent="0.25">
      <c r="K11022" s="94"/>
      <c r="L11022" s="94"/>
    </row>
    <row r="11023" spans="11:12" ht="15" x14ac:dyDescent="0.25">
      <c r="K11023" s="94"/>
      <c r="L11023" s="94"/>
    </row>
    <row r="11024" spans="11:12" ht="15" x14ac:dyDescent="0.25">
      <c r="K11024" s="94"/>
      <c r="L11024" s="94"/>
    </row>
    <row r="11025" spans="11:12" ht="15" x14ac:dyDescent="0.25">
      <c r="K11025" s="94"/>
      <c r="L11025" s="94"/>
    </row>
    <row r="11026" spans="11:12" ht="15" x14ac:dyDescent="0.25">
      <c r="K11026" s="94"/>
      <c r="L11026" s="94"/>
    </row>
    <row r="11027" spans="11:12" ht="15" x14ac:dyDescent="0.25">
      <c r="K11027" s="94"/>
      <c r="L11027" s="94"/>
    </row>
    <row r="11028" spans="11:12" ht="15" x14ac:dyDescent="0.25">
      <c r="K11028" s="94"/>
      <c r="L11028" s="94"/>
    </row>
    <row r="11029" spans="11:12" ht="15" x14ac:dyDescent="0.25">
      <c r="K11029" s="94"/>
      <c r="L11029" s="94"/>
    </row>
    <row r="11030" spans="11:12" ht="15" x14ac:dyDescent="0.25">
      <c r="K11030" s="94"/>
      <c r="L11030" s="94"/>
    </row>
    <row r="11031" spans="11:12" ht="15" x14ac:dyDescent="0.25">
      <c r="K11031" s="94"/>
      <c r="L11031" s="94"/>
    </row>
    <row r="11032" spans="11:12" ht="15" x14ac:dyDescent="0.25">
      <c r="K11032" s="94"/>
      <c r="L11032" s="94"/>
    </row>
    <row r="11033" spans="11:12" ht="15" x14ac:dyDescent="0.25">
      <c r="K11033" s="94"/>
      <c r="L11033" s="94"/>
    </row>
    <row r="11034" spans="11:12" ht="15" x14ac:dyDescent="0.25">
      <c r="K11034" s="94"/>
      <c r="L11034" s="94"/>
    </row>
    <row r="11035" spans="11:12" ht="15" x14ac:dyDescent="0.25">
      <c r="K11035" s="94"/>
      <c r="L11035" s="94"/>
    </row>
    <row r="11036" spans="11:12" ht="15" x14ac:dyDescent="0.25">
      <c r="K11036" s="94"/>
      <c r="L11036" s="94"/>
    </row>
    <row r="11037" spans="11:12" ht="15" x14ac:dyDescent="0.25">
      <c r="K11037" s="94"/>
      <c r="L11037" s="94"/>
    </row>
    <row r="11038" spans="11:12" ht="15" x14ac:dyDescent="0.25">
      <c r="K11038" s="94"/>
      <c r="L11038" s="94"/>
    </row>
    <row r="11039" spans="11:12" ht="15" x14ac:dyDescent="0.25">
      <c r="K11039" s="94"/>
      <c r="L11039" s="94"/>
    </row>
    <row r="11040" spans="11:12" ht="15" x14ac:dyDescent="0.25">
      <c r="K11040" s="94"/>
      <c r="L11040" s="94"/>
    </row>
    <row r="11041" spans="11:12" ht="15" x14ac:dyDescent="0.25">
      <c r="K11041" s="94"/>
      <c r="L11041" s="94"/>
    </row>
    <row r="11042" spans="11:12" ht="15" x14ac:dyDescent="0.25">
      <c r="K11042" s="94"/>
      <c r="L11042" s="94"/>
    </row>
    <row r="11043" spans="11:12" ht="15" x14ac:dyDescent="0.25">
      <c r="K11043" s="94"/>
      <c r="L11043" s="94"/>
    </row>
    <row r="11044" spans="11:12" ht="15" x14ac:dyDescent="0.25">
      <c r="K11044" s="94"/>
      <c r="L11044" s="94"/>
    </row>
    <row r="11045" spans="11:12" ht="15" x14ac:dyDescent="0.25">
      <c r="K11045" s="94"/>
      <c r="L11045" s="94"/>
    </row>
    <row r="11046" spans="11:12" ht="15" x14ac:dyDescent="0.25">
      <c r="K11046" s="94"/>
      <c r="L11046" s="94"/>
    </row>
    <row r="11047" spans="11:12" ht="15" x14ac:dyDescent="0.25">
      <c r="K11047" s="94"/>
      <c r="L11047" s="94"/>
    </row>
    <row r="11048" spans="11:12" ht="15" x14ac:dyDescent="0.25">
      <c r="K11048" s="94"/>
      <c r="L11048" s="94"/>
    </row>
    <row r="11049" spans="11:12" ht="15" x14ac:dyDescent="0.25">
      <c r="K11049" s="94"/>
      <c r="L11049" s="94"/>
    </row>
    <row r="11050" spans="11:12" ht="15" x14ac:dyDescent="0.25">
      <c r="K11050" s="94"/>
      <c r="L11050" s="94"/>
    </row>
    <row r="11051" spans="11:12" ht="15" x14ac:dyDescent="0.25">
      <c r="K11051" s="94"/>
      <c r="L11051" s="94"/>
    </row>
    <row r="11052" spans="11:12" ht="15" x14ac:dyDescent="0.25">
      <c r="K11052" s="94"/>
      <c r="L11052" s="94"/>
    </row>
    <row r="11053" spans="11:12" ht="15" x14ac:dyDescent="0.25">
      <c r="K11053" s="94"/>
      <c r="L11053" s="94"/>
    </row>
    <row r="11054" spans="11:12" ht="15" x14ac:dyDescent="0.25">
      <c r="K11054" s="94"/>
      <c r="L11054" s="94"/>
    </row>
    <row r="11055" spans="11:12" ht="15" x14ac:dyDescent="0.25">
      <c r="K11055" s="94"/>
      <c r="L11055" s="94"/>
    </row>
    <row r="11056" spans="11:12" ht="15" x14ac:dyDescent="0.25">
      <c r="K11056" s="94"/>
      <c r="L11056" s="94"/>
    </row>
    <row r="11057" spans="11:12" ht="15" x14ac:dyDescent="0.25">
      <c r="K11057" s="94"/>
      <c r="L11057" s="94"/>
    </row>
    <row r="11058" spans="11:12" ht="15" x14ac:dyDescent="0.25">
      <c r="K11058" s="94"/>
      <c r="L11058" s="94"/>
    </row>
    <row r="11059" spans="11:12" ht="15" x14ac:dyDescent="0.25">
      <c r="K11059" s="94"/>
      <c r="L11059" s="94"/>
    </row>
    <row r="11060" spans="11:12" ht="15" x14ac:dyDescent="0.25">
      <c r="K11060" s="94"/>
      <c r="L11060" s="94"/>
    </row>
    <row r="11061" spans="11:12" ht="15" x14ac:dyDescent="0.25">
      <c r="K11061" s="94"/>
      <c r="L11061" s="94"/>
    </row>
    <row r="11062" spans="11:12" ht="15" x14ac:dyDescent="0.25">
      <c r="K11062" s="94"/>
      <c r="L11062" s="94"/>
    </row>
    <row r="11063" spans="11:12" ht="15" x14ac:dyDescent="0.25">
      <c r="K11063" s="94"/>
      <c r="L11063" s="94"/>
    </row>
    <row r="11064" spans="11:12" ht="15" x14ac:dyDescent="0.25">
      <c r="K11064" s="94"/>
      <c r="L11064" s="94"/>
    </row>
    <row r="11065" spans="11:12" ht="15" x14ac:dyDescent="0.25">
      <c r="K11065" s="94"/>
      <c r="L11065" s="94"/>
    </row>
    <row r="11066" spans="11:12" ht="15" x14ac:dyDescent="0.25">
      <c r="K11066" s="94"/>
      <c r="L11066" s="94"/>
    </row>
    <row r="11067" spans="11:12" ht="15" x14ac:dyDescent="0.25">
      <c r="K11067" s="94"/>
      <c r="L11067" s="94"/>
    </row>
    <row r="11068" spans="11:12" ht="15" x14ac:dyDescent="0.25">
      <c r="K11068" s="94"/>
      <c r="L11068" s="94"/>
    </row>
    <row r="11069" spans="11:12" ht="15" x14ac:dyDescent="0.25">
      <c r="K11069" s="94"/>
      <c r="L11069" s="94"/>
    </row>
    <row r="11070" spans="11:12" ht="15" x14ac:dyDescent="0.25">
      <c r="K11070" s="94"/>
      <c r="L11070" s="94"/>
    </row>
    <row r="11071" spans="11:12" ht="15" x14ac:dyDescent="0.25">
      <c r="K11071" s="94"/>
      <c r="L11071" s="94"/>
    </row>
    <row r="11072" spans="11:12" ht="15" x14ac:dyDescent="0.25">
      <c r="K11072" s="94"/>
      <c r="L11072" s="94"/>
    </row>
    <row r="11073" spans="11:12" ht="15" x14ac:dyDescent="0.25">
      <c r="K11073" s="94"/>
      <c r="L11073" s="94"/>
    </row>
    <row r="11074" spans="11:12" ht="15" x14ac:dyDescent="0.25">
      <c r="K11074" s="94"/>
      <c r="L11074" s="94"/>
    </row>
    <row r="11075" spans="11:12" ht="15" x14ac:dyDescent="0.25">
      <c r="K11075" s="94"/>
      <c r="L11075" s="94"/>
    </row>
    <row r="11076" spans="11:12" ht="15" x14ac:dyDescent="0.25">
      <c r="K11076" s="94"/>
      <c r="L11076" s="94"/>
    </row>
    <row r="11077" spans="11:12" ht="15" x14ac:dyDescent="0.25">
      <c r="K11077" s="94"/>
      <c r="L11077" s="94"/>
    </row>
    <row r="11078" spans="11:12" ht="15" x14ac:dyDescent="0.25">
      <c r="K11078" s="94"/>
      <c r="L11078" s="94"/>
    </row>
    <row r="11079" spans="11:12" ht="15" x14ac:dyDescent="0.25">
      <c r="K11079" s="94"/>
      <c r="L11079" s="94"/>
    </row>
    <row r="11080" spans="11:12" ht="15" x14ac:dyDescent="0.25">
      <c r="K11080" s="94"/>
      <c r="L11080" s="94"/>
    </row>
    <row r="11081" spans="11:12" ht="15" x14ac:dyDescent="0.25">
      <c r="K11081" s="94"/>
      <c r="L11081" s="94"/>
    </row>
    <row r="11082" spans="11:12" ht="15" x14ac:dyDescent="0.25">
      <c r="K11082" s="94"/>
      <c r="L11082" s="94"/>
    </row>
    <row r="11083" spans="11:12" ht="15" x14ac:dyDescent="0.25">
      <c r="K11083" s="94"/>
      <c r="L11083" s="94"/>
    </row>
    <row r="11084" spans="11:12" ht="15" x14ac:dyDescent="0.25">
      <c r="K11084" s="94"/>
      <c r="L11084" s="94"/>
    </row>
    <row r="11085" spans="11:12" ht="15" x14ac:dyDescent="0.25">
      <c r="K11085" s="94"/>
      <c r="L11085" s="94"/>
    </row>
    <row r="11086" spans="11:12" ht="15" x14ac:dyDescent="0.25">
      <c r="K11086" s="94"/>
      <c r="L11086" s="94"/>
    </row>
    <row r="11087" spans="11:12" ht="15" x14ac:dyDescent="0.25">
      <c r="K11087" s="94"/>
      <c r="L11087" s="94"/>
    </row>
    <row r="11088" spans="11:12" ht="15" x14ac:dyDescent="0.25">
      <c r="K11088" s="94"/>
      <c r="L11088" s="94"/>
    </row>
    <row r="11089" spans="11:12" ht="15" x14ac:dyDescent="0.25">
      <c r="K11089" s="94"/>
      <c r="L11089" s="94"/>
    </row>
    <row r="11090" spans="11:12" ht="15" x14ac:dyDescent="0.25">
      <c r="K11090" s="94"/>
      <c r="L11090" s="94"/>
    </row>
    <row r="11091" spans="11:12" ht="15" x14ac:dyDescent="0.25">
      <c r="K11091" s="94"/>
      <c r="L11091" s="94"/>
    </row>
    <row r="11092" spans="11:12" ht="15" x14ac:dyDescent="0.25">
      <c r="K11092" s="94"/>
      <c r="L11092" s="94"/>
    </row>
    <row r="11093" spans="11:12" ht="15" x14ac:dyDescent="0.25">
      <c r="K11093" s="94"/>
      <c r="L11093" s="94"/>
    </row>
    <row r="11094" spans="11:12" ht="15" x14ac:dyDescent="0.25">
      <c r="K11094" s="94"/>
      <c r="L11094" s="94"/>
    </row>
    <row r="11095" spans="11:12" ht="15" x14ac:dyDescent="0.25">
      <c r="K11095" s="94"/>
      <c r="L11095" s="94"/>
    </row>
    <row r="11096" spans="11:12" ht="15" x14ac:dyDescent="0.25">
      <c r="K11096" s="94"/>
      <c r="L11096" s="94"/>
    </row>
    <row r="11097" spans="11:12" ht="15" x14ac:dyDescent="0.25">
      <c r="K11097" s="94"/>
      <c r="L11097" s="94"/>
    </row>
    <row r="11098" spans="11:12" ht="15" x14ac:dyDescent="0.25">
      <c r="K11098" s="94"/>
      <c r="L11098" s="94"/>
    </row>
    <row r="11099" spans="11:12" ht="15" x14ac:dyDescent="0.25">
      <c r="K11099" s="94"/>
      <c r="L11099" s="94"/>
    </row>
    <row r="11100" spans="11:12" ht="15" x14ac:dyDescent="0.25">
      <c r="K11100" s="94"/>
      <c r="L11100" s="94"/>
    </row>
    <row r="11101" spans="11:12" ht="15" x14ac:dyDescent="0.25">
      <c r="K11101" s="94"/>
      <c r="L11101" s="94"/>
    </row>
    <row r="11102" spans="11:12" ht="15" x14ac:dyDescent="0.25">
      <c r="K11102" s="94"/>
      <c r="L11102" s="94"/>
    </row>
    <row r="11103" spans="11:12" ht="15" x14ac:dyDescent="0.25">
      <c r="K11103" s="94"/>
      <c r="L11103" s="94"/>
    </row>
    <row r="11104" spans="11:12" ht="15" x14ac:dyDescent="0.25">
      <c r="K11104" s="94"/>
      <c r="L11104" s="94"/>
    </row>
    <row r="11105" spans="11:12" ht="15" x14ac:dyDescent="0.25">
      <c r="K11105" s="94"/>
      <c r="L11105" s="94"/>
    </row>
    <row r="11106" spans="11:12" ht="15" x14ac:dyDescent="0.25">
      <c r="K11106" s="94"/>
      <c r="L11106" s="94"/>
    </row>
    <row r="11107" spans="11:12" ht="15" x14ac:dyDescent="0.25">
      <c r="K11107" s="94"/>
      <c r="L11107" s="94"/>
    </row>
    <row r="11108" spans="11:12" ht="15" x14ac:dyDescent="0.25">
      <c r="K11108" s="94"/>
      <c r="L11108" s="94"/>
    </row>
    <row r="11109" spans="11:12" ht="15" x14ac:dyDescent="0.25">
      <c r="K11109" s="94"/>
      <c r="L11109" s="94"/>
    </row>
    <row r="11110" spans="11:12" ht="15" x14ac:dyDescent="0.25">
      <c r="K11110" s="94"/>
      <c r="L11110" s="94"/>
    </row>
    <row r="11111" spans="11:12" ht="15" x14ac:dyDescent="0.25">
      <c r="K11111" s="94"/>
      <c r="L11111" s="94"/>
    </row>
    <row r="11112" spans="11:12" ht="15" x14ac:dyDescent="0.25">
      <c r="K11112" s="94"/>
      <c r="L11112" s="94"/>
    </row>
    <row r="11113" spans="11:12" ht="15" x14ac:dyDescent="0.25">
      <c r="K11113" s="94"/>
      <c r="L11113" s="94"/>
    </row>
    <row r="11114" spans="11:12" ht="15" x14ac:dyDescent="0.25">
      <c r="K11114" s="94"/>
      <c r="L11114" s="94"/>
    </row>
    <row r="11115" spans="11:12" ht="15" x14ac:dyDescent="0.25">
      <c r="K11115" s="94"/>
      <c r="L11115" s="94"/>
    </row>
    <row r="11116" spans="11:12" ht="15" x14ac:dyDescent="0.25">
      <c r="K11116" s="94"/>
      <c r="L11116" s="94"/>
    </row>
    <row r="11117" spans="11:12" ht="15" x14ac:dyDescent="0.25">
      <c r="K11117" s="94"/>
      <c r="L11117" s="94"/>
    </row>
    <row r="11118" spans="11:12" ht="15" x14ac:dyDescent="0.25">
      <c r="K11118" s="94"/>
      <c r="L11118" s="94"/>
    </row>
    <row r="11119" spans="11:12" ht="15" x14ac:dyDescent="0.25">
      <c r="K11119" s="94"/>
      <c r="L11119" s="94"/>
    </row>
    <row r="11120" spans="11:12" ht="15" x14ac:dyDescent="0.25">
      <c r="K11120" s="94"/>
      <c r="L11120" s="94"/>
    </row>
    <row r="11121" spans="11:12" ht="15" x14ac:dyDescent="0.25">
      <c r="K11121" s="94"/>
      <c r="L11121" s="94"/>
    </row>
    <row r="11122" spans="11:12" ht="15" x14ac:dyDescent="0.25">
      <c r="K11122" s="94"/>
      <c r="L11122" s="94"/>
    </row>
    <row r="11123" spans="11:12" ht="15" x14ac:dyDescent="0.25">
      <c r="K11123" s="94"/>
      <c r="L11123" s="94"/>
    </row>
    <row r="11124" spans="11:12" ht="15" x14ac:dyDescent="0.25">
      <c r="K11124" s="94"/>
      <c r="L11124" s="94"/>
    </row>
    <row r="11125" spans="11:12" ht="15" x14ac:dyDescent="0.25">
      <c r="K11125" s="94"/>
      <c r="L11125" s="94"/>
    </row>
    <row r="11126" spans="11:12" ht="15" x14ac:dyDescent="0.25">
      <c r="K11126" s="94"/>
      <c r="L11126" s="94"/>
    </row>
    <row r="11127" spans="11:12" ht="15" x14ac:dyDescent="0.25">
      <c r="K11127" s="94"/>
      <c r="L11127" s="94"/>
    </row>
    <row r="11128" spans="11:12" ht="15" x14ac:dyDescent="0.25">
      <c r="K11128" s="94"/>
      <c r="L11128" s="94"/>
    </row>
    <row r="11129" spans="11:12" ht="15" x14ac:dyDescent="0.25">
      <c r="K11129" s="94"/>
      <c r="L11129" s="94"/>
    </row>
    <row r="11130" spans="11:12" ht="15" x14ac:dyDescent="0.25">
      <c r="K11130" s="94"/>
      <c r="L11130" s="94"/>
    </row>
    <row r="11131" spans="11:12" ht="15" x14ac:dyDescent="0.25">
      <c r="K11131" s="94"/>
      <c r="L11131" s="94"/>
    </row>
    <row r="11132" spans="11:12" ht="15" x14ac:dyDescent="0.25">
      <c r="K11132" s="94"/>
      <c r="L11132" s="94"/>
    </row>
    <row r="11133" spans="11:12" ht="15" x14ac:dyDescent="0.25">
      <c r="K11133" s="94"/>
      <c r="L11133" s="94"/>
    </row>
    <row r="11134" spans="11:12" ht="15" x14ac:dyDescent="0.25">
      <c r="K11134" s="94"/>
      <c r="L11134" s="94"/>
    </row>
    <row r="11135" spans="11:12" ht="15" x14ac:dyDescent="0.25">
      <c r="K11135" s="94"/>
      <c r="L11135" s="94"/>
    </row>
    <row r="11136" spans="11:12" ht="15" x14ac:dyDescent="0.25">
      <c r="K11136" s="94"/>
      <c r="L11136" s="94"/>
    </row>
    <row r="11137" spans="11:12" ht="15" x14ac:dyDescent="0.25">
      <c r="K11137" s="94"/>
      <c r="L11137" s="94"/>
    </row>
    <row r="11138" spans="11:12" ht="15" x14ac:dyDescent="0.25">
      <c r="K11138" s="94"/>
      <c r="L11138" s="94"/>
    </row>
    <row r="11139" spans="11:12" ht="15" x14ac:dyDescent="0.25">
      <c r="K11139" s="94"/>
      <c r="L11139" s="94"/>
    </row>
    <row r="11140" spans="11:12" ht="15" x14ac:dyDescent="0.25">
      <c r="K11140" s="94"/>
      <c r="L11140" s="94"/>
    </row>
    <row r="11141" spans="11:12" ht="15" x14ac:dyDescent="0.25">
      <c r="K11141" s="94"/>
      <c r="L11141" s="94"/>
    </row>
    <row r="11142" spans="11:12" ht="15" x14ac:dyDescent="0.25">
      <c r="K11142" s="94"/>
      <c r="L11142" s="94"/>
    </row>
    <row r="11143" spans="11:12" ht="15" x14ac:dyDescent="0.25">
      <c r="K11143" s="94"/>
      <c r="L11143" s="94"/>
    </row>
    <row r="11144" spans="11:12" ht="15" x14ac:dyDescent="0.25">
      <c r="K11144" s="94"/>
      <c r="L11144" s="94"/>
    </row>
    <row r="11145" spans="11:12" ht="15" x14ac:dyDescent="0.25">
      <c r="K11145" s="94"/>
      <c r="L11145" s="94"/>
    </row>
    <row r="11146" spans="11:12" ht="15" x14ac:dyDescent="0.25">
      <c r="K11146" s="94"/>
      <c r="L11146" s="94"/>
    </row>
    <row r="11147" spans="11:12" ht="15" x14ac:dyDescent="0.25">
      <c r="K11147" s="94"/>
      <c r="L11147" s="94"/>
    </row>
    <row r="11148" spans="11:12" ht="15" x14ac:dyDescent="0.25">
      <c r="K11148" s="94"/>
      <c r="L11148" s="94"/>
    </row>
    <row r="11149" spans="11:12" ht="15" x14ac:dyDescent="0.25">
      <c r="K11149" s="94"/>
      <c r="L11149" s="94"/>
    </row>
    <row r="11150" spans="11:12" ht="15" x14ac:dyDescent="0.25">
      <c r="K11150" s="94"/>
      <c r="L11150" s="94"/>
    </row>
    <row r="11151" spans="11:12" ht="15" x14ac:dyDescent="0.25">
      <c r="K11151" s="94"/>
      <c r="L11151" s="94"/>
    </row>
    <row r="11152" spans="11:12" ht="15" x14ac:dyDescent="0.25">
      <c r="K11152" s="94"/>
      <c r="L11152" s="94"/>
    </row>
    <row r="11153" spans="11:12" ht="15" x14ac:dyDescent="0.25">
      <c r="K11153" s="94"/>
      <c r="L11153" s="94"/>
    </row>
    <row r="11154" spans="11:12" ht="15" x14ac:dyDescent="0.25">
      <c r="K11154" s="94"/>
      <c r="L11154" s="94"/>
    </row>
    <row r="11155" spans="11:12" ht="15" x14ac:dyDescent="0.25">
      <c r="K11155" s="94"/>
      <c r="L11155" s="94"/>
    </row>
    <row r="11156" spans="11:12" ht="15" x14ac:dyDescent="0.25">
      <c r="K11156" s="94"/>
      <c r="L11156" s="94"/>
    </row>
    <row r="11157" spans="11:12" ht="15" x14ac:dyDescent="0.25">
      <c r="K11157" s="94"/>
      <c r="L11157" s="94"/>
    </row>
    <row r="11158" spans="11:12" ht="15" x14ac:dyDescent="0.25">
      <c r="K11158" s="94"/>
      <c r="L11158" s="94"/>
    </row>
    <row r="11159" spans="11:12" ht="15" x14ac:dyDescent="0.25">
      <c r="K11159" s="94"/>
      <c r="L11159" s="94"/>
    </row>
    <row r="11160" spans="11:12" ht="15" x14ac:dyDescent="0.25">
      <c r="K11160" s="94"/>
      <c r="L11160" s="94"/>
    </row>
    <row r="11161" spans="11:12" ht="15" x14ac:dyDescent="0.25">
      <c r="K11161" s="94"/>
      <c r="L11161" s="94"/>
    </row>
    <row r="11162" spans="11:12" ht="15" x14ac:dyDescent="0.25">
      <c r="K11162" s="94"/>
      <c r="L11162" s="94"/>
    </row>
    <row r="11163" spans="11:12" ht="15" x14ac:dyDescent="0.25">
      <c r="K11163" s="94"/>
      <c r="L11163" s="94"/>
    </row>
    <row r="11164" spans="11:12" ht="15" x14ac:dyDescent="0.25">
      <c r="K11164" s="94"/>
      <c r="L11164" s="94"/>
    </row>
    <row r="11165" spans="11:12" ht="15" x14ac:dyDescent="0.25">
      <c r="K11165" s="94"/>
      <c r="L11165" s="94"/>
    </row>
    <row r="11166" spans="11:12" ht="15" x14ac:dyDescent="0.25">
      <c r="K11166" s="94"/>
      <c r="L11166" s="94"/>
    </row>
    <row r="11167" spans="11:12" ht="15" x14ac:dyDescent="0.25">
      <c r="K11167" s="94"/>
      <c r="L11167" s="94"/>
    </row>
    <row r="11168" spans="11:12" ht="15" x14ac:dyDescent="0.25">
      <c r="K11168" s="94"/>
      <c r="L11168" s="94"/>
    </row>
    <row r="11169" spans="11:12" ht="15" x14ac:dyDescent="0.25">
      <c r="K11169" s="94"/>
      <c r="L11169" s="94"/>
    </row>
    <row r="11170" spans="11:12" ht="15" x14ac:dyDescent="0.25">
      <c r="K11170" s="94"/>
      <c r="L11170" s="94"/>
    </row>
    <row r="11171" spans="11:12" ht="15" x14ac:dyDescent="0.25">
      <c r="K11171" s="94"/>
      <c r="L11171" s="94"/>
    </row>
    <row r="11172" spans="11:12" ht="15" x14ac:dyDescent="0.25">
      <c r="K11172" s="94"/>
      <c r="L11172" s="94"/>
    </row>
    <row r="11173" spans="11:12" ht="15" x14ac:dyDescent="0.25">
      <c r="K11173" s="94"/>
      <c r="L11173" s="94"/>
    </row>
    <row r="11174" spans="11:12" ht="15" x14ac:dyDescent="0.25">
      <c r="K11174" s="94"/>
      <c r="L11174" s="94"/>
    </row>
    <row r="11175" spans="11:12" ht="15" x14ac:dyDescent="0.25">
      <c r="K11175" s="94"/>
      <c r="L11175" s="94"/>
    </row>
    <row r="11176" spans="11:12" ht="15" x14ac:dyDescent="0.25">
      <c r="K11176" s="94"/>
      <c r="L11176" s="94"/>
    </row>
    <row r="11177" spans="11:12" ht="15" x14ac:dyDescent="0.25">
      <c r="K11177" s="94"/>
      <c r="L11177" s="94"/>
    </row>
    <row r="11178" spans="11:12" ht="15" x14ac:dyDescent="0.25">
      <c r="K11178" s="94"/>
      <c r="L11178" s="94"/>
    </row>
    <row r="11179" spans="11:12" ht="15" x14ac:dyDescent="0.25">
      <c r="K11179" s="94"/>
      <c r="L11179" s="94"/>
    </row>
    <row r="11180" spans="11:12" ht="15" x14ac:dyDescent="0.25">
      <c r="K11180" s="94"/>
      <c r="L11180" s="94"/>
    </row>
    <row r="11181" spans="11:12" ht="15" x14ac:dyDescent="0.25">
      <c r="K11181" s="94"/>
      <c r="L11181" s="94"/>
    </row>
    <row r="11182" spans="11:12" ht="15" x14ac:dyDescent="0.25">
      <c r="K11182" s="94"/>
      <c r="L11182" s="94"/>
    </row>
    <row r="11183" spans="11:12" ht="15" x14ac:dyDescent="0.25">
      <c r="K11183" s="94"/>
      <c r="L11183" s="94"/>
    </row>
    <row r="11184" spans="11:12" ht="15" x14ac:dyDescent="0.25">
      <c r="K11184" s="94"/>
      <c r="L11184" s="94"/>
    </row>
    <row r="11185" spans="11:12" ht="15" x14ac:dyDescent="0.25">
      <c r="K11185" s="94"/>
      <c r="L11185" s="94"/>
    </row>
    <row r="11186" spans="11:12" ht="15" x14ac:dyDescent="0.25">
      <c r="K11186" s="94"/>
      <c r="L11186" s="94"/>
    </row>
    <row r="11187" spans="11:12" ht="15" x14ac:dyDescent="0.25">
      <c r="K11187" s="94"/>
      <c r="L11187" s="94"/>
    </row>
    <row r="11188" spans="11:12" ht="15" x14ac:dyDescent="0.25">
      <c r="K11188" s="94"/>
      <c r="L11188" s="94"/>
    </row>
    <row r="11189" spans="11:12" ht="15" x14ac:dyDescent="0.25">
      <c r="K11189" s="94"/>
      <c r="L11189" s="94"/>
    </row>
    <row r="11190" spans="11:12" ht="15" x14ac:dyDescent="0.25">
      <c r="K11190" s="94"/>
      <c r="L11190" s="94"/>
    </row>
    <row r="11191" spans="11:12" ht="15" x14ac:dyDescent="0.25">
      <c r="K11191" s="94"/>
      <c r="L11191" s="94"/>
    </row>
    <row r="11192" spans="11:12" ht="15" x14ac:dyDescent="0.25">
      <c r="K11192" s="94"/>
      <c r="L11192" s="94"/>
    </row>
    <row r="11193" spans="11:12" ht="15" x14ac:dyDescent="0.25">
      <c r="K11193" s="94"/>
      <c r="L11193" s="94"/>
    </row>
    <row r="11194" spans="11:12" ht="15" x14ac:dyDescent="0.25">
      <c r="K11194" s="94"/>
      <c r="L11194" s="94"/>
    </row>
    <row r="11195" spans="11:12" ht="15" x14ac:dyDescent="0.25">
      <c r="K11195" s="94"/>
      <c r="L11195" s="94"/>
    </row>
    <row r="11196" spans="11:12" ht="15" x14ac:dyDescent="0.25">
      <c r="K11196" s="94"/>
      <c r="L11196" s="94"/>
    </row>
    <row r="11197" spans="11:12" ht="15" x14ac:dyDescent="0.25">
      <c r="K11197" s="94"/>
      <c r="L11197" s="94"/>
    </row>
    <row r="11198" spans="11:12" ht="15" x14ac:dyDescent="0.25">
      <c r="K11198" s="94"/>
      <c r="L11198" s="94"/>
    </row>
    <row r="11199" spans="11:12" ht="15" x14ac:dyDescent="0.25">
      <c r="K11199" s="94"/>
      <c r="L11199" s="94"/>
    </row>
    <row r="11200" spans="11:12" ht="15" x14ac:dyDescent="0.25">
      <c r="K11200" s="94"/>
      <c r="L11200" s="94"/>
    </row>
    <row r="11201" spans="11:12" ht="15" x14ac:dyDescent="0.25">
      <c r="K11201" s="94"/>
      <c r="L11201" s="94"/>
    </row>
    <row r="11202" spans="11:12" ht="15" x14ac:dyDescent="0.25">
      <c r="K11202" s="94"/>
      <c r="L11202" s="94"/>
    </row>
    <row r="11203" spans="11:12" ht="15" x14ac:dyDescent="0.25">
      <c r="K11203" s="94"/>
      <c r="L11203" s="94"/>
    </row>
    <row r="11204" spans="11:12" ht="15" x14ac:dyDescent="0.25">
      <c r="K11204" s="94"/>
      <c r="L11204" s="94"/>
    </row>
    <row r="11205" spans="11:12" ht="15" x14ac:dyDescent="0.25">
      <c r="K11205" s="94"/>
      <c r="L11205" s="94"/>
    </row>
    <row r="11206" spans="11:12" ht="15" x14ac:dyDescent="0.25">
      <c r="K11206" s="94"/>
      <c r="L11206" s="94"/>
    </row>
    <row r="11207" spans="11:12" ht="15" x14ac:dyDescent="0.25">
      <c r="K11207" s="94"/>
      <c r="L11207" s="94"/>
    </row>
    <row r="11208" spans="11:12" ht="15" x14ac:dyDescent="0.25">
      <c r="K11208" s="94"/>
      <c r="L11208" s="94"/>
    </row>
    <row r="11209" spans="11:12" ht="15" x14ac:dyDescent="0.25">
      <c r="K11209" s="94"/>
      <c r="L11209" s="94"/>
    </row>
    <row r="11210" spans="11:12" ht="15" x14ac:dyDescent="0.25">
      <c r="K11210" s="94"/>
      <c r="L11210" s="94"/>
    </row>
    <row r="11211" spans="11:12" ht="15" x14ac:dyDescent="0.25">
      <c r="K11211" s="94"/>
      <c r="L11211" s="94"/>
    </row>
    <row r="11212" spans="11:12" ht="15" x14ac:dyDescent="0.25">
      <c r="K11212" s="94"/>
      <c r="L11212" s="94"/>
    </row>
    <row r="11213" spans="11:12" ht="15" x14ac:dyDescent="0.25">
      <c r="K11213" s="94"/>
      <c r="L11213" s="94"/>
    </row>
    <row r="11214" spans="11:12" ht="15" x14ac:dyDescent="0.25">
      <c r="K11214" s="94"/>
      <c r="L11214" s="94"/>
    </row>
    <row r="11215" spans="11:12" ht="15" x14ac:dyDescent="0.25">
      <c r="K11215" s="94"/>
      <c r="L11215" s="94"/>
    </row>
    <row r="11216" spans="11:12" ht="15" x14ac:dyDescent="0.25">
      <c r="K11216" s="94"/>
      <c r="L11216" s="94"/>
    </row>
    <row r="11217" spans="11:12" ht="15" x14ac:dyDescent="0.25">
      <c r="K11217" s="94"/>
      <c r="L11217" s="94"/>
    </row>
    <row r="11218" spans="11:12" ht="15" x14ac:dyDescent="0.25">
      <c r="K11218" s="94"/>
      <c r="L11218" s="94"/>
    </row>
    <row r="11219" spans="11:12" ht="15" x14ac:dyDescent="0.25">
      <c r="K11219" s="94"/>
      <c r="L11219" s="94"/>
    </row>
    <row r="11220" spans="11:12" ht="15" x14ac:dyDescent="0.25">
      <c r="K11220" s="94"/>
      <c r="L11220" s="94"/>
    </row>
    <row r="11221" spans="11:12" ht="15" x14ac:dyDescent="0.25">
      <c r="K11221" s="94"/>
      <c r="L11221" s="94"/>
    </row>
    <row r="11222" spans="11:12" ht="15" x14ac:dyDescent="0.25">
      <c r="K11222" s="94"/>
      <c r="L11222" s="94"/>
    </row>
    <row r="11223" spans="11:12" ht="15" x14ac:dyDescent="0.25">
      <c r="K11223" s="94"/>
      <c r="L11223" s="94"/>
    </row>
    <row r="11224" spans="11:12" ht="15" x14ac:dyDescent="0.25">
      <c r="K11224" s="94"/>
      <c r="L11224" s="94"/>
    </row>
    <row r="11225" spans="11:12" ht="15" x14ac:dyDescent="0.25">
      <c r="K11225" s="94"/>
      <c r="L11225" s="94"/>
    </row>
    <row r="11226" spans="11:12" ht="15" x14ac:dyDescent="0.25">
      <c r="K11226" s="94"/>
      <c r="L11226" s="94"/>
    </row>
    <row r="11227" spans="11:12" ht="15" x14ac:dyDescent="0.25">
      <c r="K11227" s="94"/>
      <c r="L11227" s="94"/>
    </row>
    <row r="11228" spans="11:12" ht="15" x14ac:dyDescent="0.25">
      <c r="K11228" s="94"/>
      <c r="L11228" s="94"/>
    </row>
    <row r="11229" spans="11:12" ht="15" x14ac:dyDescent="0.25">
      <c r="K11229" s="94"/>
      <c r="L11229" s="94"/>
    </row>
    <row r="11230" spans="11:12" ht="15" x14ac:dyDescent="0.25">
      <c r="K11230" s="94"/>
      <c r="L11230" s="94"/>
    </row>
    <row r="11231" spans="11:12" ht="15" x14ac:dyDescent="0.25">
      <c r="K11231" s="94"/>
      <c r="L11231" s="94"/>
    </row>
    <row r="11232" spans="11:12" ht="15" x14ac:dyDescent="0.25">
      <c r="K11232" s="94"/>
      <c r="L11232" s="94"/>
    </row>
    <row r="11233" spans="11:12" ht="15" x14ac:dyDescent="0.25">
      <c r="K11233" s="94"/>
      <c r="L11233" s="94"/>
    </row>
    <row r="11234" spans="11:12" ht="15" x14ac:dyDescent="0.25">
      <c r="K11234" s="94"/>
      <c r="L11234" s="94"/>
    </row>
    <row r="11235" spans="11:12" ht="15" x14ac:dyDescent="0.25">
      <c r="K11235" s="94"/>
      <c r="L11235" s="94"/>
    </row>
    <row r="11236" spans="11:12" ht="15" x14ac:dyDescent="0.25">
      <c r="K11236" s="94"/>
      <c r="L11236" s="94"/>
    </row>
    <row r="11237" spans="11:12" ht="15" x14ac:dyDescent="0.25">
      <c r="K11237" s="94"/>
      <c r="L11237" s="94"/>
    </row>
    <row r="11238" spans="11:12" ht="15" x14ac:dyDescent="0.25">
      <c r="K11238" s="94"/>
      <c r="L11238" s="94"/>
    </row>
    <row r="11239" spans="11:12" ht="15" x14ac:dyDescent="0.25">
      <c r="K11239" s="94"/>
      <c r="L11239" s="94"/>
    </row>
    <row r="11240" spans="11:12" ht="15" x14ac:dyDescent="0.25">
      <c r="K11240" s="94"/>
      <c r="L11240" s="94"/>
    </row>
    <row r="11241" spans="11:12" ht="15" x14ac:dyDescent="0.25">
      <c r="K11241" s="94"/>
      <c r="L11241" s="94"/>
    </row>
    <row r="11242" spans="11:12" ht="15" x14ac:dyDescent="0.25">
      <c r="K11242" s="94"/>
      <c r="L11242" s="94"/>
    </row>
    <row r="11243" spans="11:12" ht="15" x14ac:dyDescent="0.25">
      <c r="K11243" s="94"/>
      <c r="L11243" s="94"/>
    </row>
    <row r="11244" spans="11:12" ht="15" x14ac:dyDescent="0.25">
      <c r="K11244" s="94"/>
      <c r="L11244" s="94"/>
    </row>
    <row r="11245" spans="11:12" ht="15" x14ac:dyDescent="0.25">
      <c r="K11245" s="94"/>
      <c r="L11245" s="94"/>
    </row>
    <row r="11246" spans="11:12" ht="15" x14ac:dyDescent="0.25">
      <c r="K11246" s="94"/>
      <c r="L11246" s="94"/>
    </row>
    <row r="11247" spans="11:12" ht="15" x14ac:dyDescent="0.25">
      <c r="K11247" s="94"/>
      <c r="L11247" s="94"/>
    </row>
    <row r="11248" spans="11:12" ht="15" x14ac:dyDescent="0.25">
      <c r="K11248" s="94"/>
      <c r="L11248" s="94"/>
    </row>
    <row r="11249" spans="11:12" ht="15" x14ac:dyDescent="0.25">
      <c r="K11249" s="94"/>
      <c r="L11249" s="94"/>
    </row>
    <row r="11250" spans="11:12" ht="15" x14ac:dyDescent="0.25">
      <c r="K11250" s="94"/>
      <c r="L11250" s="94"/>
    </row>
    <row r="11251" spans="11:12" ht="15" x14ac:dyDescent="0.25">
      <c r="K11251" s="94"/>
      <c r="L11251" s="94"/>
    </row>
    <row r="11252" spans="11:12" ht="15" x14ac:dyDescent="0.25">
      <c r="K11252" s="94"/>
      <c r="L11252" s="94"/>
    </row>
    <row r="11253" spans="11:12" ht="15" x14ac:dyDescent="0.25">
      <c r="K11253" s="94"/>
      <c r="L11253" s="94"/>
    </row>
    <row r="11254" spans="11:12" ht="15" x14ac:dyDescent="0.25">
      <c r="K11254" s="94"/>
      <c r="L11254" s="94"/>
    </row>
    <row r="11255" spans="11:12" ht="15" x14ac:dyDescent="0.25">
      <c r="K11255" s="94"/>
      <c r="L11255" s="94"/>
    </row>
    <row r="11256" spans="11:12" ht="15" x14ac:dyDescent="0.25">
      <c r="K11256" s="94"/>
      <c r="L11256" s="94"/>
    </row>
    <row r="11257" spans="11:12" ht="15" x14ac:dyDescent="0.25">
      <c r="K11257" s="94"/>
      <c r="L11257" s="94"/>
    </row>
    <row r="11258" spans="11:12" ht="15" x14ac:dyDescent="0.25">
      <c r="K11258" s="94"/>
      <c r="L11258" s="94"/>
    </row>
    <row r="11259" spans="11:12" ht="15" x14ac:dyDescent="0.25">
      <c r="K11259" s="94"/>
      <c r="L11259" s="94"/>
    </row>
    <row r="11260" spans="11:12" ht="15" x14ac:dyDescent="0.25">
      <c r="K11260" s="94"/>
      <c r="L11260" s="94"/>
    </row>
    <row r="11261" spans="11:12" ht="15" x14ac:dyDescent="0.25">
      <c r="K11261" s="94"/>
      <c r="L11261" s="94"/>
    </row>
    <row r="11262" spans="11:12" ht="15" x14ac:dyDescent="0.25">
      <c r="K11262" s="94"/>
      <c r="L11262" s="94"/>
    </row>
    <row r="11263" spans="11:12" ht="15" x14ac:dyDescent="0.25">
      <c r="K11263" s="94"/>
      <c r="L11263" s="94"/>
    </row>
    <row r="11264" spans="11:12" ht="15" x14ac:dyDescent="0.25">
      <c r="K11264" s="94"/>
      <c r="L11264" s="94"/>
    </row>
    <row r="11265" spans="11:12" ht="15" x14ac:dyDescent="0.25">
      <c r="K11265" s="94"/>
      <c r="L11265" s="94"/>
    </row>
    <row r="11266" spans="11:12" ht="15" x14ac:dyDescent="0.25">
      <c r="K11266" s="94"/>
      <c r="L11266" s="94"/>
    </row>
    <row r="11267" spans="11:12" ht="15" x14ac:dyDescent="0.25">
      <c r="K11267" s="94"/>
      <c r="L11267" s="94"/>
    </row>
    <row r="11268" spans="11:12" ht="15" x14ac:dyDescent="0.25">
      <c r="K11268" s="94"/>
      <c r="L11268" s="94"/>
    </row>
    <row r="11269" spans="11:12" ht="15" x14ac:dyDescent="0.25">
      <c r="K11269" s="94"/>
      <c r="L11269" s="94"/>
    </row>
    <row r="11270" spans="11:12" ht="15" x14ac:dyDescent="0.25">
      <c r="K11270" s="94"/>
      <c r="L11270" s="94"/>
    </row>
    <row r="11271" spans="11:12" ht="15" x14ac:dyDescent="0.25">
      <c r="K11271" s="94"/>
      <c r="L11271" s="94"/>
    </row>
    <row r="11272" spans="11:12" ht="15" x14ac:dyDescent="0.25">
      <c r="K11272" s="94"/>
      <c r="L11272" s="94"/>
    </row>
    <row r="11273" spans="11:12" ht="15" x14ac:dyDescent="0.25">
      <c r="K11273" s="94"/>
      <c r="L11273" s="94"/>
    </row>
    <row r="11274" spans="11:12" ht="15" x14ac:dyDescent="0.25">
      <c r="K11274" s="94"/>
      <c r="L11274" s="94"/>
    </row>
    <row r="11275" spans="11:12" ht="15" x14ac:dyDescent="0.25">
      <c r="K11275" s="94"/>
      <c r="L11275" s="94"/>
    </row>
    <row r="11276" spans="11:12" ht="15" x14ac:dyDescent="0.25">
      <c r="K11276" s="94"/>
      <c r="L11276" s="94"/>
    </row>
    <row r="11277" spans="11:12" ht="15" x14ac:dyDescent="0.25">
      <c r="K11277" s="94"/>
      <c r="L11277" s="94"/>
    </row>
    <row r="11278" spans="11:12" ht="15" x14ac:dyDescent="0.25">
      <c r="K11278" s="94"/>
      <c r="L11278" s="94"/>
    </row>
    <row r="11279" spans="11:12" ht="15" x14ac:dyDescent="0.25">
      <c r="K11279" s="94"/>
      <c r="L11279" s="94"/>
    </row>
    <row r="11280" spans="11:12" ht="15" x14ac:dyDescent="0.25">
      <c r="K11280" s="94"/>
      <c r="L11280" s="94"/>
    </row>
    <row r="11281" spans="11:12" ht="15" x14ac:dyDescent="0.25">
      <c r="K11281" s="94"/>
      <c r="L11281" s="94"/>
    </row>
    <row r="11282" spans="11:12" ht="15" x14ac:dyDescent="0.25">
      <c r="K11282" s="94"/>
      <c r="L11282" s="94"/>
    </row>
    <row r="11283" spans="11:12" ht="15" x14ac:dyDescent="0.25">
      <c r="K11283" s="94"/>
      <c r="L11283" s="94"/>
    </row>
    <row r="11284" spans="11:12" ht="15" x14ac:dyDescent="0.25">
      <c r="K11284" s="94"/>
      <c r="L11284" s="94"/>
    </row>
    <row r="11285" spans="11:12" ht="15" x14ac:dyDescent="0.25">
      <c r="K11285" s="94"/>
      <c r="L11285" s="94"/>
    </row>
    <row r="11286" spans="11:12" ht="15" x14ac:dyDescent="0.25">
      <c r="K11286" s="94"/>
      <c r="L11286" s="94"/>
    </row>
    <row r="11287" spans="11:12" ht="15" x14ac:dyDescent="0.25">
      <c r="K11287" s="94"/>
      <c r="L11287" s="94"/>
    </row>
    <row r="11288" spans="11:12" ht="15" x14ac:dyDescent="0.25">
      <c r="K11288" s="94"/>
      <c r="L11288" s="94"/>
    </row>
    <row r="11289" spans="11:12" ht="15" x14ac:dyDescent="0.25">
      <c r="K11289" s="94"/>
      <c r="L11289" s="94"/>
    </row>
    <row r="11290" spans="11:12" ht="15" x14ac:dyDescent="0.25">
      <c r="K11290" s="94"/>
      <c r="L11290" s="94"/>
    </row>
    <row r="11291" spans="11:12" ht="15" x14ac:dyDescent="0.25">
      <c r="K11291" s="94"/>
      <c r="L11291" s="94"/>
    </row>
    <row r="11292" spans="11:12" ht="15" x14ac:dyDescent="0.25">
      <c r="K11292" s="94"/>
      <c r="L11292" s="94"/>
    </row>
    <row r="11293" spans="11:12" ht="15" x14ac:dyDescent="0.25">
      <c r="K11293" s="94"/>
      <c r="L11293" s="94"/>
    </row>
    <row r="11294" spans="11:12" ht="15" x14ac:dyDescent="0.25">
      <c r="K11294" s="94"/>
      <c r="L11294" s="94"/>
    </row>
    <row r="11295" spans="11:12" ht="15" x14ac:dyDescent="0.25">
      <c r="K11295" s="94"/>
      <c r="L11295" s="94"/>
    </row>
    <row r="11296" spans="11:12" ht="15" x14ac:dyDescent="0.25">
      <c r="K11296" s="94"/>
      <c r="L11296" s="94"/>
    </row>
    <row r="11297" spans="11:12" ht="15" x14ac:dyDescent="0.25">
      <c r="K11297" s="94"/>
      <c r="L11297" s="94"/>
    </row>
    <row r="11298" spans="11:12" ht="15" x14ac:dyDescent="0.25">
      <c r="K11298" s="94"/>
      <c r="L11298" s="94"/>
    </row>
    <row r="11299" spans="11:12" ht="15" x14ac:dyDescent="0.25">
      <c r="K11299" s="94"/>
      <c r="L11299" s="94"/>
    </row>
    <row r="11300" spans="11:12" ht="15" x14ac:dyDescent="0.25">
      <c r="K11300" s="94"/>
      <c r="L11300" s="94"/>
    </row>
    <row r="11301" spans="11:12" ht="15" x14ac:dyDescent="0.25">
      <c r="K11301" s="94"/>
      <c r="L11301" s="94"/>
    </row>
    <row r="11302" spans="11:12" ht="15" x14ac:dyDescent="0.25">
      <c r="K11302" s="94"/>
      <c r="L11302" s="94"/>
    </row>
    <row r="11303" spans="11:12" ht="15" x14ac:dyDescent="0.25">
      <c r="K11303" s="94"/>
      <c r="L11303" s="94"/>
    </row>
    <row r="11304" spans="11:12" ht="15" x14ac:dyDescent="0.25">
      <c r="K11304" s="94"/>
      <c r="L11304" s="94"/>
    </row>
    <row r="11305" spans="11:12" ht="15" x14ac:dyDescent="0.25">
      <c r="K11305" s="94"/>
      <c r="L11305" s="94"/>
    </row>
    <row r="11306" spans="11:12" ht="15" x14ac:dyDescent="0.25">
      <c r="K11306" s="94"/>
      <c r="L11306" s="94"/>
    </row>
    <row r="11307" spans="11:12" ht="15" x14ac:dyDescent="0.25">
      <c r="K11307" s="94"/>
      <c r="L11307" s="94"/>
    </row>
    <row r="11308" spans="11:12" ht="15" x14ac:dyDescent="0.25">
      <c r="K11308" s="94"/>
      <c r="L11308" s="94"/>
    </row>
    <row r="11309" spans="11:12" ht="15" x14ac:dyDescent="0.25">
      <c r="K11309" s="94"/>
      <c r="L11309" s="94"/>
    </row>
    <row r="11310" spans="11:12" ht="15" x14ac:dyDescent="0.25">
      <c r="K11310" s="94"/>
      <c r="L11310" s="94"/>
    </row>
    <row r="11311" spans="11:12" ht="15" x14ac:dyDescent="0.25">
      <c r="K11311" s="94"/>
      <c r="L11311" s="94"/>
    </row>
    <row r="11312" spans="11:12" ht="15" x14ac:dyDescent="0.25">
      <c r="K11312" s="94"/>
      <c r="L11312" s="94"/>
    </row>
    <row r="11313" spans="11:12" ht="15" x14ac:dyDescent="0.25">
      <c r="K11313" s="94"/>
      <c r="L11313" s="94"/>
    </row>
    <row r="11314" spans="11:12" ht="15" x14ac:dyDescent="0.25">
      <c r="K11314" s="94"/>
      <c r="L11314" s="94"/>
    </row>
    <row r="11315" spans="11:12" ht="15" x14ac:dyDescent="0.25">
      <c r="K11315" s="94"/>
      <c r="L11315" s="94"/>
    </row>
    <row r="11316" spans="11:12" ht="15" x14ac:dyDescent="0.25">
      <c r="K11316" s="94"/>
      <c r="L11316" s="94"/>
    </row>
    <row r="11317" spans="11:12" ht="15" x14ac:dyDescent="0.25">
      <c r="K11317" s="94"/>
      <c r="L11317" s="94"/>
    </row>
    <row r="11318" spans="11:12" ht="15" x14ac:dyDescent="0.25">
      <c r="K11318" s="94"/>
      <c r="L11318" s="94"/>
    </row>
    <row r="11319" spans="11:12" ht="15" x14ac:dyDescent="0.25">
      <c r="K11319" s="94"/>
      <c r="L11319" s="94"/>
    </row>
    <row r="11320" spans="11:12" ht="15" x14ac:dyDescent="0.25">
      <c r="K11320" s="94"/>
      <c r="L11320" s="94"/>
    </row>
    <row r="11321" spans="11:12" ht="15" x14ac:dyDescent="0.25">
      <c r="K11321" s="94"/>
      <c r="L11321" s="94"/>
    </row>
    <row r="11322" spans="11:12" ht="15" x14ac:dyDescent="0.25">
      <c r="K11322" s="94"/>
      <c r="L11322" s="94"/>
    </row>
    <row r="11323" spans="11:12" ht="15" x14ac:dyDescent="0.25">
      <c r="K11323" s="94"/>
      <c r="L11323" s="94"/>
    </row>
    <row r="11324" spans="11:12" ht="15" x14ac:dyDescent="0.25">
      <c r="K11324" s="94"/>
      <c r="L11324" s="94"/>
    </row>
    <row r="11325" spans="11:12" ht="15" x14ac:dyDescent="0.25">
      <c r="K11325" s="94"/>
      <c r="L11325" s="94"/>
    </row>
    <row r="11326" spans="11:12" ht="15" x14ac:dyDescent="0.25">
      <c r="K11326" s="94"/>
      <c r="L11326" s="94"/>
    </row>
    <row r="11327" spans="11:12" ht="15" x14ac:dyDescent="0.25">
      <c r="K11327" s="94"/>
      <c r="L11327" s="94"/>
    </row>
    <row r="11328" spans="11:12" ht="15" x14ac:dyDescent="0.25">
      <c r="K11328" s="94"/>
      <c r="L11328" s="94"/>
    </row>
    <row r="11329" spans="11:12" ht="15" x14ac:dyDescent="0.25">
      <c r="K11329" s="94"/>
      <c r="L11329" s="94"/>
    </row>
    <row r="11330" spans="11:12" ht="15" x14ac:dyDescent="0.25">
      <c r="K11330" s="94"/>
      <c r="L11330" s="94"/>
    </row>
    <row r="11331" spans="11:12" ht="15" x14ac:dyDescent="0.25">
      <c r="K11331" s="94"/>
      <c r="L11331" s="94"/>
    </row>
    <row r="11332" spans="11:12" ht="15" x14ac:dyDescent="0.25">
      <c r="K11332" s="94"/>
      <c r="L11332" s="94"/>
    </row>
    <row r="11333" spans="11:12" ht="15" x14ac:dyDescent="0.25">
      <c r="K11333" s="94"/>
      <c r="L11333" s="94"/>
    </row>
    <row r="11334" spans="11:12" ht="15" x14ac:dyDescent="0.25">
      <c r="K11334" s="94"/>
      <c r="L11334" s="94"/>
    </row>
    <row r="11335" spans="11:12" ht="15" x14ac:dyDescent="0.25">
      <c r="K11335" s="94"/>
      <c r="L11335" s="94"/>
    </row>
    <row r="11336" spans="11:12" ht="15" x14ac:dyDescent="0.25">
      <c r="K11336" s="94"/>
      <c r="L11336" s="94"/>
    </row>
    <row r="11337" spans="11:12" ht="15" x14ac:dyDescent="0.25">
      <c r="K11337" s="94"/>
      <c r="L11337" s="94"/>
    </row>
    <row r="11338" spans="11:12" ht="15" x14ac:dyDescent="0.25">
      <c r="K11338" s="94"/>
      <c r="L11338" s="94"/>
    </row>
    <row r="11339" spans="11:12" ht="15" x14ac:dyDescent="0.25">
      <c r="K11339" s="94"/>
      <c r="L11339" s="94"/>
    </row>
    <row r="11340" spans="11:12" ht="15" x14ac:dyDescent="0.25">
      <c r="K11340" s="94"/>
      <c r="L11340" s="94"/>
    </row>
    <row r="11341" spans="11:12" ht="15" x14ac:dyDescent="0.25">
      <c r="K11341" s="94"/>
      <c r="L11341" s="94"/>
    </row>
    <row r="11342" spans="11:12" ht="15" x14ac:dyDescent="0.25">
      <c r="K11342" s="94"/>
      <c r="L11342" s="94"/>
    </row>
    <row r="11343" spans="11:12" ht="15" x14ac:dyDescent="0.25">
      <c r="K11343" s="94"/>
      <c r="L11343" s="94"/>
    </row>
    <row r="11344" spans="11:12" ht="15" x14ac:dyDescent="0.25">
      <c r="K11344" s="94"/>
      <c r="L11344" s="94"/>
    </row>
    <row r="11345" spans="11:12" ht="15" x14ac:dyDescent="0.25">
      <c r="K11345" s="94"/>
      <c r="L11345" s="94"/>
    </row>
    <row r="11346" spans="11:12" ht="15" x14ac:dyDescent="0.25">
      <c r="K11346" s="94"/>
      <c r="L11346" s="94"/>
    </row>
    <row r="11347" spans="11:12" ht="15" x14ac:dyDescent="0.25">
      <c r="K11347" s="94"/>
      <c r="L11347" s="94"/>
    </row>
    <row r="11348" spans="11:12" ht="15" x14ac:dyDescent="0.25">
      <c r="K11348" s="94"/>
      <c r="L11348" s="94"/>
    </row>
    <row r="11349" spans="11:12" ht="15" x14ac:dyDescent="0.25">
      <c r="K11349" s="94"/>
      <c r="L11349" s="94"/>
    </row>
    <row r="11350" spans="11:12" ht="15" x14ac:dyDescent="0.25">
      <c r="K11350" s="94"/>
      <c r="L11350" s="94"/>
    </row>
    <row r="11351" spans="11:12" ht="15" x14ac:dyDescent="0.25">
      <c r="K11351" s="94"/>
      <c r="L11351" s="94"/>
    </row>
    <row r="11352" spans="11:12" ht="15" x14ac:dyDescent="0.25">
      <c r="K11352" s="94"/>
      <c r="L11352" s="94"/>
    </row>
    <row r="11353" spans="11:12" ht="15" x14ac:dyDescent="0.25">
      <c r="K11353" s="94"/>
      <c r="L11353" s="94"/>
    </row>
    <row r="11354" spans="11:12" ht="15" x14ac:dyDescent="0.25">
      <c r="K11354" s="94"/>
      <c r="L11354" s="94"/>
    </row>
    <row r="11355" spans="11:12" ht="15" x14ac:dyDescent="0.25">
      <c r="K11355" s="94"/>
      <c r="L11355" s="94"/>
    </row>
    <row r="11356" spans="11:12" ht="15" x14ac:dyDescent="0.25">
      <c r="K11356" s="94"/>
      <c r="L11356" s="94"/>
    </row>
    <row r="11357" spans="11:12" ht="15" x14ac:dyDescent="0.25">
      <c r="K11357" s="94"/>
      <c r="L11357" s="94"/>
    </row>
    <row r="11358" spans="11:12" ht="15" x14ac:dyDescent="0.25">
      <c r="K11358" s="94"/>
      <c r="L11358" s="94"/>
    </row>
    <row r="11359" spans="11:12" ht="15" x14ac:dyDescent="0.25">
      <c r="K11359" s="94"/>
      <c r="L11359" s="94"/>
    </row>
    <row r="11360" spans="11:12" ht="15" x14ac:dyDescent="0.25">
      <c r="K11360" s="94"/>
      <c r="L11360" s="94"/>
    </row>
    <row r="11361" spans="11:12" ht="15" x14ac:dyDescent="0.25">
      <c r="K11361" s="94"/>
      <c r="L11361" s="94"/>
    </row>
    <row r="11362" spans="11:12" ht="15" x14ac:dyDescent="0.25">
      <c r="K11362" s="94"/>
      <c r="L11362" s="94"/>
    </row>
    <row r="11363" spans="11:12" ht="15" x14ac:dyDescent="0.25">
      <c r="K11363" s="94"/>
      <c r="L11363" s="94"/>
    </row>
    <row r="11364" spans="11:12" ht="15" x14ac:dyDescent="0.25">
      <c r="K11364" s="94"/>
      <c r="L11364" s="94"/>
    </row>
    <row r="11365" spans="11:12" ht="15" x14ac:dyDescent="0.25">
      <c r="K11365" s="94"/>
      <c r="L11365" s="94"/>
    </row>
    <row r="11366" spans="11:12" ht="15" x14ac:dyDescent="0.25">
      <c r="K11366" s="94"/>
      <c r="L11366" s="94"/>
    </row>
    <row r="11367" spans="11:12" ht="15" x14ac:dyDescent="0.25">
      <c r="K11367" s="94"/>
      <c r="L11367" s="94"/>
    </row>
    <row r="11368" spans="11:12" ht="15" x14ac:dyDescent="0.25">
      <c r="K11368" s="94"/>
      <c r="L11368" s="94"/>
    </row>
    <row r="11369" spans="11:12" ht="15" x14ac:dyDescent="0.25">
      <c r="K11369" s="94"/>
      <c r="L11369" s="94"/>
    </row>
    <row r="11370" spans="11:12" ht="15" x14ac:dyDescent="0.25">
      <c r="K11370" s="94"/>
      <c r="L11370" s="94"/>
    </row>
    <row r="11371" spans="11:12" ht="15" x14ac:dyDescent="0.25">
      <c r="K11371" s="94"/>
      <c r="L11371" s="94"/>
    </row>
    <row r="11372" spans="11:12" ht="15" x14ac:dyDescent="0.25">
      <c r="K11372" s="94"/>
      <c r="L11372" s="94"/>
    </row>
    <row r="11373" spans="11:12" ht="15" x14ac:dyDescent="0.25">
      <c r="K11373" s="94"/>
      <c r="L11373" s="94"/>
    </row>
    <row r="11374" spans="11:12" ht="15" x14ac:dyDescent="0.25">
      <c r="K11374" s="94"/>
      <c r="L11374" s="94"/>
    </row>
    <row r="11375" spans="11:12" ht="15" x14ac:dyDescent="0.25">
      <c r="K11375" s="94"/>
      <c r="L11375" s="94"/>
    </row>
    <row r="11376" spans="11:12" ht="15" x14ac:dyDescent="0.25">
      <c r="K11376" s="94"/>
      <c r="L11376" s="94"/>
    </row>
    <row r="11377" spans="11:12" ht="15" x14ac:dyDescent="0.25">
      <c r="K11377" s="94"/>
      <c r="L11377" s="94"/>
    </row>
    <row r="11378" spans="11:12" ht="15" x14ac:dyDescent="0.25">
      <c r="K11378" s="94"/>
      <c r="L11378" s="94"/>
    </row>
    <row r="11379" spans="11:12" ht="15" x14ac:dyDescent="0.25">
      <c r="K11379" s="94"/>
      <c r="L11379" s="94"/>
    </row>
    <row r="11380" spans="11:12" ht="15" x14ac:dyDescent="0.25">
      <c r="K11380" s="94"/>
      <c r="L11380" s="94"/>
    </row>
    <row r="11381" spans="11:12" ht="15" x14ac:dyDescent="0.25">
      <c r="K11381" s="94"/>
      <c r="L11381" s="94"/>
    </row>
    <row r="11382" spans="11:12" ht="15" x14ac:dyDescent="0.25">
      <c r="K11382" s="94"/>
      <c r="L11382" s="94"/>
    </row>
    <row r="11383" spans="11:12" ht="15" x14ac:dyDescent="0.25">
      <c r="K11383" s="94"/>
      <c r="L11383" s="94"/>
    </row>
    <row r="11384" spans="11:12" ht="15" x14ac:dyDescent="0.25">
      <c r="K11384" s="94"/>
      <c r="L11384" s="94"/>
    </row>
    <row r="11385" spans="11:12" ht="15" x14ac:dyDescent="0.25">
      <c r="K11385" s="94"/>
      <c r="L11385" s="94"/>
    </row>
    <row r="11386" spans="11:12" ht="15" x14ac:dyDescent="0.25">
      <c r="K11386" s="94"/>
      <c r="L11386" s="94"/>
    </row>
    <row r="11387" spans="11:12" ht="15" x14ac:dyDescent="0.25">
      <c r="K11387" s="94"/>
      <c r="L11387" s="94"/>
    </row>
    <row r="11388" spans="11:12" ht="15" x14ac:dyDescent="0.25">
      <c r="K11388" s="94"/>
      <c r="L11388" s="94"/>
    </row>
    <row r="11389" spans="11:12" ht="15" x14ac:dyDescent="0.25">
      <c r="K11389" s="94"/>
      <c r="L11389" s="94"/>
    </row>
    <row r="11390" spans="11:12" ht="15" x14ac:dyDescent="0.25">
      <c r="K11390" s="94"/>
      <c r="L11390" s="94"/>
    </row>
    <row r="11391" spans="11:12" ht="15" x14ac:dyDescent="0.25">
      <c r="K11391" s="94"/>
      <c r="L11391" s="94"/>
    </row>
    <row r="11392" spans="11:12" ht="15" x14ac:dyDescent="0.25">
      <c r="K11392" s="94"/>
      <c r="L11392" s="94"/>
    </row>
    <row r="11393" spans="11:12" ht="15" x14ac:dyDescent="0.25">
      <c r="K11393" s="94"/>
      <c r="L11393" s="94"/>
    </row>
    <row r="11394" spans="11:12" ht="15" x14ac:dyDescent="0.25">
      <c r="K11394" s="94"/>
      <c r="L11394" s="94"/>
    </row>
    <row r="11395" spans="11:12" ht="15" x14ac:dyDescent="0.25">
      <c r="K11395" s="94"/>
      <c r="L11395" s="94"/>
    </row>
    <row r="11396" spans="11:12" ht="15" x14ac:dyDescent="0.25">
      <c r="K11396" s="94"/>
      <c r="L11396" s="94"/>
    </row>
    <row r="11397" spans="11:12" ht="15" x14ac:dyDescent="0.25">
      <c r="K11397" s="94"/>
      <c r="L11397" s="94"/>
    </row>
    <row r="11398" spans="11:12" ht="15" x14ac:dyDescent="0.25">
      <c r="K11398" s="94"/>
      <c r="L11398" s="94"/>
    </row>
    <row r="11399" spans="11:12" ht="15" x14ac:dyDescent="0.25">
      <c r="K11399" s="94"/>
      <c r="L11399" s="94"/>
    </row>
    <row r="11400" spans="11:12" ht="15" x14ac:dyDescent="0.25">
      <c r="K11400" s="94"/>
      <c r="L11400" s="94"/>
    </row>
    <row r="11401" spans="11:12" ht="15" x14ac:dyDescent="0.25">
      <c r="K11401" s="94"/>
      <c r="L11401" s="94"/>
    </row>
    <row r="11402" spans="11:12" ht="15" x14ac:dyDescent="0.25">
      <c r="K11402" s="94"/>
      <c r="L11402" s="94"/>
    </row>
    <row r="11403" spans="11:12" ht="15" x14ac:dyDescent="0.25">
      <c r="K11403" s="94"/>
      <c r="L11403" s="94"/>
    </row>
    <row r="11404" spans="11:12" ht="15" x14ac:dyDescent="0.25">
      <c r="K11404" s="94"/>
      <c r="L11404" s="94"/>
    </row>
    <row r="11405" spans="11:12" ht="15" x14ac:dyDescent="0.25">
      <c r="K11405" s="94"/>
      <c r="L11405" s="94"/>
    </row>
    <row r="11406" spans="11:12" ht="15" x14ac:dyDescent="0.25">
      <c r="K11406" s="94"/>
      <c r="L11406" s="94"/>
    </row>
    <row r="11407" spans="11:12" ht="15" x14ac:dyDescent="0.25">
      <c r="K11407" s="94"/>
      <c r="L11407" s="94"/>
    </row>
    <row r="11408" spans="11:12" ht="15" x14ac:dyDescent="0.25">
      <c r="K11408" s="94"/>
      <c r="L11408" s="94"/>
    </row>
    <row r="11409" spans="11:12" ht="15" x14ac:dyDescent="0.25">
      <c r="K11409" s="94"/>
      <c r="L11409" s="94"/>
    </row>
    <row r="11410" spans="11:12" ht="15" x14ac:dyDescent="0.25">
      <c r="K11410" s="94"/>
      <c r="L11410" s="94"/>
    </row>
    <row r="11411" spans="11:12" ht="15" x14ac:dyDescent="0.25">
      <c r="K11411" s="94"/>
      <c r="L11411" s="94"/>
    </row>
    <row r="11412" spans="11:12" ht="15" x14ac:dyDescent="0.25">
      <c r="K11412" s="94"/>
      <c r="L11412" s="94"/>
    </row>
    <row r="11413" spans="11:12" ht="15" x14ac:dyDescent="0.25">
      <c r="K11413" s="94"/>
      <c r="L11413" s="94"/>
    </row>
    <row r="11414" spans="11:12" ht="15" x14ac:dyDescent="0.25">
      <c r="K11414" s="94"/>
      <c r="L11414" s="94"/>
    </row>
    <row r="11415" spans="11:12" ht="15" x14ac:dyDescent="0.25">
      <c r="K11415" s="94"/>
      <c r="L11415" s="94"/>
    </row>
    <row r="11416" spans="11:12" ht="15" x14ac:dyDescent="0.25">
      <c r="K11416" s="94"/>
      <c r="L11416" s="94"/>
    </row>
    <row r="11417" spans="11:12" ht="15" x14ac:dyDescent="0.25">
      <c r="K11417" s="94"/>
      <c r="L11417" s="94"/>
    </row>
    <row r="11418" spans="11:12" ht="15" x14ac:dyDescent="0.25">
      <c r="K11418" s="94"/>
      <c r="L11418" s="94"/>
    </row>
    <row r="11419" spans="11:12" ht="15" x14ac:dyDescent="0.25">
      <c r="K11419" s="94"/>
      <c r="L11419" s="94"/>
    </row>
    <row r="11420" spans="11:12" ht="15" x14ac:dyDescent="0.25">
      <c r="K11420" s="94"/>
      <c r="L11420" s="94"/>
    </row>
    <row r="11421" spans="11:12" ht="15" x14ac:dyDescent="0.25">
      <c r="K11421" s="94"/>
      <c r="L11421" s="94"/>
    </row>
    <row r="11422" spans="11:12" ht="15" x14ac:dyDescent="0.25">
      <c r="K11422" s="94"/>
      <c r="L11422" s="94"/>
    </row>
    <row r="11423" spans="11:12" ht="15" x14ac:dyDescent="0.25">
      <c r="K11423" s="94"/>
      <c r="L11423" s="94"/>
    </row>
    <row r="11424" spans="11:12" ht="15" x14ac:dyDescent="0.25">
      <c r="K11424" s="94"/>
      <c r="L11424" s="94"/>
    </row>
    <row r="11425" spans="11:12" ht="15" x14ac:dyDescent="0.25">
      <c r="K11425" s="94"/>
      <c r="L11425" s="94"/>
    </row>
    <row r="11426" spans="11:12" ht="15" x14ac:dyDescent="0.25">
      <c r="K11426" s="94"/>
      <c r="L11426" s="94"/>
    </row>
    <row r="11427" spans="11:12" ht="15" x14ac:dyDescent="0.25">
      <c r="K11427" s="94"/>
      <c r="L11427" s="94"/>
    </row>
    <row r="11428" spans="11:12" ht="15" x14ac:dyDescent="0.25">
      <c r="K11428" s="94"/>
      <c r="L11428" s="94"/>
    </row>
    <row r="11429" spans="11:12" ht="15" x14ac:dyDescent="0.25">
      <c r="K11429" s="94"/>
      <c r="L11429" s="94"/>
    </row>
    <row r="11430" spans="11:12" ht="15" x14ac:dyDescent="0.25">
      <c r="K11430" s="94"/>
      <c r="L11430" s="94"/>
    </row>
    <row r="11431" spans="11:12" ht="15" x14ac:dyDescent="0.25">
      <c r="K11431" s="94"/>
      <c r="L11431" s="94"/>
    </row>
    <row r="11432" spans="11:12" ht="15" x14ac:dyDescent="0.25">
      <c r="K11432" s="94"/>
      <c r="L11432" s="94"/>
    </row>
    <row r="11433" spans="11:12" ht="15" x14ac:dyDescent="0.25">
      <c r="K11433" s="94"/>
      <c r="L11433" s="94"/>
    </row>
    <row r="11434" spans="11:12" ht="15" x14ac:dyDescent="0.25">
      <c r="K11434" s="94"/>
      <c r="L11434" s="94"/>
    </row>
    <row r="11435" spans="11:12" ht="15" x14ac:dyDescent="0.25">
      <c r="K11435" s="94"/>
      <c r="L11435" s="94"/>
    </row>
    <row r="11436" spans="11:12" ht="15" x14ac:dyDescent="0.25">
      <c r="K11436" s="94"/>
      <c r="L11436" s="94"/>
    </row>
    <row r="11437" spans="11:12" ht="15" x14ac:dyDescent="0.25">
      <c r="K11437" s="94"/>
      <c r="L11437" s="94"/>
    </row>
    <row r="11438" spans="11:12" ht="15" x14ac:dyDescent="0.25">
      <c r="K11438" s="94"/>
      <c r="L11438" s="94"/>
    </row>
    <row r="11439" spans="11:12" ht="15" x14ac:dyDescent="0.25">
      <c r="K11439" s="94"/>
      <c r="L11439" s="94"/>
    </row>
    <row r="11440" spans="11:12" ht="15" x14ac:dyDescent="0.25">
      <c r="K11440" s="94"/>
      <c r="L11440" s="94"/>
    </row>
    <row r="11441" spans="11:12" ht="15" x14ac:dyDescent="0.25">
      <c r="K11441" s="94"/>
      <c r="L11441" s="94"/>
    </row>
    <row r="11442" spans="11:12" ht="15" x14ac:dyDescent="0.25">
      <c r="K11442" s="94"/>
      <c r="L11442" s="94"/>
    </row>
    <row r="11443" spans="11:12" ht="15" x14ac:dyDescent="0.25">
      <c r="K11443" s="94"/>
      <c r="L11443" s="94"/>
    </row>
    <row r="11444" spans="11:12" ht="15" x14ac:dyDescent="0.25">
      <c r="K11444" s="94"/>
      <c r="L11444" s="94"/>
    </row>
    <row r="11445" spans="11:12" ht="15" x14ac:dyDescent="0.25">
      <c r="K11445" s="94"/>
      <c r="L11445" s="94"/>
    </row>
    <row r="11446" spans="11:12" ht="15" x14ac:dyDescent="0.25">
      <c r="K11446" s="94"/>
      <c r="L11446" s="94"/>
    </row>
    <row r="11447" spans="11:12" ht="15" x14ac:dyDescent="0.25">
      <c r="K11447" s="94"/>
      <c r="L11447" s="94"/>
    </row>
    <row r="11448" spans="11:12" ht="15" x14ac:dyDescent="0.25">
      <c r="K11448" s="94"/>
      <c r="L11448" s="94"/>
    </row>
    <row r="11449" spans="11:12" ht="15" x14ac:dyDescent="0.25">
      <c r="K11449" s="94"/>
      <c r="L11449" s="94"/>
    </row>
    <row r="11450" spans="11:12" ht="15" x14ac:dyDescent="0.25">
      <c r="K11450" s="94"/>
      <c r="L11450" s="94"/>
    </row>
    <row r="11451" spans="11:12" ht="15" x14ac:dyDescent="0.25">
      <c r="K11451" s="94"/>
      <c r="L11451" s="94"/>
    </row>
    <row r="11452" spans="11:12" ht="15" x14ac:dyDescent="0.25">
      <c r="K11452" s="94"/>
      <c r="L11452" s="94"/>
    </row>
    <row r="11453" spans="11:12" ht="15" x14ac:dyDescent="0.25">
      <c r="K11453" s="94"/>
      <c r="L11453" s="94"/>
    </row>
    <row r="11454" spans="11:12" ht="15" x14ac:dyDescent="0.25">
      <c r="K11454" s="94"/>
      <c r="L11454" s="94"/>
    </row>
    <row r="11455" spans="11:12" ht="15" x14ac:dyDescent="0.25">
      <c r="K11455" s="94"/>
      <c r="L11455" s="94"/>
    </row>
    <row r="11456" spans="11:12" ht="15" x14ac:dyDescent="0.25">
      <c r="K11456" s="94"/>
      <c r="L11456" s="94"/>
    </row>
    <row r="11457" spans="11:12" ht="15" x14ac:dyDescent="0.25">
      <c r="K11457" s="94"/>
      <c r="L11457" s="94"/>
    </row>
    <row r="11458" spans="11:12" ht="15" x14ac:dyDescent="0.25">
      <c r="K11458" s="94"/>
      <c r="L11458" s="94"/>
    </row>
    <row r="11459" spans="11:12" ht="15" x14ac:dyDescent="0.25">
      <c r="K11459" s="94"/>
      <c r="L11459" s="94"/>
    </row>
    <row r="11460" spans="11:12" ht="15" x14ac:dyDescent="0.25">
      <c r="K11460" s="94"/>
      <c r="L11460" s="94"/>
    </row>
    <row r="11461" spans="11:12" ht="15" x14ac:dyDescent="0.25">
      <c r="K11461" s="94"/>
      <c r="L11461" s="94"/>
    </row>
    <row r="11462" spans="11:12" ht="15" x14ac:dyDescent="0.25">
      <c r="K11462" s="94"/>
      <c r="L11462" s="94"/>
    </row>
    <row r="11463" spans="11:12" ht="15" x14ac:dyDescent="0.25">
      <c r="K11463" s="94"/>
      <c r="L11463" s="94"/>
    </row>
    <row r="11464" spans="11:12" ht="15" x14ac:dyDescent="0.25">
      <c r="K11464" s="94"/>
      <c r="L11464" s="94"/>
    </row>
    <row r="11465" spans="11:12" ht="15" x14ac:dyDescent="0.25">
      <c r="K11465" s="94"/>
      <c r="L11465" s="94"/>
    </row>
    <row r="11466" spans="11:12" ht="15" x14ac:dyDescent="0.25">
      <c r="K11466" s="94"/>
      <c r="L11466" s="94"/>
    </row>
    <row r="11467" spans="11:12" ht="15" x14ac:dyDescent="0.25">
      <c r="K11467" s="94"/>
      <c r="L11467" s="94"/>
    </row>
    <row r="11468" spans="11:12" ht="15" x14ac:dyDescent="0.25">
      <c r="K11468" s="94"/>
      <c r="L11468" s="94"/>
    </row>
    <row r="11469" spans="11:12" ht="15" x14ac:dyDescent="0.25">
      <c r="K11469" s="94"/>
      <c r="L11469" s="94"/>
    </row>
    <row r="11470" spans="11:12" ht="15" x14ac:dyDescent="0.25">
      <c r="K11470" s="94"/>
      <c r="L11470" s="94"/>
    </row>
    <row r="11471" spans="11:12" ht="15" x14ac:dyDescent="0.25">
      <c r="K11471" s="94"/>
      <c r="L11471" s="94"/>
    </row>
    <row r="11472" spans="11:12" ht="15" x14ac:dyDescent="0.25">
      <c r="K11472" s="94"/>
      <c r="L11472" s="94"/>
    </row>
    <row r="11473" spans="11:12" ht="15" x14ac:dyDescent="0.25">
      <c r="K11473" s="94"/>
      <c r="L11473" s="94"/>
    </row>
    <row r="11474" spans="11:12" ht="15" x14ac:dyDescent="0.25">
      <c r="K11474" s="94"/>
      <c r="L11474" s="94"/>
    </row>
    <row r="11475" spans="11:12" ht="15" x14ac:dyDescent="0.25">
      <c r="K11475" s="94"/>
      <c r="L11475" s="94"/>
    </row>
    <row r="11476" spans="11:12" ht="15" x14ac:dyDescent="0.25">
      <c r="K11476" s="94"/>
      <c r="L11476" s="94"/>
    </row>
    <row r="11477" spans="11:12" ht="15" x14ac:dyDescent="0.25">
      <c r="K11477" s="94"/>
      <c r="L11477" s="94"/>
    </row>
    <row r="11478" spans="11:12" ht="15" x14ac:dyDescent="0.25">
      <c r="K11478" s="94"/>
      <c r="L11478" s="94"/>
    </row>
    <row r="11479" spans="11:12" ht="15" x14ac:dyDescent="0.25">
      <c r="K11479" s="94"/>
      <c r="L11479" s="94"/>
    </row>
    <row r="11480" spans="11:12" ht="15" x14ac:dyDescent="0.25">
      <c r="K11480" s="94"/>
      <c r="L11480" s="94"/>
    </row>
    <row r="11481" spans="11:12" ht="15" x14ac:dyDescent="0.25">
      <c r="K11481" s="94"/>
      <c r="L11481" s="94"/>
    </row>
    <row r="11482" spans="11:12" ht="15" x14ac:dyDescent="0.25">
      <c r="K11482" s="94"/>
      <c r="L11482" s="94"/>
    </row>
    <row r="11483" spans="11:12" ht="15" x14ac:dyDescent="0.25">
      <c r="K11483" s="94"/>
      <c r="L11483" s="94"/>
    </row>
    <row r="11484" spans="11:12" ht="15" x14ac:dyDescent="0.25">
      <c r="K11484" s="94"/>
      <c r="L11484" s="94"/>
    </row>
    <row r="11485" spans="11:12" ht="15" x14ac:dyDescent="0.25">
      <c r="K11485" s="94"/>
      <c r="L11485" s="94"/>
    </row>
    <row r="11486" spans="11:12" ht="15" x14ac:dyDescent="0.25">
      <c r="K11486" s="94"/>
      <c r="L11486" s="94"/>
    </row>
    <row r="11487" spans="11:12" ht="15" x14ac:dyDescent="0.25">
      <c r="K11487" s="94"/>
      <c r="L11487" s="94"/>
    </row>
    <row r="11488" spans="11:12" ht="15" x14ac:dyDescent="0.25">
      <c r="K11488" s="94"/>
      <c r="L11488" s="94"/>
    </row>
    <row r="11489" spans="11:12" ht="15" x14ac:dyDescent="0.25">
      <c r="K11489" s="94"/>
      <c r="L11489" s="94"/>
    </row>
    <row r="11490" spans="11:12" ht="15" x14ac:dyDescent="0.25">
      <c r="K11490" s="94"/>
      <c r="L11490" s="94"/>
    </row>
    <row r="11491" spans="11:12" ht="15" x14ac:dyDescent="0.25">
      <c r="K11491" s="94"/>
      <c r="L11491" s="94"/>
    </row>
    <row r="11492" spans="11:12" ht="15" x14ac:dyDescent="0.25">
      <c r="K11492" s="94"/>
      <c r="L11492" s="94"/>
    </row>
    <row r="11493" spans="11:12" ht="15" x14ac:dyDescent="0.25">
      <c r="K11493" s="94"/>
      <c r="L11493" s="94"/>
    </row>
    <row r="11494" spans="11:12" ht="15" x14ac:dyDescent="0.25">
      <c r="K11494" s="94"/>
      <c r="L11494" s="94"/>
    </row>
    <row r="11495" spans="11:12" ht="15" x14ac:dyDescent="0.25">
      <c r="K11495" s="94"/>
      <c r="L11495" s="94"/>
    </row>
    <row r="11496" spans="11:12" ht="15" x14ac:dyDescent="0.25">
      <c r="K11496" s="94"/>
      <c r="L11496" s="94"/>
    </row>
    <row r="11497" spans="11:12" ht="15" x14ac:dyDescent="0.25">
      <c r="K11497" s="94"/>
      <c r="L11497" s="94"/>
    </row>
    <row r="11498" spans="11:12" ht="15" x14ac:dyDescent="0.25">
      <c r="K11498" s="94"/>
      <c r="L11498" s="94"/>
    </row>
    <row r="11499" spans="11:12" ht="15" x14ac:dyDescent="0.25">
      <c r="K11499" s="94"/>
      <c r="L11499" s="94"/>
    </row>
    <row r="11500" spans="11:12" ht="15" x14ac:dyDescent="0.25">
      <c r="K11500" s="94"/>
      <c r="L11500" s="94"/>
    </row>
    <row r="11501" spans="11:12" ht="15" x14ac:dyDescent="0.25">
      <c r="K11501" s="94"/>
      <c r="L11501" s="94"/>
    </row>
    <row r="11502" spans="11:12" ht="15" x14ac:dyDescent="0.25">
      <c r="K11502" s="94"/>
      <c r="L11502" s="94"/>
    </row>
    <row r="11503" spans="11:12" ht="15" x14ac:dyDescent="0.25">
      <c r="K11503" s="94"/>
      <c r="L11503" s="94"/>
    </row>
    <row r="11504" spans="11:12" ht="15" x14ac:dyDescent="0.25">
      <c r="K11504" s="94"/>
      <c r="L11504" s="94"/>
    </row>
    <row r="11505" spans="11:12" ht="15" x14ac:dyDescent="0.25">
      <c r="K11505" s="94"/>
      <c r="L11505" s="94"/>
    </row>
    <row r="11506" spans="11:12" ht="15" x14ac:dyDescent="0.25">
      <c r="K11506" s="94"/>
      <c r="L11506" s="94"/>
    </row>
    <row r="11507" spans="11:12" ht="15" x14ac:dyDescent="0.25">
      <c r="K11507" s="94"/>
      <c r="L11507" s="94"/>
    </row>
    <row r="11508" spans="11:12" ht="15" x14ac:dyDescent="0.25">
      <c r="K11508" s="94"/>
      <c r="L11508" s="94"/>
    </row>
    <row r="11509" spans="11:12" ht="15" x14ac:dyDescent="0.25">
      <c r="K11509" s="94"/>
      <c r="L11509" s="94"/>
    </row>
    <row r="11510" spans="11:12" ht="15" x14ac:dyDescent="0.25">
      <c r="K11510" s="94"/>
      <c r="L11510" s="94"/>
    </row>
    <row r="11511" spans="11:12" ht="15" x14ac:dyDescent="0.25">
      <c r="K11511" s="94"/>
      <c r="L11511" s="94"/>
    </row>
    <row r="11512" spans="11:12" ht="15" x14ac:dyDescent="0.25">
      <c r="K11512" s="94"/>
      <c r="L11512" s="94"/>
    </row>
    <row r="11513" spans="11:12" ht="15" x14ac:dyDescent="0.25">
      <c r="K11513" s="94"/>
      <c r="L11513" s="94"/>
    </row>
    <row r="11514" spans="11:12" ht="15" x14ac:dyDescent="0.25">
      <c r="K11514" s="94"/>
      <c r="L11514" s="94"/>
    </row>
    <row r="11515" spans="11:12" ht="15" x14ac:dyDescent="0.25">
      <c r="K11515" s="94"/>
      <c r="L11515" s="94"/>
    </row>
    <row r="11516" spans="11:12" ht="15" x14ac:dyDescent="0.25">
      <c r="K11516" s="94"/>
      <c r="L11516" s="94"/>
    </row>
    <row r="11517" spans="11:12" ht="15" x14ac:dyDescent="0.25">
      <c r="K11517" s="94"/>
      <c r="L11517" s="94"/>
    </row>
    <row r="11518" spans="11:12" ht="15" x14ac:dyDescent="0.25">
      <c r="K11518" s="94"/>
      <c r="L11518" s="94"/>
    </row>
    <row r="11519" spans="11:12" ht="15" x14ac:dyDescent="0.25">
      <c r="K11519" s="94"/>
      <c r="L11519" s="94"/>
    </row>
    <row r="11520" spans="11:12" ht="15" x14ac:dyDescent="0.25">
      <c r="K11520" s="94"/>
      <c r="L11520" s="94"/>
    </row>
    <row r="11521" spans="11:12" ht="15" x14ac:dyDescent="0.25">
      <c r="K11521" s="94"/>
      <c r="L11521" s="94"/>
    </row>
    <row r="11522" spans="11:12" ht="15" x14ac:dyDescent="0.25">
      <c r="K11522" s="94"/>
      <c r="L11522" s="94"/>
    </row>
    <row r="11523" spans="11:12" ht="15" x14ac:dyDescent="0.25">
      <c r="K11523" s="94"/>
      <c r="L11523" s="94"/>
    </row>
    <row r="11524" spans="11:12" ht="15" x14ac:dyDescent="0.25">
      <c r="K11524" s="94"/>
      <c r="L11524" s="94"/>
    </row>
    <row r="11525" spans="11:12" ht="15" x14ac:dyDescent="0.25">
      <c r="K11525" s="94"/>
      <c r="L11525" s="94"/>
    </row>
    <row r="11526" spans="11:12" ht="15" x14ac:dyDescent="0.25">
      <c r="K11526" s="94"/>
      <c r="L11526" s="94"/>
    </row>
    <row r="11527" spans="11:12" ht="15" x14ac:dyDescent="0.25">
      <c r="K11527" s="94"/>
      <c r="L11527" s="94"/>
    </row>
    <row r="11528" spans="11:12" ht="15" x14ac:dyDescent="0.25">
      <c r="K11528" s="94"/>
      <c r="L11528" s="94"/>
    </row>
    <row r="11529" spans="11:12" ht="15" x14ac:dyDescent="0.25">
      <c r="K11529" s="94"/>
      <c r="L11529" s="94"/>
    </row>
    <row r="11530" spans="11:12" ht="15" x14ac:dyDescent="0.25">
      <c r="K11530" s="94"/>
      <c r="L11530" s="94"/>
    </row>
    <row r="11531" spans="11:12" ht="15" x14ac:dyDescent="0.25">
      <c r="K11531" s="94"/>
      <c r="L11531" s="94"/>
    </row>
    <row r="11532" spans="11:12" ht="15" x14ac:dyDescent="0.25">
      <c r="K11532" s="94"/>
      <c r="L11532" s="94"/>
    </row>
    <row r="11533" spans="11:12" ht="15" x14ac:dyDescent="0.25">
      <c r="K11533" s="94"/>
      <c r="L11533" s="94"/>
    </row>
    <row r="11534" spans="11:12" ht="15" x14ac:dyDescent="0.25">
      <c r="K11534" s="94"/>
      <c r="L11534" s="94"/>
    </row>
    <row r="11535" spans="11:12" ht="15" x14ac:dyDescent="0.25">
      <c r="K11535" s="94"/>
      <c r="L11535" s="94"/>
    </row>
    <row r="11536" spans="11:12" ht="15" x14ac:dyDescent="0.25">
      <c r="K11536" s="94"/>
      <c r="L11536" s="94"/>
    </row>
    <row r="11537" spans="11:12" ht="15" x14ac:dyDescent="0.25">
      <c r="K11537" s="94"/>
      <c r="L11537" s="94"/>
    </row>
    <row r="11538" spans="11:12" ht="15" x14ac:dyDescent="0.25">
      <c r="K11538" s="94"/>
      <c r="L11538" s="94"/>
    </row>
    <row r="11539" spans="11:12" ht="15" x14ac:dyDescent="0.25">
      <c r="K11539" s="94"/>
      <c r="L11539" s="94"/>
    </row>
    <row r="11540" spans="11:12" ht="15" x14ac:dyDescent="0.25">
      <c r="K11540" s="94"/>
      <c r="L11540" s="94"/>
    </row>
    <row r="11541" spans="11:12" ht="15" x14ac:dyDescent="0.25">
      <c r="K11541" s="94"/>
      <c r="L11541" s="94"/>
    </row>
    <row r="11542" spans="11:12" ht="15" x14ac:dyDescent="0.25">
      <c r="K11542" s="94"/>
      <c r="L11542" s="94"/>
    </row>
    <row r="11543" spans="11:12" ht="15" x14ac:dyDescent="0.25">
      <c r="K11543" s="94"/>
      <c r="L11543" s="94"/>
    </row>
    <row r="11544" spans="11:12" ht="15" x14ac:dyDescent="0.25">
      <c r="K11544" s="94"/>
      <c r="L11544" s="94"/>
    </row>
    <row r="11545" spans="11:12" ht="15" x14ac:dyDescent="0.25">
      <c r="K11545" s="94"/>
      <c r="L11545" s="94"/>
    </row>
    <row r="11546" spans="11:12" ht="15" x14ac:dyDescent="0.25">
      <c r="K11546" s="94"/>
      <c r="L11546" s="94"/>
    </row>
    <row r="11547" spans="11:12" ht="15" x14ac:dyDescent="0.25">
      <c r="K11547" s="94"/>
      <c r="L11547" s="94"/>
    </row>
    <row r="11548" spans="11:12" ht="15" x14ac:dyDescent="0.25">
      <c r="K11548" s="94"/>
      <c r="L11548" s="94"/>
    </row>
    <row r="11549" spans="11:12" ht="15" x14ac:dyDescent="0.25">
      <c r="K11549" s="94"/>
      <c r="L11549" s="94"/>
    </row>
    <row r="11550" spans="11:12" ht="15" x14ac:dyDescent="0.25">
      <c r="K11550" s="94"/>
      <c r="L11550" s="94"/>
    </row>
    <row r="11551" spans="11:12" ht="15" x14ac:dyDescent="0.25">
      <c r="K11551" s="94"/>
      <c r="L11551" s="94"/>
    </row>
    <row r="11552" spans="11:12" ht="15" x14ac:dyDescent="0.25">
      <c r="K11552" s="94"/>
      <c r="L11552" s="94"/>
    </row>
    <row r="11553" spans="11:12" ht="15" x14ac:dyDescent="0.25">
      <c r="K11553" s="94"/>
      <c r="L11553" s="94"/>
    </row>
    <row r="11554" spans="11:12" ht="15" x14ac:dyDescent="0.25">
      <c r="K11554" s="94"/>
      <c r="L11554" s="94"/>
    </row>
    <row r="11555" spans="11:12" ht="15" x14ac:dyDescent="0.25">
      <c r="K11555" s="94"/>
      <c r="L11555" s="94"/>
    </row>
    <row r="11556" spans="11:12" ht="15" x14ac:dyDescent="0.25">
      <c r="K11556" s="94"/>
      <c r="L11556" s="94"/>
    </row>
    <row r="11557" spans="11:12" ht="15" x14ac:dyDescent="0.25">
      <c r="K11557" s="94"/>
      <c r="L11557" s="94"/>
    </row>
    <row r="11558" spans="11:12" ht="15" x14ac:dyDescent="0.25">
      <c r="K11558" s="94"/>
      <c r="L11558" s="94"/>
    </row>
    <row r="11559" spans="11:12" ht="15" x14ac:dyDescent="0.25">
      <c r="K11559" s="94"/>
      <c r="L11559" s="94"/>
    </row>
    <row r="11560" spans="11:12" ht="15" x14ac:dyDescent="0.25">
      <c r="K11560" s="94"/>
      <c r="L11560" s="94"/>
    </row>
    <row r="11561" spans="11:12" ht="15" x14ac:dyDescent="0.25">
      <c r="K11561" s="94"/>
      <c r="L11561" s="94"/>
    </row>
    <row r="11562" spans="11:12" ht="15" x14ac:dyDescent="0.25">
      <c r="K11562" s="94"/>
      <c r="L11562" s="94"/>
    </row>
    <row r="11563" spans="11:12" ht="15" x14ac:dyDescent="0.25">
      <c r="K11563" s="94"/>
      <c r="L11563" s="94"/>
    </row>
    <row r="11564" spans="11:12" ht="15" x14ac:dyDescent="0.25">
      <c r="K11564" s="94"/>
      <c r="L11564" s="94"/>
    </row>
    <row r="11565" spans="11:12" ht="15" x14ac:dyDescent="0.25">
      <c r="K11565" s="94"/>
      <c r="L11565" s="94"/>
    </row>
    <row r="11566" spans="11:12" ht="15" x14ac:dyDescent="0.25">
      <c r="K11566" s="94"/>
      <c r="L11566" s="94"/>
    </row>
    <row r="11567" spans="11:12" ht="15" x14ac:dyDescent="0.25">
      <c r="K11567" s="94"/>
      <c r="L11567" s="94"/>
    </row>
    <row r="11568" spans="11:12" ht="15" x14ac:dyDescent="0.25">
      <c r="K11568" s="94"/>
      <c r="L11568" s="94"/>
    </row>
    <row r="11569" spans="11:12" ht="15" x14ac:dyDescent="0.25">
      <c r="K11569" s="94"/>
      <c r="L11569" s="94"/>
    </row>
    <row r="11570" spans="11:12" ht="15" x14ac:dyDescent="0.25">
      <c r="K11570" s="94"/>
      <c r="L11570" s="94"/>
    </row>
    <row r="11571" spans="11:12" ht="15" x14ac:dyDescent="0.25">
      <c r="K11571" s="94"/>
      <c r="L11571" s="94"/>
    </row>
    <row r="11572" spans="11:12" ht="15" x14ac:dyDescent="0.25">
      <c r="K11572" s="94"/>
      <c r="L11572" s="94"/>
    </row>
    <row r="11573" spans="11:12" ht="15" x14ac:dyDescent="0.25">
      <c r="K11573" s="94"/>
      <c r="L11573" s="94"/>
    </row>
    <row r="11574" spans="11:12" ht="15" x14ac:dyDescent="0.25">
      <c r="K11574" s="94"/>
      <c r="L11574" s="94"/>
    </row>
    <row r="11575" spans="11:12" ht="15" x14ac:dyDescent="0.25">
      <c r="K11575" s="94"/>
      <c r="L11575" s="94"/>
    </row>
    <row r="11576" spans="11:12" ht="15" x14ac:dyDescent="0.25">
      <c r="K11576" s="94"/>
      <c r="L11576" s="94"/>
    </row>
    <row r="11577" spans="11:12" ht="15" x14ac:dyDescent="0.25">
      <c r="K11577" s="94"/>
      <c r="L11577" s="94"/>
    </row>
    <row r="11578" spans="11:12" ht="15" x14ac:dyDescent="0.25">
      <c r="K11578" s="94"/>
      <c r="L11578" s="94"/>
    </row>
    <row r="11579" spans="11:12" ht="15" x14ac:dyDescent="0.25">
      <c r="K11579" s="94"/>
      <c r="L11579" s="94"/>
    </row>
    <row r="11580" spans="11:12" ht="15" x14ac:dyDescent="0.25">
      <c r="K11580" s="94"/>
      <c r="L11580" s="94"/>
    </row>
    <row r="11581" spans="11:12" ht="15" x14ac:dyDescent="0.25">
      <c r="K11581" s="94"/>
      <c r="L11581" s="94"/>
    </row>
    <row r="11582" spans="11:12" ht="15" x14ac:dyDescent="0.25">
      <c r="K11582" s="94"/>
      <c r="L11582" s="94"/>
    </row>
    <row r="11583" spans="11:12" ht="15" x14ac:dyDescent="0.25">
      <c r="K11583" s="94"/>
      <c r="L11583" s="94"/>
    </row>
    <row r="11584" spans="11:12" ht="15" x14ac:dyDescent="0.25">
      <c r="K11584" s="94"/>
      <c r="L11584" s="94"/>
    </row>
    <row r="11585" spans="11:12" ht="15" x14ac:dyDescent="0.25">
      <c r="K11585" s="94"/>
      <c r="L11585" s="94"/>
    </row>
    <row r="11586" spans="11:12" ht="15" x14ac:dyDescent="0.25">
      <c r="K11586" s="94"/>
      <c r="L11586" s="94"/>
    </row>
    <row r="11587" spans="11:12" ht="15" x14ac:dyDescent="0.25">
      <c r="K11587" s="94"/>
      <c r="L11587" s="94"/>
    </row>
    <row r="11588" spans="11:12" ht="15" x14ac:dyDescent="0.25">
      <c r="K11588" s="94"/>
      <c r="L11588" s="94"/>
    </row>
    <row r="11589" spans="11:12" ht="15" x14ac:dyDescent="0.25">
      <c r="K11589" s="94"/>
      <c r="L11589" s="94"/>
    </row>
    <row r="11590" spans="11:12" ht="15" x14ac:dyDescent="0.25">
      <c r="K11590" s="94"/>
      <c r="L11590" s="94"/>
    </row>
    <row r="11591" spans="11:12" ht="15" x14ac:dyDescent="0.25">
      <c r="K11591" s="94"/>
      <c r="L11591" s="94"/>
    </row>
    <row r="11592" spans="11:12" ht="15" x14ac:dyDescent="0.25">
      <c r="K11592" s="94"/>
      <c r="L11592" s="94"/>
    </row>
    <row r="11593" spans="11:12" ht="15" x14ac:dyDescent="0.25">
      <c r="K11593" s="94"/>
      <c r="L11593" s="94"/>
    </row>
    <row r="11594" spans="11:12" ht="15" x14ac:dyDescent="0.25">
      <c r="K11594" s="94"/>
      <c r="L11594" s="94"/>
    </row>
    <row r="11595" spans="11:12" ht="15" x14ac:dyDescent="0.25">
      <c r="K11595" s="94"/>
      <c r="L11595" s="94"/>
    </row>
    <row r="11596" spans="11:12" ht="15" x14ac:dyDescent="0.25">
      <c r="K11596" s="94"/>
      <c r="L11596" s="94"/>
    </row>
    <row r="11597" spans="11:12" ht="15" x14ac:dyDescent="0.25">
      <c r="K11597" s="94"/>
      <c r="L11597" s="94"/>
    </row>
    <row r="11598" spans="11:12" ht="15" x14ac:dyDescent="0.25">
      <c r="K11598" s="94"/>
      <c r="L11598" s="94"/>
    </row>
    <row r="11599" spans="11:12" ht="15" x14ac:dyDescent="0.25">
      <c r="K11599" s="94"/>
      <c r="L11599" s="94"/>
    </row>
    <row r="11600" spans="11:12" ht="15" x14ac:dyDescent="0.25">
      <c r="K11600" s="94"/>
      <c r="L11600" s="94"/>
    </row>
    <row r="11601" spans="11:12" ht="15" x14ac:dyDescent="0.25">
      <c r="K11601" s="94"/>
      <c r="L11601" s="94"/>
    </row>
    <row r="11602" spans="11:12" ht="15" x14ac:dyDescent="0.25">
      <c r="K11602" s="94"/>
      <c r="L11602" s="94"/>
    </row>
    <row r="11603" spans="11:12" ht="15" x14ac:dyDescent="0.25">
      <c r="K11603" s="94"/>
      <c r="L11603" s="94"/>
    </row>
    <row r="11604" spans="11:12" ht="15" x14ac:dyDescent="0.25">
      <c r="K11604" s="94"/>
      <c r="L11604" s="94"/>
    </row>
    <row r="11605" spans="11:12" ht="15" x14ac:dyDescent="0.25">
      <c r="K11605" s="94"/>
      <c r="L11605" s="94"/>
    </row>
    <row r="11606" spans="11:12" ht="15" x14ac:dyDescent="0.25">
      <c r="K11606" s="94"/>
      <c r="L11606" s="94"/>
    </row>
    <row r="11607" spans="11:12" ht="15" x14ac:dyDescent="0.25">
      <c r="K11607" s="94"/>
      <c r="L11607" s="94"/>
    </row>
    <row r="11608" spans="11:12" ht="15" x14ac:dyDescent="0.25">
      <c r="K11608" s="94"/>
      <c r="L11608" s="94"/>
    </row>
    <row r="11609" spans="11:12" ht="15" x14ac:dyDescent="0.25">
      <c r="K11609" s="94"/>
      <c r="L11609" s="94"/>
    </row>
    <row r="11610" spans="11:12" ht="15" x14ac:dyDescent="0.25">
      <c r="K11610" s="94"/>
      <c r="L11610" s="94"/>
    </row>
    <row r="11611" spans="11:12" ht="15" x14ac:dyDescent="0.25">
      <c r="K11611" s="94"/>
      <c r="L11611" s="94"/>
    </row>
    <row r="11612" spans="11:12" ht="15" x14ac:dyDescent="0.25">
      <c r="K11612" s="94"/>
      <c r="L11612" s="94"/>
    </row>
    <row r="11613" spans="11:12" ht="15" x14ac:dyDescent="0.25">
      <c r="K11613" s="94"/>
      <c r="L11613" s="94"/>
    </row>
    <row r="11614" spans="11:12" ht="15" x14ac:dyDescent="0.25">
      <c r="K11614" s="94"/>
      <c r="L11614" s="94"/>
    </row>
    <row r="11615" spans="11:12" ht="15" x14ac:dyDescent="0.25">
      <c r="K11615" s="94"/>
      <c r="L11615" s="94"/>
    </row>
    <row r="11616" spans="11:12" ht="15" x14ac:dyDescent="0.25">
      <c r="K11616" s="94"/>
      <c r="L11616" s="94"/>
    </row>
    <row r="11617" spans="11:12" ht="15" x14ac:dyDescent="0.25">
      <c r="K11617" s="94"/>
      <c r="L11617" s="94"/>
    </row>
    <row r="11618" spans="11:12" ht="15" x14ac:dyDescent="0.25">
      <c r="K11618" s="94"/>
      <c r="L11618" s="94"/>
    </row>
    <row r="11619" spans="11:12" ht="15" x14ac:dyDescent="0.25">
      <c r="K11619" s="94"/>
      <c r="L11619" s="94"/>
    </row>
    <row r="11620" spans="11:12" ht="15" x14ac:dyDescent="0.25">
      <c r="K11620" s="94"/>
      <c r="L11620" s="94"/>
    </row>
    <row r="11621" spans="11:12" ht="15" x14ac:dyDescent="0.25">
      <c r="K11621" s="94"/>
      <c r="L11621" s="94"/>
    </row>
    <row r="11622" spans="11:12" ht="15" x14ac:dyDescent="0.25">
      <c r="K11622" s="94"/>
      <c r="L11622" s="94"/>
    </row>
    <row r="11623" spans="11:12" ht="15" x14ac:dyDescent="0.25">
      <c r="K11623" s="94"/>
      <c r="L11623" s="94"/>
    </row>
    <row r="11624" spans="11:12" ht="15" x14ac:dyDescent="0.25">
      <c r="K11624" s="94"/>
      <c r="L11624" s="94"/>
    </row>
    <row r="11625" spans="11:12" ht="15" x14ac:dyDescent="0.25">
      <c r="K11625" s="94"/>
      <c r="L11625" s="94"/>
    </row>
    <row r="11626" spans="11:12" ht="15" x14ac:dyDescent="0.25">
      <c r="K11626" s="94"/>
      <c r="L11626" s="94"/>
    </row>
    <row r="11627" spans="11:12" ht="15" x14ac:dyDescent="0.25">
      <c r="K11627" s="94"/>
      <c r="L11627" s="94"/>
    </row>
    <row r="11628" spans="11:12" ht="15" x14ac:dyDescent="0.25">
      <c r="K11628" s="94"/>
      <c r="L11628" s="94"/>
    </row>
    <row r="11629" spans="11:12" ht="15" x14ac:dyDescent="0.25">
      <c r="K11629" s="94"/>
      <c r="L11629" s="94"/>
    </row>
    <row r="11630" spans="11:12" ht="15" x14ac:dyDescent="0.25">
      <c r="K11630" s="94"/>
      <c r="L11630" s="94"/>
    </row>
    <row r="11631" spans="11:12" ht="15" x14ac:dyDescent="0.25">
      <c r="K11631" s="94"/>
      <c r="L11631" s="94"/>
    </row>
    <row r="11632" spans="11:12" ht="15" x14ac:dyDescent="0.25">
      <c r="K11632" s="94"/>
      <c r="L11632" s="94"/>
    </row>
    <row r="11633" spans="11:12" ht="15" x14ac:dyDescent="0.25">
      <c r="K11633" s="94"/>
      <c r="L11633" s="94"/>
    </row>
    <row r="11634" spans="11:12" ht="15" x14ac:dyDescent="0.25">
      <c r="K11634" s="94"/>
      <c r="L11634" s="94"/>
    </row>
    <row r="11635" spans="11:12" ht="15" x14ac:dyDescent="0.25">
      <c r="K11635" s="94"/>
      <c r="L11635" s="94"/>
    </row>
    <row r="11636" spans="11:12" ht="15" x14ac:dyDescent="0.25">
      <c r="K11636" s="94"/>
      <c r="L11636" s="94"/>
    </row>
    <row r="11637" spans="11:12" ht="15" x14ac:dyDescent="0.25">
      <c r="K11637" s="94"/>
      <c r="L11637" s="94"/>
    </row>
    <row r="11638" spans="11:12" ht="15" x14ac:dyDescent="0.25">
      <c r="K11638" s="94"/>
      <c r="L11638" s="94"/>
    </row>
    <row r="11639" spans="11:12" ht="15" x14ac:dyDescent="0.25">
      <c r="K11639" s="94"/>
      <c r="L11639" s="94"/>
    </row>
    <row r="11640" spans="11:12" ht="15" x14ac:dyDescent="0.25">
      <c r="K11640" s="94"/>
      <c r="L11640" s="94"/>
    </row>
    <row r="11641" spans="11:12" ht="15" x14ac:dyDescent="0.25">
      <c r="K11641" s="94"/>
      <c r="L11641" s="94"/>
    </row>
    <row r="11642" spans="11:12" ht="15" x14ac:dyDescent="0.25">
      <c r="K11642" s="94"/>
      <c r="L11642" s="94"/>
    </row>
    <row r="11643" spans="11:12" ht="15" x14ac:dyDescent="0.25">
      <c r="K11643" s="94"/>
      <c r="L11643" s="94"/>
    </row>
    <row r="11644" spans="11:12" ht="15" x14ac:dyDescent="0.25">
      <c r="K11644" s="94"/>
      <c r="L11644" s="94"/>
    </row>
    <row r="11645" spans="11:12" ht="15" x14ac:dyDescent="0.25">
      <c r="K11645" s="94"/>
      <c r="L11645" s="94"/>
    </row>
    <row r="11646" spans="11:12" ht="15" x14ac:dyDescent="0.25">
      <c r="K11646" s="94"/>
      <c r="L11646" s="94"/>
    </row>
    <row r="11647" spans="11:12" ht="15" x14ac:dyDescent="0.25">
      <c r="K11647" s="94"/>
      <c r="L11647" s="94"/>
    </row>
    <row r="11648" spans="11:12" ht="15" x14ac:dyDescent="0.25">
      <c r="K11648" s="94"/>
      <c r="L11648" s="94"/>
    </row>
    <row r="11649" spans="11:12" ht="15" x14ac:dyDescent="0.25">
      <c r="K11649" s="94"/>
      <c r="L11649" s="94"/>
    </row>
    <row r="11650" spans="11:12" ht="15" x14ac:dyDescent="0.25">
      <c r="K11650" s="94"/>
      <c r="L11650" s="94"/>
    </row>
    <row r="11651" spans="11:12" ht="15" x14ac:dyDescent="0.25">
      <c r="K11651" s="94"/>
      <c r="L11651" s="94"/>
    </row>
    <row r="11652" spans="11:12" ht="15" x14ac:dyDescent="0.25">
      <c r="K11652" s="94"/>
      <c r="L11652" s="94"/>
    </row>
    <row r="11653" spans="11:12" ht="15" x14ac:dyDescent="0.25">
      <c r="K11653" s="94"/>
      <c r="L11653" s="94"/>
    </row>
    <row r="11654" spans="11:12" ht="15" x14ac:dyDescent="0.25">
      <c r="K11654" s="94"/>
      <c r="L11654" s="94"/>
    </row>
    <row r="11655" spans="11:12" ht="15" x14ac:dyDescent="0.25">
      <c r="K11655" s="94"/>
      <c r="L11655" s="94"/>
    </row>
    <row r="11656" spans="11:12" ht="15" x14ac:dyDescent="0.25">
      <c r="K11656" s="94"/>
      <c r="L11656" s="94"/>
    </row>
    <row r="11657" spans="11:12" ht="15" x14ac:dyDescent="0.25">
      <c r="K11657" s="94"/>
      <c r="L11657" s="94"/>
    </row>
    <row r="11658" spans="11:12" ht="15" x14ac:dyDescent="0.25">
      <c r="K11658" s="94"/>
      <c r="L11658" s="94"/>
    </row>
    <row r="11659" spans="11:12" ht="15" x14ac:dyDescent="0.25">
      <c r="K11659" s="94"/>
      <c r="L11659" s="94"/>
    </row>
    <row r="11660" spans="11:12" ht="15" x14ac:dyDescent="0.25">
      <c r="K11660" s="94"/>
      <c r="L11660" s="94"/>
    </row>
    <row r="11661" spans="11:12" ht="15" x14ac:dyDescent="0.25">
      <c r="K11661" s="94"/>
      <c r="L11661" s="94"/>
    </row>
    <row r="11662" spans="11:12" ht="15" x14ac:dyDescent="0.25">
      <c r="K11662" s="94"/>
      <c r="L11662" s="94"/>
    </row>
    <row r="11663" spans="11:12" ht="15" x14ac:dyDescent="0.25">
      <c r="K11663" s="94"/>
      <c r="L11663" s="94"/>
    </row>
    <row r="11664" spans="11:12" ht="15" x14ac:dyDescent="0.25">
      <c r="K11664" s="94"/>
      <c r="L11664" s="94"/>
    </row>
    <row r="11665" spans="11:12" ht="15" x14ac:dyDescent="0.25">
      <c r="K11665" s="94"/>
      <c r="L11665" s="94"/>
    </row>
    <row r="11666" spans="11:12" ht="15" x14ac:dyDescent="0.25">
      <c r="K11666" s="94"/>
      <c r="L11666" s="94"/>
    </row>
    <row r="11667" spans="11:12" ht="15" x14ac:dyDescent="0.25">
      <c r="K11667" s="94"/>
      <c r="L11667" s="94"/>
    </row>
    <row r="11668" spans="11:12" ht="15" x14ac:dyDescent="0.25">
      <c r="K11668" s="94"/>
      <c r="L11668" s="94"/>
    </row>
    <row r="11669" spans="11:12" ht="15" x14ac:dyDescent="0.25">
      <c r="K11669" s="94"/>
      <c r="L11669" s="94"/>
    </row>
    <row r="11670" spans="11:12" ht="15" x14ac:dyDescent="0.25">
      <c r="K11670" s="94"/>
      <c r="L11670" s="94"/>
    </row>
    <row r="11671" spans="11:12" ht="15" x14ac:dyDescent="0.25">
      <c r="K11671" s="94"/>
      <c r="L11671" s="94"/>
    </row>
    <row r="11672" spans="11:12" ht="15" x14ac:dyDescent="0.25">
      <c r="K11672" s="94"/>
      <c r="L11672" s="94"/>
    </row>
    <row r="11673" spans="11:12" ht="15" x14ac:dyDescent="0.25">
      <c r="K11673" s="94"/>
      <c r="L11673" s="94"/>
    </row>
    <row r="11674" spans="11:12" ht="15" x14ac:dyDescent="0.25">
      <c r="K11674" s="94"/>
      <c r="L11674" s="94"/>
    </row>
    <row r="11675" spans="11:12" ht="15" x14ac:dyDescent="0.25">
      <c r="K11675" s="94"/>
      <c r="L11675" s="94"/>
    </row>
    <row r="11676" spans="11:12" ht="15" x14ac:dyDescent="0.25">
      <c r="K11676" s="94"/>
      <c r="L11676" s="94"/>
    </row>
    <row r="11677" spans="11:12" ht="15" x14ac:dyDescent="0.25">
      <c r="K11677" s="94"/>
      <c r="L11677" s="94"/>
    </row>
    <row r="11678" spans="11:12" ht="15" x14ac:dyDescent="0.25">
      <c r="K11678" s="94"/>
      <c r="L11678" s="94"/>
    </row>
    <row r="11679" spans="11:12" ht="15" x14ac:dyDescent="0.25">
      <c r="K11679" s="94"/>
      <c r="L11679" s="94"/>
    </row>
    <row r="11680" spans="11:12" ht="15" x14ac:dyDescent="0.25">
      <c r="K11680" s="94"/>
      <c r="L11680" s="94"/>
    </row>
    <row r="11681" spans="11:12" ht="15" x14ac:dyDescent="0.25">
      <c r="K11681" s="94"/>
      <c r="L11681" s="94"/>
    </row>
    <row r="11682" spans="11:12" ht="15" x14ac:dyDescent="0.25">
      <c r="K11682" s="94"/>
      <c r="L11682" s="94"/>
    </row>
    <row r="11683" spans="11:12" ht="15" x14ac:dyDescent="0.25">
      <c r="K11683" s="94"/>
      <c r="L11683" s="94"/>
    </row>
    <row r="11684" spans="11:12" ht="15" x14ac:dyDescent="0.25">
      <c r="K11684" s="94"/>
      <c r="L11684" s="94"/>
    </row>
    <row r="11685" spans="11:12" ht="15" x14ac:dyDescent="0.25">
      <c r="K11685" s="94"/>
      <c r="L11685" s="94"/>
    </row>
    <row r="11686" spans="11:12" ht="15" x14ac:dyDescent="0.25">
      <c r="K11686" s="94"/>
      <c r="L11686" s="94"/>
    </row>
    <row r="11687" spans="11:12" ht="15" x14ac:dyDescent="0.25">
      <c r="K11687" s="94"/>
      <c r="L11687" s="94"/>
    </row>
    <row r="11688" spans="11:12" ht="15" x14ac:dyDescent="0.25">
      <c r="K11688" s="94"/>
      <c r="L11688" s="94"/>
    </row>
    <row r="11689" spans="11:12" ht="15" x14ac:dyDescent="0.25">
      <c r="K11689" s="94"/>
      <c r="L11689" s="94"/>
    </row>
    <row r="11690" spans="11:12" ht="15" x14ac:dyDescent="0.25">
      <c r="K11690" s="94"/>
      <c r="L11690" s="94"/>
    </row>
    <row r="11691" spans="11:12" ht="15" x14ac:dyDescent="0.25">
      <c r="K11691" s="94"/>
      <c r="L11691" s="94"/>
    </row>
    <row r="11692" spans="11:12" ht="15" x14ac:dyDescent="0.25">
      <c r="K11692" s="94"/>
      <c r="L11692" s="94"/>
    </row>
    <row r="11693" spans="11:12" ht="15" x14ac:dyDescent="0.25">
      <c r="K11693" s="94"/>
      <c r="L11693" s="94"/>
    </row>
    <row r="11694" spans="11:12" ht="15" x14ac:dyDescent="0.25">
      <c r="K11694" s="94"/>
      <c r="L11694" s="94"/>
    </row>
    <row r="11695" spans="11:12" ht="15" x14ac:dyDescent="0.25">
      <c r="K11695" s="94"/>
      <c r="L11695" s="94"/>
    </row>
    <row r="11696" spans="11:12" ht="15" x14ac:dyDescent="0.25">
      <c r="K11696" s="94"/>
      <c r="L11696" s="94"/>
    </row>
    <row r="11697" spans="11:12" ht="15" x14ac:dyDescent="0.25">
      <c r="K11697" s="94"/>
      <c r="L11697" s="94"/>
    </row>
    <row r="11698" spans="11:12" ht="15" x14ac:dyDescent="0.25">
      <c r="K11698" s="94"/>
      <c r="L11698" s="94"/>
    </row>
    <row r="11699" spans="11:12" ht="15" x14ac:dyDescent="0.25">
      <c r="K11699" s="94"/>
      <c r="L11699" s="94"/>
    </row>
    <row r="11700" spans="11:12" ht="15" x14ac:dyDescent="0.25">
      <c r="K11700" s="94"/>
      <c r="L11700" s="94"/>
    </row>
    <row r="11701" spans="11:12" ht="15" x14ac:dyDescent="0.25">
      <c r="K11701" s="94"/>
      <c r="L11701" s="94"/>
    </row>
    <row r="11702" spans="11:12" ht="15" x14ac:dyDescent="0.25">
      <c r="K11702" s="94"/>
      <c r="L11702" s="94"/>
    </row>
    <row r="11703" spans="11:12" ht="15" x14ac:dyDescent="0.25">
      <c r="K11703" s="94"/>
      <c r="L11703" s="94"/>
    </row>
    <row r="11704" spans="11:12" ht="15" x14ac:dyDescent="0.25">
      <c r="K11704" s="94"/>
      <c r="L11704" s="94"/>
    </row>
    <row r="11705" spans="11:12" ht="15" x14ac:dyDescent="0.25">
      <c r="K11705" s="94"/>
      <c r="L11705" s="94"/>
    </row>
    <row r="11706" spans="11:12" ht="15" x14ac:dyDescent="0.25">
      <c r="K11706" s="94"/>
      <c r="L11706" s="94"/>
    </row>
    <row r="11707" spans="11:12" ht="15" x14ac:dyDescent="0.25">
      <c r="K11707" s="94"/>
      <c r="L11707" s="94"/>
    </row>
    <row r="11708" spans="11:12" ht="15" x14ac:dyDescent="0.25">
      <c r="K11708" s="94"/>
      <c r="L11708" s="94"/>
    </row>
    <row r="11709" spans="11:12" ht="15" x14ac:dyDescent="0.25">
      <c r="K11709" s="94"/>
      <c r="L11709" s="94"/>
    </row>
    <row r="11710" spans="11:12" ht="15" x14ac:dyDescent="0.25">
      <c r="K11710" s="94"/>
      <c r="L11710" s="94"/>
    </row>
    <row r="11711" spans="11:12" ht="15" x14ac:dyDescent="0.25">
      <c r="K11711" s="94"/>
      <c r="L11711" s="94"/>
    </row>
    <row r="11712" spans="11:12" ht="15" x14ac:dyDescent="0.25">
      <c r="K11712" s="94"/>
      <c r="L11712" s="94"/>
    </row>
    <row r="11713" spans="11:12" ht="15" x14ac:dyDescent="0.25">
      <c r="K11713" s="94"/>
      <c r="L11713" s="94"/>
    </row>
    <row r="11714" spans="11:12" ht="15" x14ac:dyDescent="0.25">
      <c r="K11714" s="94"/>
      <c r="L11714" s="94"/>
    </row>
    <row r="11715" spans="11:12" ht="15" x14ac:dyDescent="0.25">
      <c r="K11715" s="94"/>
      <c r="L11715" s="94"/>
    </row>
    <row r="11716" spans="11:12" ht="15" x14ac:dyDescent="0.25">
      <c r="K11716" s="94"/>
      <c r="L11716" s="94"/>
    </row>
    <row r="11717" spans="11:12" ht="15" x14ac:dyDescent="0.25">
      <c r="K11717" s="94"/>
      <c r="L11717" s="94"/>
    </row>
    <row r="11718" spans="11:12" ht="15" x14ac:dyDescent="0.25">
      <c r="K11718" s="94"/>
      <c r="L11718" s="94"/>
    </row>
    <row r="11719" spans="11:12" ht="15" x14ac:dyDescent="0.25">
      <c r="K11719" s="94"/>
      <c r="L11719" s="94"/>
    </row>
    <row r="11720" spans="11:12" ht="15" x14ac:dyDescent="0.25">
      <c r="K11720" s="94"/>
      <c r="L11720" s="94"/>
    </row>
    <row r="11721" spans="11:12" ht="15" x14ac:dyDescent="0.25">
      <c r="K11721" s="94"/>
      <c r="L11721" s="94"/>
    </row>
    <row r="11722" spans="11:12" ht="15" x14ac:dyDescent="0.25">
      <c r="K11722" s="94"/>
      <c r="L11722" s="94"/>
    </row>
    <row r="11723" spans="11:12" ht="15" x14ac:dyDescent="0.25">
      <c r="K11723" s="94"/>
      <c r="L11723" s="94"/>
    </row>
    <row r="11724" spans="11:12" ht="15" x14ac:dyDescent="0.25">
      <c r="K11724" s="94"/>
      <c r="L11724" s="94"/>
    </row>
    <row r="11725" spans="11:12" ht="15" x14ac:dyDescent="0.25">
      <c r="K11725" s="94"/>
      <c r="L11725" s="94"/>
    </row>
    <row r="11726" spans="11:12" ht="15" x14ac:dyDescent="0.25">
      <c r="K11726" s="94"/>
      <c r="L11726" s="94"/>
    </row>
    <row r="11727" spans="11:12" ht="15" x14ac:dyDescent="0.25">
      <c r="K11727" s="94"/>
      <c r="L11727" s="94"/>
    </row>
    <row r="11728" spans="11:12" ht="15" x14ac:dyDescent="0.25">
      <c r="K11728" s="94"/>
      <c r="L11728" s="94"/>
    </row>
    <row r="11729" spans="11:12" ht="15" x14ac:dyDescent="0.25">
      <c r="K11729" s="94"/>
      <c r="L11729" s="94"/>
    </row>
    <row r="11730" spans="11:12" ht="15" x14ac:dyDescent="0.25">
      <c r="K11730" s="94"/>
      <c r="L11730" s="94"/>
    </row>
    <row r="11731" spans="11:12" ht="15" x14ac:dyDescent="0.25">
      <c r="K11731" s="94"/>
      <c r="L11731" s="94"/>
    </row>
    <row r="11732" spans="11:12" ht="15" x14ac:dyDescent="0.25">
      <c r="K11732" s="94"/>
      <c r="L11732" s="94"/>
    </row>
    <row r="11733" spans="11:12" ht="15" x14ac:dyDescent="0.25">
      <c r="K11733" s="94"/>
      <c r="L11733" s="94"/>
    </row>
    <row r="11734" spans="11:12" ht="15" x14ac:dyDescent="0.25">
      <c r="K11734" s="94"/>
      <c r="L11734" s="94"/>
    </row>
    <row r="11735" spans="11:12" ht="15" x14ac:dyDescent="0.25">
      <c r="K11735" s="94"/>
      <c r="L11735" s="94"/>
    </row>
    <row r="11736" spans="11:12" ht="15" x14ac:dyDescent="0.25">
      <c r="K11736" s="94"/>
      <c r="L11736" s="94"/>
    </row>
    <row r="11737" spans="11:12" ht="15" x14ac:dyDescent="0.25">
      <c r="K11737" s="94"/>
      <c r="L11737" s="94"/>
    </row>
    <row r="11738" spans="11:12" ht="15" x14ac:dyDescent="0.25">
      <c r="K11738" s="94"/>
      <c r="L11738" s="94"/>
    </row>
    <row r="11739" spans="11:12" ht="15" x14ac:dyDescent="0.25">
      <c r="K11739" s="94"/>
      <c r="L11739" s="94"/>
    </row>
    <row r="11740" spans="11:12" ht="15" x14ac:dyDescent="0.25">
      <c r="K11740" s="94"/>
      <c r="L11740" s="94"/>
    </row>
    <row r="11741" spans="11:12" ht="15" x14ac:dyDescent="0.25">
      <c r="K11741" s="94"/>
      <c r="L11741" s="94"/>
    </row>
    <row r="11742" spans="11:12" ht="15" x14ac:dyDescent="0.25">
      <c r="K11742" s="94"/>
      <c r="L11742" s="94"/>
    </row>
    <row r="11743" spans="11:12" ht="15" x14ac:dyDescent="0.25">
      <c r="K11743" s="94"/>
      <c r="L11743" s="94"/>
    </row>
    <row r="11744" spans="11:12" ht="15" x14ac:dyDescent="0.25">
      <c r="K11744" s="94"/>
      <c r="L11744" s="94"/>
    </row>
    <row r="11745" spans="11:12" ht="15" x14ac:dyDescent="0.25">
      <c r="K11745" s="94"/>
      <c r="L11745" s="94"/>
    </row>
    <row r="11746" spans="11:12" ht="15" x14ac:dyDescent="0.25">
      <c r="K11746" s="94"/>
      <c r="L11746" s="94"/>
    </row>
    <row r="11747" spans="11:12" ht="15" x14ac:dyDescent="0.25">
      <c r="K11747" s="94"/>
      <c r="L11747" s="94"/>
    </row>
    <row r="11748" spans="11:12" ht="15" x14ac:dyDescent="0.25">
      <c r="K11748" s="94"/>
      <c r="L11748" s="94"/>
    </row>
    <row r="11749" spans="11:12" ht="15" x14ac:dyDescent="0.25">
      <c r="K11749" s="94"/>
      <c r="L11749" s="94"/>
    </row>
    <row r="11750" spans="11:12" ht="15" x14ac:dyDescent="0.25">
      <c r="K11750" s="94"/>
      <c r="L11750" s="94"/>
    </row>
    <row r="11751" spans="11:12" ht="15" x14ac:dyDescent="0.25">
      <c r="K11751" s="94"/>
      <c r="L11751" s="94"/>
    </row>
    <row r="11752" spans="11:12" ht="15" x14ac:dyDescent="0.25">
      <c r="K11752" s="94"/>
      <c r="L11752" s="94"/>
    </row>
    <row r="11753" spans="11:12" ht="15" x14ac:dyDescent="0.25">
      <c r="K11753" s="94"/>
      <c r="L11753" s="94"/>
    </row>
    <row r="11754" spans="11:12" ht="15" x14ac:dyDescent="0.25">
      <c r="K11754" s="94"/>
      <c r="L11754" s="94"/>
    </row>
    <row r="11755" spans="11:12" ht="15" x14ac:dyDescent="0.25">
      <c r="K11755" s="94"/>
      <c r="L11755" s="94"/>
    </row>
    <row r="11756" spans="11:12" ht="15" x14ac:dyDescent="0.25">
      <c r="K11756" s="94"/>
      <c r="L11756" s="94"/>
    </row>
    <row r="11757" spans="11:12" ht="15" x14ac:dyDescent="0.25">
      <c r="K11757" s="94"/>
      <c r="L11757" s="94"/>
    </row>
    <row r="11758" spans="11:12" ht="15" x14ac:dyDescent="0.25">
      <c r="K11758" s="94"/>
      <c r="L11758" s="94"/>
    </row>
    <row r="11759" spans="11:12" ht="15" x14ac:dyDescent="0.25">
      <c r="K11759" s="94"/>
      <c r="L11759" s="94"/>
    </row>
    <row r="11760" spans="11:12" ht="15" x14ac:dyDescent="0.25">
      <c r="K11760" s="94"/>
      <c r="L11760" s="94"/>
    </row>
    <row r="11761" spans="11:12" ht="15" x14ac:dyDescent="0.25">
      <c r="K11761" s="94"/>
      <c r="L11761" s="94"/>
    </row>
    <row r="11762" spans="11:12" ht="15" x14ac:dyDescent="0.25">
      <c r="K11762" s="94"/>
      <c r="L11762" s="94"/>
    </row>
    <row r="11763" spans="11:12" ht="15" x14ac:dyDescent="0.25">
      <c r="K11763" s="94"/>
      <c r="L11763" s="94"/>
    </row>
    <row r="11764" spans="11:12" ht="15" x14ac:dyDescent="0.25">
      <c r="K11764" s="94"/>
      <c r="L11764" s="94"/>
    </row>
    <row r="11765" spans="11:12" ht="15" x14ac:dyDescent="0.25">
      <c r="K11765" s="94"/>
      <c r="L11765" s="94"/>
    </row>
    <row r="11766" spans="11:12" ht="15" x14ac:dyDescent="0.25">
      <c r="K11766" s="94"/>
      <c r="L11766" s="94"/>
    </row>
    <row r="11767" spans="11:12" ht="15" x14ac:dyDescent="0.25">
      <c r="K11767" s="94"/>
      <c r="L11767" s="94"/>
    </row>
    <row r="11768" spans="11:12" ht="15" x14ac:dyDescent="0.25">
      <c r="K11768" s="94"/>
      <c r="L11768" s="94"/>
    </row>
    <row r="11769" spans="11:12" ht="15" x14ac:dyDescent="0.25">
      <c r="K11769" s="94"/>
      <c r="L11769" s="94"/>
    </row>
    <row r="11770" spans="11:12" ht="15" x14ac:dyDescent="0.25">
      <c r="K11770" s="94"/>
      <c r="L11770" s="94"/>
    </row>
    <row r="11771" spans="11:12" ht="15" x14ac:dyDescent="0.25">
      <c r="K11771" s="94"/>
      <c r="L11771" s="94"/>
    </row>
    <row r="11772" spans="11:12" ht="15" x14ac:dyDescent="0.25">
      <c r="K11772" s="94"/>
      <c r="L11772" s="94"/>
    </row>
    <row r="11773" spans="11:12" ht="15" x14ac:dyDescent="0.25">
      <c r="K11773" s="94"/>
      <c r="L11773" s="94"/>
    </row>
    <row r="11774" spans="11:12" ht="15" x14ac:dyDescent="0.25">
      <c r="K11774" s="94"/>
      <c r="L11774" s="94"/>
    </row>
    <row r="11775" spans="11:12" ht="15" x14ac:dyDescent="0.25">
      <c r="K11775" s="94"/>
      <c r="L11775" s="94"/>
    </row>
    <row r="11776" spans="11:12" ht="15" x14ac:dyDescent="0.25">
      <c r="K11776" s="94"/>
      <c r="L11776" s="94"/>
    </row>
    <row r="11777" spans="11:12" ht="15" x14ac:dyDescent="0.25">
      <c r="K11777" s="94"/>
      <c r="L11777" s="94"/>
    </row>
    <row r="11778" spans="11:12" ht="15" x14ac:dyDescent="0.25">
      <c r="K11778" s="94"/>
      <c r="L11778" s="94"/>
    </row>
    <row r="11779" spans="11:12" ht="15" x14ac:dyDescent="0.25">
      <c r="K11779" s="94"/>
      <c r="L11779" s="94"/>
    </row>
    <row r="11780" spans="11:12" ht="15" x14ac:dyDescent="0.25">
      <c r="K11780" s="94"/>
      <c r="L11780" s="94"/>
    </row>
    <row r="11781" spans="11:12" ht="15" x14ac:dyDescent="0.25">
      <c r="K11781" s="94"/>
      <c r="L11781" s="94"/>
    </row>
    <row r="11782" spans="11:12" ht="15" x14ac:dyDescent="0.25">
      <c r="K11782" s="94"/>
      <c r="L11782" s="94"/>
    </row>
    <row r="11783" spans="11:12" ht="15" x14ac:dyDescent="0.25">
      <c r="K11783" s="94"/>
      <c r="L11783" s="94"/>
    </row>
    <row r="11784" spans="11:12" ht="15" x14ac:dyDescent="0.25">
      <c r="K11784" s="94"/>
      <c r="L11784" s="94"/>
    </row>
    <row r="11785" spans="11:12" ht="15" x14ac:dyDescent="0.25">
      <c r="K11785" s="94"/>
      <c r="L11785" s="94"/>
    </row>
    <row r="11786" spans="11:12" ht="15" x14ac:dyDescent="0.25">
      <c r="K11786" s="94"/>
      <c r="L11786" s="94"/>
    </row>
    <row r="11787" spans="11:12" ht="15" x14ac:dyDescent="0.25">
      <c r="K11787" s="94"/>
      <c r="L11787" s="94"/>
    </row>
    <row r="11788" spans="11:12" ht="15" x14ac:dyDescent="0.25">
      <c r="K11788" s="94"/>
      <c r="L11788" s="94"/>
    </row>
    <row r="11789" spans="11:12" ht="15" x14ac:dyDescent="0.25">
      <c r="K11789" s="94"/>
      <c r="L11789" s="94"/>
    </row>
    <row r="11790" spans="11:12" ht="15" x14ac:dyDescent="0.25">
      <c r="K11790" s="94"/>
      <c r="L11790" s="94"/>
    </row>
    <row r="11791" spans="11:12" ht="15" x14ac:dyDescent="0.25">
      <c r="K11791" s="94"/>
      <c r="L11791" s="94"/>
    </row>
    <row r="11792" spans="11:12" ht="15" x14ac:dyDescent="0.25">
      <c r="K11792" s="94"/>
      <c r="L11792" s="94"/>
    </row>
    <row r="11793" spans="11:12" ht="15" x14ac:dyDescent="0.25">
      <c r="K11793" s="94"/>
      <c r="L11793" s="94"/>
    </row>
    <row r="11794" spans="11:12" ht="15" x14ac:dyDescent="0.25">
      <c r="K11794" s="94"/>
      <c r="L11794" s="94"/>
    </row>
    <row r="11795" spans="11:12" ht="15" x14ac:dyDescent="0.25">
      <c r="K11795" s="94"/>
      <c r="L11795" s="94"/>
    </row>
    <row r="11796" spans="11:12" ht="15" x14ac:dyDescent="0.25">
      <c r="K11796" s="94"/>
      <c r="L11796" s="94"/>
    </row>
    <row r="11797" spans="11:12" ht="15" x14ac:dyDescent="0.25">
      <c r="K11797" s="94"/>
      <c r="L11797" s="94"/>
    </row>
    <row r="11798" spans="11:12" ht="15" x14ac:dyDescent="0.25">
      <c r="K11798" s="94"/>
      <c r="L11798" s="94"/>
    </row>
    <row r="11799" spans="11:12" ht="15" x14ac:dyDescent="0.25">
      <c r="K11799" s="94"/>
      <c r="L11799" s="94"/>
    </row>
    <row r="11800" spans="11:12" ht="15" x14ac:dyDescent="0.25">
      <c r="K11800" s="94"/>
      <c r="L11800" s="94"/>
    </row>
    <row r="11801" spans="11:12" ht="15" x14ac:dyDescent="0.25">
      <c r="K11801" s="94"/>
      <c r="L11801" s="94"/>
    </row>
    <row r="11802" spans="11:12" ht="15" x14ac:dyDescent="0.25">
      <c r="K11802" s="94"/>
      <c r="L11802" s="94"/>
    </row>
    <row r="11803" spans="11:12" ht="15" x14ac:dyDescent="0.25">
      <c r="K11803" s="94"/>
      <c r="L11803" s="94"/>
    </row>
    <row r="11804" spans="11:12" ht="15" x14ac:dyDescent="0.25">
      <c r="K11804" s="94"/>
      <c r="L11804" s="94"/>
    </row>
    <row r="11805" spans="11:12" ht="15" x14ac:dyDescent="0.25">
      <c r="K11805" s="94"/>
      <c r="L11805" s="94"/>
    </row>
    <row r="11806" spans="11:12" ht="15" x14ac:dyDescent="0.25">
      <c r="K11806" s="94"/>
      <c r="L11806" s="94"/>
    </row>
    <row r="11807" spans="11:12" ht="15" x14ac:dyDescent="0.25">
      <c r="K11807" s="94"/>
      <c r="L11807" s="94"/>
    </row>
    <row r="11808" spans="11:12" ht="15" x14ac:dyDescent="0.25">
      <c r="K11808" s="94"/>
      <c r="L11808" s="94"/>
    </row>
    <row r="11809" spans="11:12" ht="15" x14ac:dyDescent="0.25">
      <c r="K11809" s="94"/>
      <c r="L11809" s="94"/>
    </row>
    <row r="11810" spans="11:12" ht="15" x14ac:dyDescent="0.25">
      <c r="K11810" s="94"/>
      <c r="L11810" s="94"/>
    </row>
    <row r="11811" spans="11:12" ht="15" x14ac:dyDescent="0.25">
      <c r="K11811" s="94"/>
      <c r="L11811" s="94"/>
    </row>
    <row r="11812" spans="11:12" ht="15" x14ac:dyDescent="0.25">
      <c r="K11812" s="94"/>
      <c r="L11812" s="94"/>
    </row>
    <row r="11813" spans="11:12" ht="15" x14ac:dyDescent="0.25">
      <c r="K11813" s="94"/>
      <c r="L11813" s="94"/>
    </row>
    <row r="11814" spans="11:12" ht="15" x14ac:dyDescent="0.25">
      <c r="K11814" s="94"/>
      <c r="L11814" s="94"/>
    </row>
    <row r="11815" spans="11:12" ht="15" x14ac:dyDescent="0.25">
      <c r="K11815" s="94"/>
      <c r="L11815" s="94"/>
    </row>
    <row r="11816" spans="11:12" ht="15" x14ac:dyDescent="0.25">
      <c r="K11816" s="94"/>
      <c r="L11816" s="94"/>
    </row>
    <row r="11817" spans="11:12" ht="15" x14ac:dyDescent="0.25">
      <c r="K11817" s="94"/>
      <c r="L11817" s="94"/>
    </row>
    <row r="11818" spans="11:12" ht="15" x14ac:dyDescent="0.25">
      <c r="K11818" s="94"/>
      <c r="L11818" s="94"/>
    </row>
    <row r="11819" spans="11:12" ht="15" x14ac:dyDescent="0.25">
      <c r="K11819" s="94"/>
      <c r="L11819" s="94"/>
    </row>
    <row r="11820" spans="11:12" ht="15" x14ac:dyDescent="0.25">
      <c r="K11820" s="94"/>
      <c r="L11820" s="94"/>
    </row>
    <row r="11821" spans="11:12" ht="15" x14ac:dyDescent="0.25">
      <c r="K11821" s="94"/>
      <c r="L11821" s="94"/>
    </row>
    <row r="11822" spans="11:12" ht="15" x14ac:dyDescent="0.25">
      <c r="K11822" s="94"/>
      <c r="L11822" s="94"/>
    </row>
    <row r="11823" spans="11:12" ht="15" x14ac:dyDescent="0.25">
      <c r="K11823" s="94"/>
      <c r="L11823" s="94"/>
    </row>
    <row r="11824" spans="11:12" ht="15" x14ac:dyDescent="0.25">
      <c r="K11824" s="94"/>
      <c r="L11824" s="94"/>
    </row>
    <row r="11825" spans="11:12" ht="15" x14ac:dyDescent="0.25">
      <c r="K11825" s="94"/>
      <c r="L11825" s="94"/>
    </row>
    <row r="11826" spans="11:12" ht="15" x14ac:dyDescent="0.25">
      <c r="K11826" s="94"/>
      <c r="L11826" s="94"/>
    </row>
    <row r="11827" spans="11:12" ht="15" x14ac:dyDescent="0.25">
      <c r="K11827" s="94"/>
      <c r="L11827" s="94"/>
    </row>
    <row r="11828" spans="11:12" ht="15" x14ac:dyDescent="0.25">
      <c r="K11828" s="94"/>
      <c r="L11828" s="94"/>
    </row>
    <row r="11829" spans="11:12" ht="15" x14ac:dyDescent="0.25">
      <c r="K11829" s="94"/>
      <c r="L11829" s="94"/>
    </row>
    <row r="11830" spans="11:12" ht="15" x14ac:dyDescent="0.25">
      <c r="K11830" s="94"/>
      <c r="L11830" s="94"/>
    </row>
    <row r="11831" spans="11:12" ht="15" x14ac:dyDescent="0.25">
      <c r="K11831" s="94"/>
      <c r="L11831" s="94"/>
    </row>
    <row r="11832" spans="11:12" ht="15" x14ac:dyDescent="0.25">
      <c r="K11832" s="94"/>
      <c r="L11832" s="94"/>
    </row>
    <row r="11833" spans="11:12" ht="15" x14ac:dyDescent="0.25">
      <c r="K11833" s="94"/>
      <c r="L11833" s="94"/>
    </row>
    <row r="11834" spans="11:12" ht="15" x14ac:dyDescent="0.25">
      <c r="K11834" s="94"/>
      <c r="L11834" s="94"/>
    </row>
    <row r="11835" spans="11:12" ht="15" x14ac:dyDescent="0.25">
      <c r="K11835" s="94"/>
      <c r="L11835" s="94"/>
    </row>
    <row r="11836" spans="11:12" ht="15" x14ac:dyDescent="0.25">
      <c r="K11836" s="94"/>
      <c r="L11836" s="94"/>
    </row>
    <row r="11837" spans="11:12" ht="15" x14ac:dyDescent="0.25">
      <c r="K11837" s="94"/>
      <c r="L11837" s="94"/>
    </row>
    <row r="11838" spans="11:12" ht="15" x14ac:dyDescent="0.25">
      <c r="K11838" s="94"/>
      <c r="L11838" s="94"/>
    </row>
    <row r="11839" spans="11:12" ht="15" x14ac:dyDescent="0.25">
      <c r="K11839" s="94"/>
      <c r="L11839" s="94"/>
    </row>
    <row r="11840" spans="11:12" ht="15" x14ac:dyDescent="0.25">
      <c r="K11840" s="94"/>
      <c r="L11840" s="94"/>
    </row>
    <row r="11841" spans="11:12" ht="15" x14ac:dyDescent="0.25">
      <c r="K11841" s="94"/>
      <c r="L11841" s="94"/>
    </row>
    <row r="11842" spans="11:12" ht="15" x14ac:dyDescent="0.25">
      <c r="K11842" s="94"/>
      <c r="L11842" s="94"/>
    </row>
    <row r="11843" spans="11:12" ht="15" x14ac:dyDescent="0.25">
      <c r="K11843" s="94"/>
      <c r="L11843" s="94"/>
    </row>
    <row r="11844" spans="11:12" ht="15" x14ac:dyDescent="0.25">
      <c r="K11844" s="94"/>
      <c r="L11844" s="94"/>
    </row>
    <row r="11845" spans="11:12" ht="15" x14ac:dyDescent="0.25">
      <c r="K11845" s="94"/>
      <c r="L11845" s="94"/>
    </row>
    <row r="11846" spans="11:12" ht="15" x14ac:dyDescent="0.25">
      <c r="K11846" s="94"/>
      <c r="L11846" s="94"/>
    </row>
    <row r="11847" spans="11:12" ht="15" x14ac:dyDescent="0.25">
      <c r="K11847" s="94"/>
      <c r="L11847" s="94"/>
    </row>
    <row r="11848" spans="11:12" ht="15" x14ac:dyDescent="0.25">
      <c r="K11848" s="94"/>
      <c r="L11848" s="94"/>
    </row>
    <row r="11849" spans="11:12" ht="15" x14ac:dyDescent="0.25">
      <c r="K11849" s="94"/>
      <c r="L11849" s="94"/>
    </row>
    <row r="11850" spans="11:12" ht="15" x14ac:dyDescent="0.25">
      <c r="K11850" s="94"/>
      <c r="L11850" s="94"/>
    </row>
    <row r="11851" spans="11:12" ht="15" x14ac:dyDescent="0.25">
      <c r="K11851" s="94"/>
      <c r="L11851" s="94"/>
    </row>
    <row r="11852" spans="11:12" ht="15" x14ac:dyDescent="0.25">
      <c r="K11852" s="94"/>
      <c r="L11852" s="94"/>
    </row>
    <row r="11853" spans="11:12" ht="15" x14ac:dyDescent="0.25">
      <c r="K11853" s="94"/>
      <c r="L11853" s="94"/>
    </row>
    <row r="11854" spans="11:12" ht="15" x14ac:dyDescent="0.25">
      <c r="K11854" s="94"/>
      <c r="L11854" s="94"/>
    </row>
    <row r="11855" spans="11:12" ht="15" x14ac:dyDescent="0.25">
      <c r="K11855" s="94"/>
      <c r="L11855" s="94"/>
    </row>
    <row r="11856" spans="11:12" ht="15" x14ac:dyDescent="0.25">
      <c r="K11856" s="94"/>
      <c r="L11856" s="94"/>
    </row>
    <row r="11857" spans="11:12" ht="15" x14ac:dyDescent="0.25">
      <c r="K11857" s="94"/>
      <c r="L11857" s="94"/>
    </row>
    <row r="11858" spans="11:12" ht="15" x14ac:dyDescent="0.25">
      <c r="K11858" s="94"/>
      <c r="L11858" s="94"/>
    </row>
    <row r="11859" spans="11:12" ht="15" x14ac:dyDescent="0.25">
      <c r="K11859" s="94"/>
      <c r="L11859" s="94"/>
    </row>
    <row r="11860" spans="11:12" ht="15" x14ac:dyDescent="0.25">
      <c r="K11860" s="94"/>
      <c r="L11860" s="94"/>
    </row>
    <row r="11861" spans="11:12" ht="15" x14ac:dyDescent="0.25">
      <c r="K11861" s="94"/>
      <c r="L11861" s="94"/>
    </row>
    <row r="11862" spans="11:12" ht="15" x14ac:dyDescent="0.25">
      <c r="K11862" s="94"/>
      <c r="L11862" s="94"/>
    </row>
    <row r="11863" spans="11:12" ht="15" x14ac:dyDescent="0.25">
      <c r="K11863" s="94"/>
      <c r="L11863" s="94"/>
    </row>
    <row r="11864" spans="11:12" ht="15" x14ac:dyDescent="0.25">
      <c r="K11864" s="94"/>
      <c r="L11864" s="94"/>
    </row>
    <row r="11865" spans="11:12" ht="15" x14ac:dyDescent="0.25">
      <c r="K11865" s="94"/>
      <c r="L11865" s="94"/>
    </row>
    <row r="11866" spans="11:12" ht="15" x14ac:dyDescent="0.25">
      <c r="K11866" s="94"/>
      <c r="L11866" s="94"/>
    </row>
    <row r="11867" spans="11:12" ht="15" x14ac:dyDescent="0.25">
      <c r="K11867" s="94"/>
      <c r="L11867" s="94"/>
    </row>
    <row r="11868" spans="11:12" ht="15" x14ac:dyDescent="0.25">
      <c r="K11868" s="94"/>
      <c r="L11868" s="94"/>
    </row>
    <row r="11869" spans="11:12" ht="15" x14ac:dyDescent="0.25">
      <c r="K11869" s="94"/>
      <c r="L11869" s="94"/>
    </row>
    <row r="11870" spans="11:12" ht="15" x14ac:dyDescent="0.25">
      <c r="K11870" s="94"/>
      <c r="L11870" s="94"/>
    </row>
    <row r="11871" spans="11:12" ht="15" x14ac:dyDescent="0.25">
      <c r="K11871" s="94"/>
      <c r="L11871" s="94"/>
    </row>
    <row r="11872" spans="11:12" ht="15" x14ac:dyDescent="0.25">
      <c r="K11872" s="94"/>
      <c r="L11872" s="94"/>
    </row>
    <row r="11873" spans="11:12" ht="15" x14ac:dyDescent="0.25">
      <c r="K11873" s="94"/>
      <c r="L11873" s="94"/>
    </row>
    <row r="11874" spans="11:12" ht="15" x14ac:dyDescent="0.25">
      <c r="K11874" s="94"/>
      <c r="L11874" s="94"/>
    </row>
    <row r="11875" spans="11:12" ht="15" x14ac:dyDescent="0.25">
      <c r="K11875" s="94"/>
      <c r="L11875" s="94"/>
    </row>
    <row r="11876" spans="11:12" ht="15" x14ac:dyDescent="0.25">
      <c r="K11876" s="94"/>
      <c r="L11876" s="94"/>
    </row>
    <row r="11877" spans="11:12" ht="15" x14ac:dyDescent="0.25">
      <c r="K11877" s="94"/>
      <c r="L11877" s="94"/>
    </row>
    <row r="11878" spans="11:12" ht="15" x14ac:dyDescent="0.25">
      <c r="K11878" s="94"/>
      <c r="L11878" s="94"/>
    </row>
    <row r="11879" spans="11:12" ht="15" x14ac:dyDescent="0.25">
      <c r="K11879" s="94"/>
      <c r="L11879" s="94"/>
    </row>
    <row r="11880" spans="11:12" ht="15" x14ac:dyDescent="0.25">
      <c r="K11880" s="94"/>
      <c r="L11880" s="94"/>
    </row>
    <row r="11881" spans="11:12" ht="15" x14ac:dyDescent="0.25">
      <c r="K11881" s="94"/>
      <c r="L11881" s="94"/>
    </row>
    <row r="11882" spans="11:12" ht="15" x14ac:dyDescent="0.25">
      <c r="K11882" s="94"/>
      <c r="L11882" s="94"/>
    </row>
    <row r="11883" spans="11:12" ht="15" x14ac:dyDescent="0.25">
      <c r="K11883" s="94"/>
      <c r="L11883" s="94"/>
    </row>
    <row r="11884" spans="11:12" ht="15" x14ac:dyDescent="0.25">
      <c r="K11884" s="94"/>
      <c r="L11884" s="94"/>
    </row>
    <row r="11885" spans="11:12" ht="15" x14ac:dyDescent="0.25">
      <c r="K11885" s="94"/>
      <c r="L11885" s="94"/>
    </row>
    <row r="11886" spans="11:12" ht="15" x14ac:dyDescent="0.25">
      <c r="K11886" s="94"/>
      <c r="L11886" s="94"/>
    </row>
    <row r="11887" spans="11:12" ht="15" x14ac:dyDescent="0.25">
      <c r="K11887" s="94"/>
      <c r="L11887" s="94"/>
    </row>
    <row r="11888" spans="11:12" ht="15" x14ac:dyDescent="0.25">
      <c r="K11888" s="94"/>
      <c r="L11888" s="94"/>
    </row>
    <row r="11889" spans="11:12" ht="15" x14ac:dyDescent="0.25">
      <c r="K11889" s="94"/>
      <c r="L11889" s="94"/>
    </row>
    <row r="11890" spans="11:12" ht="15" x14ac:dyDescent="0.25">
      <c r="K11890" s="94"/>
      <c r="L11890" s="94"/>
    </row>
    <row r="11891" spans="11:12" ht="15" x14ac:dyDescent="0.25">
      <c r="K11891" s="94"/>
      <c r="L11891" s="94"/>
    </row>
    <row r="11892" spans="11:12" ht="15" x14ac:dyDescent="0.25">
      <c r="K11892" s="94"/>
      <c r="L11892" s="94"/>
    </row>
    <row r="11893" spans="11:12" ht="15" x14ac:dyDescent="0.25">
      <c r="K11893" s="94"/>
      <c r="L11893" s="94"/>
    </row>
    <row r="11894" spans="11:12" ht="15" x14ac:dyDescent="0.25">
      <c r="K11894" s="94"/>
      <c r="L11894" s="94"/>
    </row>
    <row r="11895" spans="11:12" ht="15" x14ac:dyDescent="0.25">
      <c r="K11895" s="94"/>
      <c r="L11895" s="94"/>
    </row>
    <row r="11896" spans="11:12" ht="15" x14ac:dyDescent="0.25">
      <c r="K11896" s="94"/>
      <c r="L11896" s="94"/>
    </row>
    <row r="11897" spans="11:12" ht="15" x14ac:dyDescent="0.25">
      <c r="K11897" s="94"/>
      <c r="L11897" s="94"/>
    </row>
    <row r="11898" spans="11:12" ht="15" x14ac:dyDescent="0.25">
      <c r="K11898" s="94"/>
      <c r="L11898" s="94"/>
    </row>
    <row r="11899" spans="11:12" ht="15" x14ac:dyDescent="0.25">
      <c r="K11899" s="94"/>
      <c r="L11899" s="94"/>
    </row>
    <row r="11900" spans="11:12" ht="15" x14ac:dyDescent="0.25">
      <c r="K11900" s="94"/>
      <c r="L11900" s="94"/>
    </row>
    <row r="11901" spans="11:12" ht="15" x14ac:dyDescent="0.25">
      <c r="K11901" s="94"/>
      <c r="L11901" s="94"/>
    </row>
    <row r="11902" spans="11:12" ht="15" x14ac:dyDescent="0.25">
      <c r="K11902" s="94"/>
      <c r="L11902" s="94"/>
    </row>
    <row r="11903" spans="11:12" ht="15" x14ac:dyDescent="0.25">
      <c r="K11903" s="94"/>
      <c r="L11903" s="94"/>
    </row>
    <row r="11904" spans="11:12" ht="15" x14ac:dyDescent="0.25">
      <c r="K11904" s="94"/>
      <c r="L11904" s="94"/>
    </row>
    <row r="11905" spans="11:12" ht="15" x14ac:dyDescent="0.25">
      <c r="K11905" s="94"/>
      <c r="L11905" s="94"/>
    </row>
    <row r="11906" spans="11:12" ht="15" x14ac:dyDescent="0.25">
      <c r="K11906" s="94"/>
      <c r="L11906" s="94"/>
    </row>
    <row r="11907" spans="11:12" ht="15" x14ac:dyDescent="0.25">
      <c r="K11907" s="94"/>
      <c r="L11907" s="94"/>
    </row>
    <row r="11908" spans="11:12" ht="15" x14ac:dyDescent="0.25">
      <c r="K11908" s="94"/>
      <c r="L11908" s="94"/>
    </row>
    <row r="11909" spans="11:12" ht="15" x14ac:dyDescent="0.25">
      <c r="K11909" s="94"/>
      <c r="L11909" s="94"/>
    </row>
    <row r="11910" spans="11:12" ht="15" x14ac:dyDescent="0.25">
      <c r="K11910" s="94"/>
      <c r="L11910" s="94"/>
    </row>
    <row r="11911" spans="11:12" ht="15" x14ac:dyDescent="0.25">
      <c r="K11911" s="94"/>
      <c r="L11911" s="94"/>
    </row>
    <row r="11912" spans="11:12" ht="15" x14ac:dyDescent="0.25">
      <c r="K11912" s="94"/>
      <c r="L11912" s="94"/>
    </row>
    <row r="11913" spans="11:12" ht="15" x14ac:dyDescent="0.25">
      <c r="K11913" s="94"/>
      <c r="L11913" s="94"/>
    </row>
    <row r="11914" spans="11:12" ht="15" x14ac:dyDescent="0.25">
      <c r="K11914" s="94"/>
      <c r="L11914" s="94"/>
    </row>
    <row r="11915" spans="11:12" ht="15" x14ac:dyDescent="0.25">
      <c r="K11915" s="94"/>
      <c r="L11915" s="94"/>
    </row>
    <row r="11916" spans="11:12" ht="15" x14ac:dyDescent="0.25">
      <c r="K11916" s="94"/>
      <c r="L11916" s="94"/>
    </row>
    <row r="11917" spans="11:12" ht="15" x14ac:dyDescent="0.25">
      <c r="K11917" s="94"/>
      <c r="L11917" s="94"/>
    </row>
    <row r="11918" spans="11:12" ht="15" x14ac:dyDescent="0.25">
      <c r="K11918" s="94"/>
      <c r="L11918" s="94"/>
    </row>
    <row r="11919" spans="11:12" ht="15" x14ac:dyDescent="0.25">
      <c r="K11919" s="94"/>
      <c r="L11919" s="94"/>
    </row>
    <row r="11920" spans="11:12" ht="15" x14ac:dyDescent="0.25">
      <c r="K11920" s="94"/>
      <c r="L11920" s="94"/>
    </row>
    <row r="11921" spans="11:12" ht="15" x14ac:dyDescent="0.25">
      <c r="K11921" s="94"/>
      <c r="L11921" s="94"/>
    </row>
    <row r="11922" spans="11:12" ht="15" x14ac:dyDescent="0.25">
      <c r="K11922" s="94"/>
      <c r="L11922" s="94"/>
    </row>
    <row r="11923" spans="11:12" ht="15" x14ac:dyDescent="0.25">
      <c r="K11923" s="94"/>
      <c r="L11923" s="94"/>
    </row>
    <row r="11924" spans="11:12" ht="15" x14ac:dyDescent="0.25">
      <c r="K11924" s="94"/>
      <c r="L11924" s="94"/>
    </row>
    <row r="11925" spans="11:12" ht="15" x14ac:dyDescent="0.25">
      <c r="K11925" s="94"/>
      <c r="L11925" s="94"/>
    </row>
    <row r="11926" spans="11:12" ht="15" x14ac:dyDescent="0.25">
      <c r="K11926" s="94"/>
      <c r="L11926" s="94"/>
    </row>
    <row r="11927" spans="11:12" ht="15" x14ac:dyDescent="0.25">
      <c r="K11927" s="94"/>
      <c r="L11927" s="94"/>
    </row>
    <row r="11928" spans="11:12" ht="15" x14ac:dyDescent="0.25">
      <c r="K11928" s="94"/>
      <c r="L11928" s="94"/>
    </row>
    <row r="11929" spans="11:12" ht="15" x14ac:dyDescent="0.25">
      <c r="K11929" s="94"/>
      <c r="L11929" s="94"/>
    </row>
    <row r="11930" spans="11:12" ht="15" x14ac:dyDescent="0.25">
      <c r="K11930" s="94"/>
      <c r="L11930" s="94"/>
    </row>
    <row r="11931" spans="11:12" ht="15" x14ac:dyDescent="0.25">
      <c r="K11931" s="94"/>
      <c r="L11931" s="94"/>
    </row>
    <row r="11932" spans="11:12" ht="15" x14ac:dyDescent="0.25">
      <c r="K11932" s="94"/>
      <c r="L11932" s="94"/>
    </row>
    <row r="11933" spans="11:12" ht="15" x14ac:dyDescent="0.25">
      <c r="K11933" s="94"/>
      <c r="L11933" s="94"/>
    </row>
    <row r="11934" spans="11:12" ht="15" x14ac:dyDescent="0.25">
      <c r="K11934" s="94"/>
      <c r="L11934" s="94"/>
    </row>
    <row r="11935" spans="11:12" ht="15" x14ac:dyDescent="0.25">
      <c r="K11935" s="94"/>
      <c r="L11935" s="94"/>
    </row>
    <row r="11936" spans="11:12" ht="15" x14ac:dyDescent="0.25">
      <c r="K11936" s="94"/>
      <c r="L11936" s="94"/>
    </row>
    <row r="11937" spans="11:12" ht="15" x14ac:dyDescent="0.25">
      <c r="K11937" s="94"/>
      <c r="L11937" s="94"/>
    </row>
    <row r="11938" spans="11:12" ht="15" x14ac:dyDescent="0.25">
      <c r="K11938" s="94"/>
      <c r="L11938" s="94"/>
    </row>
    <row r="11939" spans="11:12" ht="15" x14ac:dyDescent="0.25">
      <c r="K11939" s="94"/>
      <c r="L11939" s="94"/>
    </row>
    <row r="11940" spans="11:12" ht="15" x14ac:dyDescent="0.25">
      <c r="K11940" s="94"/>
      <c r="L11940" s="94"/>
    </row>
    <row r="11941" spans="11:12" ht="15" x14ac:dyDescent="0.25">
      <c r="K11941" s="94"/>
      <c r="L11941" s="94"/>
    </row>
    <row r="11942" spans="11:12" ht="15" x14ac:dyDescent="0.25">
      <c r="K11942" s="94"/>
      <c r="L11942" s="94"/>
    </row>
    <row r="11943" spans="11:12" ht="15" x14ac:dyDescent="0.25">
      <c r="K11943" s="94"/>
      <c r="L11943" s="94"/>
    </row>
    <row r="11944" spans="11:12" ht="15" x14ac:dyDescent="0.25">
      <c r="K11944" s="94"/>
      <c r="L11944" s="94"/>
    </row>
    <row r="11945" spans="11:12" ht="15" x14ac:dyDescent="0.25">
      <c r="K11945" s="94"/>
      <c r="L11945" s="94"/>
    </row>
    <row r="11946" spans="11:12" ht="15" x14ac:dyDescent="0.25">
      <c r="K11946" s="94"/>
      <c r="L11946" s="94"/>
    </row>
    <row r="11947" spans="11:12" ht="15" x14ac:dyDescent="0.25">
      <c r="K11947" s="94"/>
      <c r="L11947" s="94"/>
    </row>
    <row r="11948" spans="11:12" ht="15" x14ac:dyDescent="0.25">
      <c r="K11948" s="94"/>
      <c r="L11948" s="94"/>
    </row>
    <row r="11949" spans="11:12" ht="15" x14ac:dyDescent="0.25">
      <c r="K11949" s="94"/>
      <c r="L11949" s="94"/>
    </row>
    <row r="11950" spans="11:12" ht="15" x14ac:dyDescent="0.25">
      <c r="K11950" s="94"/>
      <c r="L11950" s="94"/>
    </row>
    <row r="11951" spans="11:12" ht="15" x14ac:dyDescent="0.25">
      <c r="K11951" s="94"/>
      <c r="L11951" s="94"/>
    </row>
    <row r="11952" spans="11:12" ht="15" x14ac:dyDescent="0.25">
      <c r="K11952" s="94"/>
      <c r="L11952" s="94"/>
    </row>
    <row r="11953" spans="11:12" ht="15" x14ac:dyDescent="0.25">
      <c r="K11953" s="94"/>
      <c r="L11953" s="94"/>
    </row>
    <row r="11954" spans="11:12" ht="15" x14ac:dyDescent="0.25">
      <c r="K11954" s="94"/>
      <c r="L11954" s="94"/>
    </row>
    <row r="11955" spans="11:12" ht="15" x14ac:dyDescent="0.25">
      <c r="K11955" s="94"/>
      <c r="L11955" s="94"/>
    </row>
    <row r="11956" spans="11:12" ht="15" x14ac:dyDescent="0.25">
      <c r="K11956" s="94"/>
      <c r="L11956" s="94"/>
    </row>
    <row r="11957" spans="11:12" ht="15" x14ac:dyDescent="0.25">
      <c r="K11957" s="94"/>
      <c r="L11957" s="94"/>
    </row>
    <row r="11958" spans="11:12" ht="15" x14ac:dyDescent="0.25">
      <c r="K11958" s="94"/>
      <c r="L11958" s="94"/>
    </row>
    <row r="11959" spans="11:12" ht="15" x14ac:dyDescent="0.25">
      <c r="K11959" s="94"/>
      <c r="L11959" s="94"/>
    </row>
    <row r="11960" spans="11:12" ht="15" x14ac:dyDescent="0.25">
      <c r="K11960" s="94"/>
      <c r="L11960" s="94"/>
    </row>
    <row r="11961" spans="11:12" ht="15" x14ac:dyDescent="0.25">
      <c r="K11961" s="94"/>
      <c r="L11961" s="94"/>
    </row>
    <row r="11962" spans="11:12" ht="15" x14ac:dyDescent="0.25">
      <c r="K11962" s="94"/>
      <c r="L11962" s="94"/>
    </row>
    <row r="11963" spans="11:12" ht="15" x14ac:dyDescent="0.25">
      <c r="K11963" s="94"/>
      <c r="L11963" s="94"/>
    </row>
    <row r="11964" spans="11:12" ht="15" x14ac:dyDescent="0.25">
      <c r="K11964" s="94"/>
      <c r="L11964" s="94"/>
    </row>
    <row r="11965" spans="11:12" ht="15" x14ac:dyDescent="0.25">
      <c r="K11965" s="94"/>
      <c r="L11965" s="94"/>
    </row>
    <row r="11966" spans="11:12" ht="15" x14ac:dyDescent="0.25">
      <c r="K11966" s="94"/>
      <c r="L11966" s="94"/>
    </row>
    <row r="11967" spans="11:12" ht="15" x14ac:dyDescent="0.25">
      <c r="K11967" s="94"/>
      <c r="L11967" s="94"/>
    </row>
    <row r="11968" spans="11:12" ht="15" x14ac:dyDescent="0.25">
      <c r="K11968" s="94"/>
      <c r="L11968" s="94"/>
    </row>
    <row r="11969" spans="11:12" ht="15" x14ac:dyDescent="0.25">
      <c r="K11969" s="94"/>
      <c r="L11969" s="94"/>
    </row>
    <row r="11970" spans="11:12" ht="15" x14ac:dyDescent="0.25">
      <c r="K11970" s="94"/>
      <c r="L11970" s="94"/>
    </row>
    <row r="11971" spans="11:12" ht="15" x14ac:dyDescent="0.25">
      <c r="K11971" s="94"/>
      <c r="L11971" s="94"/>
    </row>
    <row r="11972" spans="11:12" ht="15" x14ac:dyDescent="0.25">
      <c r="K11972" s="94"/>
      <c r="L11972" s="94"/>
    </row>
    <row r="11973" spans="11:12" ht="15" x14ac:dyDescent="0.25">
      <c r="K11973" s="94"/>
      <c r="L11973" s="94"/>
    </row>
    <row r="11974" spans="11:12" ht="15" x14ac:dyDescent="0.25">
      <c r="K11974" s="94"/>
      <c r="L11974" s="94"/>
    </row>
    <row r="11975" spans="11:12" ht="15" x14ac:dyDescent="0.25">
      <c r="K11975" s="94"/>
      <c r="L11975" s="94"/>
    </row>
    <row r="11976" spans="11:12" ht="15" x14ac:dyDescent="0.25">
      <c r="K11976" s="94"/>
      <c r="L11976" s="94"/>
    </row>
    <row r="11977" spans="11:12" ht="15" x14ac:dyDescent="0.25">
      <c r="K11977" s="94"/>
      <c r="L11977" s="94"/>
    </row>
    <row r="11978" spans="11:12" ht="15" x14ac:dyDescent="0.25">
      <c r="K11978" s="94"/>
      <c r="L11978" s="94"/>
    </row>
    <row r="11979" spans="11:12" ht="15" x14ac:dyDescent="0.25">
      <c r="K11979" s="94"/>
      <c r="L11979" s="94"/>
    </row>
    <row r="11980" spans="11:12" ht="15" x14ac:dyDescent="0.25">
      <c r="K11980" s="94"/>
      <c r="L11980" s="94"/>
    </row>
    <row r="11981" spans="11:12" ht="15" x14ac:dyDescent="0.25">
      <c r="K11981" s="94"/>
      <c r="L11981" s="94"/>
    </row>
    <row r="11982" spans="11:12" ht="15" x14ac:dyDescent="0.25">
      <c r="K11982" s="94"/>
      <c r="L11982" s="94"/>
    </row>
    <row r="11983" spans="11:12" ht="15" x14ac:dyDescent="0.25">
      <c r="K11983" s="94"/>
      <c r="L11983" s="94"/>
    </row>
    <row r="11984" spans="11:12" ht="15" x14ac:dyDescent="0.25">
      <c r="K11984" s="94"/>
      <c r="L11984" s="94"/>
    </row>
    <row r="11985" spans="11:12" ht="15" x14ac:dyDescent="0.25">
      <c r="K11985" s="94"/>
      <c r="L11985" s="94"/>
    </row>
    <row r="11986" spans="11:12" ht="15" x14ac:dyDescent="0.25">
      <c r="K11986" s="94"/>
      <c r="L11986" s="94"/>
    </row>
    <row r="11987" spans="11:12" ht="15" x14ac:dyDescent="0.25">
      <c r="K11987" s="94"/>
      <c r="L11987" s="94"/>
    </row>
    <row r="11988" spans="11:12" ht="15" x14ac:dyDescent="0.25">
      <c r="K11988" s="94"/>
      <c r="L11988" s="94"/>
    </row>
    <row r="11989" spans="11:12" ht="15" x14ac:dyDescent="0.25">
      <c r="K11989" s="94"/>
      <c r="L11989" s="94"/>
    </row>
    <row r="11990" spans="11:12" ht="15" x14ac:dyDescent="0.25">
      <c r="K11990" s="94"/>
      <c r="L11990" s="94"/>
    </row>
    <row r="11991" spans="11:12" ht="15" x14ac:dyDescent="0.25">
      <c r="K11991" s="94"/>
      <c r="L11991" s="94"/>
    </row>
    <row r="11992" spans="11:12" ht="15" x14ac:dyDescent="0.25">
      <c r="K11992" s="94"/>
      <c r="L11992" s="94"/>
    </row>
    <row r="11993" spans="11:12" ht="15" x14ac:dyDescent="0.25">
      <c r="K11993" s="94"/>
      <c r="L11993" s="94"/>
    </row>
    <row r="11994" spans="11:12" ht="15" x14ac:dyDescent="0.25">
      <c r="K11994" s="94"/>
      <c r="L11994" s="94"/>
    </row>
    <row r="11995" spans="11:12" ht="15" x14ac:dyDescent="0.25">
      <c r="K11995" s="94"/>
      <c r="L11995" s="94"/>
    </row>
    <row r="11996" spans="11:12" ht="15" x14ac:dyDescent="0.25">
      <c r="K11996" s="94"/>
      <c r="L11996" s="94"/>
    </row>
    <row r="11997" spans="11:12" ht="15" x14ac:dyDescent="0.25">
      <c r="K11997" s="94"/>
      <c r="L11997" s="94"/>
    </row>
    <row r="11998" spans="11:12" ht="15" x14ac:dyDescent="0.25">
      <c r="K11998" s="94"/>
      <c r="L11998" s="94"/>
    </row>
    <row r="11999" spans="11:12" ht="15" x14ac:dyDescent="0.25">
      <c r="K11999" s="94"/>
      <c r="L11999" s="94"/>
    </row>
    <row r="12000" spans="11:12" ht="15" x14ac:dyDescent="0.25">
      <c r="K12000" s="94"/>
      <c r="L12000" s="94"/>
    </row>
    <row r="12001" spans="11:12" ht="15" x14ac:dyDescent="0.25">
      <c r="K12001" s="94"/>
      <c r="L12001" s="94"/>
    </row>
    <row r="12002" spans="11:12" ht="15" x14ac:dyDescent="0.25">
      <c r="K12002" s="94"/>
      <c r="L12002" s="94"/>
    </row>
    <row r="12003" spans="11:12" ht="15" x14ac:dyDescent="0.25">
      <c r="K12003" s="94"/>
      <c r="L12003" s="94"/>
    </row>
    <row r="12004" spans="11:12" ht="15" x14ac:dyDescent="0.25">
      <c r="K12004" s="94"/>
      <c r="L12004" s="94"/>
    </row>
    <row r="12005" spans="11:12" ht="15" x14ac:dyDescent="0.25">
      <c r="K12005" s="94"/>
      <c r="L12005" s="94"/>
    </row>
    <row r="12006" spans="11:12" ht="15" x14ac:dyDescent="0.25">
      <c r="K12006" s="94"/>
      <c r="L12006" s="94"/>
    </row>
    <row r="12007" spans="11:12" ht="15" x14ac:dyDescent="0.25">
      <c r="K12007" s="94"/>
      <c r="L12007" s="94"/>
    </row>
    <row r="12008" spans="11:12" ht="15" x14ac:dyDescent="0.25">
      <c r="K12008" s="94"/>
      <c r="L12008" s="94"/>
    </row>
    <row r="12009" spans="11:12" ht="15" x14ac:dyDescent="0.25">
      <c r="K12009" s="94"/>
      <c r="L12009" s="94"/>
    </row>
    <row r="12010" spans="11:12" ht="15" x14ac:dyDescent="0.25">
      <c r="K12010" s="94"/>
      <c r="L12010" s="94"/>
    </row>
    <row r="12011" spans="11:12" ht="15" x14ac:dyDescent="0.25">
      <c r="K12011" s="94"/>
      <c r="L12011" s="94"/>
    </row>
    <row r="12012" spans="11:12" ht="15" x14ac:dyDescent="0.25">
      <c r="K12012" s="94"/>
      <c r="L12012" s="94"/>
    </row>
    <row r="12013" spans="11:12" ht="15" x14ac:dyDescent="0.25">
      <c r="K12013" s="94"/>
      <c r="L12013" s="94"/>
    </row>
    <row r="12014" spans="11:12" ht="15" x14ac:dyDescent="0.25">
      <c r="K12014" s="94"/>
      <c r="L12014" s="94"/>
    </row>
    <row r="12015" spans="11:12" ht="15" x14ac:dyDescent="0.25">
      <c r="K12015" s="94"/>
      <c r="L12015" s="94"/>
    </row>
    <row r="12016" spans="11:12" ht="15" x14ac:dyDescent="0.25">
      <c r="K12016" s="94"/>
      <c r="L12016" s="94"/>
    </row>
    <row r="12017" spans="11:12" ht="15" x14ac:dyDescent="0.25">
      <c r="K12017" s="94"/>
      <c r="L12017" s="94"/>
    </row>
    <row r="12018" spans="11:12" ht="15" x14ac:dyDescent="0.25">
      <c r="K12018" s="94"/>
      <c r="L12018" s="94"/>
    </row>
    <row r="12019" spans="11:12" ht="15" x14ac:dyDescent="0.25">
      <c r="K12019" s="94"/>
      <c r="L12019" s="94"/>
    </row>
    <row r="12020" spans="11:12" ht="15" x14ac:dyDescent="0.25">
      <c r="K12020" s="94"/>
      <c r="L12020" s="94"/>
    </row>
    <row r="12021" spans="11:12" ht="15" x14ac:dyDescent="0.25">
      <c r="K12021" s="94"/>
      <c r="L12021" s="94"/>
    </row>
    <row r="12022" spans="11:12" ht="15" x14ac:dyDescent="0.25">
      <c r="K12022" s="94"/>
      <c r="L12022" s="94"/>
    </row>
    <row r="12023" spans="11:12" ht="15" x14ac:dyDescent="0.25">
      <c r="K12023" s="94"/>
      <c r="L12023" s="94"/>
    </row>
    <row r="12024" spans="11:12" ht="15" x14ac:dyDescent="0.25">
      <c r="K12024" s="94"/>
      <c r="L12024" s="94"/>
    </row>
    <row r="12025" spans="11:12" ht="15" x14ac:dyDescent="0.25">
      <c r="K12025" s="94"/>
      <c r="L12025" s="94"/>
    </row>
    <row r="12026" spans="11:12" ht="15" x14ac:dyDescent="0.25">
      <c r="K12026" s="94"/>
      <c r="L12026" s="94"/>
    </row>
    <row r="12027" spans="11:12" ht="15" x14ac:dyDescent="0.25">
      <c r="K12027" s="94"/>
      <c r="L12027" s="94"/>
    </row>
    <row r="12028" spans="11:12" ht="15" x14ac:dyDescent="0.25">
      <c r="K12028" s="94"/>
      <c r="L12028" s="94"/>
    </row>
    <row r="12029" spans="11:12" ht="15" x14ac:dyDescent="0.25">
      <c r="K12029" s="94"/>
      <c r="L12029" s="94"/>
    </row>
    <row r="12030" spans="11:12" ht="15" x14ac:dyDescent="0.25">
      <c r="K12030" s="94"/>
      <c r="L12030" s="94"/>
    </row>
    <row r="12031" spans="11:12" ht="15" x14ac:dyDescent="0.25">
      <c r="K12031" s="94"/>
      <c r="L12031" s="94"/>
    </row>
    <row r="12032" spans="11:12" ht="15" x14ac:dyDescent="0.25">
      <c r="K12032" s="94"/>
      <c r="L12032" s="94"/>
    </row>
    <row r="12033" spans="11:12" ht="15" x14ac:dyDescent="0.25">
      <c r="K12033" s="94"/>
      <c r="L12033" s="94"/>
    </row>
    <row r="12034" spans="11:12" ht="15" x14ac:dyDescent="0.25">
      <c r="K12034" s="94"/>
      <c r="L12034" s="94"/>
    </row>
    <row r="12035" spans="11:12" ht="15" x14ac:dyDescent="0.25">
      <c r="K12035" s="94"/>
      <c r="L12035" s="94"/>
    </row>
    <row r="12036" spans="11:12" ht="15" x14ac:dyDescent="0.25">
      <c r="K12036" s="94"/>
      <c r="L12036" s="94"/>
    </row>
    <row r="12037" spans="11:12" ht="15" x14ac:dyDescent="0.25">
      <c r="K12037" s="94"/>
      <c r="L12037" s="94"/>
    </row>
    <row r="12038" spans="11:12" ht="15" x14ac:dyDescent="0.25">
      <c r="K12038" s="94"/>
      <c r="L12038" s="94"/>
    </row>
    <row r="12039" spans="11:12" ht="15" x14ac:dyDescent="0.25">
      <c r="K12039" s="94"/>
      <c r="L12039" s="94"/>
    </row>
    <row r="12040" spans="11:12" ht="15" x14ac:dyDescent="0.25">
      <c r="K12040" s="94"/>
      <c r="L12040" s="94"/>
    </row>
    <row r="12041" spans="11:12" ht="15" x14ac:dyDescent="0.25">
      <c r="K12041" s="94"/>
      <c r="L12041" s="94"/>
    </row>
    <row r="12042" spans="11:12" ht="15" x14ac:dyDescent="0.25">
      <c r="K12042" s="94"/>
      <c r="L12042" s="94"/>
    </row>
    <row r="12043" spans="11:12" ht="15" x14ac:dyDescent="0.25">
      <c r="K12043" s="94"/>
      <c r="L12043" s="94"/>
    </row>
    <row r="12044" spans="11:12" ht="15" x14ac:dyDescent="0.25">
      <c r="K12044" s="94"/>
      <c r="L12044" s="94"/>
    </row>
    <row r="12045" spans="11:12" ht="15" x14ac:dyDescent="0.25">
      <c r="K12045" s="94"/>
      <c r="L12045" s="94"/>
    </row>
    <row r="12046" spans="11:12" ht="15" x14ac:dyDescent="0.25">
      <c r="K12046" s="94"/>
      <c r="L12046" s="94"/>
    </row>
    <row r="12047" spans="11:12" ht="15" x14ac:dyDescent="0.25">
      <c r="K12047" s="94"/>
      <c r="L12047" s="94"/>
    </row>
    <row r="12048" spans="11:12" ht="15" x14ac:dyDescent="0.25">
      <c r="K12048" s="94"/>
      <c r="L12048" s="94"/>
    </row>
    <row r="12049" spans="11:12" ht="15" x14ac:dyDescent="0.25">
      <c r="K12049" s="94"/>
      <c r="L12049" s="94"/>
    </row>
    <row r="12050" spans="11:12" ht="15" x14ac:dyDescent="0.25">
      <c r="K12050" s="94"/>
      <c r="L12050" s="94"/>
    </row>
    <row r="12051" spans="11:12" ht="15" x14ac:dyDescent="0.25">
      <c r="K12051" s="94"/>
      <c r="L12051" s="94"/>
    </row>
    <row r="12052" spans="11:12" ht="15" x14ac:dyDescent="0.25">
      <c r="K12052" s="94"/>
      <c r="L12052" s="94"/>
    </row>
    <row r="12053" spans="11:12" ht="15" x14ac:dyDescent="0.25">
      <c r="K12053" s="94"/>
      <c r="L12053" s="94"/>
    </row>
    <row r="12054" spans="11:12" ht="15" x14ac:dyDescent="0.25">
      <c r="K12054" s="94"/>
      <c r="L12054" s="94"/>
    </row>
    <row r="12055" spans="11:12" ht="15" x14ac:dyDescent="0.25">
      <c r="K12055" s="94"/>
      <c r="L12055" s="94"/>
    </row>
    <row r="12056" spans="11:12" ht="15" x14ac:dyDescent="0.25">
      <c r="K12056" s="94"/>
      <c r="L12056" s="94"/>
    </row>
    <row r="12057" spans="11:12" ht="15" x14ac:dyDescent="0.25">
      <c r="K12057" s="94"/>
      <c r="L12057" s="94"/>
    </row>
    <row r="12058" spans="11:12" ht="15" x14ac:dyDescent="0.25">
      <c r="K12058" s="94"/>
      <c r="L12058" s="94"/>
    </row>
    <row r="12059" spans="11:12" ht="15" x14ac:dyDescent="0.25">
      <c r="K12059" s="94"/>
      <c r="L12059" s="94"/>
    </row>
    <row r="12060" spans="11:12" ht="15" x14ac:dyDescent="0.25">
      <c r="K12060" s="94"/>
      <c r="L12060" s="94"/>
    </row>
    <row r="12061" spans="11:12" ht="15" x14ac:dyDescent="0.25">
      <c r="K12061" s="94"/>
      <c r="L12061" s="94"/>
    </row>
    <row r="12062" spans="11:12" ht="15" x14ac:dyDescent="0.25">
      <c r="K12062" s="94"/>
      <c r="L12062" s="94"/>
    </row>
    <row r="12063" spans="11:12" ht="15" x14ac:dyDescent="0.25">
      <c r="K12063" s="94"/>
      <c r="L12063" s="94"/>
    </row>
    <row r="12064" spans="11:12" ht="15" x14ac:dyDescent="0.25">
      <c r="K12064" s="94"/>
      <c r="L12064" s="94"/>
    </row>
    <row r="12065" spans="11:12" ht="15" x14ac:dyDescent="0.25">
      <c r="K12065" s="94"/>
      <c r="L12065" s="94"/>
    </row>
    <row r="12066" spans="11:12" ht="15" x14ac:dyDescent="0.25">
      <c r="K12066" s="94"/>
      <c r="L12066" s="94"/>
    </row>
    <row r="12067" spans="11:12" ht="15" x14ac:dyDescent="0.25">
      <c r="K12067" s="94"/>
      <c r="L12067" s="94"/>
    </row>
    <row r="12068" spans="11:12" ht="15" x14ac:dyDescent="0.25">
      <c r="K12068" s="94"/>
      <c r="L12068" s="94"/>
    </row>
    <row r="12069" spans="11:12" ht="15" x14ac:dyDescent="0.25">
      <c r="K12069" s="94"/>
      <c r="L12069" s="94"/>
    </row>
    <row r="12070" spans="11:12" ht="15" x14ac:dyDescent="0.25">
      <c r="K12070" s="94"/>
      <c r="L12070" s="94"/>
    </row>
    <row r="12071" spans="11:12" ht="15" x14ac:dyDescent="0.25">
      <c r="K12071" s="94"/>
      <c r="L12071" s="94"/>
    </row>
    <row r="12072" spans="11:12" ht="15" x14ac:dyDescent="0.25">
      <c r="K12072" s="94"/>
      <c r="L12072" s="94"/>
    </row>
    <row r="12073" spans="11:12" ht="15" x14ac:dyDescent="0.25">
      <c r="K12073" s="94"/>
      <c r="L12073" s="94"/>
    </row>
    <row r="12074" spans="11:12" ht="15" x14ac:dyDescent="0.25">
      <c r="K12074" s="94"/>
      <c r="L12074" s="94"/>
    </row>
    <row r="12075" spans="11:12" ht="15" x14ac:dyDescent="0.25">
      <c r="K12075" s="94"/>
      <c r="L12075" s="94"/>
    </row>
    <row r="12076" spans="11:12" ht="15" x14ac:dyDescent="0.25">
      <c r="K12076" s="94"/>
      <c r="L12076" s="94"/>
    </row>
    <row r="12077" spans="11:12" ht="15" x14ac:dyDescent="0.25">
      <c r="K12077" s="94"/>
      <c r="L12077" s="94"/>
    </row>
    <row r="12078" spans="11:12" ht="15" x14ac:dyDescent="0.25">
      <c r="K12078" s="94"/>
      <c r="L12078" s="94"/>
    </row>
    <row r="12079" spans="11:12" ht="15" x14ac:dyDescent="0.25">
      <c r="K12079" s="94"/>
      <c r="L12079" s="94"/>
    </row>
    <row r="12080" spans="11:12" ht="15" x14ac:dyDescent="0.25">
      <c r="K12080" s="94"/>
      <c r="L12080" s="94"/>
    </row>
    <row r="12081" spans="11:12" ht="15" x14ac:dyDescent="0.25">
      <c r="K12081" s="94"/>
      <c r="L12081" s="94"/>
    </row>
    <row r="12082" spans="11:12" ht="15" x14ac:dyDescent="0.25">
      <c r="K12082" s="94"/>
      <c r="L12082" s="94"/>
    </row>
    <row r="12083" spans="11:12" ht="15" x14ac:dyDescent="0.25">
      <c r="K12083" s="94"/>
      <c r="L12083" s="94"/>
    </row>
    <row r="12084" spans="11:12" ht="15" x14ac:dyDescent="0.25">
      <c r="K12084" s="94"/>
      <c r="L12084" s="94"/>
    </row>
    <row r="12085" spans="11:12" ht="15" x14ac:dyDescent="0.25">
      <c r="K12085" s="94"/>
      <c r="L12085" s="94"/>
    </row>
    <row r="12086" spans="11:12" ht="15" x14ac:dyDescent="0.25">
      <c r="K12086" s="94"/>
      <c r="L12086" s="94"/>
    </row>
    <row r="12087" spans="11:12" ht="15" x14ac:dyDescent="0.25">
      <c r="K12087" s="94"/>
      <c r="L12087" s="94"/>
    </row>
    <row r="12088" spans="11:12" ht="15" x14ac:dyDescent="0.25">
      <c r="K12088" s="94"/>
      <c r="L12088" s="94"/>
    </row>
    <row r="12089" spans="11:12" ht="15" x14ac:dyDescent="0.25">
      <c r="K12089" s="94"/>
      <c r="L12089" s="94"/>
    </row>
    <row r="12090" spans="11:12" ht="15" x14ac:dyDescent="0.25">
      <c r="K12090" s="94"/>
      <c r="L12090" s="94"/>
    </row>
    <row r="12091" spans="11:12" ht="15" x14ac:dyDescent="0.25">
      <c r="K12091" s="94"/>
      <c r="L12091" s="94"/>
    </row>
    <row r="12092" spans="11:12" ht="15" x14ac:dyDescent="0.25">
      <c r="K12092" s="94"/>
      <c r="L12092" s="94"/>
    </row>
    <row r="12093" spans="11:12" ht="15" x14ac:dyDescent="0.25">
      <c r="K12093" s="94"/>
      <c r="L12093" s="94"/>
    </row>
    <row r="12094" spans="11:12" ht="15" x14ac:dyDescent="0.25">
      <c r="K12094" s="94"/>
      <c r="L12094" s="94"/>
    </row>
    <row r="12095" spans="11:12" ht="15" x14ac:dyDescent="0.25">
      <c r="K12095" s="94"/>
      <c r="L12095" s="94"/>
    </row>
    <row r="12096" spans="11:12" ht="15" x14ac:dyDescent="0.25">
      <c r="K12096" s="94"/>
      <c r="L12096" s="94"/>
    </row>
    <row r="12097" spans="11:12" ht="15" x14ac:dyDescent="0.25">
      <c r="K12097" s="94"/>
      <c r="L12097" s="94"/>
    </row>
    <row r="12098" spans="11:12" ht="15" x14ac:dyDescent="0.25">
      <c r="K12098" s="94"/>
      <c r="L12098" s="94"/>
    </row>
    <row r="12099" spans="11:12" ht="15" x14ac:dyDescent="0.25">
      <c r="K12099" s="94"/>
      <c r="L12099" s="94"/>
    </row>
    <row r="12100" spans="11:12" ht="15" x14ac:dyDescent="0.25">
      <c r="K12100" s="94"/>
      <c r="L12100" s="94"/>
    </row>
    <row r="12101" spans="11:12" ht="15" x14ac:dyDescent="0.25">
      <c r="K12101" s="94"/>
      <c r="L12101" s="94"/>
    </row>
    <row r="12102" spans="11:12" ht="15" x14ac:dyDescent="0.25">
      <c r="K12102" s="94"/>
      <c r="L12102" s="94"/>
    </row>
    <row r="12103" spans="11:12" ht="15" x14ac:dyDescent="0.25">
      <c r="K12103" s="94"/>
      <c r="L12103" s="94"/>
    </row>
    <row r="12104" spans="11:12" ht="15" x14ac:dyDescent="0.25">
      <c r="K12104" s="94"/>
      <c r="L12104" s="94"/>
    </row>
    <row r="12105" spans="11:12" ht="15" x14ac:dyDescent="0.25">
      <c r="K12105" s="94"/>
      <c r="L12105" s="94"/>
    </row>
    <row r="12106" spans="11:12" ht="15" x14ac:dyDescent="0.25">
      <c r="K12106" s="94"/>
      <c r="L12106" s="94"/>
    </row>
    <row r="12107" spans="11:12" ht="15" x14ac:dyDescent="0.25">
      <c r="K12107" s="94"/>
      <c r="L12107" s="94"/>
    </row>
    <row r="12108" spans="11:12" ht="15" x14ac:dyDescent="0.25">
      <c r="K12108" s="94"/>
      <c r="L12108" s="94"/>
    </row>
    <row r="12109" spans="11:12" ht="15" x14ac:dyDescent="0.25">
      <c r="K12109" s="94"/>
      <c r="L12109" s="94"/>
    </row>
    <row r="12110" spans="11:12" ht="15" x14ac:dyDescent="0.25">
      <c r="K12110" s="94"/>
      <c r="L12110" s="94"/>
    </row>
    <row r="12111" spans="11:12" ht="15" x14ac:dyDescent="0.25">
      <c r="K12111" s="94"/>
      <c r="L12111" s="94"/>
    </row>
    <row r="12112" spans="11:12" ht="15" x14ac:dyDescent="0.25">
      <c r="K12112" s="94"/>
      <c r="L12112" s="94"/>
    </row>
    <row r="12113" spans="11:12" ht="15" x14ac:dyDescent="0.25">
      <c r="K12113" s="94"/>
      <c r="L12113" s="94"/>
    </row>
    <row r="12114" spans="11:12" ht="15" x14ac:dyDescent="0.25">
      <c r="K12114" s="94"/>
      <c r="L12114" s="94"/>
    </row>
    <row r="12115" spans="11:12" ht="15" x14ac:dyDescent="0.25">
      <c r="K12115" s="94"/>
      <c r="L12115" s="94"/>
    </row>
    <row r="12116" spans="11:12" ht="15" x14ac:dyDescent="0.25">
      <c r="K12116" s="94"/>
      <c r="L12116" s="94"/>
    </row>
    <row r="12117" spans="11:12" ht="15" x14ac:dyDescent="0.25">
      <c r="K12117" s="94"/>
      <c r="L12117" s="94"/>
    </row>
    <row r="12118" spans="11:12" ht="15" x14ac:dyDescent="0.25">
      <c r="K12118" s="94"/>
      <c r="L12118" s="94"/>
    </row>
    <row r="12119" spans="11:12" ht="15" x14ac:dyDescent="0.25">
      <c r="K12119" s="94"/>
      <c r="L12119" s="94"/>
    </row>
    <row r="12120" spans="11:12" ht="15" x14ac:dyDescent="0.25">
      <c r="K12120" s="94"/>
      <c r="L12120" s="94"/>
    </row>
    <row r="12121" spans="11:12" ht="15" x14ac:dyDescent="0.25">
      <c r="K12121" s="94"/>
      <c r="L12121" s="94"/>
    </row>
    <row r="12122" spans="11:12" ht="15" x14ac:dyDescent="0.25">
      <c r="K12122" s="94"/>
      <c r="L12122" s="94"/>
    </row>
    <row r="12123" spans="11:12" ht="15" x14ac:dyDescent="0.25">
      <c r="K12123" s="94"/>
      <c r="L12123" s="94"/>
    </row>
    <row r="12124" spans="11:12" ht="15" x14ac:dyDescent="0.25">
      <c r="K12124" s="94"/>
      <c r="L12124" s="94"/>
    </row>
    <row r="12125" spans="11:12" ht="15" x14ac:dyDescent="0.25">
      <c r="K12125" s="94"/>
      <c r="L12125" s="94"/>
    </row>
    <row r="12126" spans="11:12" ht="15" x14ac:dyDescent="0.25">
      <c r="K12126" s="94"/>
      <c r="L12126" s="94"/>
    </row>
    <row r="12127" spans="11:12" ht="15" x14ac:dyDescent="0.25">
      <c r="K12127" s="94"/>
      <c r="L12127" s="94"/>
    </row>
    <row r="12128" spans="11:12" ht="15" x14ac:dyDescent="0.25">
      <c r="K12128" s="94"/>
      <c r="L12128" s="94"/>
    </row>
    <row r="12129" spans="11:12" ht="15" x14ac:dyDescent="0.25">
      <c r="K12129" s="94"/>
      <c r="L12129" s="94"/>
    </row>
    <row r="12130" spans="11:12" ht="15" x14ac:dyDescent="0.25">
      <c r="K12130" s="94"/>
      <c r="L12130" s="94"/>
    </row>
    <row r="12131" spans="11:12" ht="15" x14ac:dyDescent="0.25">
      <c r="K12131" s="94"/>
      <c r="L12131" s="94"/>
    </row>
    <row r="12132" spans="11:12" ht="15" x14ac:dyDescent="0.25">
      <c r="K12132" s="94"/>
      <c r="L12132" s="94"/>
    </row>
    <row r="12133" spans="11:12" ht="15" x14ac:dyDescent="0.25">
      <c r="K12133" s="94"/>
      <c r="L12133" s="94"/>
    </row>
    <row r="12134" spans="11:12" ht="15" x14ac:dyDescent="0.25">
      <c r="K12134" s="94"/>
      <c r="L12134" s="94"/>
    </row>
    <row r="12135" spans="11:12" ht="15" x14ac:dyDescent="0.25">
      <c r="K12135" s="94"/>
      <c r="L12135" s="94"/>
    </row>
    <row r="12136" spans="11:12" ht="15" x14ac:dyDescent="0.25">
      <c r="K12136" s="94"/>
      <c r="L12136" s="94"/>
    </row>
    <row r="12137" spans="11:12" ht="15" x14ac:dyDescent="0.25">
      <c r="K12137" s="94"/>
      <c r="L12137" s="94"/>
    </row>
    <row r="12138" spans="11:12" ht="15" x14ac:dyDescent="0.25">
      <c r="K12138" s="94"/>
      <c r="L12138" s="94"/>
    </row>
    <row r="12139" spans="11:12" ht="15" x14ac:dyDescent="0.25">
      <c r="K12139" s="94"/>
      <c r="L12139" s="94"/>
    </row>
    <row r="12140" spans="11:12" ht="15" x14ac:dyDescent="0.25">
      <c r="K12140" s="94"/>
      <c r="L12140" s="94"/>
    </row>
    <row r="12141" spans="11:12" ht="15" x14ac:dyDescent="0.25">
      <c r="K12141" s="94"/>
      <c r="L12141" s="94"/>
    </row>
    <row r="12142" spans="11:12" ht="15" x14ac:dyDescent="0.25">
      <c r="K12142" s="94"/>
      <c r="L12142" s="94"/>
    </row>
    <row r="12143" spans="11:12" ht="15" x14ac:dyDescent="0.25">
      <c r="K12143" s="94"/>
      <c r="L12143" s="94"/>
    </row>
    <row r="12144" spans="11:12" ht="15" x14ac:dyDescent="0.25">
      <c r="K12144" s="94"/>
      <c r="L12144" s="94"/>
    </row>
    <row r="12145" spans="11:12" ht="15" x14ac:dyDescent="0.25">
      <c r="K12145" s="94"/>
      <c r="L12145" s="94"/>
    </row>
    <row r="12146" spans="11:12" ht="15" x14ac:dyDescent="0.25">
      <c r="K12146" s="94"/>
      <c r="L12146" s="94"/>
    </row>
    <row r="12147" spans="11:12" ht="15" x14ac:dyDescent="0.25">
      <c r="K12147" s="94"/>
      <c r="L12147" s="94"/>
    </row>
    <row r="12148" spans="11:12" ht="15" x14ac:dyDescent="0.25">
      <c r="K12148" s="94"/>
      <c r="L12148" s="94"/>
    </row>
    <row r="12149" spans="11:12" ht="15" x14ac:dyDescent="0.25">
      <c r="K12149" s="94"/>
      <c r="L12149" s="94"/>
    </row>
    <row r="12150" spans="11:12" ht="15" x14ac:dyDescent="0.25">
      <c r="K12150" s="94"/>
      <c r="L12150" s="94"/>
    </row>
    <row r="12151" spans="11:12" ht="15" x14ac:dyDescent="0.25">
      <c r="K12151" s="94"/>
      <c r="L12151" s="94"/>
    </row>
    <row r="12152" spans="11:12" ht="15" x14ac:dyDescent="0.25">
      <c r="K12152" s="94"/>
      <c r="L12152" s="94"/>
    </row>
    <row r="12153" spans="11:12" ht="15" x14ac:dyDescent="0.25">
      <c r="K12153" s="94"/>
      <c r="L12153" s="94"/>
    </row>
    <row r="12154" spans="11:12" ht="15" x14ac:dyDescent="0.25">
      <c r="K12154" s="94"/>
      <c r="L12154" s="94"/>
    </row>
    <row r="12155" spans="11:12" ht="15" x14ac:dyDescent="0.25">
      <c r="K12155" s="94"/>
      <c r="L12155" s="94"/>
    </row>
    <row r="12156" spans="11:12" ht="15" x14ac:dyDescent="0.25">
      <c r="K12156" s="94"/>
      <c r="L12156" s="94"/>
    </row>
    <row r="12157" spans="11:12" ht="15" x14ac:dyDescent="0.25">
      <c r="K12157" s="94"/>
      <c r="L12157" s="94"/>
    </row>
    <row r="12158" spans="11:12" ht="15" x14ac:dyDescent="0.25">
      <c r="K12158" s="94"/>
      <c r="L12158" s="94"/>
    </row>
    <row r="12159" spans="11:12" ht="15" x14ac:dyDescent="0.25">
      <c r="K12159" s="94"/>
      <c r="L12159" s="94"/>
    </row>
    <row r="12160" spans="11:12" ht="15" x14ac:dyDescent="0.25">
      <c r="K12160" s="94"/>
      <c r="L12160" s="94"/>
    </row>
    <row r="12161" spans="11:12" ht="15" x14ac:dyDescent="0.25">
      <c r="K12161" s="94"/>
      <c r="L12161" s="94"/>
    </row>
    <row r="12162" spans="11:12" ht="15" x14ac:dyDescent="0.25">
      <c r="K12162" s="94"/>
      <c r="L12162" s="94"/>
    </row>
    <row r="12163" spans="11:12" ht="15" x14ac:dyDescent="0.25">
      <c r="K12163" s="94"/>
      <c r="L12163" s="94"/>
    </row>
    <row r="12164" spans="11:12" ht="15" x14ac:dyDescent="0.25">
      <c r="K12164" s="94"/>
      <c r="L12164" s="94"/>
    </row>
    <row r="12165" spans="11:12" ht="15" x14ac:dyDescent="0.25">
      <c r="K12165" s="94"/>
      <c r="L12165" s="94"/>
    </row>
    <row r="12166" spans="11:12" ht="15" x14ac:dyDescent="0.25">
      <c r="K12166" s="94"/>
      <c r="L12166" s="94"/>
    </row>
    <row r="12167" spans="11:12" ht="15" x14ac:dyDescent="0.25">
      <c r="K12167" s="94"/>
      <c r="L12167" s="94"/>
    </row>
    <row r="12168" spans="11:12" ht="15" x14ac:dyDescent="0.25">
      <c r="K12168" s="94"/>
      <c r="L12168" s="94"/>
    </row>
    <row r="12169" spans="11:12" ht="15" x14ac:dyDescent="0.25">
      <c r="K12169" s="94"/>
      <c r="L12169" s="94"/>
    </row>
    <row r="12170" spans="11:12" ht="15" x14ac:dyDescent="0.25">
      <c r="K12170" s="94"/>
      <c r="L12170" s="94"/>
    </row>
    <row r="12171" spans="11:12" ht="15" x14ac:dyDescent="0.25">
      <c r="K12171" s="94"/>
      <c r="L12171" s="94"/>
    </row>
    <row r="12172" spans="11:12" ht="15" x14ac:dyDescent="0.25">
      <c r="K12172" s="94"/>
      <c r="L12172" s="94"/>
    </row>
    <row r="12173" spans="11:12" ht="15" x14ac:dyDescent="0.25">
      <c r="K12173" s="94"/>
      <c r="L12173" s="94"/>
    </row>
    <row r="12174" spans="11:12" ht="15" x14ac:dyDescent="0.25">
      <c r="K12174" s="94"/>
      <c r="L12174" s="94"/>
    </row>
    <row r="12175" spans="11:12" ht="15" x14ac:dyDescent="0.25">
      <c r="K12175" s="94"/>
      <c r="L12175" s="94"/>
    </row>
    <row r="12176" spans="11:12" ht="15" x14ac:dyDescent="0.25">
      <c r="K12176" s="94"/>
      <c r="L12176" s="94"/>
    </row>
    <row r="12177" spans="11:12" ht="15" x14ac:dyDescent="0.25">
      <c r="K12177" s="94"/>
      <c r="L12177" s="94"/>
    </row>
    <row r="12178" spans="11:12" ht="15" x14ac:dyDescent="0.25">
      <c r="K12178" s="94"/>
      <c r="L12178" s="94"/>
    </row>
    <row r="12179" spans="11:12" ht="15" x14ac:dyDescent="0.25">
      <c r="K12179" s="94"/>
      <c r="L12179" s="94"/>
    </row>
    <row r="12180" spans="11:12" ht="15" x14ac:dyDescent="0.25">
      <c r="K12180" s="94"/>
      <c r="L12180" s="94"/>
    </row>
    <row r="12181" spans="11:12" ht="15" x14ac:dyDescent="0.25">
      <c r="K12181" s="94"/>
      <c r="L12181" s="94"/>
    </row>
    <row r="12182" spans="11:12" ht="15" x14ac:dyDescent="0.25">
      <c r="K12182" s="94"/>
      <c r="L12182" s="94"/>
    </row>
    <row r="12183" spans="11:12" ht="15" x14ac:dyDescent="0.25">
      <c r="K12183" s="94"/>
      <c r="L12183" s="94"/>
    </row>
    <row r="12184" spans="11:12" ht="15" x14ac:dyDescent="0.25">
      <c r="K12184" s="94"/>
      <c r="L12184" s="94"/>
    </row>
    <row r="12185" spans="11:12" ht="15" x14ac:dyDescent="0.25">
      <c r="K12185" s="94"/>
      <c r="L12185" s="94"/>
    </row>
    <row r="12186" spans="11:12" ht="15" x14ac:dyDescent="0.25">
      <c r="K12186" s="94"/>
      <c r="L12186" s="94"/>
    </row>
    <row r="12187" spans="11:12" ht="15" x14ac:dyDescent="0.25">
      <c r="K12187" s="94"/>
      <c r="L12187" s="94"/>
    </row>
    <row r="12188" spans="11:12" ht="15" x14ac:dyDescent="0.25">
      <c r="K12188" s="94"/>
      <c r="L12188" s="94"/>
    </row>
    <row r="12189" spans="11:12" ht="15" x14ac:dyDescent="0.25">
      <c r="K12189" s="94"/>
      <c r="L12189" s="94"/>
    </row>
    <row r="12190" spans="11:12" ht="15" x14ac:dyDescent="0.25">
      <c r="K12190" s="94"/>
      <c r="L12190" s="94"/>
    </row>
    <row r="12191" spans="11:12" ht="15" x14ac:dyDescent="0.25">
      <c r="K12191" s="94"/>
      <c r="L12191" s="94"/>
    </row>
    <row r="12192" spans="11:12" ht="15" x14ac:dyDescent="0.25">
      <c r="K12192" s="94"/>
      <c r="L12192" s="94"/>
    </row>
    <row r="12193" spans="11:12" ht="15" x14ac:dyDescent="0.25">
      <c r="K12193" s="94"/>
      <c r="L12193" s="94"/>
    </row>
    <row r="12194" spans="11:12" ht="15" x14ac:dyDescent="0.25">
      <c r="K12194" s="94"/>
      <c r="L12194" s="94"/>
    </row>
    <row r="12195" spans="11:12" ht="15" x14ac:dyDescent="0.25">
      <c r="K12195" s="94"/>
      <c r="L12195" s="94"/>
    </row>
    <row r="12196" spans="11:12" ht="15" x14ac:dyDescent="0.25">
      <c r="K12196" s="94"/>
      <c r="L12196" s="94"/>
    </row>
    <row r="12197" spans="11:12" ht="15" x14ac:dyDescent="0.25">
      <c r="K12197" s="94"/>
      <c r="L12197" s="94"/>
    </row>
    <row r="12198" spans="11:12" ht="15" x14ac:dyDescent="0.25">
      <c r="K12198" s="94"/>
      <c r="L12198" s="94"/>
    </row>
    <row r="12199" spans="11:12" ht="15" x14ac:dyDescent="0.25">
      <c r="K12199" s="94"/>
      <c r="L12199" s="94"/>
    </row>
    <row r="12200" spans="11:12" ht="15" x14ac:dyDescent="0.25">
      <c r="K12200" s="94"/>
      <c r="L12200" s="94"/>
    </row>
    <row r="12201" spans="11:12" ht="15" x14ac:dyDescent="0.25">
      <c r="K12201" s="94"/>
      <c r="L12201" s="94"/>
    </row>
    <row r="12202" spans="11:12" ht="15" x14ac:dyDescent="0.25">
      <c r="K12202" s="94"/>
      <c r="L12202" s="94"/>
    </row>
    <row r="12203" spans="11:12" ht="15" x14ac:dyDescent="0.25">
      <c r="K12203" s="94"/>
      <c r="L12203" s="94"/>
    </row>
    <row r="12204" spans="11:12" ht="15" x14ac:dyDescent="0.25">
      <c r="K12204" s="94"/>
      <c r="L12204" s="94"/>
    </row>
    <row r="12205" spans="11:12" ht="15" x14ac:dyDescent="0.25">
      <c r="K12205" s="94"/>
      <c r="L12205" s="94"/>
    </row>
    <row r="12206" spans="11:12" ht="15" x14ac:dyDescent="0.25">
      <c r="K12206" s="94"/>
      <c r="L12206" s="94"/>
    </row>
    <row r="12207" spans="11:12" ht="15" x14ac:dyDescent="0.25">
      <c r="K12207" s="94"/>
      <c r="L12207" s="94"/>
    </row>
    <row r="12208" spans="11:12" ht="15" x14ac:dyDescent="0.25">
      <c r="K12208" s="94"/>
      <c r="L12208" s="94"/>
    </row>
    <row r="12209" spans="11:12" ht="15" x14ac:dyDescent="0.25">
      <c r="K12209" s="94"/>
      <c r="L12209" s="94"/>
    </row>
    <row r="12210" spans="11:12" ht="15" x14ac:dyDescent="0.25">
      <c r="K12210" s="94"/>
      <c r="L12210" s="94"/>
    </row>
    <row r="12211" spans="11:12" ht="15" x14ac:dyDescent="0.25">
      <c r="K12211" s="94"/>
      <c r="L12211" s="94"/>
    </row>
    <row r="12212" spans="11:12" ht="15" x14ac:dyDescent="0.25">
      <c r="K12212" s="94"/>
      <c r="L12212" s="94"/>
    </row>
    <row r="12213" spans="11:12" ht="15" x14ac:dyDescent="0.25">
      <c r="K12213" s="94"/>
      <c r="L12213" s="94"/>
    </row>
    <row r="12214" spans="11:12" ht="15" x14ac:dyDescent="0.25">
      <c r="K12214" s="94"/>
      <c r="L12214" s="94"/>
    </row>
    <row r="12215" spans="11:12" ht="15" x14ac:dyDescent="0.25">
      <c r="K12215" s="94"/>
      <c r="L12215" s="94"/>
    </row>
    <row r="12216" spans="11:12" ht="15" x14ac:dyDescent="0.25">
      <c r="K12216" s="94"/>
      <c r="L12216" s="94"/>
    </row>
    <row r="12217" spans="11:12" ht="15" x14ac:dyDescent="0.25">
      <c r="K12217" s="94"/>
      <c r="L12217" s="94"/>
    </row>
    <row r="12218" spans="11:12" ht="15" x14ac:dyDescent="0.25">
      <c r="K12218" s="94"/>
      <c r="L12218" s="94"/>
    </row>
    <row r="12219" spans="11:12" ht="15" x14ac:dyDescent="0.25">
      <c r="K12219" s="94"/>
      <c r="L12219" s="94"/>
    </row>
    <row r="12220" spans="11:12" ht="15" x14ac:dyDescent="0.25">
      <c r="K12220" s="94"/>
      <c r="L12220" s="94"/>
    </row>
    <row r="12221" spans="11:12" ht="15" x14ac:dyDescent="0.25">
      <c r="K12221" s="94"/>
      <c r="L12221" s="94"/>
    </row>
    <row r="12222" spans="11:12" ht="15" x14ac:dyDescent="0.25">
      <c r="K12222" s="94"/>
      <c r="L12222" s="94"/>
    </row>
    <row r="12223" spans="11:12" ht="15" x14ac:dyDescent="0.25">
      <c r="K12223" s="94"/>
      <c r="L12223" s="94"/>
    </row>
    <row r="12224" spans="11:12" ht="15" x14ac:dyDescent="0.25">
      <c r="K12224" s="94"/>
      <c r="L12224" s="94"/>
    </row>
    <row r="12225" spans="11:12" ht="15" x14ac:dyDescent="0.25">
      <c r="K12225" s="94"/>
      <c r="L12225" s="94"/>
    </row>
    <row r="12226" spans="11:12" ht="15" x14ac:dyDescent="0.25">
      <c r="K12226" s="94"/>
      <c r="L12226" s="94"/>
    </row>
    <row r="12227" spans="11:12" ht="15" x14ac:dyDescent="0.25">
      <c r="K12227" s="94"/>
      <c r="L12227" s="94"/>
    </row>
    <row r="12228" spans="11:12" ht="15" x14ac:dyDescent="0.25">
      <c r="K12228" s="94"/>
      <c r="L12228" s="94"/>
    </row>
    <row r="12229" spans="11:12" ht="15" x14ac:dyDescent="0.25">
      <c r="K12229" s="94"/>
      <c r="L12229" s="94"/>
    </row>
    <row r="12230" spans="11:12" ht="15" x14ac:dyDescent="0.25">
      <c r="K12230" s="94"/>
      <c r="L12230" s="94"/>
    </row>
    <row r="12231" spans="11:12" ht="15" x14ac:dyDescent="0.25">
      <c r="K12231" s="94"/>
      <c r="L12231" s="94"/>
    </row>
    <row r="12232" spans="11:12" ht="15" x14ac:dyDescent="0.25">
      <c r="K12232" s="94"/>
      <c r="L12232" s="94"/>
    </row>
    <row r="12233" spans="11:12" ht="15" x14ac:dyDescent="0.25">
      <c r="K12233" s="94"/>
      <c r="L12233" s="94"/>
    </row>
    <row r="12234" spans="11:12" ht="15" x14ac:dyDescent="0.25">
      <c r="K12234" s="94"/>
      <c r="L12234" s="94"/>
    </row>
    <row r="12235" spans="11:12" ht="15" x14ac:dyDescent="0.25">
      <c r="K12235" s="94"/>
      <c r="L12235" s="94"/>
    </row>
    <row r="12236" spans="11:12" ht="15" x14ac:dyDescent="0.25">
      <c r="K12236" s="94"/>
      <c r="L12236" s="94"/>
    </row>
    <row r="12237" spans="11:12" ht="15" x14ac:dyDescent="0.25">
      <c r="K12237" s="94"/>
      <c r="L12237" s="94"/>
    </row>
    <row r="12238" spans="11:12" ht="15" x14ac:dyDescent="0.25">
      <c r="K12238" s="94"/>
      <c r="L12238" s="94"/>
    </row>
    <row r="12239" spans="11:12" ht="15" x14ac:dyDescent="0.25">
      <c r="K12239" s="94"/>
      <c r="L12239" s="94"/>
    </row>
    <row r="12240" spans="11:12" ht="15" x14ac:dyDescent="0.25">
      <c r="K12240" s="94"/>
      <c r="L12240" s="94"/>
    </row>
    <row r="12241" spans="11:12" ht="15" x14ac:dyDescent="0.25">
      <c r="K12241" s="94"/>
      <c r="L12241" s="94"/>
    </row>
    <row r="12242" spans="11:12" ht="15" x14ac:dyDescent="0.25">
      <c r="K12242" s="94"/>
      <c r="L12242" s="94"/>
    </row>
    <row r="12243" spans="11:12" ht="15" x14ac:dyDescent="0.25">
      <c r="K12243" s="94"/>
      <c r="L12243" s="94"/>
    </row>
    <row r="12244" spans="11:12" ht="15" x14ac:dyDescent="0.25">
      <c r="K12244" s="94"/>
      <c r="L12244" s="94"/>
    </row>
    <row r="12245" spans="11:12" ht="15" x14ac:dyDescent="0.25">
      <c r="K12245" s="94"/>
      <c r="L12245" s="94"/>
    </row>
    <row r="12246" spans="11:12" ht="15" x14ac:dyDescent="0.25">
      <c r="K12246" s="94"/>
      <c r="L12246" s="94"/>
    </row>
    <row r="12247" spans="11:12" ht="15" x14ac:dyDescent="0.25">
      <c r="K12247" s="94"/>
      <c r="L12247" s="94"/>
    </row>
    <row r="12248" spans="11:12" ht="15" x14ac:dyDescent="0.25">
      <c r="K12248" s="94"/>
      <c r="L12248" s="94"/>
    </row>
    <row r="12249" spans="11:12" ht="15" x14ac:dyDescent="0.25">
      <c r="K12249" s="94"/>
      <c r="L12249" s="94"/>
    </row>
    <row r="12250" spans="11:12" ht="15" x14ac:dyDescent="0.25">
      <c r="K12250" s="94"/>
      <c r="L12250" s="94"/>
    </row>
    <row r="12251" spans="11:12" ht="15" x14ac:dyDescent="0.25">
      <c r="K12251" s="94"/>
      <c r="L12251" s="94"/>
    </row>
    <row r="12252" spans="11:12" ht="15" x14ac:dyDescent="0.25">
      <c r="K12252" s="94"/>
      <c r="L12252" s="94"/>
    </row>
    <row r="12253" spans="11:12" ht="15" x14ac:dyDescent="0.25">
      <c r="K12253" s="94"/>
      <c r="L12253" s="94"/>
    </row>
    <row r="12254" spans="11:12" ht="15" x14ac:dyDescent="0.25">
      <c r="K12254" s="94"/>
      <c r="L12254" s="94"/>
    </row>
    <row r="12255" spans="11:12" ht="15" x14ac:dyDescent="0.25">
      <c r="K12255" s="94"/>
      <c r="L12255" s="94"/>
    </row>
    <row r="12256" spans="11:12" ht="15" x14ac:dyDescent="0.25">
      <c r="K12256" s="94"/>
      <c r="L12256" s="94"/>
    </row>
    <row r="12257" spans="11:12" ht="15" x14ac:dyDescent="0.25">
      <c r="K12257" s="94"/>
      <c r="L12257" s="94"/>
    </row>
    <row r="12258" spans="11:12" ht="15" x14ac:dyDescent="0.25">
      <c r="K12258" s="94"/>
      <c r="L12258" s="94"/>
    </row>
    <row r="12259" spans="11:12" ht="15" x14ac:dyDescent="0.25">
      <c r="K12259" s="94"/>
      <c r="L12259" s="94"/>
    </row>
    <row r="12260" spans="11:12" ht="15" x14ac:dyDescent="0.25">
      <c r="K12260" s="94"/>
      <c r="L12260" s="94"/>
    </row>
    <row r="12261" spans="11:12" ht="15" x14ac:dyDescent="0.25">
      <c r="K12261" s="94"/>
      <c r="L12261" s="94"/>
    </row>
    <row r="12262" spans="11:12" ht="15" x14ac:dyDescent="0.25">
      <c r="K12262" s="94"/>
      <c r="L12262" s="94"/>
    </row>
    <row r="12263" spans="11:12" ht="15" x14ac:dyDescent="0.25">
      <c r="K12263" s="94"/>
      <c r="L12263" s="94"/>
    </row>
    <row r="12264" spans="11:12" ht="15" x14ac:dyDescent="0.25">
      <c r="K12264" s="94"/>
      <c r="L12264" s="94"/>
    </row>
    <row r="12265" spans="11:12" ht="15" x14ac:dyDescent="0.25">
      <c r="K12265" s="94"/>
      <c r="L12265" s="94"/>
    </row>
    <row r="12266" spans="11:12" ht="15" x14ac:dyDescent="0.25">
      <c r="K12266" s="94"/>
      <c r="L12266" s="94"/>
    </row>
    <row r="12267" spans="11:12" ht="15" x14ac:dyDescent="0.25">
      <c r="K12267" s="94"/>
      <c r="L12267" s="94"/>
    </row>
    <row r="12268" spans="11:12" ht="15" x14ac:dyDescent="0.25">
      <c r="K12268" s="94"/>
      <c r="L12268" s="94"/>
    </row>
    <row r="12269" spans="11:12" ht="15" x14ac:dyDescent="0.25">
      <c r="K12269" s="94"/>
      <c r="L12269" s="94"/>
    </row>
    <row r="12270" spans="11:12" ht="15" x14ac:dyDescent="0.25">
      <c r="K12270" s="94"/>
      <c r="L12270" s="94"/>
    </row>
    <row r="12271" spans="11:12" ht="15" x14ac:dyDescent="0.25">
      <c r="K12271" s="94"/>
      <c r="L12271" s="94"/>
    </row>
    <row r="12272" spans="11:12" ht="15" x14ac:dyDescent="0.25">
      <c r="K12272" s="94"/>
      <c r="L12272" s="94"/>
    </row>
    <row r="12273" spans="11:12" ht="15" x14ac:dyDescent="0.25">
      <c r="K12273" s="94"/>
      <c r="L12273" s="94"/>
    </row>
    <row r="12274" spans="11:12" ht="15" x14ac:dyDescent="0.25">
      <c r="K12274" s="94"/>
      <c r="L12274" s="94"/>
    </row>
    <row r="12275" spans="11:12" ht="15" x14ac:dyDescent="0.25">
      <c r="K12275" s="94"/>
      <c r="L12275" s="94"/>
    </row>
    <row r="12276" spans="11:12" ht="15" x14ac:dyDescent="0.25">
      <c r="K12276" s="94"/>
      <c r="L12276" s="94"/>
    </row>
    <row r="12277" spans="11:12" ht="15" x14ac:dyDescent="0.25">
      <c r="K12277" s="94"/>
      <c r="L12277" s="94"/>
    </row>
    <row r="12278" spans="11:12" ht="15" x14ac:dyDescent="0.25">
      <c r="K12278" s="94"/>
      <c r="L12278" s="94"/>
    </row>
    <row r="12279" spans="11:12" ht="15" x14ac:dyDescent="0.25">
      <c r="K12279" s="94"/>
      <c r="L12279" s="94"/>
    </row>
    <row r="12280" spans="11:12" ht="15" x14ac:dyDescent="0.25">
      <c r="K12280" s="94"/>
      <c r="L12280" s="94"/>
    </row>
    <row r="12281" spans="11:12" ht="15" x14ac:dyDescent="0.25">
      <c r="K12281" s="94"/>
      <c r="L12281" s="94"/>
    </row>
    <row r="12282" spans="11:12" ht="15" x14ac:dyDescent="0.25">
      <c r="K12282" s="94"/>
      <c r="L12282" s="94"/>
    </row>
    <row r="12283" spans="11:12" ht="15" x14ac:dyDescent="0.25">
      <c r="K12283" s="94"/>
      <c r="L12283" s="94"/>
    </row>
    <row r="12284" spans="11:12" ht="15" x14ac:dyDescent="0.25">
      <c r="K12284" s="94"/>
      <c r="L12284" s="94"/>
    </row>
    <row r="12285" spans="11:12" ht="15" x14ac:dyDescent="0.25">
      <c r="K12285" s="94"/>
      <c r="L12285" s="94"/>
    </row>
    <row r="12286" spans="11:12" ht="15" x14ac:dyDescent="0.25">
      <c r="K12286" s="94"/>
      <c r="L12286" s="94"/>
    </row>
    <row r="12287" spans="11:12" ht="15" x14ac:dyDescent="0.25">
      <c r="K12287" s="94"/>
      <c r="L12287" s="94"/>
    </row>
    <row r="12288" spans="11:12" ht="15" x14ac:dyDescent="0.25">
      <c r="K12288" s="94"/>
      <c r="L12288" s="94"/>
    </row>
    <row r="12289" spans="11:12" ht="15" x14ac:dyDescent="0.25">
      <c r="K12289" s="94"/>
      <c r="L12289" s="94"/>
    </row>
    <row r="12290" spans="11:12" ht="15" x14ac:dyDescent="0.25">
      <c r="K12290" s="94"/>
      <c r="L12290" s="94"/>
    </row>
    <row r="12291" spans="11:12" ht="15" x14ac:dyDescent="0.25">
      <c r="K12291" s="94"/>
      <c r="L12291" s="94"/>
    </row>
    <row r="12292" spans="11:12" ht="15" x14ac:dyDescent="0.25">
      <c r="K12292" s="94"/>
      <c r="L12292" s="94"/>
    </row>
    <row r="12293" spans="11:12" ht="15" x14ac:dyDescent="0.25">
      <c r="K12293" s="94"/>
      <c r="L12293" s="94"/>
    </row>
    <row r="12294" spans="11:12" ht="15" x14ac:dyDescent="0.25">
      <c r="K12294" s="94"/>
      <c r="L12294" s="94"/>
    </row>
    <row r="12295" spans="11:12" ht="15" x14ac:dyDescent="0.25">
      <c r="K12295" s="94"/>
      <c r="L12295" s="94"/>
    </row>
    <row r="12296" spans="11:12" ht="15" x14ac:dyDescent="0.25">
      <c r="K12296" s="94"/>
      <c r="L12296" s="94"/>
    </row>
    <row r="12297" spans="11:12" ht="15" x14ac:dyDescent="0.25">
      <c r="K12297" s="94"/>
      <c r="L12297" s="94"/>
    </row>
    <row r="12298" spans="11:12" ht="15" x14ac:dyDescent="0.25">
      <c r="K12298" s="94"/>
      <c r="L12298" s="94"/>
    </row>
    <row r="12299" spans="11:12" ht="15" x14ac:dyDescent="0.25">
      <c r="K12299" s="94"/>
      <c r="L12299" s="94"/>
    </row>
    <row r="12300" spans="11:12" ht="15" x14ac:dyDescent="0.25">
      <c r="K12300" s="94"/>
      <c r="L12300" s="94"/>
    </row>
    <row r="12301" spans="11:12" ht="15" x14ac:dyDescent="0.25">
      <c r="K12301" s="94"/>
      <c r="L12301" s="94"/>
    </row>
    <row r="12302" spans="11:12" ht="15" x14ac:dyDescent="0.25">
      <c r="K12302" s="94"/>
      <c r="L12302" s="94"/>
    </row>
    <row r="12303" spans="11:12" ht="15" x14ac:dyDescent="0.25">
      <c r="K12303" s="94"/>
      <c r="L12303" s="94"/>
    </row>
    <row r="12304" spans="11:12" ht="15" x14ac:dyDescent="0.25">
      <c r="K12304" s="94"/>
      <c r="L12304" s="94"/>
    </row>
    <row r="12305" spans="11:12" ht="15" x14ac:dyDescent="0.25">
      <c r="K12305" s="94"/>
      <c r="L12305" s="94"/>
    </row>
    <row r="12306" spans="11:12" ht="15" x14ac:dyDescent="0.25">
      <c r="K12306" s="94"/>
      <c r="L12306" s="94"/>
    </row>
    <row r="12307" spans="11:12" ht="15" x14ac:dyDescent="0.25">
      <c r="K12307" s="94"/>
      <c r="L12307" s="94"/>
    </row>
    <row r="12308" spans="11:12" ht="15" x14ac:dyDescent="0.25">
      <c r="K12308" s="94"/>
      <c r="L12308" s="94"/>
    </row>
    <row r="12309" spans="11:12" ht="15" x14ac:dyDescent="0.25">
      <c r="K12309" s="94"/>
      <c r="L12309" s="94"/>
    </row>
    <row r="12310" spans="11:12" ht="15" x14ac:dyDescent="0.25">
      <c r="K12310" s="94"/>
      <c r="L12310" s="94"/>
    </row>
    <row r="12311" spans="11:12" ht="15" x14ac:dyDescent="0.25">
      <c r="K12311" s="94"/>
      <c r="L12311" s="94"/>
    </row>
    <row r="12312" spans="11:12" ht="15" x14ac:dyDescent="0.25">
      <c r="K12312" s="94"/>
      <c r="L12312" s="94"/>
    </row>
    <row r="12313" spans="11:12" ht="15" x14ac:dyDescent="0.25">
      <c r="K12313" s="94"/>
      <c r="L12313" s="94"/>
    </row>
    <row r="12314" spans="11:12" ht="15" x14ac:dyDescent="0.25">
      <c r="K12314" s="94"/>
      <c r="L12314" s="94"/>
    </row>
    <row r="12315" spans="11:12" ht="15" x14ac:dyDescent="0.25">
      <c r="K12315" s="94"/>
      <c r="L12315" s="94"/>
    </row>
    <row r="12316" spans="11:12" ht="15" x14ac:dyDescent="0.25">
      <c r="K12316" s="94"/>
      <c r="L12316" s="94"/>
    </row>
    <row r="12317" spans="11:12" ht="15" x14ac:dyDescent="0.25">
      <c r="K12317" s="94"/>
      <c r="L12317" s="94"/>
    </row>
    <row r="12318" spans="11:12" ht="15" x14ac:dyDescent="0.25">
      <c r="K12318" s="94"/>
      <c r="L12318" s="94"/>
    </row>
    <row r="12319" spans="11:12" ht="15" x14ac:dyDescent="0.25">
      <c r="K12319" s="94"/>
      <c r="L12319" s="94"/>
    </row>
    <row r="12320" spans="11:12" ht="15" x14ac:dyDescent="0.25">
      <c r="K12320" s="94"/>
      <c r="L12320" s="94"/>
    </row>
    <row r="12321" spans="11:12" ht="15" x14ac:dyDescent="0.25">
      <c r="K12321" s="94"/>
      <c r="L12321" s="94"/>
    </row>
    <row r="12322" spans="11:12" ht="15" x14ac:dyDescent="0.25">
      <c r="K12322" s="94"/>
      <c r="L12322" s="94"/>
    </row>
    <row r="12323" spans="11:12" ht="15" x14ac:dyDescent="0.25">
      <c r="K12323" s="94"/>
      <c r="L12323" s="94"/>
    </row>
    <row r="12324" spans="11:12" ht="15" x14ac:dyDescent="0.25">
      <c r="K12324" s="94"/>
      <c r="L12324" s="94"/>
    </row>
    <row r="12325" spans="11:12" ht="15" x14ac:dyDescent="0.25">
      <c r="K12325" s="94"/>
      <c r="L12325" s="94"/>
    </row>
    <row r="12326" spans="11:12" ht="15" x14ac:dyDescent="0.25">
      <c r="K12326" s="94"/>
      <c r="L12326" s="94"/>
    </row>
    <row r="12327" spans="11:12" ht="15" x14ac:dyDescent="0.25">
      <c r="K12327" s="94"/>
      <c r="L12327" s="94"/>
    </row>
    <row r="12328" spans="11:12" ht="15" x14ac:dyDescent="0.25">
      <c r="K12328" s="94"/>
      <c r="L12328" s="94"/>
    </row>
    <row r="12329" spans="11:12" ht="15" x14ac:dyDescent="0.25">
      <c r="K12329" s="94"/>
      <c r="L12329" s="94"/>
    </row>
    <row r="12330" spans="11:12" ht="15" x14ac:dyDescent="0.25">
      <c r="K12330" s="94"/>
      <c r="L12330" s="94"/>
    </row>
    <row r="12331" spans="11:12" ht="15" x14ac:dyDescent="0.25">
      <c r="K12331" s="94"/>
      <c r="L12331" s="94"/>
    </row>
    <row r="12332" spans="11:12" ht="15" x14ac:dyDescent="0.25">
      <c r="K12332" s="94"/>
      <c r="L12332" s="94"/>
    </row>
    <row r="12333" spans="11:12" ht="15" x14ac:dyDescent="0.25">
      <c r="K12333" s="94"/>
      <c r="L12333" s="94"/>
    </row>
    <row r="12334" spans="11:12" ht="15" x14ac:dyDescent="0.25">
      <c r="K12334" s="94"/>
      <c r="L12334" s="94"/>
    </row>
    <row r="12335" spans="11:12" ht="15" x14ac:dyDescent="0.25">
      <c r="K12335" s="94"/>
      <c r="L12335" s="94"/>
    </row>
    <row r="12336" spans="11:12" ht="15" x14ac:dyDescent="0.25">
      <c r="K12336" s="94"/>
      <c r="L12336" s="94"/>
    </row>
    <row r="12337" spans="11:12" ht="15" x14ac:dyDescent="0.25">
      <c r="K12337" s="94"/>
      <c r="L12337" s="94"/>
    </row>
    <row r="12338" spans="11:12" ht="15" x14ac:dyDescent="0.25">
      <c r="K12338" s="94"/>
      <c r="L12338" s="94"/>
    </row>
    <row r="12339" spans="11:12" ht="15" x14ac:dyDescent="0.25">
      <c r="K12339" s="94"/>
      <c r="L12339" s="94"/>
    </row>
    <row r="12340" spans="11:12" ht="15" x14ac:dyDescent="0.25">
      <c r="K12340" s="94"/>
      <c r="L12340" s="94"/>
    </row>
    <row r="12341" spans="11:12" ht="15" x14ac:dyDescent="0.25">
      <c r="K12341" s="94"/>
      <c r="L12341" s="94"/>
    </row>
    <row r="12342" spans="11:12" ht="15" x14ac:dyDescent="0.25">
      <c r="K12342" s="94"/>
      <c r="L12342" s="94"/>
    </row>
    <row r="12343" spans="11:12" ht="15" x14ac:dyDescent="0.25">
      <c r="K12343" s="94"/>
      <c r="L12343" s="94"/>
    </row>
    <row r="12344" spans="11:12" ht="15" x14ac:dyDescent="0.25">
      <c r="K12344" s="94"/>
      <c r="L12344" s="94"/>
    </row>
    <row r="12345" spans="11:12" ht="15" x14ac:dyDescent="0.25">
      <c r="K12345" s="94"/>
      <c r="L12345" s="94"/>
    </row>
    <row r="12346" spans="11:12" ht="15" x14ac:dyDescent="0.25">
      <c r="K12346" s="94"/>
      <c r="L12346" s="94"/>
    </row>
    <row r="12347" spans="11:12" ht="15" x14ac:dyDescent="0.25">
      <c r="K12347" s="94"/>
      <c r="L12347" s="94"/>
    </row>
    <row r="12348" spans="11:12" ht="15" x14ac:dyDescent="0.25">
      <c r="K12348" s="94"/>
      <c r="L12348" s="94"/>
    </row>
    <row r="12349" spans="11:12" ht="15" x14ac:dyDescent="0.25">
      <c r="K12349" s="94"/>
      <c r="L12349" s="94"/>
    </row>
    <row r="12350" spans="11:12" ht="15" x14ac:dyDescent="0.25">
      <c r="K12350" s="94"/>
      <c r="L12350" s="94"/>
    </row>
    <row r="12351" spans="11:12" ht="15" x14ac:dyDescent="0.25">
      <c r="K12351" s="94"/>
      <c r="L12351" s="94"/>
    </row>
    <row r="12352" spans="11:12" ht="15" x14ac:dyDescent="0.25">
      <c r="K12352" s="94"/>
      <c r="L12352" s="94"/>
    </row>
    <row r="12353" spans="11:12" ht="15" x14ac:dyDescent="0.25">
      <c r="K12353" s="94"/>
      <c r="L12353" s="94"/>
    </row>
    <row r="12354" spans="11:12" ht="15" x14ac:dyDescent="0.25">
      <c r="K12354" s="94"/>
      <c r="L12354" s="94"/>
    </row>
    <row r="12355" spans="11:12" ht="15" x14ac:dyDescent="0.25">
      <c r="K12355" s="94"/>
      <c r="L12355" s="94"/>
    </row>
    <row r="12356" spans="11:12" ht="15" x14ac:dyDescent="0.25">
      <c r="K12356" s="94"/>
      <c r="L12356" s="94"/>
    </row>
    <row r="12357" spans="11:12" ht="15" x14ac:dyDescent="0.25">
      <c r="K12357" s="94"/>
      <c r="L12357" s="94"/>
    </row>
    <row r="12358" spans="11:12" ht="15" x14ac:dyDescent="0.25">
      <c r="K12358" s="94"/>
      <c r="L12358" s="94"/>
    </row>
    <row r="12359" spans="11:12" ht="15" x14ac:dyDescent="0.25">
      <c r="K12359" s="94"/>
      <c r="L12359" s="94"/>
    </row>
    <row r="12360" spans="11:12" ht="15" x14ac:dyDescent="0.25">
      <c r="K12360" s="94"/>
      <c r="L12360" s="94"/>
    </row>
    <row r="12361" spans="11:12" ht="15" x14ac:dyDescent="0.25">
      <c r="K12361" s="94"/>
      <c r="L12361" s="94"/>
    </row>
    <row r="12362" spans="11:12" ht="15" x14ac:dyDescent="0.25">
      <c r="K12362" s="94"/>
      <c r="L12362" s="94"/>
    </row>
    <row r="12363" spans="11:12" ht="15" x14ac:dyDescent="0.25">
      <c r="K12363" s="94"/>
      <c r="L12363" s="94"/>
    </row>
    <row r="12364" spans="11:12" ht="15" x14ac:dyDescent="0.25">
      <c r="K12364" s="94"/>
      <c r="L12364" s="94"/>
    </row>
    <row r="12365" spans="11:12" ht="15" x14ac:dyDescent="0.25">
      <c r="K12365" s="94"/>
      <c r="L12365" s="94"/>
    </row>
    <row r="12366" spans="11:12" ht="15" x14ac:dyDescent="0.25">
      <c r="K12366" s="94"/>
      <c r="L12366" s="94"/>
    </row>
    <row r="12367" spans="11:12" ht="15" x14ac:dyDescent="0.25">
      <c r="K12367" s="94"/>
      <c r="L12367" s="94"/>
    </row>
    <row r="12368" spans="11:12" ht="15" x14ac:dyDescent="0.25">
      <c r="K12368" s="94"/>
      <c r="L12368" s="94"/>
    </row>
    <row r="12369" spans="11:12" ht="15" x14ac:dyDescent="0.25">
      <c r="K12369" s="94"/>
      <c r="L12369" s="94"/>
    </row>
    <row r="12370" spans="11:12" ht="15" x14ac:dyDescent="0.25">
      <c r="K12370" s="94"/>
      <c r="L12370" s="94"/>
    </row>
    <row r="12371" spans="11:12" ht="15" x14ac:dyDescent="0.25">
      <c r="K12371" s="94"/>
      <c r="L12371" s="94"/>
    </row>
    <row r="12372" spans="11:12" ht="15" x14ac:dyDescent="0.25">
      <c r="K12372" s="94"/>
      <c r="L12372" s="94"/>
    </row>
    <row r="12373" spans="11:12" ht="15" x14ac:dyDescent="0.25">
      <c r="K12373" s="94"/>
      <c r="L12373" s="94"/>
    </row>
    <row r="12374" spans="11:12" ht="15" x14ac:dyDescent="0.25">
      <c r="K12374" s="94"/>
      <c r="L12374" s="94"/>
    </row>
    <row r="12375" spans="11:12" ht="15" x14ac:dyDescent="0.25">
      <c r="K12375" s="94"/>
      <c r="L12375" s="94"/>
    </row>
    <row r="12376" spans="11:12" ht="15" x14ac:dyDescent="0.25">
      <c r="K12376" s="94"/>
      <c r="L12376" s="94"/>
    </row>
    <row r="12377" spans="11:12" ht="15" x14ac:dyDescent="0.25">
      <c r="K12377" s="94"/>
      <c r="L12377" s="94"/>
    </row>
    <row r="12378" spans="11:12" ht="15" x14ac:dyDescent="0.25">
      <c r="K12378" s="94"/>
      <c r="L12378" s="94"/>
    </row>
    <row r="12379" spans="11:12" ht="15" x14ac:dyDescent="0.25">
      <c r="K12379" s="94"/>
      <c r="L12379" s="94"/>
    </row>
    <row r="12380" spans="11:12" ht="15" x14ac:dyDescent="0.25">
      <c r="K12380" s="94"/>
      <c r="L12380" s="94"/>
    </row>
    <row r="12381" spans="11:12" ht="15" x14ac:dyDescent="0.25">
      <c r="K12381" s="94"/>
      <c r="L12381" s="94"/>
    </row>
    <row r="12382" spans="11:12" ht="15" x14ac:dyDescent="0.25">
      <c r="K12382" s="94"/>
      <c r="L12382" s="94"/>
    </row>
    <row r="12383" spans="11:12" ht="15" x14ac:dyDescent="0.25">
      <c r="K12383" s="94"/>
      <c r="L12383" s="94"/>
    </row>
    <row r="12384" spans="11:12" ht="15" x14ac:dyDescent="0.25">
      <c r="K12384" s="94"/>
      <c r="L12384" s="94"/>
    </row>
    <row r="12385" spans="11:12" ht="15" x14ac:dyDescent="0.25">
      <c r="K12385" s="94"/>
      <c r="L12385" s="94"/>
    </row>
    <row r="12386" spans="11:12" ht="15" x14ac:dyDescent="0.25">
      <c r="K12386" s="94"/>
      <c r="L12386" s="94"/>
    </row>
    <row r="12387" spans="11:12" ht="15" x14ac:dyDescent="0.25">
      <c r="K12387" s="94"/>
      <c r="L12387" s="94"/>
    </row>
    <row r="12388" spans="11:12" ht="15" x14ac:dyDescent="0.25">
      <c r="K12388" s="94"/>
      <c r="L12388" s="94"/>
    </row>
    <row r="12389" spans="11:12" ht="15" x14ac:dyDescent="0.25">
      <c r="K12389" s="94"/>
      <c r="L12389" s="94"/>
    </row>
    <row r="12390" spans="11:12" ht="15" x14ac:dyDescent="0.25">
      <c r="K12390" s="94"/>
      <c r="L12390" s="94"/>
    </row>
    <row r="12391" spans="11:12" ht="15" x14ac:dyDescent="0.25">
      <c r="K12391" s="94"/>
      <c r="L12391" s="94"/>
    </row>
    <row r="12392" spans="11:12" ht="15" x14ac:dyDescent="0.25">
      <c r="K12392" s="94"/>
      <c r="L12392" s="94"/>
    </row>
    <row r="12393" spans="11:12" ht="15" x14ac:dyDescent="0.25">
      <c r="K12393" s="94"/>
      <c r="L12393" s="94"/>
    </row>
    <row r="12394" spans="11:12" ht="15" x14ac:dyDescent="0.25">
      <c r="K12394" s="94"/>
      <c r="L12394" s="94"/>
    </row>
    <row r="12395" spans="11:12" ht="15" x14ac:dyDescent="0.25">
      <c r="K12395" s="94"/>
      <c r="L12395" s="94"/>
    </row>
    <row r="12396" spans="11:12" ht="15" x14ac:dyDescent="0.25">
      <c r="K12396" s="94"/>
      <c r="L12396" s="94"/>
    </row>
    <row r="12397" spans="11:12" ht="15" x14ac:dyDescent="0.25">
      <c r="K12397" s="94"/>
      <c r="L12397" s="94"/>
    </row>
    <row r="12398" spans="11:12" ht="15" x14ac:dyDescent="0.25">
      <c r="K12398" s="94"/>
      <c r="L12398" s="94"/>
    </row>
    <row r="12399" spans="11:12" ht="15" x14ac:dyDescent="0.25">
      <c r="K12399" s="94"/>
      <c r="L12399" s="94"/>
    </row>
    <row r="12400" spans="11:12" ht="15" x14ac:dyDescent="0.25">
      <c r="K12400" s="94"/>
      <c r="L12400" s="94"/>
    </row>
    <row r="12401" spans="11:12" ht="15" x14ac:dyDescent="0.25">
      <c r="K12401" s="94"/>
      <c r="L12401" s="94"/>
    </row>
    <row r="12402" spans="11:12" ht="15" x14ac:dyDescent="0.25">
      <c r="K12402" s="94"/>
      <c r="L12402" s="94"/>
    </row>
    <row r="12403" spans="11:12" ht="15" x14ac:dyDescent="0.25">
      <c r="K12403" s="94"/>
      <c r="L12403" s="94"/>
    </row>
    <row r="12404" spans="11:12" ht="15" x14ac:dyDescent="0.25">
      <c r="K12404" s="94"/>
      <c r="L12404" s="94"/>
    </row>
    <row r="12405" spans="11:12" ht="15" x14ac:dyDescent="0.25">
      <c r="K12405" s="94"/>
      <c r="L12405" s="94"/>
    </row>
    <row r="12406" spans="11:12" ht="15" x14ac:dyDescent="0.25">
      <c r="K12406" s="94"/>
      <c r="L12406" s="94"/>
    </row>
    <row r="12407" spans="11:12" ht="15" x14ac:dyDescent="0.25">
      <c r="K12407" s="94"/>
      <c r="L12407" s="94"/>
    </row>
    <row r="12408" spans="11:12" ht="15" x14ac:dyDescent="0.25">
      <c r="K12408" s="94"/>
      <c r="L12408" s="94"/>
    </row>
    <row r="12409" spans="11:12" ht="15" x14ac:dyDescent="0.25">
      <c r="K12409" s="94"/>
      <c r="L12409" s="94"/>
    </row>
    <row r="12410" spans="11:12" ht="15" x14ac:dyDescent="0.25">
      <c r="K12410" s="94"/>
      <c r="L12410" s="94"/>
    </row>
    <row r="12411" spans="11:12" ht="15" x14ac:dyDescent="0.25">
      <c r="K12411" s="94"/>
      <c r="L12411" s="94"/>
    </row>
    <row r="12412" spans="11:12" ht="15" x14ac:dyDescent="0.25">
      <c r="K12412" s="94"/>
      <c r="L12412" s="94"/>
    </row>
    <row r="12413" spans="11:12" ht="15" x14ac:dyDescent="0.25">
      <c r="K12413" s="94"/>
      <c r="L12413" s="94"/>
    </row>
    <row r="12414" spans="11:12" ht="15" x14ac:dyDescent="0.25">
      <c r="K12414" s="94"/>
      <c r="L12414" s="94"/>
    </row>
    <row r="12415" spans="11:12" ht="15" x14ac:dyDescent="0.25">
      <c r="K12415" s="94"/>
      <c r="L12415" s="94"/>
    </row>
    <row r="12416" spans="11:12" ht="15" x14ac:dyDescent="0.25">
      <c r="K12416" s="94"/>
      <c r="L12416" s="94"/>
    </row>
    <row r="12417" spans="11:12" ht="15" x14ac:dyDescent="0.25">
      <c r="K12417" s="94"/>
      <c r="L12417" s="94"/>
    </row>
    <row r="12418" spans="11:12" ht="15" x14ac:dyDescent="0.25">
      <c r="K12418" s="94"/>
      <c r="L12418" s="94"/>
    </row>
    <row r="12419" spans="11:12" ht="15" x14ac:dyDescent="0.25">
      <c r="K12419" s="94"/>
      <c r="L12419" s="94"/>
    </row>
    <row r="12420" spans="11:12" ht="15" x14ac:dyDescent="0.25">
      <c r="K12420" s="94"/>
      <c r="L12420" s="94"/>
    </row>
    <row r="12421" spans="11:12" ht="15" x14ac:dyDescent="0.25">
      <c r="K12421" s="94"/>
      <c r="L12421" s="94"/>
    </row>
    <row r="12422" spans="11:12" ht="15" x14ac:dyDescent="0.25">
      <c r="K12422" s="94"/>
      <c r="L12422" s="94"/>
    </row>
    <row r="12423" spans="11:12" ht="15" x14ac:dyDescent="0.25">
      <c r="K12423" s="94"/>
      <c r="L12423" s="94"/>
    </row>
    <row r="12424" spans="11:12" ht="15" x14ac:dyDescent="0.25">
      <c r="K12424" s="94"/>
      <c r="L12424" s="94"/>
    </row>
    <row r="12425" spans="11:12" ht="15" x14ac:dyDescent="0.25">
      <c r="K12425" s="94"/>
      <c r="L12425" s="94"/>
    </row>
    <row r="12426" spans="11:12" ht="15" x14ac:dyDescent="0.25">
      <c r="K12426" s="94"/>
      <c r="L12426" s="94"/>
    </row>
    <row r="12427" spans="11:12" ht="15" x14ac:dyDescent="0.25">
      <c r="K12427" s="94"/>
      <c r="L12427" s="94"/>
    </row>
    <row r="12428" spans="11:12" ht="15" x14ac:dyDescent="0.25">
      <c r="K12428" s="94"/>
      <c r="L12428" s="94"/>
    </row>
    <row r="12429" spans="11:12" ht="15" x14ac:dyDescent="0.25">
      <c r="K12429" s="94"/>
      <c r="L12429" s="94"/>
    </row>
    <row r="12430" spans="11:12" ht="15" x14ac:dyDescent="0.25">
      <c r="K12430" s="94"/>
      <c r="L12430" s="94"/>
    </row>
    <row r="12431" spans="11:12" ht="15" x14ac:dyDescent="0.25">
      <c r="K12431" s="94"/>
      <c r="L12431" s="94"/>
    </row>
    <row r="12432" spans="11:12" ht="15" x14ac:dyDescent="0.25">
      <c r="K12432" s="94"/>
      <c r="L12432" s="94"/>
    </row>
    <row r="12433" spans="11:12" ht="15" x14ac:dyDescent="0.25">
      <c r="K12433" s="94"/>
      <c r="L12433" s="94"/>
    </row>
    <row r="12434" spans="11:12" ht="15" x14ac:dyDescent="0.25">
      <c r="K12434" s="94"/>
      <c r="L12434" s="94"/>
    </row>
    <row r="12435" spans="11:12" ht="15" x14ac:dyDescent="0.25">
      <c r="K12435" s="94"/>
      <c r="L12435" s="94"/>
    </row>
    <row r="12436" spans="11:12" ht="15" x14ac:dyDescent="0.25">
      <c r="K12436" s="94"/>
      <c r="L12436" s="94"/>
    </row>
    <row r="12437" spans="11:12" ht="15" x14ac:dyDescent="0.25">
      <c r="K12437" s="94"/>
      <c r="L12437" s="94"/>
    </row>
    <row r="12438" spans="11:12" ht="15" x14ac:dyDescent="0.25">
      <c r="K12438" s="94"/>
      <c r="L12438" s="94"/>
    </row>
    <row r="12439" spans="11:12" ht="15" x14ac:dyDescent="0.25">
      <c r="K12439" s="94"/>
      <c r="L12439" s="94"/>
    </row>
    <row r="12440" spans="11:12" ht="15" x14ac:dyDescent="0.25">
      <c r="K12440" s="94"/>
      <c r="L12440" s="94"/>
    </row>
    <row r="12441" spans="11:12" ht="15" x14ac:dyDescent="0.25">
      <c r="K12441" s="94"/>
      <c r="L12441" s="94"/>
    </row>
    <row r="12442" spans="11:12" ht="15" x14ac:dyDescent="0.25">
      <c r="K12442" s="94"/>
      <c r="L12442" s="94"/>
    </row>
    <row r="12443" spans="11:12" ht="15" x14ac:dyDescent="0.25">
      <c r="K12443" s="94"/>
      <c r="L12443" s="94"/>
    </row>
    <row r="12444" spans="11:12" ht="15" x14ac:dyDescent="0.25">
      <c r="K12444" s="94"/>
      <c r="L12444" s="94"/>
    </row>
    <row r="12445" spans="11:12" ht="15" x14ac:dyDescent="0.25">
      <c r="K12445" s="94"/>
      <c r="L12445" s="94"/>
    </row>
    <row r="12446" spans="11:12" ht="15" x14ac:dyDescent="0.25">
      <c r="K12446" s="94"/>
      <c r="L12446" s="94"/>
    </row>
    <row r="12447" spans="11:12" ht="15" x14ac:dyDescent="0.25">
      <c r="K12447" s="94"/>
      <c r="L12447" s="94"/>
    </row>
    <row r="12448" spans="11:12" ht="15" x14ac:dyDescent="0.25">
      <c r="K12448" s="94"/>
      <c r="L12448" s="94"/>
    </row>
    <row r="12449" spans="11:12" ht="15" x14ac:dyDescent="0.25">
      <c r="K12449" s="94"/>
      <c r="L12449" s="94"/>
    </row>
    <row r="12450" spans="11:12" ht="15" x14ac:dyDescent="0.25">
      <c r="K12450" s="94"/>
      <c r="L12450" s="94"/>
    </row>
    <row r="12451" spans="11:12" ht="15" x14ac:dyDescent="0.25">
      <c r="K12451" s="94"/>
      <c r="L12451" s="94"/>
    </row>
    <row r="12452" spans="11:12" ht="15" x14ac:dyDescent="0.25">
      <c r="K12452" s="94"/>
      <c r="L12452" s="94"/>
    </row>
    <row r="12453" spans="11:12" ht="15" x14ac:dyDescent="0.25">
      <c r="K12453" s="94"/>
      <c r="L12453" s="94"/>
    </row>
    <row r="12454" spans="11:12" ht="15" x14ac:dyDescent="0.25">
      <c r="K12454" s="94"/>
      <c r="L12454" s="94"/>
    </row>
    <row r="12455" spans="11:12" ht="15" x14ac:dyDescent="0.25">
      <c r="K12455" s="94"/>
      <c r="L12455" s="94"/>
    </row>
    <row r="12456" spans="11:12" ht="15" x14ac:dyDescent="0.25">
      <c r="K12456" s="94"/>
      <c r="L12456" s="94"/>
    </row>
    <row r="12457" spans="11:12" ht="15" x14ac:dyDescent="0.25">
      <c r="K12457" s="94"/>
      <c r="L12457" s="94"/>
    </row>
    <row r="12458" spans="11:12" ht="15" x14ac:dyDescent="0.25">
      <c r="K12458" s="94"/>
      <c r="L12458" s="94"/>
    </row>
    <row r="12459" spans="11:12" ht="15" x14ac:dyDescent="0.25">
      <c r="K12459" s="94"/>
      <c r="L12459" s="94"/>
    </row>
    <row r="12460" spans="11:12" ht="15" x14ac:dyDescent="0.25">
      <c r="K12460" s="94"/>
      <c r="L12460" s="94"/>
    </row>
    <row r="12461" spans="11:12" ht="15" x14ac:dyDescent="0.25">
      <c r="K12461" s="94"/>
      <c r="L12461" s="94"/>
    </row>
    <row r="12462" spans="11:12" ht="15" x14ac:dyDescent="0.25">
      <c r="K12462" s="94"/>
      <c r="L12462" s="94"/>
    </row>
    <row r="12463" spans="11:12" ht="15" x14ac:dyDescent="0.25">
      <c r="K12463" s="94"/>
      <c r="L12463" s="94"/>
    </row>
    <row r="12464" spans="11:12" ht="15" x14ac:dyDescent="0.25">
      <c r="K12464" s="94"/>
      <c r="L12464" s="94"/>
    </row>
    <row r="12465" spans="11:12" ht="15" x14ac:dyDescent="0.25">
      <c r="K12465" s="94"/>
      <c r="L12465" s="94"/>
    </row>
    <row r="12466" spans="11:12" ht="15" x14ac:dyDescent="0.25">
      <c r="K12466" s="94"/>
      <c r="L12466" s="94"/>
    </row>
    <row r="12467" spans="11:12" ht="15" x14ac:dyDescent="0.25">
      <c r="K12467" s="94"/>
      <c r="L12467" s="94"/>
    </row>
    <row r="12468" spans="11:12" ht="15" x14ac:dyDescent="0.25">
      <c r="K12468" s="94"/>
      <c r="L12468" s="94"/>
    </row>
    <row r="12469" spans="11:12" ht="15" x14ac:dyDescent="0.25">
      <c r="K12469" s="94"/>
      <c r="L12469" s="94"/>
    </row>
    <row r="12470" spans="11:12" ht="15" x14ac:dyDescent="0.25">
      <c r="K12470" s="94"/>
      <c r="L12470" s="94"/>
    </row>
    <row r="12471" spans="11:12" ht="15" x14ac:dyDescent="0.25">
      <c r="K12471" s="94"/>
      <c r="L12471" s="94"/>
    </row>
    <row r="12472" spans="11:12" ht="15" x14ac:dyDescent="0.25">
      <c r="K12472" s="94"/>
      <c r="L12472" s="94"/>
    </row>
    <row r="12473" spans="11:12" ht="15" x14ac:dyDescent="0.25">
      <c r="K12473" s="94"/>
      <c r="L12473" s="94"/>
    </row>
    <row r="12474" spans="11:12" ht="15" x14ac:dyDescent="0.25">
      <c r="K12474" s="94"/>
      <c r="L12474" s="94"/>
    </row>
    <row r="12475" spans="11:12" ht="15" x14ac:dyDescent="0.25">
      <c r="K12475" s="94"/>
      <c r="L12475" s="94"/>
    </row>
    <row r="12476" spans="11:12" ht="15" x14ac:dyDescent="0.25">
      <c r="K12476" s="94"/>
      <c r="L12476" s="94"/>
    </row>
    <row r="12477" spans="11:12" ht="15" x14ac:dyDescent="0.25">
      <c r="K12477" s="94"/>
      <c r="L12477" s="94"/>
    </row>
    <row r="12478" spans="11:12" ht="15" x14ac:dyDescent="0.25">
      <c r="K12478" s="94"/>
      <c r="L12478" s="94"/>
    </row>
    <row r="12479" spans="11:12" ht="15" x14ac:dyDescent="0.25">
      <c r="K12479" s="94"/>
      <c r="L12479" s="94"/>
    </row>
    <row r="12480" spans="11:12" ht="15" x14ac:dyDescent="0.25">
      <c r="K12480" s="94"/>
      <c r="L12480" s="94"/>
    </row>
    <row r="12481" spans="11:12" ht="15" x14ac:dyDescent="0.25">
      <c r="K12481" s="94"/>
      <c r="L12481" s="94"/>
    </row>
    <row r="12482" spans="11:12" ht="15" x14ac:dyDescent="0.25">
      <c r="K12482" s="94"/>
      <c r="L12482" s="94"/>
    </row>
    <row r="12483" spans="11:12" ht="15" x14ac:dyDescent="0.25">
      <c r="K12483" s="94"/>
      <c r="L12483" s="94"/>
    </row>
    <row r="12484" spans="11:12" ht="15" x14ac:dyDescent="0.25">
      <c r="K12484" s="94"/>
      <c r="L12484" s="94"/>
    </row>
    <row r="12485" spans="11:12" ht="15" x14ac:dyDescent="0.25">
      <c r="K12485" s="94"/>
      <c r="L12485" s="94"/>
    </row>
    <row r="12486" spans="11:12" ht="15" x14ac:dyDescent="0.25">
      <c r="K12486" s="94"/>
      <c r="L12486" s="94"/>
    </row>
    <row r="12487" spans="11:12" ht="15" x14ac:dyDescent="0.25">
      <c r="K12487" s="94"/>
      <c r="L12487" s="94"/>
    </row>
    <row r="12488" spans="11:12" ht="15" x14ac:dyDescent="0.25">
      <c r="K12488" s="94"/>
      <c r="L12488" s="94"/>
    </row>
    <row r="12489" spans="11:12" ht="15" x14ac:dyDescent="0.25">
      <c r="K12489" s="94"/>
      <c r="L12489" s="94"/>
    </row>
    <row r="12490" spans="11:12" ht="15" x14ac:dyDescent="0.25">
      <c r="K12490" s="94"/>
      <c r="L12490" s="94"/>
    </row>
    <row r="12491" spans="11:12" ht="15" x14ac:dyDescent="0.25">
      <c r="K12491" s="94"/>
      <c r="L12491" s="94"/>
    </row>
    <row r="12492" spans="11:12" ht="15" x14ac:dyDescent="0.25">
      <c r="K12492" s="94"/>
      <c r="L12492" s="94"/>
    </row>
    <row r="12493" spans="11:12" ht="15" x14ac:dyDescent="0.25">
      <c r="K12493" s="94"/>
      <c r="L12493" s="94"/>
    </row>
    <row r="12494" spans="11:12" ht="15" x14ac:dyDescent="0.25">
      <c r="K12494" s="94"/>
      <c r="L12494" s="94"/>
    </row>
    <row r="12495" spans="11:12" ht="15" x14ac:dyDescent="0.25">
      <c r="K12495" s="94"/>
      <c r="L12495" s="94"/>
    </row>
    <row r="12496" spans="11:12" ht="15" x14ac:dyDescent="0.25">
      <c r="K12496" s="94"/>
      <c r="L12496" s="94"/>
    </row>
    <row r="12497" spans="11:12" ht="15" x14ac:dyDescent="0.25">
      <c r="K12497" s="94"/>
      <c r="L12497" s="94"/>
    </row>
    <row r="12498" spans="11:12" ht="15" x14ac:dyDescent="0.25">
      <c r="K12498" s="94"/>
      <c r="L12498" s="94"/>
    </row>
    <row r="12499" spans="11:12" ht="15" x14ac:dyDescent="0.25">
      <c r="K12499" s="94"/>
      <c r="L12499" s="94"/>
    </row>
    <row r="12500" spans="11:12" ht="15" x14ac:dyDescent="0.25">
      <c r="K12500" s="94"/>
      <c r="L12500" s="94"/>
    </row>
    <row r="12501" spans="11:12" ht="15" x14ac:dyDescent="0.25">
      <c r="K12501" s="94"/>
      <c r="L12501" s="94"/>
    </row>
    <row r="12502" spans="11:12" ht="15" x14ac:dyDescent="0.25">
      <c r="K12502" s="94"/>
      <c r="L12502" s="94"/>
    </row>
    <row r="12503" spans="11:12" ht="15" x14ac:dyDescent="0.25">
      <c r="K12503" s="94"/>
      <c r="L12503" s="94"/>
    </row>
    <row r="12504" spans="11:12" ht="15" x14ac:dyDescent="0.25">
      <c r="K12504" s="94"/>
      <c r="L12504" s="94"/>
    </row>
    <row r="12505" spans="11:12" ht="15" x14ac:dyDescent="0.25">
      <c r="K12505" s="94"/>
      <c r="L12505" s="94"/>
    </row>
    <row r="12506" spans="11:12" ht="15" x14ac:dyDescent="0.25">
      <c r="K12506" s="94"/>
      <c r="L12506" s="94"/>
    </row>
    <row r="12507" spans="11:12" ht="15" x14ac:dyDescent="0.25">
      <c r="K12507" s="94"/>
      <c r="L12507" s="94"/>
    </row>
    <row r="12508" spans="11:12" ht="15" x14ac:dyDescent="0.25">
      <c r="K12508" s="94"/>
      <c r="L12508" s="94"/>
    </row>
    <row r="12509" spans="11:12" ht="15" x14ac:dyDescent="0.25">
      <c r="K12509" s="94"/>
      <c r="L12509" s="94"/>
    </row>
    <row r="12510" spans="11:12" ht="15" x14ac:dyDescent="0.25">
      <c r="K12510" s="94"/>
      <c r="L12510" s="94"/>
    </row>
    <row r="12511" spans="11:12" ht="15" x14ac:dyDescent="0.25">
      <c r="K12511" s="94"/>
      <c r="L12511" s="94"/>
    </row>
    <row r="12512" spans="11:12" ht="15" x14ac:dyDescent="0.25">
      <c r="K12512" s="94"/>
      <c r="L12512" s="94"/>
    </row>
    <row r="12513" spans="11:12" ht="15" x14ac:dyDescent="0.25">
      <c r="K12513" s="94"/>
      <c r="L12513" s="94"/>
    </row>
    <row r="12514" spans="11:12" ht="15" x14ac:dyDescent="0.25">
      <c r="K12514" s="94"/>
      <c r="L12514" s="94"/>
    </row>
    <row r="12515" spans="11:12" ht="15" x14ac:dyDescent="0.25">
      <c r="K12515" s="94"/>
      <c r="L12515" s="94"/>
    </row>
    <row r="12516" spans="11:12" ht="15" x14ac:dyDescent="0.25">
      <c r="K12516" s="94"/>
      <c r="L12516" s="94"/>
    </row>
    <row r="12517" spans="11:12" ht="15" x14ac:dyDescent="0.25">
      <c r="K12517" s="94"/>
      <c r="L12517" s="94"/>
    </row>
    <row r="12518" spans="11:12" ht="15" x14ac:dyDescent="0.25">
      <c r="K12518" s="94"/>
      <c r="L12518" s="94"/>
    </row>
    <row r="12519" spans="11:12" ht="15" x14ac:dyDescent="0.25">
      <c r="K12519" s="94"/>
      <c r="L12519" s="94"/>
    </row>
    <row r="12520" spans="11:12" ht="15" x14ac:dyDescent="0.25">
      <c r="K12520" s="94"/>
      <c r="L12520" s="94"/>
    </row>
    <row r="12521" spans="11:12" ht="15" x14ac:dyDescent="0.25">
      <c r="K12521" s="94"/>
      <c r="L12521" s="94"/>
    </row>
    <row r="12522" spans="11:12" ht="15" x14ac:dyDescent="0.25">
      <c r="K12522" s="94"/>
      <c r="L12522" s="94"/>
    </row>
    <row r="12523" spans="11:12" ht="15" x14ac:dyDescent="0.25">
      <c r="K12523" s="94"/>
      <c r="L12523" s="94"/>
    </row>
    <row r="12524" spans="11:12" ht="15" x14ac:dyDescent="0.25">
      <c r="K12524" s="94"/>
      <c r="L12524" s="94"/>
    </row>
    <row r="12525" spans="11:12" ht="15" x14ac:dyDescent="0.25">
      <c r="K12525" s="94"/>
      <c r="L12525" s="94"/>
    </row>
    <row r="12526" spans="11:12" ht="15" x14ac:dyDescent="0.25">
      <c r="K12526" s="94"/>
      <c r="L12526" s="94"/>
    </row>
    <row r="12527" spans="11:12" ht="15" x14ac:dyDescent="0.25">
      <c r="K12527" s="94"/>
      <c r="L12527" s="94"/>
    </row>
    <row r="12528" spans="11:12" ht="15" x14ac:dyDescent="0.25">
      <c r="K12528" s="94"/>
      <c r="L12528" s="94"/>
    </row>
    <row r="12529" spans="11:12" ht="15" x14ac:dyDescent="0.25">
      <c r="K12529" s="94"/>
      <c r="L12529" s="94"/>
    </row>
    <row r="12530" spans="11:12" ht="15" x14ac:dyDescent="0.25">
      <c r="K12530" s="94"/>
      <c r="L12530" s="94"/>
    </row>
    <row r="12531" spans="11:12" ht="15" x14ac:dyDescent="0.25">
      <c r="K12531" s="94"/>
      <c r="L12531" s="94"/>
    </row>
    <row r="12532" spans="11:12" ht="15" x14ac:dyDescent="0.25">
      <c r="K12532" s="94"/>
      <c r="L12532" s="94"/>
    </row>
    <row r="12533" spans="11:12" ht="15" x14ac:dyDescent="0.25">
      <c r="K12533" s="94"/>
      <c r="L12533" s="94"/>
    </row>
    <row r="12534" spans="11:12" ht="15" x14ac:dyDescent="0.25">
      <c r="K12534" s="94"/>
      <c r="L12534" s="94"/>
    </row>
    <row r="12535" spans="11:12" ht="15" x14ac:dyDescent="0.25">
      <c r="K12535" s="94"/>
      <c r="L12535" s="94"/>
    </row>
    <row r="12536" spans="11:12" ht="15" x14ac:dyDescent="0.25">
      <c r="K12536" s="94"/>
      <c r="L12536" s="94"/>
    </row>
    <row r="12537" spans="11:12" ht="15" x14ac:dyDescent="0.25">
      <c r="K12537" s="94"/>
      <c r="L12537" s="94"/>
    </row>
    <row r="12538" spans="11:12" ht="15" x14ac:dyDescent="0.25">
      <c r="K12538" s="94"/>
      <c r="L12538" s="94"/>
    </row>
    <row r="12539" spans="11:12" ht="15" x14ac:dyDescent="0.25">
      <c r="K12539" s="94"/>
      <c r="L12539" s="94"/>
    </row>
    <row r="12540" spans="11:12" ht="15" x14ac:dyDescent="0.25">
      <c r="K12540" s="94"/>
      <c r="L12540" s="94"/>
    </row>
    <row r="12541" spans="11:12" ht="15" x14ac:dyDescent="0.25">
      <c r="K12541" s="94"/>
      <c r="L12541" s="94"/>
    </row>
    <row r="12542" spans="11:12" ht="15" x14ac:dyDescent="0.25">
      <c r="K12542" s="94"/>
      <c r="L12542" s="94"/>
    </row>
    <row r="12543" spans="11:12" ht="15" x14ac:dyDescent="0.25">
      <c r="K12543" s="94"/>
      <c r="L12543" s="94"/>
    </row>
    <row r="12544" spans="11:12" ht="15" x14ac:dyDescent="0.25">
      <c r="K12544" s="94"/>
      <c r="L12544" s="94"/>
    </row>
    <row r="12545" spans="11:12" ht="15" x14ac:dyDescent="0.25">
      <c r="K12545" s="94"/>
      <c r="L12545" s="94"/>
    </row>
    <row r="12546" spans="11:12" ht="15" x14ac:dyDescent="0.25">
      <c r="K12546" s="94"/>
      <c r="L12546" s="94"/>
    </row>
    <row r="12547" spans="11:12" ht="15" x14ac:dyDescent="0.25">
      <c r="K12547" s="94"/>
      <c r="L12547" s="94"/>
    </row>
    <row r="12548" spans="11:12" ht="15" x14ac:dyDescent="0.25">
      <c r="K12548" s="94"/>
      <c r="L12548" s="94"/>
    </row>
    <row r="12549" spans="11:12" ht="15" x14ac:dyDescent="0.25">
      <c r="K12549" s="94"/>
      <c r="L12549" s="94"/>
    </row>
    <row r="12550" spans="11:12" ht="15" x14ac:dyDescent="0.25">
      <c r="K12550" s="94"/>
      <c r="L12550" s="94"/>
    </row>
    <row r="12551" spans="11:12" ht="15" x14ac:dyDescent="0.25">
      <c r="K12551" s="94"/>
      <c r="L12551" s="94"/>
    </row>
    <row r="12552" spans="11:12" ht="15" x14ac:dyDescent="0.25">
      <c r="K12552" s="94"/>
      <c r="L12552" s="94"/>
    </row>
    <row r="12553" spans="11:12" ht="15" x14ac:dyDescent="0.25">
      <c r="K12553" s="94"/>
      <c r="L12553" s="94"/>
    </row>
    <row r="12554" spans="11:12" ht="15" x14ac:dyDescent="0.25">
      <c r="K12554" s="94"/>
      <c r="L12554" s="94"/>
    </row>
    <row r="12555" spans="11:12" ht="15" x14ac:dyDescent="0.25">
      <c r="K12555" s="94"/>
      <c r="L12555" s="94"/>
    </row>
    <row r="12556" spans="11:12" ht="15" x14ac:dyDescent="0.25">
      <c r="K12556" s="94"/>
      <c r="L12556" s="94"/>
    </row>
    <row r="12557" spans="11:12" ht="15" x14ac:dyDescent="0.25">
      <c r="K12557" s="94"/>
      <c r="L12557" s="94"/>
    </row>
    <row r="12558" spans="11:12" ht="15" x14ac:dyDescent="0.25">
      <c r="K12558" s="94"/>
      <c r="L12558" s="94"/>
    </row>
    <row r="12559" spans="11:12" ht="15" x14ac:dyDescent="0.25">
      <c r="K12559" s="94"/>
      <c r="L12559" s="94"/>
    </row>
    <row r="12560" spans="11:12" ht="15" x14ac:dyDescent="0.25">
      <c r="K12560" s="94"/>
      <c r="L12560" s="94"/>
    </row>
    <row r="12561" spans="11:12" ht="15" x14ac:dyDescent="0.25">
      <c r="K12561" s="94"/>
      <c r="L12561" s="94"/>
    </row>
    <row r="12562" spans="11:12" ht="15" x14ac:dyDescent="0.25">
      <c r="K12562" s="94"/>
      <c r="L12562" s="94"/>
    </row>
    <row r="12563" spans="11:12" ht="15" x14ac:dyDescent="0.25">
      <c r="K12563" s="94"/>
      <c r="L12563" s="94"/>
    </row>
    <row r="12564" spans="11:12" ht="15" x14ac:dyDescent="0.25">
      <c r="K12564" s="94"/>
      <c r="L12564" s="94"/>
    </row>
    <row r="12565" spans="11:12" ht="15" x14ac:dyDescent="0.25">
      <c r="K12565" s="94"/>
      <c r="L12565" s="94"/>
    </row>
    <row r="12566" spans="11:12" ht="15" x14ac:dyDescent="0.25">
      <c r="K12566" s="94"/>
      <c r="L12566" s="94"/>
    </row>
    <row r="12567" spans="11:12" ht="15" x14ac:dyDescent="0.25">
      <c r="K12567" s="94"/>
      <c r="L12567" s="94"/>
    </row>
    <row r="12568" spans="11:12" ht="15" x14ac:dyDescent="0.25">
      <c r="K12568" s="94"/>
      <c r="L12568" s="94"/>
    </row>
    <row r="12569" spans="11:12" ht="15" x14ac:dyDescent="0.25">
      <c r="K12569" s="94"/>
      <c r="L12569" s="94"/>
    </row>
    <row r="12570" spans="11:12" ht="15" x14ac:dyDescent="0.25">
      <c r="K12570" s="94"/>
      <c r="L12570" s="94"/>
    </row>
    <row r="12571" spans="11:12" ht="15" x14ac:dyDescent="0.25">
      <c r="K12571" s="94"/>
      <c r="L12571" s="94"/>
    </row>
    <row r="12572" spans="11:12" ht="15" x14ac:dyDescent="0.25">
      <c r="K12572" s="94"/>
      <c r="L12572" s="94"/>
    </row>
    <row r="12573" spans="11:12" ht="15" x14ac:dyDescent="0.25">
      <c r="K12573" s="94"/>
      <c r="L12573" s="94"/>
    </row>
    <row r="12574" spans="11:12" ht="15" x14ac:dyDescent="0.25">
      <c r="K12574" s="94"/>
      <c r="L12574" s="94"/>
    </row>
    <row r="12575" spans="11:12" ht="15" x14ac:dyDescent="0.25">
      <c r="K12575" s="94"/>
      <c r="L12575" s="94"/>
    </row>
    <row r="12576" spans="11:12" ht="15" x14ac:dyDescent="0.25">
      <c r="K12576" s="94"/>
      <c r="L12576" s="94"/>
    </row>
    <row r="12577" spans="11:12" ht="15" x14ac:dyDescent="0.25">
      <c r="K12577" s="94"/>
      <c r="L12577" s="94"/>
    </row>
    <row r="12578" spans="11:12" ht="15" x14ac:dyDescent="0.25">
      <c r="K12578" s="94"/>
      <c r="L12578" s="94"/>
    </row>
    <row r="12579" spans="11:12" ht="15" x14ac:dyDescent="0.25">
      <c r="K12579" s="94"/>
      <c r="L12579" s="94"/>
    </row>
    <row r="12580" spans="11:12" ht="15" x14ac:dyDescent="0.25">
      <c r="K12580" s="94"/>
      <c r="L12580" s="94"/>
    </row>
    <row r="12581" spans="11:12" ht="15" x14ac:dyDescent="0.25">
      <c r="K12581" s="94"/>
      <c r="L12581" s="94"/>
    </row>
    <row r="12582" spans="11:12" ht="15" x14ac:dyDescent="0.25">
      <c r="K12582" s="94"/>
      <c r="L12582" s="94"/>
    </row>
    <row r="12583" spans="11:12" ht="15" x14ac:dyDescent="0.25">
      <c r="K12583" s="94"/>
      <c r="L12583" s="94"/>
    </row>
    <row r="12584" spans="11:12" ht="15" x14ac:dyDescent="0.25">
      <c r="K12584" s="94"/>
      <c r="L12584" s="94"/>
    </row>
    <row r="12585" spans="11:12" ht="15" x14ac:dyDescent="0.25">
      <c r="K12585" s="94"/>
      <c r="L12585" s="94"/>
    </row>
    <row r="12586" spans="11:12" ht="15" x14ac:dyDescent="0.25">
      <c r="K12586" s="94"/>
      <c r="L12586" s="94"/>
    </row>
    <row r="12587" spans="11:12" ht="15" x14ac:dyDescent="0.25">
      <c r="K12587" s="94"/>
      <c r="L12587" s="94"/>
    </row>
    <row r="12588" spans="11:12" ht="15" x14ac:dyDescent="0.25">
      <c r="K12588" s="94"/>
      <c r="L12588" s="94"/>
    </row>
    <row r="12589" spans="11:12" ht="15" x14ac:dyDescent="0.25">
      <c r="K12589" s="94"/>
      <c r="L12589" s="94"/>
    </row>
    <row r="12590" spans="11:12" ht="15" x14ac:dyDescent="0.25">
      <c r="K12590" s="94"/>
      <c r="L12590" s="94"/>
    </row>
    <row r="12591" spans="11:12" ht="15" x14ac:dyDescent="0.25">
      <c r="K12591" s="94"/>
      <c r="L12591" s="94"/>
    </row>
    <row r="12592" spans="11:12" ht="15" x14ac:dyDescent="0.25">
      <c r="K12592" s="94"/>
      <c r="L12592" s="94"/>
    </row>
    <row r="12593" spans="11:12" ht="15" x14ac:dyDescent="0.25">
      <c r="K12593" s="94"/>
      <c r="L12593" s="94"/>
    </row>
    <row r="12594" spans="11:12" ht="15" x14ac:dyDescent="0.25">
      <c r="K12594" s="94"/>
      <c r="L12594" s="94"/>
    </row>
    <row r="12595" spans="11:12" ht="15" x14ac:dyDescent="0.25">
      <c r="K12595" s="94"/>
      <c r="L12595" s="94"/>
    </row>
    <row r="12596" spans="11:12" ht="15" x14ac:dyDescent="0.25">
      <c r="K12596" s="94"/>
      <c r="L12596" s="94"/>
    </row>
    <row r="12597" spans="11:12" ht="15" x14ac:dyDescent="0.25">
      <c r="K12597" s="94"/>
      <c r="L12597" s="94"/>
    </row>
    <row r="12598" spans="11:12" ht="15" x14ac:dyDescent="0.25">
      <c r="K12598" s="94"/>
      <c r="L12598" s="94"/>
    </row>
    <row r="12599" spans="11:12" ht="15" x14ac:dyDescent="0.25">
      <c r="K12599" s="94"/>
      <c r="L12599" s="94"/>
    </row>
    <row r="12600" spans="11:12" ht="15" x14ac:dyDescent="0.25">
      <c r="K12600" s="94"/>
      <c r="L12600" s="94"/>
    </row>
    <row r="12601" spans="11:12" ht="15" x14ac:dyDescent="0.25">
      <c r="K12601" s="94"/>
      <c r="L12601" s="94"/>
    </row>
    <row r="12602" spans="11:12" ht="15" x14ac:dyDescent="0.25">
      <c r="K12602" s="94"/>
      <c r="L12602" s="94"/>
    </row>
    <row r="12603" spans="11:12" ht="15" x14ac:dyDescent="0.25">
      <c r="K12603" s="94"/>
      <c r="L12603" s="94"/>
    </row>
    <row r="12604" spans="11:12" ht="15" x14ac:dyDescent="0.25">
      <c r="K12604" s="94"/>
      <c r="L12604" s="94"/>
    </row>
    <row r="12605" spans="11:12" ht="15" x14ac:dyDescent="0.25">
      <c r="K12605" s="94"/>
      <c r="L12605" s="94"/>
    </row>
    <row r="12606" spans="11:12" ht="15" x14ac:dyDescent="0.25">
      <c r="K12606" s="94"/>
      <c r="L12606" s="94"/>
    </row>
    <row r="12607" spans="11:12" ht="15" x14ac:dyDescent="0.25">
      <c r="K12607" s="94"/>
      <c r="L12607" s="94"/>
    </row>
    <row r="12608" spans="11:12" ht="15" x14ac:dyDescent="0.25">
      <c r="K12608" s="94"/>
      <c r="L12608" s="94"/>
    </row>
    <row r="12609" spans="11:12" ht="15" x14ac:dyDescent="0.25">
      <c r="K12609" s="94"/>
      <c r="L12609" s="94"/>
    </row>
    <row r="12610" spans="11:12" ht="15" x14ac:dyDescent="0.25">
      <c r="K12610" s="94"/>
      <c r="L12610" s="94"/>
    </row>
    <row r="12611" spans="11:12" ht="15" x14ac:dyDescent="0.25">
      <c r="K12611" s="94"/>
      <c r="L12611" s="94"/>
    </row>
    <row r="12612" spans="11:12" ht="15" x14ac:dyDescent="0.25">
      <c r="K12612" s="94"/>
      <c r="L12612" s="94"/>
    </row>
    <row r="12613" spans="11:12" ht="15" x14ac:dyDescent="0.25">
      <c r="K12613" s="94"/>
      <c r="L12613" s="94"/>
    </row>
    <row r="12614" spans="11:12" ht="15" x14ac:dyDescent="0.25">
      <c r="K12614" s="94"/>
      <c r="L12614" s="94"/>
    </row>
    <row r="12615" spans="11:12" ht="15" x14ac:dyDescent="0.25">
      <c r="K12615" s="94"/>
      <c r="L12615" s="94"/>
    </row>
    <row r="12616" spans="11:12" ht="15" x14ac:dyDescent="0.25">
      <c r="K12616" s="94"/>
      <c r="L12616" s="94"/>
    </row>
    <row r="12617" spans="11:12" ht="15" x14ac:dyDescent="0.25">
      <c r="K12617" s="94"/>
      <c r="L12617" s="94"/>
    </row>
    <row r="12618" spans="11:12" ht="15" x14ac:dyDescent="0.25">
      <c r="K12618" s="94"/>
      <c r="L12618" s="94"/>
    </row>
    <row r="12619" spans="11:12" ht="15" x14ac:dyDescent="0.25">
      <c r="K12619" s="94"/>
      <c r="L12619" s="94"/>
    </row>
    <row r="12620" spans="11:12" ht="15" x14ac:dyDescent="0.25">
      <c r="K12620" s="94"/>
      <c r="L12620" s="94"/>
    </row>
    <row r="12621" spans="11:12" ht="15" x14ac:dyDescent="0.25">
      <c r="K12621" s="94"/>
      <c r="L12621" s="94"/>
    </row>
    <row r="12622" spans="11:12" ht="15" x14ac:dyDescent="0.25">
      <c r="K12622" s="94"/>
      <c r="L12622" s="94"/>
    </row>
    <row r="12623" spans="11:12" ht="15" x14ac:dyDescent="0.25">
      <c r="K12623" s="94"/>
      <c r="L12623" s="94"/>
    </row>
    <row r="12624" spans="11:12" ht="15" x14ac:dyDescent="0.25">
      <c r="K12624" s="94"/>
      <c r="L12624" s="94"/>
    </row>
    <row r="12625" spans="11:12" ht="15" x14ac:dyDescent="0.25">
      <c r="K12625" s="94"/>
      <c r="L12625" s="94"/>
    </row>
    <row r="12626" spans="11:12" ht="15" x14ac:dyDescent="0.25">
      <c r="K12626" s="94"/>
      <c r="L12626" s="94"/>
    </row>
    <row r="12627" spans="11:12" ht="15" x14ac:dyDescent="0.25">
      <c r="K12627" s="94"/>
      <c r="L12627" s="94"/>
    </row>
    <row r="12628" spans="11:12" ht="15" x14ac:dyDescent="0.25">
      <c r="K12628" s="94"/>
      <c r="L12628" s="94"/>
    </row>
    <row r="12629" spans="11:12" ht="15" x14ac:dyDescent="0.25">
      <c r="K12629" s="94"/>
      <c r="L12629" s="94"/>
    </row>
    <row r="12630" spans="11:12" ht="15" x14ac:dyDescent="0.25">
      <c r="K12630" s="94"/>
      <c r="L12630" s="94"/>
    </row>
    <row r="12631" spans="11:12" ht="15" x14ac:dyDescent="0.25">
      <c r="K12631" s="94"/>
      <c r="L12631" s="94"/>
    </row>
    <row r="12632" spans="11:12" ht="15" x14ac:dyDescent="0.25">
      <c r="K12632" s="94"/>
      <c r="L12632" s="94"/>
    </row>
    <row r="12633" spans="11:12" ht="15" x14ac:dyDescent="0.25">
      <c r="K12633" s="94"/>
      <c r="L12633" s="94"/>
    </row>
    <row r="12634" spans="11:12" ht="15" x14ac:dyDescent="0.25">
      <c r="K12634" s="94"/>
      <c r="L12634" s="94"/>
    </row>
    <row r="12635" spans="11:12" ht="15" x14ac:dyDescent="0.25">
      <c r="K12635" s="94"/>
      <c r="L12635" s="94"/>
    </row>
    <row r="12636" spans="11:12" ht="15" x14ac:dyDescent="0.25">
      <c r="K12636" s="94"/>
      <c r="L12636" s="94"/>
    </row>
    <row r="12637" spans="11:12" ht="15" x14ac:dyDescent="0.25">
      <c r="K12637" s="94"/>
      <c r="L12637" s="94"/>
    </row>
    <row r="12638" spans="11:12" ht="15" x14ac:dyDescent="0.25">
      <c r="K12638" s="94"/>
      <c r="L12638" s="94"/>
    </row>
    <row r="12639" spans="11:12" ht="15" x14ac:dyDescent="0.25">
      <c r="K12639" s="94"/>
      <c r="L12639" s="94"/>
    </row>
    <row r="12640" spans="11:12" ht="15" x14ac:dyDescent="0.25">
      <c r="K12640" s="94"/>
      <c r="L12640" s="94"/>
    </row>
    <row r="12641" spans="11:12" ht="15" x14ac:dyDescent="0.25">
      <c r="K12641" s="94"/>
      <c r="L12641" s="94"/>
    </row>
    <row r="12642" spans="11:12" ht="15" x14ac:dyDescent="0.25">
      <c r="K12642" s="94"/>
      <c r="L12642" s="94"/>
    </row>
    <row r="12643" spans="11:12" ht="15" x14ac:dyDescent="0.25">
      <c r="K12643" s="94"/>
      <c r="L12643" s="94"/>
    </row>
    <row r="12644" spans="11:12" ht="15" x14ac:dyDescent="0.25">
      <c r="K12644" s="94"/>
      <c r="L12644" s="94"/>
    </row>
    <row r="12645" spans="11:12" ht="15" x14ac:dyDescent="0.25">
      <c r="K12645" s="94"/>
      <c r="L12645" s="94"/>
    </row>
    <row r="12646" spans="11:12" ht="15" x14ac:dyDescent="0.25">
      <c r="K12646" s="94"/>
      <c r="L12646" s="94"/>
    </row>
    <row r="12647" spans="11:12" ht="15" x14ac:dyDescent="0.25">
      <c r="K12647" s="94"/>
      <c r="L12647" s="94"/>
    </row>
    <row r="12648" spans="11:12" ht="15" x14ac:dyDescent="0.25">
      <c r="K12648" s="94"/>
      <c r="L12648" s="94"/>
    </row>
    <row r="12649" spans="11:12" ht="15" x14ac:dyDescent="0.25">
      <c r="K12649" s="94"/>
      <c r="L12649" s="94"/>
    </row>
    <row r="12650" spans="11:12" ht="15" x14ac:dyDescent="0.25">
      <c r="K12650" s="94"/>
      <c r="L12650" s="94"/>
    </row>
    <row r="12651" spans="11:12" ht="15" x14ac:dyDescent="0.25">
      <c r="K12651" s="94"/>
      <c r="L12651" s="94"/>
    </row>
    <row r="12652" spans="11:12" ht="15" x14ac:dyDescent="0.25">
      <c r="K12652" s="94"/>
      <c r="L12652" s="94"/>
    </row>
    <row r="12653" spans="11:12" ht="15" x14ac:dyDescent="0.25">
      <c r="K12653" s="94"/>
      <c r="L12653" s="94"/>
    </row>
    <row r="12654" spans="11:12" ht="15" x14ac:dyDescent="0.25">
      <c r="K12654" s="94"/>
      <c r="L12654" s="94"/>
    </row>
    <row r="12655" spans="11:12" ht="15" x14ac:dyDescent="0.25">
      <c r="K12655" s="94"/>
      <c r="L12655" s="94"/>
    </row>
  </sheetData>
  <autoFilter ref="A1:C767" xr:uid="{E547E1CC-8DA8-4BDD-B01D-59BEAD4D8BEB}"/>
  <sortState xmlns:xlrd2="http://schemas.microsoft.com/office/spreadsheetml/2017/richdata2" ref="A2:C783">
    <sortCondition ref="A2:A783"/>
  </sortState>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096"/>
  <sheetViews>
    <sheetView workbookViewId="0">
      <selection activeCell="C4" sqref="C4"/>
    </sheetView>
  </sheetViews>
  <sheetFormatPr defaultRowHeight="12.75" x14ac:dyDescent="0.2"/>
  <cols>
    <col min="1" max="1" width="12.5703125" customWidth="1"/>
    <col min="2" max="2" width="14.5703125" style="1" customWidth="1"/>
    <col min="3" max="3" width="14.5703125" bestFit="1" customWidth="1"/>
    <col min="4" max="4" width="11.28515625" customWidth="1"/>
    <col min="5" max="5" width="12.7109375" customWidth="1"/>
    <col min="6" max="6" width="15.28515625" style="93" customWidth="1"/>
    <col min="7" max="7" width="16.28515625" style="93" bestFit="1" customWidth="1"/>
    <col min="8" max="8" width="14.28515625" bestFit="1" customWidth="1"/>
    <col min="9" max="9" width="20" customWidth="1"/>
    <col min="10" max="10" width="20.7109375" bestFit="1" customWidth="1"/>
    <col min="11" max="11" width="41.28515625" bestFit="1" customWidth="1"/>
  </cols>
  <sheetData>
    <row r="1" spans="1:11" x14ac:dyDescent="0.2">
      <c r="A1" s="161" t="s">
        <v>25</v>
      </c>
      <c r="B1" s="161"/>
      <c r="C1" s="161"/>
      <c r="D1" s="161"/>
      <c r="E1" s="161"/>
      <c r="F1" s="161"/>
      <c r="G1" s="161"/>
      <c r="H1" s="161"/>
      <c r="I1" s="161"/>
      <c r="J1" s="161"/>
      <c r="K1" s="161"/>
    </row>
    <row r="2" spans="1:11" ht="25.5" x14ac:dyDescent="0.2">
      <c r="A2" s="19" t="s">
        <v>26</v>
      </c>
      <c r="B2" s="20" t="s">
        <v>27</v>
      </c>
      <c r="C2" s="19" t="s">
        <v>28</v>
      </c>
      <c r="D2" s="19" t="s">
        <v>29</v>
      </c>
      <c r="E2" s="19" t="s">
        <v>30</v>
      </c>
      <c r="F2" s="96" t="s">
        <v>31</v>
      </c>
      <c r="G2" s="96" t="s">
        <v>32</v>
      </c>
      <c r="H2" s="19" t="s">
        <v>33</v>
      </c>
      <c r="I2" s="19" t="s">
        <v>34</v>
      </c>
      <c r="J2" s="21"/>
      <c r="K2" s="21"/>
    </row>
    <row r="3" spans="1:11" s="26" customFormat="1" x14ac:dyDescent="0.2">
      <c r="A3" s="22">
        <v>1000</v>
      </c>
      <c r="B3" s="23"/>
      <c r="C3" s="24" t="s">
        <v>24960</v>
      </c>
      <c r="D3" s="25">
        <v>13</v>
      </c>
      <c r="E3" s="24" t="s">
        <v>24</v>
      </c>
      <c r="F3" s="97" t="s">
        <v>35</v>
      </c>
      <c r="G3" s="90"/>
      <c r="H3" s="24" t="s">
        <v>138</v>
      </c>
      <c r="I3" s="115" t="str">
        <f>'Sundry Debtor'!N4&amp;" "&amp;'FINANCE USE ONLY'!H3</f>
        <v xml:space="preserve"> Sundry Debtor</v>
      </c>
      <c r="J3" s="18"/>
      <c r="K3" s="18"/>
    </row>
    <row r="5" spans="1:11" ht="28.5" customHeight="1" x14ac:dyDescent="0.2">
      <c r="A5" s="27" t="s">
        <v>12</v>
      </c>
      <c r="B5" s="28" t="s">
        <v>11</v>
      </c>
      <c r="C5" s="27" t="s">
        <v>36</v>
      </c>
      <c r="D5" s="27" t="s">
        <v>37</v>
      </c>
      <c r="E5" s="27" t="s">
        <v>38</v>
      </c>
      <c r="F5" s="91" t="s">
        <v>39</v>
      </c>
      <c r="G5" s="91" t="s">
        <v>40</v>
      </c>
      <c r="H5" s="27" t="s">
        <v>41</v>
      </c>
      <c r="I5" s="27" t="s">
        <v>26</v>
      </c>
      <c r="J5" s="27" t="s">
        <v>42</v>
      </c>
      <c r="K5" s="27" t="s">
        <v>43</v>
      </c>
    </row>
    <row r="6" spans="1:11" s="34" customFormat="1" x14ac:dyDescent="0.2">
      <c r="A6" s="34">
        <v>93504</v>
      </c>
      <c r="C6" s="34">
        <f>IF('Sundry Debtor'!C9="","",'Sundry Debtor'!C9)</f>
        <v>105283</v>
      </c>
      <c r="D6" s="34" t="str">
        <f>IF('Sundry Debtor'!D9="","",'Sundry Debtor'!D9)</f>
        <v/>
      </c>
      <c r="F6" s="133">
        <f>IF('Sundry Debtor'!I9&lt;0,"",'Sundry Debtor'!I9)</f>
        <v>0</v>
      </c>
      <c r="G6" s="98" t="str">
        <f>IF('Sundry Debtor'!I9&lt;0,-'Sundry Debtor'!I9,"")</f>
        <v/>
      </c>
      <c r="H6" s="34" t="str">
        <f t="shared" ref="H6:H13" si="0">IF(A6="","","VN")</f>
        <v>VN</v>
      </c>
      <c r="I6" s="34">
        <f t="shared" ref="I6:I18" si="1">IF(A6="","",1000)</f>
        <v>1000</v>
      </c>
      <c r="K6" s="34" t="str">
        <f>IF(A6="","","Sundry Debtor")</f>
        <v>Sundry Debtor</v>
      </c>
    </row>
    <row r="7" spans="1:11" s="34" customFormat="1" x14ac:dyDescent="0.2">
      <c r="A7" s="34">
        <v>93505</v>
      </c>
      <c r="C7" s="34">
        <f>IF('Sundry Debtor'!C10="","",'Sundry Debtor'!C10)</f>
        <v>105283</v>
      </c>
      <c r="D7" s="34" t="str">
        <f>IF('Sundry Debtor'!D10="","",'Sundry Debtor'!D10)</f>
        <v/>
      </c>
      <c r="F7" s="133">
        <f>IF('Sundry Debtor'!I10&lt;0,"",'Sundry Debtor'!I10)</f>
        <v>0</v>
      </c>
      <c r="G7" s="98" t="str">
        <f>IF('Sundry Debtor'!I10&lt;0,-'Sundry Debtor'!I10,"")</f>
        <v/>
      </c>
      <c r="H7" s="34" t="str">
        <f t="shared" si="0"/>
        <v>VN</v>
      </c>
      <c r="I7" s="34">
        <f t="shared" si="1"/>
        <v>1000</v>
      </c>
      <c r="K7" s="34" t="str">
        <f t="shared" ref="K7:K14" si="2">IF(A7="","","Sundry Debtor")</f>
        <v>Sundry Debtor</v>
      </c>
    </row>
    <row r="8" spans="1:11" s="34" customFormat="1" x14ac:dyDescent="0.2">
      <c r="A8" s="34">
        <v>93506</v>
      </c>
      <c r="C8" s="34">
        <f>IF('Sundry Debtor'!C11="","",'Sundry Debtor'!C11)</f>
        <v>105283</v>
      </c>
      <c r="D8" s="34" t="str">
        <f>IF('Sundry Debtor'!D11="","",'Sundry Debtor'!D11)</f>
        <v/>
      </c>
      <c r="F8" s="133">
        <f>IF('Sundry Debtor'!I11&lt;0,"",'Sundry Debtor'!I11)</f>
        <v>0</v>
      </c>
      <c r="G8" s="98" t="str">
        <f>IF('Sundry Debtor'!I11&lt;0,-'Sundry Debtor'!I11,"")</f>
        <v/>
      </c>
      <c r="H8" s="34" t="str">
        <f t="shared" si="0"/>
        <v>VN</v>
      </c>
      <c r="I8" s="34">
        <f t="shared" si="1"/>
        <v>1000</v>
      </c>
      <c r="K8" s="34" t="str">
        <f t="shared" si="2"/>
        <v>Sundry Debtor</v>
      </c>
    </row>
    <row r="9" spans="1:11" s="34" customFormat="1" x14ac:dyDescent="0.2">
      <c r="A9" s="34">
        <v>93507</v>
      </c>
      <c r="C9" s="34">
        <f>IF('Sundry Debtor'!C12="","",'Sundry Debtor'!C12)</f>
        <v>105283</v>
      </c>
      <c r="D9" s="34" t="str">
        <f>IF('Sundry Debtor'!D12="","",'Sundry Debtor'!D12)</f>
        <v/>
      </c>
      <c r="F9" s="133">
        <f>IF('Sundry Debtor'!I12&lt;0,"",'Sundry Debtor'!I12)</f>
        <v>0</v>
      </c>
      <c r="G9" s="98" t="str">
        <f>IF('Sundry Debtor'!I12&lt;0,-'Sundry Debtor'!I12,"")</f>
        <v/>
      </c>
      <c r="H9" s="34" t="str">
        <f t="shared" si="0"/>
        <v>VN</v>
      </c>
      <c r="I9" s="34">
        <f t="shared" si="1"/>
        <v>1000</v>
      </c>
      <c r="K9" s="34" t="str">
        <f t="shared" si="2"/>
        <v>Sundry Debtor</v>
      </c>
    </row>
    <row r="10" spans="1:11" s="34" customFormat="1" x14ac:dyDescent="0.2">
      <c r="A10" s="34">
        <v>93511</v>
      </c>
      <c r="C10" s="34">
        <f>IF('Sundry Debtor'!C13="","",'Sundry Debtor'!C13)</f>
        <v>105283</v>
      </c>
      <c r="D10" s="34" t="str">
        <f>IF('Sundry Debtor'!D13="","",'Sundry Debtor'!D13)</f>
        <v/>
      </c>
      <c r="F10" s="133">
        <f>IF('Sundry Debtor'!I13&lt;0,"",'Sundry Debtor'!I13)</f>
        <v>0</v>
      </c>
      <c r="G10" s="98" t="str">
        <f>IF('Sundry Debtor'!I13&lt;0,-'Sundry Debtor'!I13,"")</f>
        <v/>
      </c>
      <c r="H10" s="34" t="str">
        <f t="shared" si="0"/>
        <v>VN</v>
      </c>
      <c r="I10" s="34">
        <f t="shared" si="1"/>
        <v>1000</v>
      </c>
      <c r="K10" s="34" t="str">
        <f t="shared" si="2"/>
        <v>Sundry Debtor</v>
      </c>
    </row>
    <row r="11" spans="1:11" s="34" customFormat="1" x14ac:dyDescent="0.2">
      <c r="A11" s="34">
        <v>93509</v>
      </c>
      <c r="C11" s="34">
        <f>IF('Sundry Debtor'!C14="","",'Sundry Debtor'!C14)</f>
        <v>105283</v>
      </c>
      <c r="D11" s="34" t="str">
        <f>IF('Sundry Debtor'!D14="","",'Sundry Debtor'!D14)</f>
        <v/>
      </c>
      <c r="F11" s="133">
        <f>IF('Sundry Debtor'!I14&lt;0,"",'Sundry Debtor'!I14)</f>
        <v>0</v>
      </c>
      <c r="G11" s="98" t="str">
        <f>IF('Sundry Debtor'!I14&lt;0,-'Sundry Debtor'!I14,"")</f>
        <v/>
      </c>
      <c r="H11" s="34" t="str">
        <f t="shared" si="0"/>
        <v>VN</v>
      </c>
      <c r="I11" s="34">
        <f t="shared" si="1"/>
        <v>1000</v>
      </c>
      <c r="K11" s="34" t="str">
        <f t="shared" si="2"/>
        <v>Sundry Debtor</v>
      </c>
    </row>
    <row r="12" spans="1:11" s="34" customFormat="1" x14ac:dyDescent="0.2">
      <c r="A12" s="34">
        <v>93509</v>
      </c>
      <c r="C12" s="34">
        <f>IF('Sundry Debtor'!C15="","",'Sundry Debtor'!C15)</f>
        <v>105283</v>
      </c>
      <c r="D12" s="34" t="str">
        <f>IF('Sundry Debtor'!D15="","",'Sundry Debtor'!D15)</f>
        <v/>
      </c>
      <c r="F12" s="133">
        <f>IF('Sundry Debtor'!I15&lt;0,"",'Sundry Debtor'!I15)</f>
        <v>0</v>
      </c>
      <c r="G12" s="98" t="str">
        <f>IF('Sundry Debtor'!I15&lt;0,-'Sundry Debtor'!I15,"")</f>
        <v/>
      </c>
      <c r="H12" s="34" t="str">
        <f t="shared" si="0"/>
        <v>VN</v>
      </c>
      <c r="I12" s="34">
        <f t="shared" si="1"/>
        <v>1000</v>
      </c>
      <c r="K12" s="34" t="str">
        <f t="shared" si="2"/>
        <v>Sundry Debtor</v>
      </c>
    </row>
    <row r="13" spans="1:11" s="34" customFormat="1" x14ac:dyDescent="0.2">
      <c r="A13" s="34">
        <v>93509</v>
      </c>
      <c r="C13" s="34">
        <f>IF('Sundry Debtor'!C16="","",'Sundry Debtor'!C16)</f>
        <v>105283</v>
      </c>
      <c r="F13" s="133">
        <f>IF('Sundry Debtor'!I16&lt;0,"",'Sundry Debtor'!I16)</f>
        <v>0</v>
      </c>
      <c r="G13" s="98" t="str">
        <f>IF('Sundry Debtor'!I16&lt;0,-'Sundry Debtor'!I16,"")</f>
        <v/>
      </c>
      <c r="H13" s="34" t="str">
        <f t="shared" si="0"/>
        <v>VN</v>
      </c>
      <c r="I13" s="34">
        <f t="shared" si="1"/>
        <v>1000</v>
      </c>
      <c r="K13" s="34" t="str">
        <f t="shared" si="2"/>
        <v>Sundry Debtor</v>
      </c>
    </row>
    <row r="14" spans="1:11" s="34" customFormat="1" x14ac:dyDescent="0.2">
      <c r="A14" s="34">
        <v>93509</v>
      </c>
      <c r="C14" s="34">
        <f>IF('Sundry Debtor'!C17="","",'Sundry Debtor'!C17)</f>
        <v>105283</v>
      </c>
      <c r="D14" s="34" t="str">
        <f>IF('Sundry Debtor'!D17="","",'Sundry Debtor'!D17)</f>
        <v/>
      </c>
      <c r="F14" s="133">
        <f>IF('Sundry Debtor'!I17&lt;0,"",'Sundry Debtor'!I17)</f>
        <v>0</v>
      </c>
      <c r="G14" s="98" t="str">
        <f>IF('Sundry Debtor'!I17&lt;0,-'Sundry Debtor'!I17,"")</f>
        <v/>
      </c>
      <c r="H14" s="34" t="str">
        <f t="shared" ref="H14:H17" si="3">IF(A14="","","VN")</f>
        <v>VN</v>
      </c>
      <c r="I14" s="34">
        <f t="shared" ref="I14:I17" si="4">IF(A14="","",1000)</f>
        <v>1000</v>
      </c>
      <c r="K14" s="34" t="str">
        <f t="shared" si="2"/>
        <v>Sundry Debtor</v>
      </c>
    </row>
    <row r="15" spans="1:11" s="34" customFormat="1" x14ac:dyDescent="0.2">
      <c r="A15" s="34">
        <v>93520</v>
      </c>
      <c r="C15" s="34">
        <f>IF('Sundry Debtor'!C18="","",'Sundry Debtor'!C18)</f>
        <v>105283</v>
      </c>
      <c r="D15" s="34" t="str">
        <f>IF('Sundry Debtor'!D18="","",'Sundry Debtor'!D18)</f>
        <v/>
      </c>
      <c r="F15" s="133">
        <f>IF('Sundry Debtor'!I18&lt;0,"",'Sundry Debtor'!I18)</f>
        <v>0</v>
      </c>
      <c r="G15" s="98" t="str">
        <f>IF('Sundry Debtor'!I18&lt;0,-'Sundry Debtor'!I18,"")</f>
        <v/>
      </c>
      <c r="H15" s="34" t="str">
        <f t="shared" si="3"/>
        <v>VN</v>
      </c>
      <c r="I15" s="34">
        <f t="shared" si="4"/>
        <v>1000</v>
      </c>
      <c r="K15" s="34" t="str">
        <f>IF(A15="","","Prepayment")</f>
        <v>Prepayment</v>
      </c>
    </row>
    <row r="16" spans="1:11" s="34" customFormat="1" x14ac:dyDescent="0.2">
      <c r="A16" s="34">
        <v>93510</v>
      </c>
      <c r="C16" s="34">
        <f>IF('Sundry Debtor'!C19="","",'Sundry Debtor'!C19)</f>
        <v>105283</v>
      </c>
      <c r="D16" s="34" t="str">
        <f>IF('Sundry Debtor'!D19="","",'Sundry Debtor'!D19)</f>
        <v/>
      </c>
      <c r="F16" s="133">
        <f>IF('Sundry Debtor'!I19&lt;0,"",'Sundry Debtor'!I19)</f>
        <v>0</v>
      </c>
      <c r="G16" s="98" t="str">
        <f>IF('Sundry Debtor'!I19&lt;0,-'Sundry Debtor'!I19,"")</f>
        <v/>
      </c>
      <c r="H16" s="34" t="str">
        <f t="shared" si="3"/>
        <v>VN</v>
      </c>
      <c r="I16" s="34">
        <f t="shared" si="4"/>
        <v>1000</v>
      </c>
      <c r="K16" s="34" t="str">
        <f>IF(A16="","","Sundry Debtor Capital")</f>
        <v>Sundry Debtor Capital</v>
      </c>
    </row>
    <row r="17" spans="1:11" s="89" customFormat="1" x14ac:dyDescent="0.2">
      <c r="A17" s="89">
        <v>93513</v>
      </c>
      <c r="C17" s="89">
        <f>IF('Sundry Debtor'!C20="","",'Sundry Debtor'!C20)</f>
        <v>105283</v>
      </c>
      <c r="D17" s="89" t="str">
        <f>IF('Sundry Debtor'!D20="","",'Sundry Debtor'!D20)</f>
        <v/>
      </c>
      <c r="F17" s="134">
        <f>IF('Sundry Debtor'!I20&lt;0,"",'Sundry Debtor'!I20)</f>
        <v>0</v>
      </c>
      <c r="G17" s="99" t="str">
        <f>IF('Sundry Debtor'!I20&lt;0,-'Sundry Debtor'!I20,"")</f>
        <v/>
      </c>
      <c r="H17" s="89" t="str">
        <f t="shared" si="3"/>
        <v>VN</v>
      </c>
      <c r="I17" s="89">
        <f t="shared" si="4"/>
        <v>1000</v>
      </c>
      <c r="K17" s="89" t="str">
        <f>IF(A17="","","Sundry Debtor Capital - ADSM")</f>
        <v>Sundry Debtor Capital - ADSM</v>
      </c>
    </row>
    <row r="18" spans="1:11" s="34" customFormat="1" x14ac:dyDescent="0.2">
      <c r="A18" s="35" t="str">
        <f>IF('Sundry Debtor'!G24="","",'Sundry Debtor'!G24)</f>
        <v/>
      </c>
      <c r="B18" s="35" t="str">
        <f>IF('Sundry Debtor'!C24="","",IF('Sundry Debtor'!G24&lt;70000,'Sundry Debtor'!C24,""))</f>
        <v/>
      </c>
      <c r="C18" s="34" t="str">
        <f>IF('Sundry Debtor'!C24="","",IF('Sundry Debtor'!G24&gt;69999,'Sundry Debtor'!C24,""))</f>
        <v/>
      </c>
      <c r="D18" s="34" t="str">
        <f>IF('Sundry Debtor'!D24="","",'Sundry Debtor'!D24)</f>
        <v/>
      </c>
      <c r="E18" s="34" t="str">
        <f>IF('Sundry Debtor'!F24="","",'Sundry Debtor'!F24)</f>
        <v/>
      </c>
      <c r="F18" s="98" t="str">
        <f>IF('Sundry Debtor'!I24="","",IF('Sundry Debtor'!J24="D",'Sundry Debtor'!I24,""))</f>
        <v/>
      </c>
      <c r="G18" s="98" t="str">
        <f>IF('Sundry Debtor'!I24="","",IF('Sundry Debtor'!J24="C",'Sundry Debtor'!I24,""))</f>
        <v/>
      </c>
      <c r="H18" s="34" t="str">
        <f>IF(A18="","",IF(OR(A18=96030,A18=96040),"AN",IF(A18=80061,"VN",IF(LEFT(A18,1)="7","AN",IF(LEFT(A18,1)="8","AN","VN")))))</f>
        <v/>
      </c>
      <c r="I18" s="34" t="str">
        <f t="shared" si="1"/>
        <v/>
      </c>
      <c r="K18" s="29" t="str">
        <f>IF('Sundry Debtor'!K24="","",CONCATENATE('Sundry Debtor'!K24," ",'Sundry Debtor'!O24))</f>
        <v/>
      </c>
    </row>
    <row r="19" spans="1:11" s="34" customFormat="1" x14ac:dyDescent="0.2">
      <c r="A19" s="35" t="str">
        <f>IF('Sundry Debtor'!G25="","",'Sundry Debtor'!G25)</f>
        <v/>
      </c>
      <c r="B19" s="35" t="str">
        <f>IF('Sundry Debtor'!C25="","",IF('Sundry Debtor'!G25&lt;70000,'Sundry Debtor'!C25,""))</f>
        <v/>
      </c>
      <c r="C19" s="34" t="str">
        <f>IF('Sundry Debtor'!C25="","",IF('Sundry Debtor'!G25&gt;69999,'Sundry Debtor'!C25,""))</f>
        <v/>
      </c>
      <c r="D19" s="34" t="str">
        <f>IF('Sundry Debtor'!D25="","",'Sundry Debtor'!D25)</f>
        <v/>
      </c>
      <c r="E19" s="34" t="str">
        <f>IF('Sundry Debtor'!F25="","",'Sundry Debtor'!F25)</f>
        <v/>
      </c>
      <c r="F19" s="98" t="str">
        <f>IF('Sundry Debtor'!I25="","",IF('Sundry Debtor'!J25="D",'Sundry Debtor'!I25,""))</f>
        <v/>
      </c>
      <c r="G19" s="98" t="str">
        <f>IF('Sundry Debtor'!I25="","",IF('Sundry Debtor'!J25="C",'Sundry Debtor'!I25,""))</f>
        <v/>
      </c>
      <c r="H19" s="34" t="str">
        <f t="shared" ref="H19:H25" si="5">IF(A19="","",IF(OR(A19=96030,A19=96040),"AN",IF(A19=80061,"VN",IF(LEFT(A19,1)="7","AN",IF(LEFT(A19,1)="8","AN","VN")))))</f>
        <v/>
      </c>
      <c r="I19" s="34" t="str">
        <f t="shared" ref="I19:I25" si="6">IF(A19="","",1000)</f>
        <v/>
      </c>
      <c r="K19" s="29" t="str">
        <f>IF('Sundry Debtor'!K25="","",CONCATENATE('Sundry Debtor'!K25," ",'Sundry Debtor'!O25))</f>
        <v/>
      </c>
    </row>
    <row r="20" spans="1:11" s="34" customFormat="1" x14ac:dyDescent="0.2">
      <c r="A20" s="35" t="str">
        <f>IF('Sundry Debtor'!G26="","",'Sundry Debtor'!G26)</f>
        <v/>
      </c>
      <c r="B20" s="35" t="str">
        <f>IF('Sundry Debtor'!C26="","",IF('Sundry Debtor'!G26&lt;70000,'Sundry Debtor'!C26,""))</f>
        <v/>
      </c>
      <c r="C20" s="34" t="str">
        <f>IF('Sundry Debtor'!C26="","",IF('Sundry Debtor'!G26&gt;69999,'Sundry Debtor'!C26,""))</f>
        <v/>
      </c>
      <c r="D20" s="34" t="str">
        <f>IF('Sundry Debtor'!D26="","",'Sundry Debtor'!D26)</f>
        <v/>
      </c>
      <c r="E20" s="34" t="str">
        <f>IF('Sundry Debtor'!F26="","",'Sundry Debtor'!F26)</f>
        <v/>
      </c>
      <c r="F20" s="98" t="str">
        <f>IF('Sundry Debtor'!I26="","",IF('Sundry Debtor'!J26="D",'Sundry Debtor'!I26,""))</f>
        <v/>
      </c>
      <c r="G20" s="98" t="str">
        <f>IF('Sundry Debtor'!I26="","",IF('Sundry Debtor'!J26="C",'Sundry Debtor'!I26,""))</f>
        <v/>
      </c>
      <c r="H20" s="34" t="str">
        <f t="shared" si="5"/>
        <v/>
      </c>
      <c r="I20" s="34" t="str">
        <f t="shared" si="6"/>
        <v/>
      </c>
      <c r="K20" s="29" t="str">
        <f>IF('Sundry Debtor'!K26="","",CONCATENATE('Sundry Debtor'!K26," ",'Sundry Debtor'!O26))</f>
        <v/>
      </c>
    </row>
    <row r="21" spans="1:11" s="34" customFormat="1" x14ac:dyDescent="0.2">
      <c r="A21" s="35" t="str">
        <f>IF('Sundry Debtor'!G27="","",'Sundry Debtor'!G27)</f>
        <v/>
      </c>
      <c r="B21" s="35" t="str">
        <f>IF('Sundry Debtor'!C27="","",IF('Sundry Debtor'!G27&lt;70000,'Sundry Debtor'!C27,""))</f>
        <v/>
      </c>
      <c r="C21" s="34" t="str">
        <f>IF('Sundry Debtor'!C27="","",IF('Sundry Debtor'!G27&gt;69999,'Sundry Debtor'!C27,""))</f>
        <v/>
      </c>
      <c r="D21" s="34" t="str">
        <f>IF('Sundry Debtor'!D27="","",'Sundry Debtor'!D27)</f>
        <v/>
      </c>
      <c r="E21" s="34" t="str">
        <f>IF('Sundry Debtor'!F27="","",'Sundry Debtor'!F27)</f>
        <v/>
      </c>
      <c r="F21" s="98" t="str">
        <f>IF('Sundry Debtor'!I27="","",IF('Sundry Debtor'!J27="D",'Sundry Debtor'!I27,""))</f>
        <v/>
      </c>
      <c r="G21" s="98" t="str">
        <f>IF('Sundry Debtor'!I27="","",IF('Sundry Debtor'!J27="C",'Sundry Debtor'!I27,""))</f>
        <v/>
      </c>
      <c r="H21" s="34" t="str">
        <f t="shared" si="5"/>
        <v/>
      </c>
      <c r="I21" s="34" t="str">
        <f t="shared" si="6"/>
        <v/>
      </c>
      <c r="K21" s="29" t="str">
        <f>IF('Sundry Debtor'!K27="","",CONCATENATE('Sundry Debtor'!K27," ",'Sundry Debtor'!O27))</f>
        <v/>
      </c>
    </row>
    <row r="22" spans="1:11" s="34" customFormat="1" x14ac:dyDescent="0.2">
      <c r="A22" s="35" t="str">
        <f>IF('Sundry Debtor'!G28="","",'Sundry Debtor'!G28)</f>
        <v/>
      </c>
      <c r="B22" s="35" t="str">
        <f>IF('Sundry Debtor'!C28="","",IF('Sundry Debtor'!G28&lt;70000,'Sundry Debtor'!C28,""))</f>
        <v/>
      </c>
      <c r="C22" s="34" t="str">
        <f>IF('Sundry Debtor'!C28="","",IF('Sundry Debtor'!G28&gt;69999,'Sundry Debtor'!C28,""))</f>
        <v/>
      </c>
      <c r="D22" s="34" t="str">
        <f>IF('Sundry Debtor'!D28="","",'Sundry Debtor'!D28)</f>
        <v/>
      </c>
      <c r="E22" s="34" t="str">
        <f>IF('Sundry Debtor'!F28="","",'Sundry Debtor'!F28)</f>
        <v/>
      </c>
      <c r="F22" s="98" t="str">
        <f>IF('Sundry Debtor'!I28="","",IF('Sundry Debtor'!J28="D",'Sundry Debtor'!I28,""))</f>
        <v/>
      </c>
      <c r="G22" s="98" t="str">
        <f>IF('Sundry Debtor'!I28="","",IF('Sundry Debtor'!J28="C",'Sundry Debtor'!I28,""))</f>
        <v/>
      </c>
      <c r="H22" s="34" t="str">
        <f t="shared" si="5"/>
        <v/>
      </c>
      <c r="I22" s="34" t="str">
        <f t="shared" si="6"/>
        <v/>
      </c>
      <c r="K22" s="29" t="str">
        <f>IF('Sundry Debtor'!K28="","",CONCATENATE('Sundry Debtor'!K28," ",'Sundry Debtor'!O28))</f>
        <v/>
      </c>
    </row>
    <row r="23" spans="1:11" s="34" customFormat="1" x14ac:dyDescent="0.2">
      <c r="A23" s="35" t="str">
        <f>IF('Sundry Debtor'!G29="","",'Sundry Debtor'!G29)</f>
        <v/>
      </c>
      <c r="B23" s="35" t="str">
        <f>IF('Sundry Debtor'!C29="","",IF('Sundry Debtor'!G29&lt;70000,'Sundry Debtor'!C29,""))</f>
        <v/>
      </c>
      <c r="C23" s="34" t="str">
        <f>IF('Sundry Debtor'!C29="","",IF('Sundry Debtor'!G29&gt;69999,'Sundry Debtor'!C29,""))</f>
        <v/>
      </c>
      <c r="D23" s="34" t="str">
        <f>IF('Sundry Debtor'!D29="","",'Sundry Debtor'!D29)</f>
        <v/>
      </c>
      <c r="E23" s="34" t="str">
        <f>IF('Sundry Debtor'!F29="","",'Sundry Debtor'!F29)</f>
        <v/>
      </c>
      <c r="F23" s="98" t="str">
        <f>IF('Sundry Debtor'!I29="","",IF('Sundry Debtor'!J29="D",'Sundry Debtor'!I29,""))</f>
        <v/>
      </c>
      <c r="G23" s="98" t="str">
        <f>IF('Sundry Debtor'!I29="","",IF('Sundry Debtor'!J29="C",'Sundry Debtor'!I29,""))</f>
        <v/>
      </c>
      <c r="H23" s="34" t="str">
        <f t="shared" si="5"/>
        <v/>
      </c>
      <c r="I23" s="34" t="str">
        <f t="shared" si="6"/>
        <v/>
      </c>
      <c r="K23" s="29" t="str">
        <f>IF('Sundry Debtor'!K29="","",CONCATENATE('Sundry Debtor'!K29," ",'Sundry Debtor'!O29))</f>
        <v/>
      </c>
    </row>
    <row r="24" spans="1:11" s="34" customFormat="1" x14ac:dyDescent="0.2">
      <c r="A24" s="35" t="str">
        <f>IF('Sundry Debtor'!G30="","",'Sundry Debtor'!G30)</f>
        <v/>
      </c>
      <c r="B24" s="35" t="str">
        <f>IF('Sundry Debtor'!C30="","",IF('Sundry Debtor'!G30&lt;70000,'Sundry Debtor'!C30,""))</f>
        <v/>
      </c>
      <c r="C24" s="34" t="str">
        <f>IF('Sundry Debtor'!C30="","",IF('Sundry Debtor'!G30&gt;69999,'Sundry Debtor'!C30,""))</f>
        <v/>
      </c>
      <c r="D24" s="34" t="str">
        <f>IF('Sundry Debtor'!D30="","",'Sundry Debtor'!D30)</f>
        <v/>
      </c>
      <c r="E24" s="34" t="str">
        <f>IF('Sundry Debtor'!F30="","",'Sundry Debtor'!F30)</f>
        <v/>
      </c>
      <c r="F24" s="98" t="str">
        <f>IF('Sundry Debtor'!I30="","",IF('Sundry Debtor'!J30="D",'Sundry Debtor'!I30,""))</f>
        <v/>
      </c>
      <c r="G24" s="98" t="str">
        <f>IF('Sundry Debtor'!I30="","",IF('Sundry Debtor'!J30="C",'Sundry Debtor'!I30,""))</f>
        <v/>
      </c>
      <c r="H24" s="34" t="str">
        <f t="shared" si="5"/>
        <v/>
      </c>
      <c r="I24" s="34" t="str">
        <f t="shared" si="6"/>
        <v/>
      </c>
      <c r="K24" s="29" t="str">
        <f>IF('Sundry Debtor'!K30="","",CONCATENATE('Sundry Debtor'!K30," ",'Sundry Debtor'!O30))</f>
        <v/>
      </c>
    </row>
    <row r="25" spans="1:11" s="34" customFormat="1" x14ac:dyDescent="0.2">
      <c r="A25" s="35" t="str">
        <f>IF('Sundry Debtor'!G31="","",'Sundry Debtor'!G31)</f>
        <v/>
      </c>
      <c r="B25" s="35" t="str">
        <f>IF('Sundry Debtor'!C31="","",IF('Sundry Debtor'!G31&lt;70000,'Sundry Debtor'!C31,""))</f>
        <v/>
      </c>
      <c r="C25" s="34" t="str">
        <f>IF('Sundry Debtor'!C31="","",IF('Sundry Debtor'!G31&gt;69999,'Sundry Debtor'!C31,""))</f>
        <v/>
      </c>
      <c r="D25" s="34" t="str">
        <f>IF('Sundry Debtor'!D31="","",'Sundry Debtor'!D31)</f>
        <v/>
      </c>
      <c r="E25" s="34" t="str">
        <f>IF('Sundry Debtor'!F31="","",'Sundry Debtor'!F31)</f>
        <v/>
      </c>
      <c r="F25" s="98" t="str">
        <f>IF('Sundry Debtor'!I31="","",IF('Sundry Debtor'!J31="D",'Sundry Debtor'!I31,""))</f>
        <v/>
      </c>
      <c r="G25" s="98" t="str">
        <f>IF('Sundry Debtor'!I31="","",IF('Sundry Debtor'!J31="C",'Sundry Debtor'!I31,""))</f>
        <v/>
      </c>
      <c r="H25" s="34" t="str">
        <f t="shared" si="5"/>
        <v/>
      </c>
      <c r="I25" s="34" t="str">
        <f t="shared" si="6"/>
        <v/>
      </c>
      <c r="K25" s="29" t="str">
        <f>IF('Sundry Debtor'!K31="","",CONCATENATE('Sundry Debtor'!K31," ",'Sundry Debtor'!O31))</f>
        <v/>
      </c>
    </row>
    <row r="26" spans="1:11" s="34" customFormat="1" x14ac:dyDescent="0.2">
      <c r="A26" s="35" t="str">
        <f>IF('Sundry Debtor'!G32="","",'Sundry Debtor'!G32)</f>
        <v/>
      </c>
      <c r="B26" s="35" t="str">
        <f>IF('Sundry Debtor'!C32="","",IF('Sundry Debtor'!G32&lt;70000,'Sundry Debtor'!C32,""))</f>
        <v/>
      </c>
      <c r="C26" s="34" t="str">
        <f>IF('Sundry Debtor'!C32="","",IF('Sundry Debtor'!G32&gt;69999,'Sundry Debtor'!C32,""))</f>
        <v/>
      </c>
      <c r="D26" s="34" t="str">
        <f>IF('Sundry Debtor'!D32="","",'Sundry Debtor'!D32)</f>
        <v/>
      </c>
      <c r="E26" s="34" t="str">
        <f>IF('Sundry Debtor'!F32="","",'Sundry Debtor'!F32)</f>
        <v/>
      </c>
      <c r="F26" s="98" t="str">
        <f>IF('Sundry Debtor'!I32="","",IF('Sundry Debtor'!J32="D",'Sundry Debtor'!I32,""))</f>
        <v/>
      </c>
      <c r="G26" s="98" t="str">
        <f>IF('Sundry Debtor'!I32="","",IF('Sundry Debtor'!J32="C",'Sundry Debtor'!I32,""))</f>
        <v/>
      </c>
      <c r="H26" s="34" t="str">
        <f t="shared" ref="H26:H89" si="7">IF(A26="","",IF(OR(A26=96030,A26=96040),"AN",IF(A26=80061,"VN",IF(LEFT(A26,1)="7","AN",IF(LEFT(A26,1)="8","AN","VN")))))</f>
        <v/>
      </c>
      <c r="I26" s="34" t="str">
        <f t="shared" ref="I26:I89" si="8">IF(A26="","",1000)</f>
        <v/>
      </c>
      <c r="K26" s="29" t="str">
        <f>IF('Sundry Debtor'!K32="","",CONCATENATE('Sundry Debtor'!K32," ",'Sundry Debtor'!O32))</f>
        <v/>
      </c>
    </row>
    <row r="27" spans="1:11" s="34" customFormat="1" x14ac:dyDescent="0.2">
      <c r="A27" s="35" t="str">
        <f>IF('Sundry Debtor'!G33="","",'Sundry Debtor'!G33)</f>
        <v/>
      </c>
      <c r="B27" s="35" t="str">
        <f>IF('Sundry Debtor'!C33="","",IF('Sundry Debtor'!G33&lt;70000,'Sundry Debtor'!C33,""))</f>
        <v/>
      </c>
      <c r="C27" s="34" t="str">
        <f>IF('Sundry Debtor'!C33="","",IF('Sundry Debtor'!G33&gt;69999,'Sundry Debtor'!C33,""))</f>
        <v/>
      </c>
      <c r="D27" s="34" t="str">
        <f>IF('Sundry Debtor'!D33="","",'Sundry Debtor'!D33)</f>
        <v/>
      </c>
      <c r="E27" s="34" t="str">
        <f>IF('Sundry Debtor'!F33="","",'Sundry Debtor'!F33)</f>
        <v/>
      </c>
      <c r="F27" s="98" t="str">
        <f>IF('Sundry Debtor'!I33="","",IF('Sundry Debtor'!J33="D",'Sundry Debtor'!I33,""))</f>
        <v/>
      </c>
      <c r="G27" s="98" t="str">
        <f>IF('Sundry Debtor'!I33="","",IF('Sundry Debtor'!J33="C",'Sundry Debtor'!I33,""))</f>
        <v/>
      </c>
      <c r="H27" s="34" t="str">
        <f t="shared" si="7"/>
        <v/>
      </c>
      <c r="I27" s="34" t="str">
        <f t="shared" si="8"/>
        <v/>
      </c>
      <c r="K27" s="29" t="str">
        <f>IF('Sundry Debtor'!K33="","",CONCATENATE('Sundry Debtor'!K33," ",'Sundry Debtor'!O33))</f>
        <v/>
      </c>
    </row>
    <row r="28" spans="1:11" s="34" customFormat="1" x14ac:dyDescent="0.2">
      <c r="A28" s="35" t="str">
        <f>IF('Sundry Debtor'!G34="","",'Sundry Debtor'!G34)</f>
        <v/>
      </c>
      <c r="B28" s="35" t="str">
        <f>IF('Sundry Debtor'!C34="","",IF('Sundry Debtor'!G34&lt;70000,'Sundry Debtor'!C34,""))</f>
        <v/>
      </c>
      <c r="C28" s="34" t="str">
        <f>IF('Sundry Debtor'!C34="","",IF('Sundry Debtor'!G34&gt;69999,'Sundry Debtor'!C34,""))</f>
        <v/>
      </c>
      <c r="D28" s="34" t="str">
        <f>IF('Sundry Debtor'!D34="","",'Sundry Debtor'!D34)</f>
        <v/>
      </c>
      <c r="E28" s="34" t="str">
        <f>IF('Sundry Debtor'!F34="","",'Sundry Debtor'!F34)</f>
        <v/>
      </c>
      <c r="F28" s="98" t="str">
        <f>IF('Sundry Debtor'!I34="","",IF('Sundry Debtor'!J34="D",'Sundry Debtor'!I34,""))</f>
        <v/>
      </c>
      <c r="G28" s="98" t="str">
        <f>IF('Sundry Debtor'!I34="","",IF('Sundry Debtor'!J34="C",'Sundry Debtor'!I34,""))</f>
        <v/>
      </c>
      <c r="H28" s="34" t="str">
        <f t="shared" si="7"/>
        <v/>
      </c>
      <c r="I28" s="34" t="str">
        <f t="shared" si="8"/>
        <v/>
      </c>
      <c r="K28" s="29" t="str">
        <f>IF('Sundry Debtor'!K34="","",CONCATENATE('Sundry Debtor'!K34," ",'Sundry Debtor'!O34))</f>
        <v/>
      </c>
    </row>
    <row r="29" spans="1:11" s="34" customFormat="1" x14ac:dyDescent="0.2">
      <c r="A29" s="35" t="str">
        <f>IF('Sundry Debtor'!G35="","",'Sundry Debtor'!G35)</f>
        <v/>
      </c>
      <c r="B29" s="35" t="str">
        <f>IF('Sundry Debtor'!C35="","",IF('Sundry Debtor'!G35&lt;70000,'Sundry Debtor'!C35,""))</f>
        <v/>
      </c>
      <c r="C29" s="34" t="str">
        <f>IF('Sundry Debtor'!C35="","",IF('Sundry Debtor'!G35&gt;69999,'Sundry Debtor'!C35,""))</f>
        <v/>
      </c>
      <c r="D29" s="34" t="str">
        <f>IF('Sundry Debtor'!D35="","",'Sundry Debtor'!D35)</f>
        <v/>
      </c>
      <c r="E29" s="34" t="str">
        <f>IF('Sundry Debtor'!F35="","",'Sundry Debtor'!F35)</f>
        <v/>
      </c>
      <c r="F29" s="98" t="str">
        <f>IF('Sundry Debtor'!I35="","",IF('Sundry Debtor'!J35="D",'Sundry Debtor'!I35,""))</f>
        <v/>
      </c>
      <c r="G29" s="98" t="str">
        <f>IF('Sundry Debtor'!I35="","",IF('Sundry Debtor'!J35="C",'Sundry Debtor'!I35,""))</f>
        <v/>
      </c>
      <c r="H29" s="34" t="str">
        <f t="shared" si="7"/>
        <v/>
      </c>
      <c r="I29" s="34" t="str">
        <f t="shared" si="8"/>
        <v/>
      </c>
      <c r="K29" s="29" t="str">
        <f>IF('Sundry Debtor'!K35="","",CONCATENATE('Sundry Debtor'!K35," ",'Sundry Debtor'!O35))</f>
        <v/>
      </c>
    </row>
    <row r="30" spans="1:11" s="34" customFormat="1" x14ac:dyDescent="0.2">
      <c r="A30" s="35" t="str">
        <f>IF('Sundry Debtor'!G36="","",'Sundry Debtor'!G36)</f>
        <v/>
      </c>
      <c r="B30" s="35" t="str">
        <f>IF('Sundry Debtor'!C36="","",IF('Sundry Debtor'!G36&lt;70000,'Sundry Debtor'!C36,""))</f>
        <v/>
      </c>
      <c r="C30" s="34" t="str">
        <f>IF('Sundry Debtor'!C36="","",IF('Sundry Debtor'!G36&gt;69999,'Sundry Debtor'!C36,""))</f>
        <v/>
      </c>
      <c r="D30" s="34" t="str">
        <f>IF('Sundry Debtor'!D36="","",'Sundry Debtor'!D36)</f>
        <v/>
      </c>
      <c r="E30" s="34" t="str">
        <f>IF('Sundry Debtor'!F36="","",'Sundry Debtor'!F36)</f>
        <v/>
      </c>
      <c r="F30" s="98" t="str">
        <f>IF('Sundry Debtor'!I36="","",IF('Sundry Debtor'!J36="D",'Sundry Debtor'!I36,""))</f>
        <v/>
      </c>
      <c r="G30" s="98" t="str">
        <f>IF('Sundry Debtor'!I36="","",IF('Sundry Debtor'!J36="C",'Sundry Debtor'!I36,""))</f>
        <v/>
      </c>
      <c r="H30" s="34" t="str">
        <f t="shared" si="7"/>
        <v/>
      </c>
      <c r="I30" s="34" t="str">
        <f t="shared" si="8"/>
        <v/>
      </c>
      <c r="K30" s="29" t="str">
        <f>IF('Sundry Debtor'!K36="","",CONCATENATE('Sundry Debtor'!K36," ",'Sundry Debtor'!O36))</f>
        <v/>
      </c>
    </row>
    <row r="31" spans="1:11" s="34" customFormat="1" x14ac:dyDescent="0.2">
      <c r="A31" s="35" t="str">
        <f>IF('Sundry Debtor'!G37="","",'Sundry Debtor'!G37)</f>
        <v/>
      </c>
      <c r="B31" s="35" t="str">
        <f>IF('Sundry Debtor'!C37="","",IF('Sundry Debtor'!G37&lt;70000,'Sundry Debtor'!C37,""))</f>
        <v/>
      </c>
      <c r="C31" s="34" t="str">
        <f>IF('Sundry Debtor'!C37="","",IF('Sundry Debtor'!G37&gt;69999,'Sundry Debtor'!C37,""))</f>
        <v/>
      </c>
      <c r="D31" s="34" t="str">
        <f>IF('Sundry Debtor'!D37="","",'Sundry Debtor'!D37)</f>
        <v/>
      </c>
      <c r="E31" s="34" t="str">
        <f>IF('Sundry Debtor'!F37="","",'Sundry Debtor'!F37)</f>
        <v/>
      </c>
      <c r="F31" s="98" t="str">
        <f>IF('Sundry Debtor'!I37="","",IF('Sundry Debtor'!J37="D",'Sundry Debtor'!I37,""))</f>
        <v/>
      </c>
      <c r="G31" s="98" t="str">
        <f>IF('Sundry Debtor'!I37="","",IF('Sundry Debtor'!J37="C",'Sundry Debtor'!I37,""))</f>
        <v/>
      </c>
      <c r="H31" s="34" t="str">
        <f t="shared" si="7"/>
        <v/>
      </c>
      <c r="I31" s="34" t="str">
        <f t="shared" si="8"/>
        <v/>
      </c>
      <c r="K31" s="29" t="str">
        <f>IF('Sundry Debtor'!K37="","",CONCATENATE('Sundry Debtor'!K37," ",'Sundry Debtor'!O37))</f>
        <v/>
      </c>
    </row>
    <row r="32" spans="1:11" s="34" customFormat="1" x14ac:dyDescent="0.2">
      <c r="A32" s="35" t="str">
        <f>IF('Sundry Debtor'!G38="","",'Sundry Debtor'!G38)</f>
        <v/>
      </c>
      <c r="B32" s="35" t="str">
        <f>IF('Sundry Debtor'!C38="","",IF('Sundry Debtor'!G38&lt;70000,'Sundry Debtor'!C38,""))</f>
        <v/>
      </c>
      <c r="C32" s="34" t="str">
        <f>IF('Sundry Debtor'!C38="","",IF('Sundry Debtor'!G38&gt;69999,'Sundry Debtor'!C38,""))</f>
        <v/>
      </c>
      <c r="D32" s="34" t="str">
        <f>IF('Sundry Debtor'!D38="","",'Sundry Debtor'!D38)</f>
        <v/>
      </c>
      <c r="E32" s="34" t="str">
        <f>IF('Sundry Debtor'!F38="","",'Sundry Debtor'!F38)</f>
        <v/>
      </c>
      <c r="F32" s="98" t="str">
        <f>IF('Sundry Debtor'!I38="","",IF('Sundry Debtor'!J38="D",'Sundry Debtor'!I38,""))</f>
        <v/>
      </c>
      <c r="G32" s="98" t="str">
        <f>IF('Sundry Debtor'!I38="","",IF('Sundry Debtor'!J38="C",'Sundry Debtor'!I38,""))</f>
        <v/>
      </c>
      <c r="H32" s="34" t="str">
        <f t="shared" si="7"/>
        <v/>
      </c>
      <c r="I32" s="34" t="str">
        <f t="shared" si="8"/>
        <v/>
      </c>
      <c r="K32" s="29" t="str">
        <f>IF('Sundry Debtor'!K38="","",CONCATENATE('Sundry Debtor'!K38," ",'Sundry Debtor'!O38))</f>
        <v/>
      </c>
    </row>
    <row r="33" spans="1:11" s="34" customFormat="1" x14ac:dyDescent="0.2">
      <c r="A33" s="35" t="str">
        <f>IF('Sundry Debtor'!G39="","",'Sundry Debtor'!G39)</f>
        <v/>
      </c>
      <c r="B33" s="35" t="str">
        <f>IF('Sundry Debtor'!C39="","",IF('Sundry Debtor'!G39&lt;70000,'Sundry Debtor'!C39,""))</f>
        <v/>
      </c>
      <c r="C33" s="34" t="str">
        <f>IF('Sundry Debtor'!C39="","",IF('Sundry Debtor'!G39&gt;69999,'Sundry Debtor'!C39,""))</f>
        <v/>
      </c>
      <c r="D33" s="34" t="str">
        <f>IF('Sundry Debtor'!D39="","",'Sundry Debtor'!D39)</f>
        <v/>
      </c>
      <c r="E33" s="34" t="str">
        <f>IF('Sundry Debtor'!F39="","",'Sundry Debtor'!F39)</f>
        <v/>
      </c>
      <c r="F33" s="98" t="str">
        <f>IF('Sundry Debtor'!I39="","",IF('Sundry Debtor'!J39="D",'Sundry Debtor'!I39,""))</f>
        <v/>
      </c>
      <c r="G33" s="98" t="str">
        <f>IF('Sundry Debtor'!I39="","",IF('Sundry Debtor'!J39="C",'Sundry Debtor'!I39,""))</f>
        <v/>
      </c>
      <c r="H33" s="34" t="str">
        <f t="shared" si="7"/>
        <v/>
      </c>
      <c r="I33" s="34" t="str">
        <f t="shared" si="8"/>
        <v/>
      </c>
      <c r="K33" s="29" t="str">
        <f>IF('Sundry Debtor'!K39="","",CONCATENATE('Sundry Debtor'!K39," ",'Sundry Debtor'!O39))</f>
        <v/>
      </c>
    </row>
    <row r="34" spans="1:11" s="34" customFormat="1" x14ac:dyDescent="0.2">
      <c r="A34" s="35" t="str">
        <f>IF('Sundry Debtor'!G40="","",'Sundry Debtor'!G40)</f>
        <v/>
      </c>
      <c r="B34" s="35" t="str">
        <f>IF('Sundry Debtor'!C40="","",IF('Sundry Debtor'!G40&lt;70000,'Sundry Debtor'!C40,""))</f>
        <v/>
      </c>
      <c r="C34" s="34" t="str">
        <f>IF('Sundry Debtor'!C40="","",IF('Sundry Debtor'!G40&gt;69999,'Sundry Debtor'!C40,""))</f>
        <v/>
      </c>
      <c r="D34" s="34" t="str">
        <f>IF('Sundry Debtor'!D40="","",'Sundry Debtor'!D40)</f>
        <v/>
      </c>
      <c r="E34" s="34" t="str">
        <f>IF('Sundry Debtor'!F40="","",'Sundry Debtor'!F40)</f>
        <v/>
      </c>
      <c r="F34" s="98" t="str">
        <f>IF('Sundry Debtor'!I40="","",IF('Sundry Debtor'!J40="D",'Sundry Debtor'!I40,""))</f>
        <v/>
      </c>
      <c r="G34" s="98" t="str">
        <f>IF('Sundry Debtor'!I40="","",IF('Sundry Debtor'!J40="C",'Sundry Debtor'!I40,""))</f>
        <v/>
      </c>
      <c r="H34" s="34" t="str">
        <f t="shared" si="7"/>
        <v/>
      </c>
      <c r="I34" s="34" t="str">
        <f t="shared" si="8"/>
        <v/>
      </c>
      <c r="K34" s="29" t="str">
        <f>IF('Sundry Debtor'!K40="","",CONCATENATE('Sundry Debtor'!K40," ",'Sundry Debtor'!O40))</f>
        <v/>
      </c>
    </row>
    <row r="35" spans="1:11" s="34" customFormat="1" x14ac:dyDescent="0.2">
      <c r="A35" s="35" t="str">
        <f>IF('Sundry Debtor'!G41="","",'Sundry Debtor'!G41)</f>
        <v/>
      </c>
      <c r="B35" s="35" t="str">
        <f>IF('Sundry Debtor'!C41="","",IF('Sundry Debtor'!G41&lt;70000,'Sundry Debtor'!C41,""))</f>
        <v/>
      </c>
      <c r="C35" s="34" t="str">
        <f>IF('Sundry Debtor'!C41="","",IF('Sundry Debtor'!G41&gt;69999,'Sundry Debtor'!C41,""))</f>
        <v/>
      </c>
      <c r="D35" s="34" t="str">
        <f>IF('Sundry Debtor'!D41="","",'Sundry Debtor'!D41)</f>
        <v/>
      </c>
      <c r="E35" s="34" t="str">
        <f>IF('Sundry Debtor'!F41="","",'Sundry Debtor'!F41)</f>
        <v/>
      </c>
      <c r="F35" s="98" t="str">
        <f>IF('Sundry Debtor'!I41="","",IF('Sundry Debtor'!J41="D",'Sundry Debtor'!I41,""))</f>
        <v/>
      </c>
      <c r="G35" s="98" t="str">
        <f>IF('Sundry Debtor'!I41="","",IF('Sundry Debtor'!J41="C",'Sundry Debtor'!I41,""))</f>
        <v/>
      </c>
      <c r="H35" s="34" t="str">
        <f t="shared" si="7"/>
        <v/>
      </c>
      <c r="I35" s="34" t="str">
        <f t="shared" si="8"/>
        <v/>
      </c>
      <c r="K35" s="29" t="str">
        <f>IF('Sundry Debtor'!K41="","",CONCATENATE('Sundry Debtor'!K41," ",'Sundry Debtor'!O41))</f>
        <v/>
      </c>
    </row>
    <row r="36" spans="1:11" s="34" customFormat="1" x14ac:dyDescent="0.2">
      <c r="A36" s="35" t="str">
        <f>IF('Sundry Debtor'!G42="","",'Sundry Debtor'!G42)</f>
        <v/>
      </c>
      <c r="B36" s="35" t="str">
        <f>IF('Sundry Debtor'!C42="","",IF('Sundry Debtor'!G42&lt;70000,'Sundry Debtor'!C42,""))</f>
        <v/>
      </c>
      <c r="C36" s="34" t="str">
        <f>IF('Sundry Debtor'!C42="","",IF('Sundry Debtor'!G42&gt;69999,'Sundry Debtor'!C42,""))</f>
        <v/>
      </c>
      <c r="D36" s="34" t="str">
        <f>IF('Sundry Debtor'!D42="","",'Sundry Debtor'!D42)</f>
        <v/>
      </c>
      <c r="E36" s="34" t="str">
        <f>IF('Sundry Debtor'!F42="","",'Sundry Debtor'!F42)</f>
        <v/>
      </c>
      <c r="F36" s="98" t="str">
        <f>IF('Sundry Debtor'!I42="","",IF('Sundry Debtor'!J42="D",'Sundry Debtor'!I42,""))</f>
        <v/>
      </c>
      <c r="G36" s="98" t="str">
        <f>IF('Sundry Debtor'!I42="","",IF('Sundry Debtor'!J42="C",'Sundry Debtor'!I42,""))</f>
        <v/>
      </c>
      <c r="H36" s="34" t="str">
        <f t="shared" si="7"/>
        <v/>
      </c>
      <c r="I36" s="34" t="str">
        <f t="shared" si="8"/>
        <v/>
      </c>
      <c r="K36" s="29" t="str">
        <f>IF('Sundry Debtor'!K42="","",CONCATENATE('Sundry Debtor'!K42," ",'Sundry Debtor'!O42))</f>
        <v/>
      </c>
    </row>
    <row r="37" spans="1:11" s="34" customFormat="1" x14ac:dyDescent="0.2">
      <c r="A37" s="35" t="str">
        <f>IF('Sundry Debtor'!G43="","",'Sundry Debtor'!G43)</f>
        <v/>
      </c>
      <c r="B37" s="35" t="str">
        <f>IF('Sundry Debtor'!C43="","",IF('Sundry Debtor'!G43&lt;70000,'Sundry Debtor'!C43,""))</f>
        <v/>
      </c>
      <c r="C37" s="34" t="str">
        <f>IF('Sundry Debtor'!C43="","",IF('Sundry Debtor'!G43&gt;69999,'Sundry Debtor'!C43,""))</f>
        <v/>
      </c>
      <c r="D37" s="34" t="str">
        <f>IF('Sundry Debtor'!D43="","",'Sundry Debtor'!D43)</f>
        <v/>
      </c>
      <c r="E37" s="34" t="str">
        <f>IF('Sundry Debtor'!F43="","",'Sundry Debtor'!F43)</f>
        <v/>
      </c>
      <c r="F37" s="98" t="str">
        <f>IF('Sundry Debtor'!I43="","",IF('Sundry Debtor'!J43="D",'Sundry Debtor'!I43,""))</f>
        <v/>
      </c>
      <c r="G37" s="98" t="str">
        <f>IF('Sundry Debtor'!I43="","",IF('Sundry Debtor'!J43="C",'Sundry Debtor'!I43,""))</f>
        <v/>
      </c>
      <c r="H37" s="34" t="str">
        <f t="shared" si="7"/>
        <v/>
      </c>
      <c r="I37" s="34" t="str">
        <f t="shared" si="8"/>
        <v/>
      </c>
      <c r="K37" s="29" t="str">
        <f>IF('Sundry Debtor'!K43="","",CONCATENATE('Sundry Debtor'!K43," ",'Sundry Debtor'!O43))</f>
        <v/>
      </c>
    </row>
    <row r="38" spans="1:11" s="34" customFormat="1" x14ac:dyDescent="0.2">
      <c r="A38" s="35" t="str">
        <f>IF('Sundry Debtor'!G44="","",'Sundry Debtor'!G44)</f>
        <v/>
      </c>
      <c r="B38" s="35" t="str">
        <f>IF('Sundry Debtor'!C44="","",IF('Sundry Debtor'!G44&lt;70000,'Sundry Debtor'!C44,""))</f>
        <v/>
      </c>
      <c r="C38" s="34" t="str">
        <f>IF('Sundry Debtor'!C44="","",IF('Sundry Debtor'!G44&gt;69999,'Sundry Debtor'!C44,""))</f>
        <v/>
      </c>
      <c r="D38" s="34" t="str">
        <f>IF('Sundry Debtor'!D44="","",'Sundry Debtor'!D44)</f>
        <v/>
      </c>
      <c r="E38" s="34" t="str">
        <f>IF('Sundry Debtor'!F44="","",'Sundry Debtor'!F44)</f>
        <v/>
      </c>
      <c r="F38" s="98" t="str">
        <f>IF('Sundry Debtor'!I44="","",IF('Sundry Debtor'!J44="D",'Sundry Debtor'!I44,""))</f>
        <v/>
      </c>
      <c r="G38" s="98" t="str">
        <f>IF('Sundry Debtor'!I44="","",IF('Sundry Debtor'!J44="C",'Sundry Debtor'!I44,""))</f>
        <v/>
      </c>
      <c r="H38" s="34" t="str">
        <f t="shared" si="7"/>
        <v/>
      </c>
      <c r="I38" s="34" t="str">
        <f t="shared" si="8"/>
        <v/>
      </c>
      <c r="K38" s="29" t="str">
        <f>IF('Sundry Debtor'!K44="","",CONCATENATE('Sundry Debtor'!K44," ",'Sundry Debtor'!O44))</f>
        <v/>
      </c>
    </row>
    <row r="39" spans="1:11" s="34" customFormat="1" x14ac:dyDescent="0.2">
      <c r="A39" s="35" t="str">
        <f>IF('Sundry Debtor'!G45="","",'Sundry Debtor'!G45)</f>
        <v/>
      </c>
      <c r="B39" s="35" t="str">
        <f>IF('Sundry Debtor'!C45="","",IF('Sundry Debtor'!G45&lt;70000,'Sundry Debtor'!C45,""))</f>
        <v/>
      </c>
      <c r="C39" s="34" t="str">
        <f>IF('Sundry Debtor'!C45="","",IF('Sundry Debtor'!G45&gt;69999,'Sundry Debtor'!C45,""))</f>
        <v/>
      </c>
      <c r="D39" s="34" t="str">
        <f>IF('Sundry Debtor'!D45="","",'Sundry Debtor'!D45)</f>
        <v/>
      </c>
      <c r="E39" s="34" t="str">
        <f>IF('Sundry Debtor'!F45="","",'Sundry Debtor'!F45)</f>
        <v/>
      </c>
      <c r="F39" s="98" t="str">
        <f>IF('Sundry Debtor'!I45="","",IF('Sundry Debtor'!J45="D",'Sundry Debtor'!I45,""))</f>
        <v/>
      </c>
      <c r="G39" s="98" t="str">
        <f>IF('Sundry Debtor'!I45="","",IF('Sundry Debtor'!J45="C",'Sundry Debtor'!I45,""))</f>
        <v/>
      </c>
      <c r="H39" s="34" t="str">
        <f t="shared" si="7"/>
        <v/>
      </c>
      <c r="I39" s="34" t="str">
        <f t="shared" si="8"/>
        <v/>
      </c>
      <c r="K39" s="29" t="str">
        <f>IF('Sundry Debtor'!K45="","",CONCATENATE('Sundry Debtor'!K45," ",'Sundry Debtor'!O45))</f>
        <v/>
      </c>
    </row>
    <row r="40" spans="1:11" s="34" customFormat="1" x14ac:dyDescent="0.2">
      <c r="A40" s="35" t="str">
        <f>IF('Sundry Debtor'!G46="","",'Sundry Debtor'!G46)</f>
        <v/>
      </c>
      <c r="B40" s="35" t="str">
        <f>IF('Sundry Debtor'!C46="","",IF('Sundry Debtor'!G46&lt;70000,'Sundry Debtor'!C46,""))</f>
        <v/>
      </c>
      <c r="C40" s="34" t="str">
        <f>IF('Sundry Debtor'!C46="","",IF('Sundry Debtor'!G46&gt;69999,'Sundry Debtor'!C46,""))</f>
        <v/>
      </c>
      <c r="D40" s="34" t="str">
        <f>IF('Sundry Debtor'!D46="","",'Sundry Debtor'!D46)</f>
        <v/>
      </c>
      <c r="E40" s="34" t="str">
        <f>IF('Sundry Debtor'!F46="","",'Sundry Debtor'!F46)</f>
        <v/>
      </c>
      <c r="F40" s="98" t="str">
        <f>IF('Sundry Debtor'!I46="","",IF('Sundry Debtor'!J46="D",'Sundry Debtor'!I46,""))</f>
        <v/>
      </c>
      <c r="G40" s="98" t="str">
        <f>IF('Sundry Debtor'!I46="","",IF('Sundry Debtor'!J46="C",'Sundry Debtor'!I46,""))</f>
        <v/>
      </c>
      <c r="H40" s="34" t="str">
        <f t="shared" si="7"/>
        <v/>
      </c>
      <c r="I40" s="34" t="str">
        <f t="shared" si="8"/>
        <v/>
      </c>
      <c r="K40" s="29" t="str">
        <f>IF('Sundry Debtor'!K46="","",CONCATENATE('Sundry Debtor'!K46," ",'Sundry Debtor'!O46))</f>
        <v/>
      </c>
    </row>
    <row r="41" spans="1:11" s="34" customFormat="1" x14ac:dyDescent="0.2">
      <c r="A41" s="35" t="str">
        <f>IF('Sundry Debtor'!G47="","",'Sundry Debtor'!G47)</f>
        <v/>
      </c>
      <c r="B41" s="35" t="str">
        <f>IF('Sundry Debtor'!C47="","",IF('Sundry Debtor'!G47&lt;70000,'Sundry Debtor'!C47,""))</f>
        <v/>
      </c>
      <c r="C41" s="34" t="str">
        <f>IF('Sundry Debtor'!C47="","",IF('Sundry Debtor'!G47&gt;69999,'Sundry Debtor'!C47,""))</f>
        <v/>
      </c>
      <c r="D41" s="34" t="str">
        <f>IF('Sundry Debtor'!D47="","",'Sundry Debtor'!D47)</f>
        <v/>
      </c>
      <c r="E41" s="34" t="str">
        <f>IF('Sundry Debtor'!F47="","",'Sundry Debtor'!F47)</f>
        <v/>
      </c>
      <c r="F41" s="98" t="str">
        <f>IF('Sundry Debtor'!I47="","",IF('Sundry Debtor'!J47="D",'Sundry Debtor'!I47,""))</f>
        <v/>
      </c>
      <c r="G41" s="98" t="str">
        <f>IF('Sundry Debtor'!I47="","",IF('Sundry Debtor'!J47="C",'Sundry Debtor'!I47,""))</f>
        <v/>
      </c>
      <c r="H41" s="34" t="str">
        <f t="shared" si="7"/>
        <v/>
      </c>
      <c r="I41" s="34" t="str">
        <f t="shared" si="8"/>
        <v/>
      </c>
      <c r="K41" s="29" t="str">
        <f>IF('Sundry Debtor'!K47="","",CONCATENATE('Sundry Debtor'!K47," ",'Sundry Debtor'!O47))</f>
        <v/>
      </c>
    </row>
    <row r="42" spans="1:11" s="34" customFormat="1" x14ac:dyDescent="0.2">
      <c r="A42" s="35" t="str">
        <f>IF('Sundry Debtor'!G48="","",'Sundry Debtor'!G48)</f>
        <v/>
      </c>
      <c r="B42" s="35" t="str">
        <f>IF('Sundry Debtor'!C48="","",IF('Sundry Debtor'!G48&lt;70000,'Sundry Debtor'!C48,""))</f>
        <v/>
      </c>
      <c r="C42" s="34" t="str">
        <f>IF('Sundry Debtor'!C48="","",IF('Sundry Debtor'!G48&gt;69999,'Sundry Debtor'!C48,""))</f>
        <v/>
      </c>
      <c r="D42" s="34" t="str">
        <f>IF('Sundry Debtor'!D48="","",'Sundry Debtor'!D48)</f>
        <v/>
      </c>
      <c r="E42" s="34" t="str">
        <f>IF('Sundry Debtor'!F48="","",'Sundry Debtor'!F48)</f>
        <v/>
      </c>
      <c r="F42" s="98" t="str">
        <f>IF('Sundry Debtor'!I48="","",IF('Sundry Debtor'!J48="D",'Sundry Debtor'!I48,""))</f>
        <v/>
      </c>
      <c r="G42" s="98" t="str">
        <f>IF('Sundry Debtor'!I48="","",IF('Sundry Debtor'!J48="C",'Sundry Debtor'!I48,""))</f>
        <v/>
      </c>
      <c r="H42" s="34" t="str">
        <f t="shared" si="7"/>
        <v/>
      </c>
      <c r="I42" s="34" t="str">
        <f t="shared" si="8"/>
        <v/>
      </c>
      <c r="K42" s="29" t="str">
        <f>IF('Sundry Debtor'!K48="","",CONCATENATE('Sundry Debtor'!K48," ",'Sundry Debtor'!O48))</f>
        <v/>
      </c>
    </row>
    <row r="43" spans="1:11" s="34" customFormat="1" x14ac:dyDescent="0.2">
      <c r="A43" s="35" t="str">
        <f>IF('Sundry Debtor'!G49="","",'Sundry Debtor'!G49)</f>
        <v/>
      </c>
      <c r="B43" s="35" t="str">
        <f>IF('Sundry Debtor'!C49="","",IF('Sundry Debtor'!G49&lt;70000,'Sundry Debtor'!C49,""))</f>
        <v/>
      </c>
      <c r="C43" s="34" t="str">
        <f>IF('Sundry Debtor'!C49="","",IF('Sundry Debtor'!G49&gt;69999,'Sundry Debtor'!C49,""))</f>
        <v/>
      </c>
      <c r="D43" s="34" t="str">
        <f>IF('Sundry Debtor'!D49="","",'Sundry Debtor'!D49)</f>
        <v/>
      </c>
      <c r="E43" s="34" t="str">
        <f>IF('Sundry Debtor'!F49="","",'Sundry Debtor'!F49)</f>
        <v/>
      </c>
      <c r="F43" s="98" t="str">
        <f>IF('Sundry Debtor'!I49="","",IF('Sundry Debtor'!J49="D",'Sundry Debtor'!I49,""))</f>
        <v/>
      </c>
      <c r="G43" s="98" t="str">
        <f>IF('Sundry Debtor'!I49="","",IF('Sundry Debtor'!J49="C",'Sundry Debtor'!I49,""))</f>
        <v/>
      </c>
      <c r="H43" s="34" t="str">
        <f t="shared" si="7"/>
        <v/>
      </c>
      <c r="I43" s="34" t="str">
        <f t="shared" si="8"/>
        <v/>
      </c>
      <c r="K43" s="29" t="str">
        <f>IF('Sundry Debtor'!K49="","",CONCATENATE('Sundry Debtor'!K49," ",'Sundry Debtor'!O49))</f>
        <v/>
      </c>
    </row>
    <row r="44" spans="1:11" s="34" customFormat="1" x14ac:dyDescent="0.2">
      <c r="A44" s="35" t="str">
        <f>IF('Sundry Debtor'!G50="","",'Sundry Debtor'!G50)</f>
        <v/>
      </c>
      <c r="B44" s="35" t="str">
        <f>IF('Sundry Debtor'!C50="","",IF('Sundry Debtor'!G50&lt;70000,'Sundry Debtor'!C50,""))</f>
        <v/>
      </c>
      <c r="C44" s="34" t="str">
        <f>IF('Sundry Debtor'!C50="","",IF('Sundry Debtor'!G50&gt;69999,'Sundry Debtor'!C50,""))</f>
        <v/>
      </c>
      <c r="D44" s="34" t="str">
        <f>IF('Sundry Debtor'!D50="","",'Sundry Debtor'!D50)</f>
        <v/>
      </c>
      <c r="E44" s="34" t="str">
        <f>IF('Sundry Debtor'!F50="","",'Sundry Debtor'!F50)</f>
        <v/>
      </c>
      <c r="F44" s="98" t="str">
        <f>IF('Sundry Debtor'!I50="","",IF('Sundry Debtor'!J50="D",'Sundry Debtor'!I50,""))</f>
        <v/>
      </c>
      <c r="G44" s="98" t="str">
        <f>IF('Sundry Debtor'!I50="","",IF('Sundry Debtor'!J50="C",'Sundry Debtor'!I50,""))</f>
        <v/>
      </c>
      <c r="H44" s="34" t="str">
        <f t="shared" si="7"/>
        <v/>
      </c>
      <c r="I44" s="34" t="str">
        <f t="shared" si="8"/>
        <v/>
      </c>
      <c r="K44" s="29" t="str">
        <f>IF('Sundry Debtor'!K50="","",CONCATENATE('Sundry Debtor'!K50," ",'Sundry Debtor'!O50))</f>
        <v/>
      </c>
    </row>
    <row r="45" spans="1:11" s="34" customFormat="1" x14ac:dyDescent="0.2">
      <c r="A45" s="35" t="str">
        <f>IF('Sundry Debtor'!G51="","",'Sundry Debtor'!G51)</f>
        <v/>
      </c>
      <c r="B45" s="35" t="str">
        <f>IF('Sundry Debtor'!C51="","",IF('Sundry Debtor'!G51&lt;70000,'Sundry Debtor'!C51,""))</f>
        <v/>
      </c>
      <c r="C45" s="34" t="str">
        <f>IF('Sundry Debtor'!C51="","",IF('Sundry Debtor'!G51&gt;69999,'Sundry Debtor'!C51,""))</f>
        <v/>
      </c>
      <c r="D45" s="34" t="str">
        <f>IF('Sundry Debtor'!D51="","",'Sundry Debtor'!D51)</f>
        <v/>
      </c>
      <c r="E45" s="34" t="str">
        <f>IF('Sundry Debtor'!F51="","",'Sundry Debtor'!F51)</f>
        <v/>
      </c>
      <c r="F45" s="98" t="str">
        <f>IF('Sundry Debtor'!I51="","",IF('Sundry Debtor'!J51="D",'Sundry Debtor'!I51,""))</f>
        <v/>
      </c>
      <c r="G45" s="98" t="str">
        <f>IF('Sundry Debtor'!I51="","",IF('Sundry Debtor'!J51="C",'Sundry Debtor'!I51,""))</f>
        <v/>
      </c>
      <c r="H45" s="34" t="str">
        <f t="shared" si="7"/>
        <v/>
      </c>
      <c r="I45" s="34" t="str">
        <f t="shared" si="8"/>
        <v/>
      </c>
      <c r="K45" s="29" t="str">
        <f>IF('Sundry Debtor'!K51="","",CONCATENATE('Sundry Debtor'!K51," ",'Sundry Debtor'!O51))</f>
        <v/>
      </c>
    </row>
    <row r="46" spans="1:11" s="34" customFormat="1" x14ac:dyDescent="0.2">
      <c r="A46" s="35" t="str">
        <f>IF('Sundry Debtor'!G52="","",'Sundry Debtor'!G52)</f>
        <v/>
      </c>
      <c r="B46" s="35" t="str">
        <f>IF('Sundry Debtor'!C52="","",IF('Sundry Debtor'!G52&lt;70000,'Sundry Debtor'!C52,""))</f>
        <v/>
      </c>
      <c r="C46" s="34" t="str">
        <f>IF('Sundry Debtor'!C52="","",IF('Sundry Debtor'!G52&gt;69999,'Sundry Debtor'!C52,""))</f>
        <v/>
      </c>
      <c r="D46" s="34" t="str">
        <f>IF('Sundry Debtor'!D52="","",'Sundry Debtor'!D52)</f>
        <v/>
      </c>
      <c r="E46" s="34" t="str">
        <f>IF('Sundry Debtor'!F52="","",'Sundry Debtor'!F52)</f>
        <v/>
      </c>
      <c r="F46" s="98" t="str">
        <f>IF('Sundry Debtor'!I52="","",IF('Sundry Debtor'!J52="D",'Sundry Debtor'!I52,""))</f>
        <v/>
      </c>
      <c r="G46" s="98" t="str">
        <f>IF('Sundry Debtor'!I52="","",IF('Sundry Debtor'!J52="C",'Sundry Debtor'!I52,""))</f>
        <v/>
      </c>
      <c r="H46" s="34" t="str">
        <f t="shared" si="7"/>
        <v/>
      </c>
      <c r="I46" s="34" t="str">
        <f t="shared" si="8"/>
        <v/>
      </c>
      <c r="K46" s="29" t="str">
        <f>IF('Sundry Debtor'!K52="","",CONCATENATE('Sundry Debtor'!K52," ",'Sundry Debtor'!O52))</f>
        <v/>
      </c>
    </row>
    <row r="47" spans="1:11" s="34" customFormat="1" x14ac:dyDescent="0.2">
      <c r="A47" s="35" t="str">
        <f>IF('Sundry Debtor'!G53="","",'Sundry Debtor'!G53)</f>
        <v/>
      </c>
      <c r="B47" s="35" t="str">
        <f>IF('Sundry Debtor'!C53="","",IF('Sundry Debtor'!G53&lt;70000,'Sundry Debtor'!C53,""))</f>
        <v/>
      </c>
      <c r="C47" s="34" t="str">
        <f>IF('Sundry Debtor'!C53="","",IF('Sundry Debtor'!G53&gt;69999,'Sundry Debtor'!C53,""))</f>
        <v/>
      </c>
      <c r="D47" s="34" t="str">
        <f>IF('Sundry Debtor'!D53="","",'Sundry Debtor'!D53)</f>
        <v/>
      </c>
      <c r="E47" s="34" t="str">
        <f>IF('Sundry Debtor'!F53="","",'Sundry Debtor'!F53)</f>
        <v/>
      </c>
      <c r="F47" s="98" t="str">
        <f>IF('Sundry Debtor'!I53="","",IF('Sundry Debtor'!J53="D",'Sundry Debtor'!I53,""))</f>
        <v/>
      </c>
      <c r="G47" s="98" t="str">
        <f>IF('Sundry Debtor'!I53="","",IF('Sundry Debtor'!J53="C",'Sundry Debtor'!I53,""))</f>
        <v/>
      </c>
      <c r="H47" s="34" t="str">
        <f t="shared" si="7"/>
        <v/>
      </c>
      <c r="I47" s="34" t="str">
        <f t="shared" si="8"/>
        <v/>
      </c>
      <c r="K47" s="29" t="str">
        <f>IF('Sundry Debtor'!K53="","",CONCATENATE('Sundry Debtor'!K53," ",'Sundry Debtor'!O53))</f>
        <v/>
      </c>
    </row>
    <row r="48" spans="1:11" s="34" customFormat="1" x14ac:dyDescent="0.2">
      <c r="A48" s="35" t="str">
        <f>IF('Sundry Debtor'!G54="","",'Sundry Debtor'!G54)</f>
        <v/>
      </c>
      <c r="B48" s="35" t="str">
        <f>IF('Sundry Debtor'!C54="","",IF('Sundry Debtor'!G54&lt;70000,'Sundry Debtor'!C54,""))</f>
        <v/>
      </c>
      <c r="C48" s="34" t="str">
        <f>IF('Sundry Debtor'!C54="","",IF('Sundry Debtor'!G54&gt;69999,'Sundry Debtor'!C54,""))</f>
        <v/>
      </c>
      <c r="D48" s="34" t="str">
        <f>IF('Sundry Debtor'!D54="","",'Sundry Debtor'!D54)</f>
        <v/>
      </c>
      <c r="E48" s="34" t="str">
        <f>IF('Sundry Debtor'!F54="","",'Sundry Debtor'!F54)</f>
        <v/>
      </c>
      <c r="F48" s="98" t="str">
        <f>IF('Sundry Debtor'!I54="","",IF('Sundry Debtor'!J54="D",'Sundry Debtor'!I54,""))</f>
        <v/>
      </c>
      <c r="G48" s="98" t="str">
        <f>IF('Sundry Debtor'!I54="","",IF('Sundry Debtor'!J54="C",'Sundry Debtor'!I54,""))</f>
        <v/>
      </c>
      <c r="H48" s="34" t="str">
        <f t="shared" si="7"/>
        <v/>
      </c>
      <c r="I48" s="34" t="str">
        <f t="shared" si="8"/>
        <v/>
      </c>
      <c r="K48" s="29" t="str">
        <f>IF('Sundry Debtor'!K54="","",CONCATENATE('Sundry Debtor'!K54," ",'Sundry Debtor'!O54))</f>
        <v/>
      </c>
    </row>
    <row r="49" spans="1:11" s="34" customFormat="1" x14ac:dyDescent="0.2">
      <c r="A49" s="35" t="str">
        <f>IF('Sundry Debtor'!G55="","",'Sundry Debtor'!G55)</f>
        <v/>
      </c>
      <c r="B49" s="35" t="str">
        <f>IF('Sundry Debtor'!C55="","",IF('Sundry Debtor'!G55&lt;70000,'Sundry Debtor'!C55,""))</f>
        <v/>
      </c>
      <c r="C49" s="34" t="str">
        <f>IF('Sundry Debtor'!C55="","",IF('Sundry Debtor'!G55&gt;69999,'Sundry Debtor'!C55,""))</f>
        <v/>
      </c>
      <c r="D49" s="34" t="str">
        <f>IF('Sundry Debtor'!D55="","",'Sundry Debtor'!D55)</f>
        <v/>
      </c>
      <c r="E49" s="34" t="str">
        <f>IF('Sundry Debtor'!F55="","",'Sundry Debtor'!F55)</f>
        <v/>
      </c>
      <c r="F49" s="98" t="str">
        <f>IF('Sundry Debtor'!I55="","",IF('Sundry Debtor'!J55="D",'Sundry Debtor'!I55,""))</f>
        <v/>
      </c>
      <c r="G49" s="98" t="str">
        <f>IF('Sundry Debtor'!I55="","",IF('Sundry Debtor'!J55="C",'Sundry Debtor'!I55,""))</f>
        <v/>
      </c>
      <c r="H49" s="34" t="str">
        <f t="shared" si="7"/>
        <v/>
      </c>
      <c r="I49" s="34" t="str">
        <f t="shared" si="8"/>
        <v/>
      </c>
      <c r="K49" s="29" t="str">
        <f>IF('Sundry Debtor'!K55="","",CONCATENATE('Sundry Debtor'!K55," ",'Sundry Debtor'!O55))</f>
        <v/>
      </c>
    </row>
    <row r="50" spans="1:11" s="34" customFormat="1" x14ac:dyDescent="0.2">
      <c r="A50" s="35" t="str">
        <f>IF('Sundry Debtor'!G56="","",'Sundry Debtor'!G56)</f>
        <v/>
      </c>
      <c r="B50" s="35" t="str">
        <f>IF('Sundry Debtor'!C56="","",IF('Sundry Debtor'!G56&lt;70000,'Sundry Debtor'!C56,""))</f>
        <v/>
      </c>
      <c r="C50" s="34" t="str">
        <f>IF('Sundry Debtor'!C56="","",IF('Sundry Debtor'!G56&gt;69999,'Sundry Debtor'!C56,""))</f>
        <v/>
      </c>
      <c r="D50" s="34" t="str">
        <f>IF('Sundry Debtor'!D56="","",'Sundry Debtor'!D56)</f>
        <v/>
      </c>
      <c r="E50" s="34" t="str">
        <f>IF('Sundry Debtor'!F56="","",'Sundry Debtor'!F56)</f>
        <v/>
      </c>
      <c r="F50" s="98" t="str">
        <f>IF('Sundry Debtor'!I56="","",IF('Sundry Debtor'!J56="D",'Sundry Debtor'!I56,""))</f>
        <v/>
      </c>
      <c r="G50" s="98" t="str">
        <f>IF('Sundry Debtor'!I56="","",IF('Sundry Debtor'!J56="C",'Sundry Debtor'!I56,""))</f>
        <v/>
      </c>
      <c r="H50" s="34" t="str">
        <f t="shared" si="7"/>
        <v/>
      </c>
      <c r="I50" s="34" t="str">
        <f t="shared" si="8"/>
        <v/>
      </c>
      <c r="K50" s="29" t="str">
        <f>IF('Sundry Debtor'!K56="","",CONCATENATE('Sundry Debtor'!K56," ",'Sundry Debtor'!O56))</f>
        <v/>
      </c>
    </row>
    <row r="51" spans="1:11" s="34" customFormat="1" x14ac:dyDescent="0.2">
      <c r="A51" s="35" t="str">
        <f>IF('Sundry Debtor'!G57="","",'Sundry Debtor'!G57)</f>
        <v/>
      </c>
      <c r="B51" s="35" t="str">
        <f>IF('Sundry Debtor'!C57="","",IF('Sundry Debtor'!G57&lt;70000,'Sundry Debtor'!C57,""))</f>
        <v/>
      </c>
      <c r="C51" s="34" t="str">
        <f>IF('Sundry Debtor'!C57="","",IF('Sundry Debtor'!G57&gt;69999,'Sundry Debtor'!C57,""))</f>
        <v/>
      </c>
      <c r="D51" s="34" t="str">
        <f>IF('Sundry Debtor'!D57="","",'Sundry Debtor'!D57)</f>
        <v/>
      </c>
      <c r="E51" s="34" t="str">
        <f>IF('Sundry Debtor'!F57="","",'Sundry Debtor'!F57)</f>
        <v/>
      </c>
      <c r="F51" s="98" t="str">
        <f>IF('Sundry Debtor'!I57="","",IF('Sundry Debtor'!J57="D",'Sundry Debtor'!I57,""))</f>
        <v/>
      </c>
      <c r="G51" s="98" t="str">
        <f>IF('Sundry Debtor'!I57="","",IF('Sundry Debtor'!J57="C",'Sundry Debtor'!I57,""))</f>
        <v/>
      </c>
      <c r="H51" s="34" t="str">
        <f t="shared" si="7"/>
        <v/>
      </c>
      <c r="I51" s="34" t="str">
        <f t="shared" si="8"/>
        <v/>
      </c>
      <c r="K51" s="29" t="str">
        <f>IF('Sundry Debtor'!K57="","",CONCATENATE('Sundry Debtor'!K57," ",'Sundry Debtor'!O57))</f>
        <v/>
      </c>
    </row>
    <row r="52" spans="1:11" s="34" customFormat="1" x14ac:dyDescent="0.2">
      <c r="A52" s="35" t="str">
        <f>IF('Sundry Debtor'!G58="","",'Sundry Debtor'!G58)</f>
        <v/>
      </c>
      <c r="B52" s="35" t="str">
        <f>IF('Sundry Debtor'!C58="","",IF('Sundry Debtor'!G58&lt;70000,'Sundry Debtor'!C58,""))</f>
        <v/>
      </c>
      <c r="C52" s="34" t="str">
        <f>IF('Sundry Debtor'!C58="","",IF('Sundry Debtor'!G58&gt;69999,'Sundry Debtor'!C58,""))</f>
        <v/>
      </c>
      <c r="D52" s="34" t="str">
        <f>IF('Sundry Debtor'!D58="","",'Sundry Debtor'!D58)</f>
        <v/>
      </c>
      <c r="E52" s="34" t="str">
        <f>IF('Sundry Debtor'!F58="","",'Sundry Debtor'!F58)</f>
        <v/>
      </c>
      <c r="F52" s="98" t="str">
        <f>IF('Sundry Debtor'!I58="","",IF('Sundry Debtor'!J58="D",'Sundry Debtor'!I58,""))</f>
        <v/>
      </c>
      <c r="G52" s="98" t="str">
        <f>IF('Sundry Debtor'!I58="","",IF('Sundry Debtor'!J58="C",'Sundry Debtor'!I58,""))</f>
        <v/>
      </c>
      <c r="H52" s="34" t="str">
        <f t="shared" si="7"/>
        <v/>
      </c>
      <c r="I52" s="34" t="str">
        <f t="shared" si="8"/>
        <v/>
      </c>
      <c r="K52" s="29" t="str">
        <f>IF('Sundry Debtor'!K58="","",CONCATENATE('Sundry Debtor'!K58," ",'Sundry Debtor'!O58))</f>
        <v/>
      </c>
    </row>
    <row r="53" spans="1:11" s="34" customFormat="1" x14ac:dyDescent="0.2">
      <c r="A53" s="35" t="str">
        <f>IF('Sundry Debtor'!G59="","",'Sundry Debtor'!G59)</f>
        <v/>
      </c>
      <c r="B53" s="35" t="str">
        <f>IF('Sundry Debtor'!C59="","",IF('Sundry Debtor'!G59&lt;70000,'Sundry Debtor'!C59,""))</f>
        <v/>
      </c>
      <c r="C53" s="34" t="str">
        <f>IF('Sundry Debtor'!C59="","",IF('Sundry Debtor'!G59&gt;69999,'Sundry Debtor'!C59,""))</f>
        <v/>
      </c>
      <c r="D53" s="34" t="str">
        <f>IF('Sundry Debtor'!D59="","",'Sundry Debtor'!D59)</f>
        <v/>
      </c>
      <c r="E53" s="34" t="str">
        <f>IF('Sundry Debtor'!F59="","",'Sundry Debtor'!F59)</f>
        <v/>
      </c>
      <c r="F53" s="98" t="str">
        <f>IF('Sundry Debtor'!I59="","",IF('Sundry Debtor'!J59="D",'Sundry Debtor'!I59,""))</f>
        <v/>
      </c>
      <c r="G53" s="98" t="str">
        <f>IF('Sundry Debtor'!I59="","",IF('Sundry Debtor'!J59="C",'Sundry Debtor'!I59,""))</f>
        <v/>
      </c>
      <c r="H53" s="34" t="str">
        <f t="shared" si="7"/>
        <v/>
      </c>
      <c r="I53" s="34" t="str">
        <f t="shared" si="8"/>
        <v/>
      </c>
      <c r="K53" s="29" t="str">
        <f>IF('Sundry Debtor'!K59="","",CONCATENATE('Sundry Debtor'!K59," ",'Sundry Debtor'!O59))</f>
        <v/>
      </c>
    </row>
    <row r="54" spans="1:11" s="34" customFormat="1" x14ac:dyDescent="0.2">
      <c r="A54" s="35" t="str">
        <f>IF('Sundry Debtor'!G60="","",'Sundry Debtor'!G60)</f>
        <v/>
      </c>
      <c r="B54" s="35" t="str">
        <f>IF('Sundry Debtor'!C60="","",IF('Sundry Debtor'!G60&lt;70000,'Sundry Debtor'!C60,""))</f>
        <v/>
      </c>
      <c r="C54" s="34" t="str">
        <f>IF('Sundry Debtor'!C60="","",IF('Sundry Debtor'!G60&gt;69999,'Sundry Debtor'!C60,""))</f>
        <v/>
      </c>
      <c r="D54" s="34" t="str">
        <f>IF('Sundry Debtor'!D60="","",'Sundry Debtor'!D60)</f>
        <v/>
      </c>
      <c r="E54" s="34" t="str">
        <f>IF('Sundry Debtor'!F60="","",'Sundry Debtor'!F60)</f>
        <v/>
      </c>
      <c r="F54" s="98" t="str">
        <f>IF('Sundry Debtor'!I60="","",IF('Sundry Debtor'!J60="D",'Sundry Debtor'!I60,""))</f>
        <v/>
      </c>
      <c r="G54" s="98" t="str">
        <f>IF('Sundry Debtor'!I60="","",IF('Sundry Debtor'!J60="C",'Sundry Debtor'!I60,""))</f>
        <v/>
      </c>
      <c r="H54" s="34" t="str">
        <f t="shared" si="7"/>
        <v/>
      </c>
      <c r="I54" s="34" t="str">
        <f t="shared" si="8"/>
        <v/>
      </c>
      <c r="K54" s="29" t="str">
        <f>IF('Sundry Debtor'!K60="","",CONCATENATE('Sundry Debtor'!K60," ",'Sundry Debtor'!O60))</f>
        <v/>
      </c>
    </row>
    <row r="55" spans="1:11" s="34" customFormat="1" x14ac:dyDescent="0.2">
      <c r="A55" s="35" t="str">
        <f>IF('Sundry Debtor'!G61="","",'Sundry Debtor'!G61)</f>
        <v/>
      </c>
      <c r="B55" s="35" t="str">
        <f>IF('Sundry Debtor'!C61="","",IF('Sundry Debtor'!G61&lt;70000,'Sundry Debtor'!C61,""))</f>
        <v/>
      </c>
      <c r="C55" s="34" t="str">
        <f>IF('Sundry Debtor'!C61="","",IF('Sundry Debtor'!G61&gt;69999,'Sundry Debtor'!C61,""))</f>
        <v/>
      </c>
      <c r="D55" s="34" t="str">
        <f>IF('Sundry Debtor'!D61="","",'Sundry Debtor'!D61)</f>
        <v/>
      </c>
      <c r="E55" s="34" t="str">
        <f>IF('Sundry Debtor'!F61="","",'Sundry Debtor'!F61)</f>
        <v/>
      </c>
      <c r="F55" s="98" t="str">
        <f>IF('Sundry Debtor'!I61="","",IF('Sundry Debtor'!J61="D",'Sundry Debtor'!I61,""))</f>
        <v/>
      </c>
      <c r="G55" s="98" t="str">
        <f>IF('Sundry Debtor'!I61="","",IF('Sundry Debtor'!J61="C",'Sundry Debtor'!I61,""))</f>
        <v/>
      </c>
      <c r="H55" s="34" t="str">
        <f t="shared" si="7"/>
        <v/>
      </c>
      <c r="I55" s="34" t="str">
        <f t="shared" si="8"/>
        <v/>
      </c>
      <c r="K55" s="29" t="str">
        <f>IF('Sundry Debtor'!K61="","",CONCATENATE('Sundry Debtor'!K61," ",'Sundry Debtor'!O61))</f>
        <v/>
      </c>
    </row>
    <row r="56" spans="1:11" s="34" customFormat="1" x14ac:dyDescent="0.2">
      <c r="A56" s="35" t="str">
        <f>IF('Sundry Debtor'!G62="","",'Sundry Debtor'!G62)</f>
        <v/>
      </c>
      <c r="B56" s="35" t="str">
        <f>IF('Sundry Debtor'!C62="","",IF('Sundry Debtor'!G62&lt;70000,'Sundry Debtor'!C62,""))</f>
        <v/>
      </c>
      <c r="C56" s="34" t="str">
        <f>IF('Sundry Debtor'!C62="","",IF('Sundry Debtor'!G62&gt;69999,'Sundry Debtor'!C62,""))</f>
        <v/>
      </c>
      <c r="D56" s="34" t="str">
        <f>IF('Sundry Debtor'!D62="","",'Sundry Debtor'!D62)</f>
        <v/>
      </c>
      <c r="E56" s="34" t="str">
        <f>IF('Sundry Debtor'!F62="","",'Sundry Debtor'!F62)</f>
        <v/>
      </c>
      <c r="F56" s="98" t="str">
        <f>IF('Sundry Debtor'!I62="","",IF('Sundry Debtor'!J62="D",'Sundry Debtor'!I62,""))</f>
        <v/>
      </c>
      <c r="G56" s="98" t="str">
        <f>IF('Sundry Debtor'!I62="","",IF('Sundry Debtor'!J62="C",'Sundry Debtor'!I62,""))</f>
        <v/>
      </c>
      <c r="H56" s="34" t="str">
        <f t="shared" si="7"/>
        <v/>
      </c>
      <c r="I56" s="34" t="str">
        <f t="shared" si="8"/>
        <v/>
      </c>
      <c r="K56" s="29" t="str">
        <f>IF('Sundry Debtor'!K62="","",CONCATENATE('Sundry Debtor'!K62," ",'Sundry Debtor'!O62))</f>
        <v/>
      </c>
    </row>
    <row r="57" spans="1:11" s="34" customFormat="1" x14ac:dyDescent="0.2">
      <c r="A57" s="35" t="str">
        <f>IF('Sundry Debtor'!G63="","",'Sundry Debtor'!G63)</f>
        <v/>
      </c>
      <c r="B57" s="35" t="str">
        <f>IF('Sundry Debtor'!C63="","",IF('Sundry Debtor'!G63&lt;70000,'Sundry Debtor'!C63,""))</f>
        <v/>
      </c>
      <c r="C57" s="34" t="str">
        <f>IF('Sundry Debtor'!C63="","",IF('Sundry Debtor'!G63&gt;69999,'Sundry Debtor'!C63,""))</f>
        <v/>
      </c>
      <c r="D57" s="34" t="str">
        <f>IF('Sundry Debtor'!D63="","",'Sundry Debtor'!D63)</f>
        <v/>
      </c>
      <c r="E57" s="34" t="str">
        <f>IF('Sundry Debtor'!F63="","",'Sundry Debtor'!F63)</f>
        <v/>
      </c>
      <c r="F57" s="98" t="str">
        <f>IF('Sundry Debtor'!I63="","",IF('Sundry Debtor'!J63="D",'Sundry Debtor'!I63,""))</f>
        <v/>
      </c>
      <c r="G57" s="98" t="str">
        <f>IF('Sundry Debtor'!I63="","",IF('Sundry Debtor'!J63="C",'Sundry Debtor'!I63,""))</f>
        <v/>
      </c>
      <c r="H57" s="34" t="str">
        <f t="shared" si="7"/>
        <v/>
      </c>
      <c r="I57" s="34" t="str">
        <f t="shared" si="8"/>
        <v/>
      </c>
      <c r="K57" s="29" t="str">
        <f>IF('Sundry Debtor'!K63="","",CONCATENATE('Sundry Debtor'!K63," ",'Sundry Debtor'!O63))</f>
        <v/>
      </c>
    </row>
    <row r="58" spans="1:11" s="34" customFormat="1" x14ac:dyDescent="0.2">
      <c r="A58" s="35" t="str">
        <f>IF('Sundry Debtor'!G64="","",'Sundry Debtor'!G64)</f>
        <v/>
      </c>
      <c r="B58" s="35" t="str">
        <f>IF('Sundry Debtor'!C64="","",IF('Sundry Debtor'!G64&lt;70000,'Sundry Debtor'!C64,""))</f>
        <v/>
      </c>
      <c r="C58" s="34" t="str">
        <f>IF('Sundry Debtor'!C64="","",IF('Sundry Debtor'!G64&gt;69999,'Sundry Debtor'!C64,""))</f>
        <v/>
      </c>
      <c r="D58" s="34" t="str">
        <f>IF('Sundry Debtor'!D64="","",'Sundry Debtor'!D64)</f>
        <v/>
      </c>
      <c r="E58" s="34" t="str">
        <f>IF('Sundry Debtor'!F64="","",'Sundry Debtor'!F64)</f>
        <v/>
      </c>
      <c r="F58" s="98" t="str">
        <f>IF('Sundry Debtor'!I64="","",IF('Sundry Debtor'!J64="D",'Sundry Debtor'!I64,""))</f>
        <v/>
      </c>
      <c r="G58" s="98" t="str">
        <f>IF('Sundry Debtor'!I64="","",IF('Sundry Debtor'!J64="C",'Sundry Debtor'!I64,""))</f>
        <v/>
      </c>
      <c r="H58" s="34" t="str">
        <f t="shared" si="7"/>
        <v/>
      </c>
      <c r="I58" s="34" t="str">
        <f t="shared" si="8"/>
        <v/>
      </c>
      <c r="K58" s="29" t="str">
        <f>IF('Sundry Debtor'!K64="","",CONCATENATE('Sundry Debtor'!K64," ",'Sundry Debtor'!O64))</f>
        <v/>
      </c>
    </row>
    <row r="59" spans="1:11" s="34" customFormat="1" x14ac:dyDescent="0.2">
      <c r="A59" s="35" t="str">
        <f>IF('Sundry Debtor'!G65="","",'Sundry Debtor'!G65)</f>
        <v/>
      </c>
      <c r="B59" s="35" t="str">
        <f>IF('Sundry Debtor'!C65="","",IF('Sundry Debtor'!G65&lt;70000,'Sundry Debtor'!C65,""))</f>
        <v/>
      </c>
      <c r="C59" s="34" t="str">
        <f>IF('Sundry Debtor'!C65="","",IF('Sundry Debtor'!G65&gt;69999,'Sundry Debtor'!C65,""))</f>
        <v/>
      </c>
      <c r="D59" s="34" t="str">
        <f>IF('Sundry Debtor'!D65="","",'Sundry Debtor'!D65)</f>
        <v/>
      </c>
      <c r="E59" s="34" t="str">
        <f>IF('Sundry Debtor'!F65="","",'Sundry Debtor'!F65)</f>
        <v/>
      </c>
      <c r="F59" s="98" t="str">
        <f>IF('Sundry Debtor'!I65="","",IF('Sundry Debtor'!J65="D",'Sundry Debtor'!I65,""))</f>
        <v/>
      </c>
      <c r="G59" s="98" t="str">
        <f>IF('Sundry Debtor'!I65="","",IF('Sundry Debtor'!J65="C",'Sundry Debtor'!I65,""))</f>
        <v/>
      </c>
      <c r="H59" s="34" t="str">
        <f t="shared" si="7"/>
        <v/>
      </c>
      <c r="I59" s="34" t="str">
        <f t="shared" si="8"/>
        <v/>
      </c>
      <c r="K59" s="29" t="str">
        <f>IF('Sundry Debtor'!K65="","",CONCATENATE('Sundry Debtor'!K65," ",'Sundry Debtor'!O65))</f>
        <v/>
      </c>
    </row>
    <row r="60" spans="1:11" s="34" customFormat="1" x14ac:dyDescent="0.2">
      <c r="A60" s="35" t="str">
        <f>IF('Sundry Debtor'!G66="","",'Sundry Debtor'!G66)</f>
        <v/>
      </c>
      <c r="B60" s="35" t="str">
        <f>IF('Sundry Debtor'!C66="","",IF('Sundry Debtor'!G66&lt;70000,'Sundry Debtor'!C66,""))</f>
        <v/>
      </c>
      <c r="C60" s="34" t="str">
        <f>IF('Sundry Debtor'!C66="","",IF('Sundry Debtor'!G66&gt;69999,'Sundry Debtor'!C66,""))</f>
        <v/>
      </c>
      <c r="D60" s="34" t="str">
        <f>IF('Sundry Debtor'!D66="","",'Sundry Debtor'!D66)</f>
        <v/>
      </c>
      <c r="E60" s="34" t="str">
        <f>IF('Sundry Debtor'!F66="","",'Sundry Debtor'!F66)</f>
        <v/>
      </c>
      <c r="F60" s="98" t="str">
        <f>IF('Sundry Debtor'!I66="","",IF('Sundry Debtor'!J66="D",'Sundry Debtor'!I66,""))</f>
        <v/>
      </c>
      <c r="G60" s="98" t="str">
        <f>IF('Sundry Debtor'!I66="","",IF('Sundry Debtor'!J66="C",'Sundry Debtor'!I66,""))</f>
        <v/>
      </c>
      <c r="H60" s="34" t="str">
        <f t="shared" si="7"/>
        <v/>
      </c>
      <c r="I60" s="34" t="str">
        <f t="shared" si="8"/>
        <v/>
      </c>
      <c r="K60" s="29" t="str">
        <f>IF('Sundry Debtor'!K66="","",CONCATENATE('Sundry Debtor'!K66," ",'Sundry Debtor'!O66))</f>
        <v/>
      </c>
    </row>
    <row r="61" spans="1:11" s="34" customFormat="1" x14ac:dyDescent="0.2">
      <c r="A61" s="35" t="str">
        <f>IF('Sundry Debtor'!G67="","",'Sundry Debtor'!G67)</f>
        <v/>
      </c>
      <c r="B61" s="35" t="str">
        <f>IF('Sundry Debtor'!C67="","",IF('Sundry Debtor'!G67&lt;70000,'Sundry Debtor'!C67,""))</f>
        <v/>
      </c>
      <c r="C61" s="34" t="str">
        <f>IF('Sundry Debtor'!C67="","",IF('Sundry Debtor'!G67&gt;69999,'Sundry Debtor'!C67,""))</f>
        <v/>
      </c>
      <c r="D61" s="34" t="str">
        <f>IF('Sundry Debtor'!D67="","",'Sundry Debtor'!D67)</f>
        <v/>
      </c>
      <c r="E61" s="34" t="str">
        <f>IF('Sundry Debtor'!F67="","",'Sundry Debtor'!F67)</f>
        <v/>
      </c>
      <c r="F61" s="98" t="str">
        <f>IF('Sundry Debtor'!I67="","",IF('Sundry Debtor'!J67="D",'Sundry Debtor'!I67,""))</f>
        <v/>
      </c>
      <c r="G61" s="98" t="str">
        <f>IF('Sundry Debtor'!I67="","",IF('Sundry Debtor'!J67="C",'Sundry Debtor'!I67,""))</f>
        <v/>
      </c>
      <c r="H61" s="34" t="str">
        <f t="shared" si="7"/>
        <v/>
      </c>
      <c r="I61" s="34" t="str">
        <f t="shared" si="8"/>
        <v/>
      </c>
      <c r="K61" s="29" t="str">
        <f>IF('Sundry Debtor'!K67="","",CONCATENATE('Sundry Debtor'!K67," ",'Sundry Debtor'!O67))</f>
        <v/>
      </c>
    </row>
    <row r="62" spans="1:11" s="34" customFormat="1" x14ac:dyDescent="0.2">
      <c r="A62" s="35" t="str">
        <f>IF('Sundry Debtor'!G68="","",'Sundry Debtor'!G68)</f>
        <v/>
      </c>
      <c r="B62" s="35" t="str">
        <f>IF('Sundry Debtor'!C68="","",IF('Sundry Debtor'!G68&lt;70000,'Sundry Debtor'!C68,""))</f>
        <v/>
      </c>
      <c r="C62" s="34" t="str">
        <f>IF('Sundry Debtor'!C68="","",IF('Sundry Debtor'!G68&gt;69999,'Sundry Debtor'!C68,""))</f>
        <v/>
      </c>
      <c r="D62" s="34" t="str">
        <f>IF('Sundry Debtor'!D68="","",'Sundry Debtor'!D68)</f>
        <v/>
      </c>
      <c r="E62" s="34" t="str">
        <f>IF('Sundry Debtor'!F68="","",'Sundry Debtor'!F68)</f>
        <v/>
      </c>
      <c r="F62" s="98" t="str">
        <f>IF('Sundry Debtor'!I68="","",IF('Sundry Debtor'!J68="D",'Sundry Debtor'!I68,""))</f>
        <v/>
      </c>
      <c r="G62" s="98" t="str">
        <f>IF('Sundry Debtor'!I68="","",IF('Sundry Debtor'!J68="C",'Sundry Debtor'!I68,""))</f>
        <v/>
      </c>
      <c r="H62" s="34" t="str">
        <f t="shared" si="7"/>
        <v/>
      </c>
      <c r="I62" s="34" t="str">
        <f t="shared" si="8"/>
        <v/>
      </c>
      <c r="K62" s="29" t="str">
        <f>IF('Sundry Debtor'!K68="","",CONCATENATE('Sundry Debtor'!K68," ",'Sundry Debtor'!O68))</f>
        <v/>
      </c>
    </row>
    <row r="63" spans="1:11" s="34" customFormat="1" x14ac:dyDescent="0.2">
      <c r="A63" s="35" t="str">
        <f>IF('Sundry Debtor'!G69="","",'Sundry Debtor'!G69)</f>
        <v/>
      </c>
      <c r="B63" s="35" t="str">
        <f>IF('Sundry Debtor'!C69="","",IF('Sundry Debtor'!G69&lt;70000,'Sundry Debtor'!C69,""))</f>
        <v/>
      </c>
      <c r="C63" s="34" t="str">
        <f>IF('Sundry Debtor'!C69="","",IF('Sundry Debtor'!G69&gt;69999,'Sundry Debtor'!C69,""))</f>
        <v/>
      </c>
      <c r="D63" s="34" t="str">
        <f>IF('Sundry Debtor'!D69="","",'Sundry Debtor'!D69)</f>
        <v/>
      </c>
      <c r="E63" s="34" t="str">
        <f>IF('Sundry Debtor'!F69="","",'Sundry Debtor'!F69)</f>
        <v/>
      </c>
      <c r="F63" s="98" t="str">
        <f>IF('Sundry Debtor'!I69="","",IF('Sundry Debtor'!J69="D",'Sundry Debtor'!I69,""))</f>
        <v/>
      </c>
      <c r="G63" s="98" t="str">
        <f>IF('Sundry Debtor'!I69="","",IF('Sundry Debtor'!J69="C",'Sundry Debtor'!I69,""))</f>
        <v/>
      </c>
      <c r="H63" s="34" t="str">
        <f t="shared" si="7"/>
        <v/>
      </c>
      <c r="I63" s="34" t="str">
        <f t="shared" si="8"/>
        <v/>
      </c>
      <c r="K63" s="29" t="str">
        <f>IF('Sundry Debtor'!K69="","",CONCATENATE('Sundry Debtor'!K69," ",'Sundry Debtor'!O69))</f>
        <v/>
      </c>
    </row>
    <row r="64" spans="1:11" s="34" customFormat="1" x14ac:dyDescent="0.2">
      <c r="A64" s="35" t="str">
        <f>IF('Sundry Debtor'!G70="","",'Sundry Debtor'!G70)</f>
        <v/>
      </c>
      <c r="B64" s="35" t="str">
        <f>IF('Sundry Debtor'!C70="","",IF('Sundry Debtor'!G70&lt;70000,'Sundry Debtor'!C70,""))</f>
        <v/>
      </c>
      <c r="C64" s="34" t="str">
        <f>IF('Sundry Debtor'!C70="","",IF('Sundry Debtor'!G70&gt;69999,'Sundry Debtor'!C70,""))</f>
        <v/>
      </c>
      <c r="D64" s="34" t="str">
        <f>IF('Sundry Debtor'!D70="","",'Sundry Debtor'!D70)</f>
        <v/>
      </c>
      <c r="E64" s="34" t="str">
        <f>IF('Sundry Debtor'!F70="","",'Sundry Debtor'!F70)</f>
        <v/>
      </c>
      <c r="F64" s="98" t="str">
        <f>IF('Sundry Debtor'!I70="","",IF('Sundry Debtor'!J70="D",'Sundry Debtor'!I70,""))</f>
        <v/>
      </c>
      <c r="G64" s="98" t="str">
        <f>IF('Sundry Debtor'!I70="","",IF('Sundry Debtor'!J70="C",'Sundry Debtor'!I70,""))</f>
        <v/>
      </c>
      <c r="H64" s="34" t="str">
        <f t="shared" si="7"/>
        <v/>
      </c>
      <c r="I64" s="34" t="str">
        <f t="shared" si="8"/>
        <v/>
      </c>
      <c r="K64" s="29" t="str">
        <f>IF('Sundry Debtor'!K70="","",CONCATENATE('Sundry Debtor'!K70," ",'Sundry Debtor'!O70))</f>
        <v/>
      </c>
    </row>
    <row r="65" spans="1:11" s="34" customFormat="1" x14ac:dyDescent="0.2">
      <c r="A65" s="35" t="str">
        <f>IF('Sundry Debtor'!G71="","",'Sundry Debtor'!G71)</f>
        <v/>
      </c>
      <c r="B65" s="35" t="str">
        <f>IF('Sundry Debtor'!C71="","",IF('Sundry Debtor'!G71&lt;70000,'Sundry Debtor'!C71,""))</f>
        <v/>
      </c>
      <c r="C65" s="34" t="str">
        <f>IF('Sundry Debtor'!C71="","",IF('Sundry Debtor'!G71&gt;69999,'Sundry Debtor'!C71,""))</f>
        <v/>
      </c>
      <c r="D65" s="34" t="str">
        <f>IF('Sundry Debtor'!D71="","",'Sundry Debtor'!D71)</f>
        <v/>
      </c>
      <c r="E65" s="34" t="str">
        <f>IF('Sundry Debtor'!F71="","",'Sundry Debtor'!F71)</f>
        <v/>
      </c>
      <c r="F65" s="98" t="str">
        <f>IF('Sundry Debtor'!I71="","",IF('Sundry Debtor'!J71="D",'Sundry Debtor'!I71,""))</f>
        <v/>
      </c>
      <c r="G65" s="98" t="str">
        <f>IF('Sundry Debtor'!I71="","",IF('Sundry Debtor'!J71="C",'Sundry Debtor'!I71,""))</f>
        <v/>
      </c>
      <c r="H65" s="34" t="str">
        <f t="shared" si="7"/>
        <v/>
      </c>
      <c r="I65" s="34" t="str">
        <f t="shared" si="8"/>
        <v/>
      </c>
      <c r="K65" s="29" t="str">
        <f>IF('Sundry Debtor'!K71="","",CONCATENATE('Sundry Debtor'!K71," ",'Sundry Debtor'!O71))</f>
        <v/>
      </c>
    </row>
    <row r="66" spans="1:11" s="34" customFormat="1" x14ac:dyDescent="0.2">
      <c r="A66" s="35" t="str">
        <f>IF('Sundry Debtor'!G72="","",'Sundry Debtor'!G72)</f>
        <v/>
      </c>
      <c r="B66" s="35" t="str">
        <f>IF('Sundry Debtor'!C72="","",IF('Sundry Debtor'!G72&lt;70000,'Sundry Debtor'!C72,""))</f>
        <v/>
      </c>
      <c r="C66" s="34" t="str">
        <f>IF('Sundry Debtor'!C72="","",IF('Sundry Debtor'!G72&gt;69999,'Sundry Debtor'!C72,""))</f>
        <v/>
      </c>
      <c r="D66" s="34" t="str">
        <f>IF('Sundry Debtor'!D72="","",'Sundry Debtor'!D72)</f>
        <v/>
      </c>
      <c r="E66" s="34" t="str">
        <f>IF('Sundry Debtor'!F72="","",'Sundry Debtor'!F72)</f>
        <v/>
      </c>
      <c r="F66" s="98" t="str">
        <f>IF('Sundry Debtor'!I72="","",IF('Sundry Debtor'!J72="D",'Sundry Debtor'!I72,""))</f>
        <v/>
      </c>
      <c r="G66" s="98" t="str">
        <f>IF('Sundry Debtor'!I72="","",IF('Sundry Debtor'!J72="C",'Sundry Debtor'!I72,""))</f>
        <v/>
      </c>
      <c r="H66" s="34" t="str">
        <f t="shared" si="7"/>
        <v/>
      </c>
      <c r="I66" s="34" t="str">
        <f t="shared" si="8"/>
        <v/>
      </c>
      <c r="K66" s="29" t="str">
        <f>IF('Sundry Debtor'!K72="","",CONCATENATE('Sundry Debtor'!K72," ",'Sundry Debtor'!O72))</f>
        <v/>
      </c>
    </row>
    <row r="67" spans="1:11" s="34" customFormat="1" x14ac:dyDescent="0.2">
      <c r="A67" s="35" t="str">
        <f>IF('Sundry Debtor'!G73="","",'Sundry Debtor'!G73)</f>
        <v/>
      </c>
      <c r="B67" s="35" t="str">
        <f>IF('Sundry Debtor'!C73="","",IF('Sundry Debtor'!G73&lt;70000,'Sundry Debtor'!C73,""))</f>
        <v/>
      </c>
      <c r="C67" s="34" t="str">
        <f>IF('Sundry Debtor'!C73="","",IF('Sundry Debtor'!G73&gt;69999,'Sundry Debtor'!C73,""))</f>
        <v/>
      </c>
      <c r="D67" s="34" t="str">
        <f>IF('Sundry Debtor'!D73="","",'Sundry Debtor'!D73)</f>
        <v/>
      </c>
      <c r="E67" s="34" t="str">
        <f>IF('Sundry Debtor'!F73="","",'Sundry Debtor'!F73)</f>
        <v/>
      </c>
      <c r="F67" s="98" t="str">
        <f>IF('Sundry Debtor'!I73="","",IF('Sundry Debtor'!J73="D",'Sundry Debtor'!I73,""))</f>
        <v/>
      </c>
      <c r="G67" s="98" t="str">
        <f>IF('Sundry Debtor'!I73="","",IF('Sundry Debtor'!J73="C",'Sundry Debtor'!I73,""))</f>
        <v/>
      </c>
      <c r="H67" s="34" t="str">
        <f t="shared" si="7"/>
        <v/>
      </c>
      <c r="I67" s="34" t="str">
        <f t="shared" si="8"/>
        <v/>
      </c>
      <c r="K67" s="29" t="str">
        <f>IF('Sundry Debtor'!K73="","",CONCATENATE('Sundry Debtor'!K73," ",'Sundry Debtor'!O73))</f>
        <v/>
      </c>
    </row>
    <row r="68" spans="1:11" s="34" customFormat="1" x14ac:dyDescent="0.2">
      <c r="A68" s="35" t="str">
        <f>IF('Sundry Debtor'!G74="","",'Sundry Debtor'!G74)</f>
        <v/>
      </c>
      <c r="B68" s="35" t="str">
        <f>IF('Sundry Debtor'!C74="","",IF('Sundry Debtor'!G74&lt;70000,'Sundry Debtor'!C74,""))</f>
        <v/>
      </c>
      <c r="C68" s="34" t="str">
        <f>IF('Sundry Debtor'!C74="","",IF('Sundry Debtor'!G74&gt;69999,'Sundry Debtor'!C74,""))</f>
        <v/>
      </c>
      <c r="D68" s="34" t="str">
        <f>IF('Sundry Debtor'!D74="","",'Sundry Debtor'!D74)</f>
        <v/>
      </c>
      <c r="E68" s="34" t="str">
        <f>IF('Sundry Debtor'!F74="","",'Sundry Debtor'!F74)</f>
        <v/>
      </c>
      <c r="F68" s="98" t="str">
        <f>IF('Sundry Debtor'!I74="","",IF('Sundry Debtor'!J74="D",'Sundry Debtor'!I74,""))</f>
        <v/>
      </c>
      <c r="G68" s="98" t="str">
        <f>IF('Sundry Debtor'!I74="","",IF('Sundry Debtor'!J74="C",'Sundry Debtor'!I74,""))</f>
        <v/>
      </c>
      <c r="H68" s="34" t="str">
        <f t="shared" si="7"/>
        <v/>
      </c>
      <c r="I68" s="34" t="str">
        <f t="shared" si="8"/>
        <v/>
      </c>
      <c r="K68" s="29" t="str">
        <f>IF('Sundry Debtor'!K74="","",CONCATENATE('Sundry Debtor'!K74," ",'Sundry Debtor'!O74))</f>
        <v/>
      </c>
    </row>
    <row r="69" spans="1:11" s="34" customFormat="1" x14ac:dyDescent="0.2">
      <c r="A69" s="35" t="str">
        <f>IF('Sundry Debtor'!G75="","",'Sundry Debtor'!G75)</f>
        <v/>
      </c>
      <c r="B69" s="35" t="str">
        <f>IF('Sundry Debtor'!C75="","",IF('Sundry Debtor'!G75&lt;70000,'Sundry Debtor'!C75,""))</f>
        <v/>
      </c>
      <c r="C69" s="34" t="str">
        <f>IF('Sundry Debtor'!C75="","",IF('Sundry Debtor'!G75&gt;69999,'Sundry Debtor'!C75,""))</f>
        <v/>
      </c>
      <c r="D69" s="34" t="str">
        <f>IF('Sundry Debtor'!D75="","",'Sundry Debtor'!D75)</f>
        <v/>
      </c>
      <c r="E69" s="34" t="str">
        <f>IF('Sundry Debtor'!F75="","",'Sundry Debtor'!F75)</f>
        <v/>
      </c>
      <c r="F69" s="98" t="str">
        <f>IF('Sundry Debtor'!I75="","",IF('Sundry Debtor'!J75="D",'Sundry Debtor'!I75,""))</f>
        <v/>
      </c>
      <c r="G69" s="98" t="str">
        <f>IF('Sundry Debtor'!I75="","",IF('Sundry Debtor'!J75="C",'Sundry Debtor'!I75,""))</f>
        <v/>
      </c>
      <c r="H69" s="34" t="str">
        <f t="shared" si="7"/>
        <v/>
      </c>
      <c r="I69" s="34" t="str">
        <f t="shared" si="8"/>
        <v/>
      </c>
      <c r="K69" s="29" t="str">
        <f>IF('Sundry Debtor'!K75="","",CONCATENATE('Sundry Debtor'!K75," ",'Sundry Debtor'!O75))</f>
        <v/>
      </c>
    </row>
    <row r="70" spans="1:11" s="34" customFormat="1" x14ac:dyDescent="0.2">
      <c r="A70" s="35" t="str">
        <f>IF('Sundry Debtor'!G76="","",'Sundry Debtor'!G76)</f>
        <v/>
      </c>
      <c r="B70" s="35" t="str">
        <f>IF('Sundry Debtor'!C76="","",IF('Sundry Debtor'!G76&lt;70000,'Sundry Debtor'!C76,""))</f>
        <v/>
      </c>
      <c r="C70" s="34" t="str">
        <f>IF('Sundry Debtor'!C76="","",IF('Sundry Debtor'!G76&gt;69999,'Sundry Debtor'!C76,""))</f>
        <v/>
      </c>
      <c r="D70" s="34" t="str">
        <f>IF('Sundry Debtor'!D76="","",'Sundry Debtor'!D76)</f>
        <v/>
      </c>
      <c r="E70" s="34" t="str">
        <f>IF('Sundry Debtor'!F76="","",'Sundry Debtor'!F76)</f>
        <v/>
      </c>
      <c r="F70" s="98" t="str">
        <f>IF('Sundry Debtor'!I76="","",IF('Sundry Debtor'!J76="D",'Sundry Debtor'!I76,""))</f>
        <v/>
      </c>
      <c r="G70" s="98" t="str">
        <f>IF('Sundry Debtor'!I76="","",IF('Sundry Debtor'!J76="C",'Sundry Debtor'!I76,""))</f>
        <v/>
      </c>
      <c r="H70" s="34" t="str">
        <f t="shared" si="7"/>
        <v/>
      </c>
      <c r="I70" s="34" t="str">
        <f t="shared" si="8"/>
        <v/>
      </c>
      <c r="K70" s="29" t="str">
        <f>IF('Sundry Debtor'!K76="","",CONCATENATE('Sundry Debtor'!K76," ",'Sundry Debtor'!O76))</f>
        <v/>
      </c>
    </row>
    <row r="71" spans="1:11" s="34" customFormat="1" x14ac:dyDescent="0.2">
      <c r="A71" s="35" t="str">
        <f>IF('Sundry Debtor'!G77="","",'Sundry Debtor'!G77)</f>
        <v/>
      </c>
      <c r="B71" s="35" t="str">
        <f>IF('Sundry Debtor'!C77="","",IF('Sundry Debtor'!G77&lt;70000,'Sundry Debtor'!C77,""))</f>
        <v/>
      </c>
      <c r="C71" s="34" t="str">
        <f>IF('Sundry Debtor'!C77="","",IF('Sundry Debtor'!G77&gt;69999,'Sundry Debtor'!C77,""))</f>
        <v/>
      </c>
      <c r="D71" s="34" t="str">
        <f>IF('Sundry Debtor'!D77="","",'Sundry Debtor'!D77)</f>
        <v/>
      </c>
      <c r="E71" s="34" t="str">
        <f>IF('Sundry Debtor'!F77="","",'Sundry Debtor'!F77)</f>
        <v/>
      </c>
      <c r="F71" s="98" t="str">
        <f>IF('Sundry Debtor'!I77="","",IF('Sundry Debtor'!J77="D",'Sundry Debtor'!I77,""))</f>
        <v/>
      </c>
      <c r="G71" s="98" t="str">
        <f>IF('Sundry Debtor'!I77="","",IF('Sundry Debtor'!J77="C",'Sundry Debtor'!I77,""))</f>
        <v/>
      </c>
      <c r="H71" s="34" t="str">
        <f t="shared" si="7"/>
        <v/>
      </c>
      <c r="I71" s="34" t="str">
        <f t="shared" si="8"/>
        <v/>
      </c>
      <c r="K71" s="29" t="str">
        <f>IF('Sundry Debtor'!K77="","",CONCATENATE('Sundry Debtor'!K77," ",'Sundry Debtor'!O77))</f>
        <v/>
      </c>
    </row>
    <row r="72" spans="1:11" s="34" customFormat="1" x14ac:dyDescent="0.2">
      <c r="A72" s="35" t="str">
        <f>IF('Sundry Debtor'!G78="","",'Sundry Debtor'!G78)</f>
        <v/>
      </c>
      <c r="B72" s="35" t="str">
        <f>IF('Sundry Debtor'!C78="","",IF('Sundry Debtor'!G78&lt;70000,'Sundry Debtor'!C78,""))</f>
        <v/>
      </c>
      <c r="C72" s="34" t="str">
        <f>IF('Sundry Debtor'!C78="","",IF('Sundry Debtor'!G78&gt;69999,'Sundry Debtor'!C78,""))</f>
        <v/>
      </c>
      <c r="D72" s="34" t="str">
        <f>IF('Sundry Debtor'!D78="","",'Sundry Debtor'!D78)</f>
        <v/>
      </c>
      <c r="E72" s="34" t="str">
        <f>IF('Sundry Debtor'!F78="","",'Sundry Debtor'!F78)</f>
        <v/>
      </c>
      <c r="F72" s="98" t="str">
        <f>IF('Sundry Debtor'!I78="","",IF('Sundry Debtor'!J78="D",'Sundry Debtor'!I78,""))</f>
        <v/>
      </c>
      <c r="G72" s="98" t="str">
        <f>IF('Sundry Debtor'!I78="","",IF('Sundry Debtor'!J78="C",'Sundry Debtor'!I78,""))</f>
        <v/>
      </c>
      <c r="H72" s="34" t="str">
        <f t="shared" si="7"/>
        <v/>
      </c>
      <c r="I72" s="34" t="str">
        <f t="shared" si="8"/>
        <v/>
      </c>
      <c r="K72" s="29" t="str">
        <f>IF('Sundry Debtor'!K78="","",CONCATENATE('Sundry Debtor'!K78," ",'Sundry Debtor'!O78))</f>
        <v/>
      </c>
    </row>
    <row r="73" spans="1:11" s="34" customFormat="1" x14ac:dyDescent="0.2">
      <c r="A73" s="35" t="str">
        <f>IF('Sundry Debtor'!G79="","",'Sundry Debtor'!G79)</f>
        <v/>
      </c>
      <c r="B73" s="35" t="str">
        <f>IF('Sundry Debtor'!C79="","",IF('Sundry Debtor'!G79&lt;70000,'Sundry Debtor'!C79,""))</f>
        <v/>
      </c>
      <c r="C73" s="34" t="str">
        <f>IF('Sundry Debtor'!C79="","",IF('Sundry Debtor'!G79&gt;69999,'Sundry Debtor'!C79,""))</f>
        <v/>
      </c>
      <c r="D73" s="34" t="str">
        <f>IF('Sundry Debtor'!D79="","",'Sundry Debtor'!D79)</f>
        <v/>
      </c>
      <c r="E73" s="34" t="str">
        <f>IF('Sundry Debtor'!F79="","",'Sundry Debtor'!F79)</f>
        <v/>
      </c>
      <c r="F73" s="98" t="str">
        <f>IF('Sundry Debtor'!I79="","",IF('Sundry Debtor'!J79="D",'Sundry Debtor'!I79,""))</f>
        <v/>
      </c>
      <c r="G73" s="98" t="str">
        <f>IF('Sundry Debtor'!I79="","",IF('Sundry Debtor'!J79="C",'Sundry Debtor'!I79,""))</f>
        <v/>
      </c>
      <c r="H73" s="34" t="str">
        <f t="shared" si="7"/>
        <v/>
      </c>
      <c r="I73" s="34" t="str">
        <f t="shared" si="8"/>
        <v/>
      </c>
      <c r="K73" s="29" t="str">
        <f>IF('Sundry Debtor'!K79="","",CONCATENATE('Sundry Debtor'!K79," ",'Sundry Debtor'!O79))</f>
        <v/>
      </c>
    </row>
    <row r="74" spans="1:11" s="34" customFormat="1" x14ac:dyDescent="0.2">
      <c r="A74" s="35" t="str">
        <f>IF('Sundry Debtor'!G80="","",'Sundry Debtor'!G80)</f>
        <v/>
      </c>
      <c r="B74" s="35" t="str">
        <f>IF('Sundry Debtor'!C80="","",IF('Sundry Debtor'!G80&lt;70000,'Sundry Debtor'!C80,""))</f>
        <v/>
      </c>
      <c r="C74" s="34" t="str">
        <f>IF('Sundry Debtor'!C80="","",IF('Sundry Debtor'!G80&gt;69999,'Sundry Debtor'!C80,""))</f>
        <v/>
      </c>
      <c r="D74" s="34" t="str">
        <f>IF('Sundry Debtor'!D80="","",'Sundry Debtor'!D80)</f>
        <v/>
      </c>
      <c r="E74" s="34" t="str">
        <f>IF('Sundry Debtor'!F80="","",'Sundry Debtor'!F80)</f>
        <v/>
      </c>
      <c r="F74" s="98" t="str">
        <f>IF('Sundry Debtor'!I80="","",IF('Sundry Debtor'!J80="D",'Sundry Debtor'!I80,""))</f>
        <v/>
      </c>
      <c r="G74" s="98" t="str">
        <f>IF('Sundry Debtor'!I80="","",IF('Sundry Debtor'!J80="C",'Sundry Debtor'!I80,""))</f>
        <v/>
      </c>
      <c r="H74" s="34" t="str">
        <f t="shared" si="7"/>
        <v/>
      </c>
      <c r="I74" s="34" t="str">
        <f t="shared" si="8"/>
        <v/>
      </c>
      <c r="K74" s="29" t="str">
        <f>IF('Sundry Debtor'!K80="","",CONCATENATE('Sundry Debtor'!K80," ",'Sundry Debtor'!O80))</f>
        <v/>
      </c>
    </row>
    <row r="75" spans="1:11" s="34" customFormat="1" x14ac:dyDescent="0.2">
      <c r="A75" s="35" t="str">
        <f>IF('Sundry Debtor'!G81="","",'Sundry Debtor'!G81)</f>
        <v/>
      </c>
      <c r="B75" s="35" t="str">
        <f>IF('Sundry Debtor'!C81="","",IF('Sundry Debtor'!G81&lt;70000,'Sundry Debtor'!C81,""))</f>
        <v/>
      </c>
      <c r="C75" s="34" t="str">
        <f>IF('Sundry Debtor'!C81="","",IF('Sundry Debtor'!G81&gt;69999,'Sundry Debtor'!C81,""))</f>
        <v/>
      </c>
      <c r="D75" s="34" t="str">
        <f>IF('Sundry Debtor'!D81="","",'Sundry Debtor'!D81)</f>
        <v/>
      </c>
      <c r="E75" s="34" t="str">
        <f>IF('Sundry Debtor'!F81="","",'Sundry Debtor'!F81)</f>
        <v/>
      </c>
      <c r="F75" s="98" t="str">
        <f>IF('Sundry Debtor'!I81="","",IF('Sundry Debtor'!J81="D",'Sundry Debtor'!I81,""))</f>
        <v/>
      </c>
      <c r="G75" s="98" t="str">
        <f>IF('Sundry Debtor'!I81="","",IF('Sundry Debtor'!J81="C",'Sundry Debtor'!I81,""))</f>
        <v/>
      </c>
      <c r="H75" s="34" t="str">
        <f t="shared" si="7"/>
        <v/>
      </c>
      <c r="I75" s="34" t="str">
        <f t="shared" si="8"/>
        <v/>
      </c>
      <c r="K75" s="29" t="str">
        <f>IF('Sundry Debtor'!K81="","",CONCATENATE('Sundry Debtor'!K81," ",'Sundry Debtor'!O81))</f>
        <v/>
      </c>
    </row>
    <row r="76" spans="1:11" s="34" customFormat="1" x14ac:dyDescent="0.2">
      <c r="A76" s="35" t="str">
        <f>IF('Sundry Debtor'!G82="","",'Sundry Debtor'!G82)</f>
        <v/>
      </c>
      <c r="B76" s="35" t="str">
        <f>IF('Sundry Debtor'!C82="","",IF('Sundry Debtor'!G82&lt;70000,'Sundry Debtor'!C82,""))</f>
        <v/>
      </c>
      <c r="C76" s="34" t="str">
        <f>IF('Sundry Debtor'!C82="","",IF('Sundry Debtor'!G82&gt;69999,'Sundry Debtor'!C82,""))</f>
        <v/>
      </c>
      <c r="D76" s="34" t="str">
        <f>IF('Sundry Debtor'!D82="","",'Sundry Debtor'!D82)</f>
        <v/>
      </c>
      <c r="E76" s="34" t="str">
        <f>IF('Sundry Debtor'!F82="","",'Sundry Debtor'!F82)</f>
        <v/>
      </c>
      <c r="F76" s="98" t="str">
        <f>IF('Sundry Debtor'!I82="","",IF('Sundry Debtor'!J82="D",'Sundry Debtor'!I82,""))</f>
        <v/>
      </c>
      <c r="G76" s="98" t="str">
        <f>IF('Sundry Debtor'!I82="","",IF('Sundry Debtor'!J82="C",'Sundry Debtor'!I82,""))</f>
        <v/>
      </c>
      <c r="H76" s="34" t="str">
        <f t="shared" si="7"/>
        <v/>
      </c>
      <c r="I76" s="34" t="str">
        <f t="shared" si="8"/>
        <v/>
      </c>
      <c r="K76" s="29" t="str">
        <f>IF('Sundry Debtor'!K82="","",CONCATENATE('Sundry Debtor'!K82," ",'Sundry Debtor'!O82))</f>
        <v/>
      </c>
    </row>
    <row r="77" spans="1:11" s="34" customFormat="1" x14ac:dyDescent="0.2">
      <c r="A77" s="35" t="str">
        <f>IF('Sundry Debtor'!G83="","",'Sundry Debtor'!G83)</f>
        <v/>
      </c>
      <c r="B77" s="35" t="str">
        <f>IF('Sundry Debtor'!C83="","",IF('Sundry Debtor'!G83&lt;70000,'Sundry Debtor'!C83,""))</f>
        <v/>
      </c>
      <c r="C77" s="34" t="str">
        <f>IF('Sundry Debtor'!C83="","",IF('Sundry Debtor'!G83&gt;69999,'Sundry Debtor'!C83,""))</f>
        <v/>
      </c>
      <c r="D77" s="34" t="str">
        <f>IF('Sundry Debtor'!D83="","",'Sundry Debtor'!D83)</f>
        <v/>
      </c>
      <c r="E77" s="34" t="str">
        <f>IF('Sundry Debtor'!F83="","",'Sundry Debtor'!F83)</f>
        <v/>
      </c>
      <c r="F77" s="98" t="str">
        <f>IF('Sundry Debtor'!I83="","",IF('Sundry Debtor'!J83="D",'Sundry Debtor'!I83,""))</f>
        <v/>
      </c>
      <c r="G77" s="98" t="str">
        <f>IF('Sundry Debtor'!I83="","",IF('Sundry Debtor'!J83="C",'Sundry Debtor'!I83,""))</f>
        <v/>
      </c>
      <c r="H77" s="34" t="str">
        <f t="shared" si="7"/>
        <v/>
      </c>
      <c r="I77" s="34" t="str">
        <f t="shared" si="8"/>
        <v/>
      </c>
      <c r="K77" s="29" t="str">
        <f>IF('Sundry Debtor'!K83="","",CONCATENATE('Sundry Debtor'!K83," ",'Sundry Debtor'!O83))</f>
        <v/>
      </c>
    </row>
    <row r="78" spans="1:11" s="34" customFormat="1" x14ac:dyDescent="0.2">
      <c r="A78" s="35" t="str">
        <f>IF('Sundry Debtor'!G84="","",'Sundry Debtor'!G84)</f>
        <v/>
      </c>
      <c r="B78" s="35" t="str">
        <f>IF('Sundry Debtor'!C84="","",IF('Sundry Debtor'!G84&lt;70000,'Sundry Debtor'!C84,""))</f>
        <v/>
      </c>
      <c r="C78" s="34" t="str">
        <f>IF('Sundry Debtor'!C84="","",IF('Sundry Debtor'!G84&gt;69999,'Sundry Debtor'!C84,""))</f>
        <v/>
      </c>
      <c r="D78" s="34" t="str">
        <f>IF('Sundry Debtor'!D84="","",'Sundry Debtor'!D84)</f>
        <v/>
      </c>
      <c r="E78" s="34" t="str">
        <f>IF('Sundry Debtor'!F84="","",'Sundry Debtor'!F84)</f>
        <v/>
      </c>
      <c r="F78" s="98" t="str">
        <f>IF('Sundry Debtor'!I84="","",IF('Sundry Debtor'!J84="D",'Sundry Debtor'!I84,""))</f>
        <v/>
      </c>
      <c r="G78" s="98" t="str">
        <f>IF('Sundry Debtor'!I84="","",IF('Sundry Debtor'!J84="C",'Sundry Debtor'!I84,""))</f>
        <v/>
      </c>
      <c r="H78" s="34" t="str">
        <f t="shared" si="7"/>
        <v/>
      </c>
      <c r="I78" s="34" t="str">
        <f t="shared" si="8"/>
        <v/>
      </c>
      <c r="K78" s="29" t="str">
        <f>IF('Sundry Debtor'!K84="","",CONCATENATE('Sundry Debtor'!K84," ",'Sundry Debtor'!O84))</f>
        <v/>
      </c>
    </row>
    <row r="79" spans="1:11" s="34" customFormat="1" x14ac:dyDescent="0.2">
      <c r="A79" s="35" t="str">
        <f>IF('Sundry Debtor'!G85="","",'Sundry Debtor'!G85)</f>
        <v/>
      </c>
      <c r="B79" s="35" t="str">
        <f>IF('Sundry Debtor'!C85="","",IF('Sundry Debtor'!G85&lt;70000,'Sundry Debtor'!C85,""))</f>
        <v/>
      </c>
      <c r="C79" s="34" t="str">
        <f>IF('Sundry Debtor'!C85="","",IF('Sundry Debtor'!G85&gt;69999,'Sundry Debtor'!C85,""))</f>
        <v/>
      </c>
      <c r="D79" s="34" t="str">
        <f>IF('Sundry Debtor'!D85="","",'Sundry Debtor'!D85)</f>
        <v/>
      </c>
      <c r="E79" s="34" t="str">
        <f>IF('Sundry Debtor'!F85="","",'Sundry Debtor'!F85)</f>
        <v/>
      </c>
      <c r="F79" s="98" t="str">
        <f>IF('Sundry Debtor'!I85="","",IF('Sundry Debtor'!J85="D",'Sundry Debtor'!I85,""))</f>
        <v/>
      </c>
      <c r="G79" s="98" t="str">
        <f>IF('Sundry Debtor'!I85="","",IF('Sundry Debtor'!J85="C",'Sundry Debtor'!I85,""))</f>
        <v/>
      </c>
      <c r="H79" s="34" t="str">
        <f t="shared" si="7"/>
        <v/>
      </c>
      <c r="I79" s="34" t="str">
        <f t="shared" si="8"/>
        <v/>
      </c>
      <c r="K79" s="29" t="str">
        <f>IF('Sundry Debtor'!K85="","",CONCATENATE('Sundry Debtor'!K85," ",'Sundry Debtor'!O85))</f>
        <v/>
      </c>
    </row>
    <row r="80" spans="1:11" s="34" customFormat="1" x14ac:dyDescent="0.2">
      <c r="A80" s="35" t="str">
        <f>IF('Sundry Debtor'!G86="","",'Sundry Debtor'!G86)</f>
        <v/>
      </c>
      <c r="B80" s="35" t="str">
        <f>IF('Sundry Debtor'!C86="","",IF('Sundry Debtor'!G86&lt;70000,'Sundry Debtor'!C86,""))</f>
        <v/>
      </c>
      <c r="C80" s="34" t="str">
        <f>IF('Sundry Debtor'!C86="","",IF('Sundry Debtor'!G86&gt;69999,'Sundry Debtor'!C86,""))</f>
        <v/>
      </c>
      <c r="D80" s="34" t="str">
        <f>IF('Sundry Debtor'!D86="","",'Sundry Debtor'!D86)</f>
        <v/>
      </c>
      <c r="E80" s="34" t="str">
        <f>IF('Sundry Debtor'!F86="","",'Sundry Debtor'!F86)</f>
        <v/>
      </c>
      <c r="F80" s="98" t="str">
        <f>IF('Sundry Debtor'!I86="","",IF('Sundry Debtor'!J86="D",'Sundry Debtor'!I86,""))</f>
        <v/>
      </c>
      <c r="G80" s="98" t="str">
        <f>IF('Sundry Debtor'!I86="","",IF('Sundry Debtor'!J86="C",'Sundry Debtor'!I86,""))</f>
        <v/>
      </c>
      <c r="H80" s="34" t="str">
        <f t="shared" si="7"/>
        <v/>
      </c>
      <c r="I80" s="34" t="str">
        <f t="shared" si="8"/>
        <v/>
      </c>
      <c r="K80" s="29" t="str">
        <f>IF('Sundry Debtor'!K86="","",CONCATENATE('Sundry Debtor'!K86," ",'Sundry Debtor'!O86))</f>
        <v/>
      </c>
    </row>
    <row r="81" spans="1:11" s="34" customFormat="1" x14ac:dyDescent="0.2">
      <c r="A81" s="35" t="str">
        <f>IF('Sundry Debtor'!G87="","",'Sundry Debtor'!G87)</f>
        <v/>
      </c>
      <c r="B81" s="35" t="str">
        <f>IF('Sundry Debtor'!C87="","",IF('Sundry Debtor'!G87&lt;70000,'Sundry Debtor'!C87,""))</f>
        <v/>
      </c>
      <c r="C81" s="34" t="str">
        <f>IF('Sundry Debtor'!C87="","",IF('Sundry Debtor'!G87&gt;69999,'Sundry Debtor'!C87,""))</f>
        <v/>
      </c>
      <c r="D81" s="34" t="str">
        <f>IF('Sundry Debtor'!D87="","",'Sundry Debtor'!D87)</f>
        <v/>
      </c>
      <c r="E81" s="34" t="str">
        <f>IF('Sundry Debtor'!F87="","",'Sundry Debtor'!F87)</f>
        <v/>
      </c>
      <c r="F81" s="98" t="str">
        <f>IF('Sundry Debtor'!I87="","",IF('Sundry Debtor'!J87="D",'Sundry Debtor'!I87,""))</f>
        <v/>
      </c>
      <c r="G81" s="98" t="str">
        <f>IF('Sundry Debtor'!I87="","",IF('Sundry Debtor'!J87="C",'Sundry Debtor'!I87,""))</f>
        <v/>
      </c>
      <c r="H81" s="34" t="str">
        <f t="shared" si="7"/>
        <v/>
      </c>
      <c r="I81" s="34" t="str">
        <f t="shared" si="8"/>
        <v/>
      </c>
      <c r="K81" s="29" t="str">
        <f>IF('Sundry Debtor'!K87="","",CONCATENATE('Sundry Debtor'!K87," ",'Sundry Debtor'!O87))</f>
        <v/>
      </c>
    </row>
    <row r="82" spans="1:11" s="34" customFormat="1" x14ac:dyDescent="0.2">
      <c r="A82" s="35" t="str">
        <f>IF('Sundry Debtor'!G88="","",'Sundry Debtor'!G88)</f>
        <v/>
      </c>
      <c r="B82" s="35" t="str">
        <f>IF('Sundry Debtor'!C88="","",IF('Sundry Debtor'!G88&lt;70000,'Sundry Debtor'!C88,""))</f>
        <v/>
      </c>
      <c r="C82" s="34" t="str">
        <f>IF('Sundry Debtor'!C88="","",IF('Sundry Debtor'!G88&gt;69999,'Sundry Debtor'!C88,""))</f>
        <v/>
      </c>
      <c r="D82" s="34" t="str">
        <f>IF('Sundry Debtor'!D88="","",'Sundry Debtor'!D88)</f>
        <v/>
      </c>
      <c r="E82" s="34" t="str">
        <f>IF('Sundry Debtor'!F88="","",'Sundry Debtor'!F88)</f>
        <v/>
      </c>
      <c r="F82" s="98" t="str">
        <f>IF('Sundry Debtor'!I88="","",IF('Sundry Debtor'!J88="D",'Sundry Debtor'!I88,""))</f>
        <v/>
      </c>
      <c r="G82" s="98" t="str">
        <f>IF('Sundry Debtor'!I88="","",IF('Sundry Debtor'!J88="C",'Sundry Debtor'!I88,""))</f>
        <v/>
      </c>
      <c r="H82" s="34" t="str">
        <f t="shared" si="7"/>
        <v/>
      </c>
      <c r="I82" s="34" t="str">
        <f t="shared" si="8"/>
        <v/>
      </c>
      <c r="K82" s="29" t="str">
        <f>IF('Sundry Debtor'!K88="","",CONCATENATE('Sundry Debtor'!K88," ",'Sundry Debtor'!O88))</f>
        <v/>
      </c>
    </row>
    <row r="83" spans="1:11" s="34" customFormat="1" x14ac:dyDescent="0.2">
      <c r="A83" s="35" t="str">
        <f>IF('Sundry Debtor'!G89="","",'Sundry Debtor'!G89)</f>
        <v/>
      </c>
      <c r="B83" s="35" t="str">
        <f>IF('Sundry Debtor'!C89="","",IF('Sundry Debtor'!G89&lt;70000,'Sundry Debtor'!C89,""))</f>
        <v/>
      </c>
      <c r="C83" s="34" t="str">
        <f>IF('Sundry Debtor'!C89="","",IF('Sundry Debtor'!G89&gt;69999,'Sundry Debtor'!C89,""))</f>
        <v/>
      </c>
      <c r="D83" s="34" t="str">
        <f>IF('Sundry Debtor'!D89="","",'Sundry Debtor'!D89)</f>
        <v/>
      </c>
      <c r="E83" s="34" t="str">
        <f>IF('Sundry Debtor'!F89="","",'Sundry Debtor'!F89)</f>
        <v/>
      </c>
      <c r="F83" s="98" t="str">
        <f>IF('Sundry Debtor'!I89="","",IF('Sundry Debtor'!J89="D",'Sundry Debtor'!I89,""))</f>
        <v/>
      </c>
      <c r="G83" s="98" t="str">
        <f>IF('Sundry Debtor'!I89="","",IF('Sundry Debtor'!J89="C",'Sundry Debtor'!I89,""))</f>
        <v/>
      </c>
      <c r="H83" s="34" t="str">
        <f t="shared" si="7"/>
        <v/>
      </c>
      <c r="I83" s="34" t="str">
        <f t="shared" si="8"/>
        <v/>
      </c>
      <c r="K83" s="29" t="str">
        <f>IF('Sundry Debtor'!K89="","",CONCATENATE('Sundry Debtor'!K89," ",'Sundry Debtor'!O89))</f>
        <v/>
      </c>
    </row>
    <row r="84" spans="1:11" s="34" customFormat="1" x14ac:dyDescent="0.2">
      <c r="A84" s="35" t="str">
        <f>IF('Sundry Debtor'!G90="","",'Sundry Debtor'!G90)</f>
        <v/>
      </c>
      <c r="B84" s="35" t="str">
        <f>IF('Sundry Debtor'!C90="","",IF('Sundry Debtor'!G90&lt;70000,'Sundry Debtor'!C90,""))</f>
        <v/>
      </c>
      <c r="C84" s="34" t="str">
        <f>IF('Sundry Debtor'!C90="","",IF('Sundry Debtor'!G90&gt;69999,'Sundry Debtor'!C90,""))</f>
        <v/>
      </c>
      <c r="D84" s="34" t="str">
        <f>IF('Sundry Debtor'!D90="","",'Sundry Debtor'!D90)</f>
        <v/>
      </c>
      <c r="E84" s="34" t="str">
        <f>IF('Sundry Debtor'!F90="","",'Sundry Debtor'!F90)</f>
        <v/>
      </c>
      <c r="F84" s="98" t="str">
        <f>IF('Sundry Debtor'!I90="","",IF('Sundry Debtor'!J90="D",'Sundry Debtor'!I90,""))</f>
        <v/>
      </c>
      <c r="G84" s="98" t="str">
        <f>IF('Sundry Debtor'!I90="","",IF('Sundry Debtor'!J90="C",'Sundry Debtor'!I90,""))</f>
        <v/>
      </c>
      <c r="H84" s="34" t="str">
        <f t="shared" si="7"/>
        <v/>
      </c>
      <c r="I84" s="34" t="str">
        <f t="shared" si="8"/>
        <v/>
      </c>
      <c r="K84" s="29" t="str">
        <f>IF('Sundry Debtor'!K90="","",CONCATENATE('Sundry Debtor'!K90," ",'Sundry Debtor'!O90))</f>
        <v/>
      </c>
    </row>
    <row r="85" spans="1:11" s="34" customFormat="1" x14ac:dyDescent="0.2">
      <c r="A85" s="35" t="str">
        <f>IF('Sundry Debtor'!G91="","",'Sundry Debtor'!G91)</f>
        <v/>
      </c>
      <c r="B85" s="35" t="str">
        <f>IF('Sundry Debtor'!C91="","",IF('Sundry Debtor'!G91&lt;70000,'Sundry Debtor'!C91,""))</f>
        <v/>
      </c>
      <c r="C85" s="34" t="str">
        <f>IF('Sundry Debtor'!C91="","",IF('Sundry Debtor'!G91&gt;69999,'Sundry Debtor'!C91,""))</f>
        <v/>
      </c>
      <c r="D85" s="34" t="str">
        <f>IF('Sundry Debtor'!D91="","",'Sundry Debtor'!D91)</f>
        <v/>
      </c>
      <c r="E85" s="34" t="str">
        <f>IF('Sundry Debtor'!F91="","",'Sundry Debtor'!F91)</f>
        <v/>
      </c>
      <c r="F85" s="98" t="str">
        <f>IF('Sundry Debtor'!I91="","",IF('Sundry Debtor'!J91="D",'Sundry Debtor'!I91,""))</f>
        <v/>
      </c>
      <c r="G85" s="98" t="str">
        <f>IF('Sundry Debtor'!I91="","",IF('Sundry Debtor'!J91="C",'Sundry Debtor'!I91,""))</f>
        <v/>
      </c>
      <c r="H85" s="34" t="str">
        <f t="shared" si="7"/>
        <v/>
      </c>
      <c r="I85" s="34" t="str">
        <f t="shared" si="8"/>
        <v/>
      </c>
      <c r="K85" s="29" t="str">
        <f>IF('Sundry Debtor'!K91="","",CONCATENATE('Sundry Debtor'!K91," ",'Sundry Debtor'!O91))</f>
        <v/>
      </c>
    </row>
    <row r="86" spans="1:11" s="34" customFormat="1" x14ac:dyDescent="0.2">
      <c r="A86" s="35" t="str">
        <f>IF('Sundry Debtor'!G92="","",'Sundry Debtor'!G92)</f>
        <v/>
      </c>
      <c r="B86" s="35" t="str">
        <f>IF('Sundry Debtor'!C92="","",IF('Sundry Debtor'!G92&lt;70000,'Sundry Debtor'!C92,""))</f>
        <v/>
      </c>
      <c r="C86" s="34" t="str">
        <f>IF('Sundry Debtor'!C92="","",IF('Sundry Debtor'!G92&gt;69999,'Sundry Debtor'!C92,""))</f>
        <v/>
      </c>
      <c r="D86" s="34" t="str">
        <f>IF('Sundry Debtor'!D92="","",'Sundry Debtor'!D92)</f>
        <v/>
      </c>
      <c r="E86" s="34" t="str">
        <f>IF('Sundry Debtor'!F92="","",'Sundry Debtor'!F92)</f>
        <v/>
      </c>
      <c r="F86" s="98" t="str">
        <f>IF('Sundry Debtor'!I92="","",IF('Sundry Debtor'!J92="D",'Sundry Debtor'!I92,""))</f>
        <v/>
      </c>
      <c r="G86" s="98" t="str">
        <f>IF('Sundry Debtor'!I92="","",IF('Sundry Debtor'!J92="C",'Sundry Debtor'!I92,""))</f>
        <v/>
      </c>
      <c r="H86" s="34" t="str">
        <f t="shared" si="7"/>
        <v/>
      </c>
      <c r="I86" s="34" t="str">
        <f t="shared" si="8"/>
        <v/>
      </c>
      <c r="K86" s="29" t="str">
        <f>IF('Sundry Debtor'!K92="","",CONCATENATE('Sundry Debtor'!K92," ",'Sundry Debtor'!O92))</f>
        <v/>
      </c>
    </row>
    <row r="87" spans="1:11" s="34" customFormat="1" x14ac:dyDescent="0.2">
      <c r="A87" s="35" t="str">
        <f>IF('Sundry Debtor'!G93="","",'Sundry Debtor'!G93)</f>
        <v/>
      </c>
      <c r="B87" s="35" t="str">
        <f>IF('Sundry Debtor'!C93="","",IF('Sundry Debtor'!G93&lt;70000,'Sundry Debtor'!C93,""))</f>
        <v/>
      </c>
      <c r="C87" s="34" t="str">
        <f>IF('Sundry Debtor'!C93="","",IF('Sundry Debtor'!G93&gt;69999,'Sundry Debtor'!C93,""))</f>
        <v/>
      </c>
      <c r="D87" s="34" t="str">
        <f>IF('Sundry Debtor'!D93="","",'Sundry Debtor'!D93)</f>
        <v/>
      </c>
      <c r="E87" s="34" t="str">
        <f>IF('Sundry Debtor'!F93="","",'Sundry Debtor'!F93)</f>
        <v/>
      </c>
      <c r="F87" s="98" t="str">
        <f>IF('Sundry Debtor'!I93="","",IF('Sundry Debtor'!J93="D",'Sundry Debtor'!I93,""))</f>
        <v/>
      </c>
      <c r="G87" s="98" t="str">
        <f>IF('Sundry Debtor'!I93="","",IF('Sundry Debtor'!J93="C",'Sundry Debtor'!I93,""))</f>
        <v/>
      </c>
      <c r="H87" s="34" t="str">
        <f t="shared" si="7"/>
        <v/>
      </c>
      <c r="I87" s="34" t="str">
        <f t="shared" si="8"/>
        <v/>
      </c>
      <c r="K87" s="29" t="str">
        <f>IF('Sundry Debtor'!K93="","",CONCATENATE('Sundry Debtor'!K93," ",'Sundry Debtor'!O93))</f>
        <v/>
      </c>
    </row>
    <row r="88" spans="1:11" s="34" customFormat="1" x14ac:dyDescent="0.2">
      <c r="A88" s="35" t="str">
        <f>IF('Sundry Debtor'!G94="","",'Sundry Debtor'!G94)</f>
        <v/>
      </c>
      <c r="B88" s="35" t="str">
        <f>IF('Sundry Debtor'!C94="","",IF('Sundry Debtor'!G94&lt;70000,'Sundry Debtor'!C94,""))</f>
        <v/>
      </c>
      <c r="C88" s="34" t="str">
        <f>IF('Sundry Debtor'!C94="","",IF('Sundry Debtor'!G94&gt;69999,'Sundry Debtor'!C94,""))</f>
        <v/>
      </c>
      <c r="D88" s="34" t="str">
        <f>IF('Sundry Debtor'!D94="","",'Sundry Debtor'!D94)</f>
        <v/>
      </c>
      <c r="E88" s="34" t="str">
        <f>IF('Sundry Debtor'!F94="","",'Sundry Debtor'!F94)</f>
        <v/>
      </c>
      <c r="F88" s="98" t="str">
        <f>IF('Sundry Debtor'!I94="","",IF('Sundry Debtor'!J94="D",'Sundry Debtor'!I94,""))</f>
        <v/>
      </c>
      <c r="G88" s="98" t="str">
        <f>IF('Sundry Debtor'!I94="","",IF('Sundry Debtor'!J94="C",'Sundry Debtor'!I94,""))</f>
        <v/>
      </c>
      <c r="H88" s="34" t="str">
        <f t="shared" si="7"/>
        <v/>
      </c>
      <c r="I88" s="34" t="str">
        <f t="shared" si="8"/>
        <v/>
      </c>
      <c r="K88" s="29" t="str">
        <f>IF('Sundry Debtor'!K94="","",CONCATENATE('Sundry Debtor'!K94," ",'Sundry Debtor'!O94))</f>
        <v/>
      </c>
    </row>
    <row r="89" spans="1:11" s="34" customFormat="1" x14ac:dyDescent="0.2">
      <c r="A89" s="35" t="str">
        <f>IF('Sundry Debtor'!G95="","",'Sundry Debtor'!G95)</f>
        <v/>
      </c>
      <c r="B89" s="35" t="str">
        <f>IF('Sundry Debtor'!C95="","",IF('Sundry Debtor'!G95&lt;70000,'Sundry Debtor'!C95,""))</f>
        <v/>
      </c>
      <c r="C89" s="34" t="str">
        <f>IF('Sundry Debtor'!C95="","",IF('Sundry Debtor'!G95&gt;69999,'Sundry Debtor'!C95,""))</f>
        <v/>
      </c>
      <c r="D89" s="34" t="str">
        <f>IF('Sundry Debtor'!D95="","",'Sundry Debtor'!D95)</f>
        <v/>
      </c>
      <c r="E89" s="34" t="str">
        <f>IF('Sundry Debtor'!F95="","",'Sundry Debtor'!F95)</f>
        <v/>
      </c>
      <c r="F89" s="98" t="str">
        <f>IF('Sundry Debtor'!I95="","",IF('Sundry Debtor'!J95="D",'Sundry Debtor'!I95,""))</f>
        <v/>
      </c>
      <c r="G89" s="98" t="str">
        <f>IF('Sundry Debtor'!I95="","",IF('Sundry Debtor'!J95="C",'Sundry Debtor'!I95,""))</f>
        <v/>
      </c>
      <c r="H89" s="34" t="str">
        <f t="shared" si="7"/>
        <v/>
      </c>
      <c r="I89" s="34" t="str">
        <f t="shared" si="8"/>
        <v/>
      </c>
      <c r="K89" s="29" t="str">
        <f>IF('Sundry Debtor'!K95="","",CONCATENATE('Sundry Debtor'!K95," ",'Sundry Debtor'!O95))</f>
        <v/>
      </c>
    </row>
    <row r="90" spans="1:11" s="34" customFormat="1" x14ac:dyDescent="0.2">
      <c r="A90" s="35" t="str">
        <f>IF('Sundry Debtor'!G96="","",'Sundry Debtor'!G96)</f>
        <v/>
      </c>
      <c r="B90" s="35" t="str">
        <f>IF('Sundry Debtor'!C96="","",IF('Sundry Debtor'!G96&lt;70000,'Sundry Debtor'!C96,""))</f>
        <v/>
      </c>
      <c r="C90" s="34" t="str">
        <f>IF('Sundry Debtor'!C96="","",IF('Sundry Debtor'!G96&gt;69999,'Sundry Debtor'!C96,""))</f>
        <v/>
      </c>
      <c r="D90" s="34" t="str">
        <f>IF('Sundry Debtor'!D96="","",'Sundry Debtor'!D96)</f>
        <v/>
      </c>
      <c r="E90" s="34" t="str">
        <f>IF('Sundry Debtor'!F96="","",'Sundry Debtor'!F96)</f>
        <v/>
      </c>
      <c r="F90" s="98" t="str">
        <f>IF('Sundry Debtor'!I96="","",IF('Sundry Debtor'!J96="D",'Sundry Debtor'!I96,""))</f>
        <v/>
      </c>
      <c r="G90" s="98" t="str">
        <f>IF('Sundry Debtor'!I96="","",IF('Sundry Debtor'!J96="C",'Sundry Debtor'!I96,""))</f>
        <v/>
      </c>
      <c r="H90" s="34" t="str">
        <f t="shared" ref="H90:H153" si="9">IF(A90="","",IF(OR(A90=96030,A90=96040),"AN",IF(A90=80061,"VN",IF(LEFT(A90,1)="7","AN",IF(LEFT(A90,1)="8","AN","VN")))))</f>
        <v/>
      </c>
      <c r="I90" s="34" t="str">
        <f t="shared" ref="I90:I153" si="10">IF(A90="","",1000)</f>
        <v/>
      </c>
      <c r="K90" s="29" t="str">
        <f>IF('Sundry Debtor'!K96="","",CONCATENATE('Sundry Debtor'!K96," ",'Sundry Debtor'!O96))</f>
        <v/>
      </c>
    </row>
    <row r="91" spans="1:11" s="34" customFormat="1" x14ac:dyDescent="0.2">
      <c r="A91" s="35" t="str">
        <f>IF('Sundry Debtor'!G97="","",'Sundry Debtor'!G97)</f>
        <v/>
      </c>
      <c r="B91" s="35" t="str">
        <f>IF('Sundry Debtor'!C97="","",IF('Sundry Debtor'!G97&lt;70000,'Sundry Debtor'!C97,""))</f>
        <v/>
      </c>
      <c r="C91" s="34" t="str">
        <f>IF('Sundry Debtor'!C97="","",IF('Sundry Debtor'!G97&gt;69999,'Sundry Debtor'!C97,""))</f>
        <v/>
      </c>
      <c r="D91" s="34" t="str">
        <f>IF('Sundry Debtor'!D97="","",'Sundry Debtor'!D97)</f>
        <v/>
      </c>
      <c r="E91" s="34" t="str">
        <f>IF('Sundry Debtor'!F97="","",'Sundry Debtor'!F97)</f>
        <v/>
      </c>
      <c r="F91" s="98" t="str">
        <f>IF('Sundry Debtor'!I97="","",IF('Sundry Debtor'!J97="D",'Sundry Debtor'!I97,""))</f>
        <v/>
      </c>
      <c r="G91" s="98" t="str">
        <f>IF('Sundry Debtor'!I97="","",IF('Sundry Debtor'!J97="C",'Sundry Debtor'!I97,""))</f>
        <v/>
      </c>
      <c r="H91" s="34" t="str">
        <f t="shared" si="9"/>
        <v/>
      </c>
      <c r="I91" s="34" t="str">
        <f t="shared" si="10"/>
        <v/>
      </c>
      <c r="K91" s="29" t="str">
        <f>IF('Sundry Debtor'!K97="","",CONCATENATE('Sundry Debtor'!K97," ",'Sundry Debtor'!O97))</f>
        <v/>
      </c>
    </row>
    <row r="92" spans="1:11" s="34" customFormat="1" x14ac:dyDescent="0.2">
      <c r="A92" s="35" t="str">
        <f>IF('Sundry Debtor'!G98="","",'Sundry Debtor'!G98)</f>
        <v/>
      </c>
      <c r="B92" s="35" t="str">
        <f>IF('Sundry Debtor'!C98="","",IF('Sundry Debtor'!G98&lt;70000,'Sundry Debtor'!C98,""))</f>
        <v/>
      </c>
      <c r="C92" s="34" t="str">
        <f>IF('Sundry Debtor'!C98="","",IF('Sundry Debtor'!G98&gt;69999,'Sundry Debtor'!C98,""))</f>
        <v/>
      </c>
      <c r="D92" s="34" t="str">
        <f>IF('Sundry Debtor'!D98="","",'Sundry Debtor'!D98)</f>
        <v/>
      </c>
      <c r="E92" s="34" t="str">
        <f>IF('Sundry Debtor'!F98="","",'Sundry Debtor'!F98)</f>
        <v/>
      </c>
      <c r="F92" s="98" t="str">
        <f>IF('Sundry Debtor'!I98="","",IF('Sundry Debtor'!J98="D",'Sundry Debtor'!I98,""))</f>
        <v/>
      </c>
      <c r="G92" s="98" t="str">
        <f>IF('Sundry Debtor'!I98="","",IF('Sundry Debtor'!J98="C",'Sundry Debtor'!I98,""))</f>
        <v/>
      </c>
      <c r="H92" s="34" t="str">
        <f t="shared" si="9"/>
        <v/>
      </c>
      <c r="I92" s="34" t="str">
        <f t="shared" si="10"/>
        <v/>
      </c>
      <c r="K92" s="29" t="str">
        <f>IF('Sundry Debtor'!K98="","",CONCATENATE('Sundry Debtor'!K98," ",'Sundry Debtor'!O98))</f>
        <v/>
      </c>
    </row>
    <row r="93" spans="1:11" s="34" customFormat="1" x14ac:dyDescent="0.2">
      <c r="A93" s="35" t="str">
        <f>IF('Sundry Debtor'!G99="","",'Sundry Debtor'!G99)</f>
        <v/>
      </c>
      <c r="B93" s="35" t="str">
        <f>IF('Sundry Debtor'!C99="","",IF('Sundry Debtor'!G99&lt;70000,'Sundry Debtor'!C99,""))</f>
        <v/>
      </c>
      <c r="C93" s="34" t="str">
        <f>IF('Sundry Debtor'!C99="","",IF('Sundry Debtor'!G99&gt;69999,'Sundry Debtor'!C99,""))</f>
        <v/>
      </c>
      <c r="D93" s="34" t="str">
        <f>IF('Sundry Debtor'!D99="","",'Sundry Debtor'!D99)</f>
        <v/>
      </c>
      <c r="E93" s="34" t="str">
        <f>IF('Sundry Debtor'!F99="","",'Sundry Debtor'!F99)</f>
        <v/>
      </c>
      <c r="F93" s="98" t="str">
        <f>IF('Sundry Debtor'!I99="","",IF('Sundry Debtor'!J99="D",'Sundry Debtor'!I99,""))</f>
        <v/>
      </c>
      <c r="G93" s="98" t="str">
        <f>IF('Sundry Debtor'!I99="","",IF('Sundry Debtor'!J99="C",'Sundry Debtor'!I99,""))</f>
        <v/>
      </c>
      <c r="H93" s="34" t="str">
        <f t="shared" si="9"/>
        <v/>
      </c>
      <c r="I93" s="34" t="str">
        <f t="shared" si="10"/>
        <v/>
      </c>
      <c r="K93" s="29" t="str">
        <f>IF('Sundry Debtor'!K99="","",CONCATENATE('Sundry Debtor'!K99," ",'Sundry Debtor'!O99))</f>
        <v/>
      </c>
    </row>
    <row r="94" spans="1:11" s="34" customFormat="1" x14ac:dyDescent="0.2">
      <c r="A94" s="35" t="str">
        <f>IF('Sundry Debtor'!G100="","",'Sundry Debtor'!G100)</f>
        <v/>
      </c>
      <c r="B94" s="35" t="str">
        <f>IF('Sundry Debtor'!C100="","",IF('Sundry Debtor'!G100&lt;70000,'Sundry Debtor'!C100,""))</f>
        <v/>
      </c>
      <c r="C94" s="34" t="str">
        <f>IF('Sundry Debtor'!C100="","",IF('Sundry Debtor'!G100&gt;69999,'Sundry Debtor'!C100,""))</f>
        <v/>
      </c>
      <c r="D94" s="34" t="str">
        <f>IF('Sundry Debtor'!D100="","",'Sundry Debtor'!D100)</f>
        <v/>
      </c>
      <c r="E94" s="34" t="str">
        <f>IF('Sundry Debtor'!F100="","",'Sundry Debtor'!F100)</f>
        <v/>
      </c>
      <c r="F94" s="98" t="str">
        <f>IF('Sundry Debtor'!I100="","",IF('Sundry Debtor'!J100="D",'Sundry Debtor'!I100,""))</f>
        <v/>
      </c>
      <c r="G94" s="98" t="str">
        <f>IF('Sundry Debtor'!I100="","",IF('Sundry Debtor'!J100="C",'Sundry Debtor'!I100,""))</f>
        <v/>
      </c>
      <c r="H94" s="34" t="str">
        <f t="shared" si="9"/>
        <v/>
      </c>
      <c r="I94" s="34" t="str">
        <f t="shared" si="10"/>
        <v/>
      </c>
      <c r="K94" s="29" t="str">
        <f>IF('Sundry Debtor'!K100="","",CONCATENATE('Sundry Debtor'!K100," ",'Sundry Debtor'!O100))</f>
        <v/>
      </c>
    </row>
    <row r="95" spans="1:11" s="34" customFormat="1" x14ac:dyDescent="0.2">
      <c r="A95" s="35" t="str">
        <f>IF('Sundry Debtor'!G101="","",'Sundry Debtor'!G101)</f>
        <v/>
      </c>
      <c r="B95" s="35" t="str">
        <f>IF('Sundry Debtor'!C101="","",IF('Sundry Debtor'!G101&lt;70000,'Sundry Debtor'!C101,""))</f>
        <v/>
      </c>
      <c r="C95" s="34" t="str">
        <f>IF('Sundry Debtor'!C101="","",IF('Sundry Debtor'!G101&gt;69999,'Sundry Debtor'!C101,""))</f>
        <v/>
      </c>
      <c r="D95" s="34" t="str">
        <f>IF('Sundry Debtor'!D101="","",'Sundry Debtor'!D101)</f>
        <v/>
      </c>
      <c r="E95" s="34" t="str">
        <f>IF('Sundry Debtor'!F101="","",'Sundry Debtor'!F101)</f>
        <v/>
      </c>
      <c r="F95" s="98" t="str">
        <f>IF('Sundry Debtor'!I101="","",IF('Sundry Debtor'!J101="D",'Sundry Debtor'!I101,""))</f>
        <v/>
      </c>
      <c r="G95" s="98" t="str">
        <f>IF('Sundry Debtor'!I101="","",IF('Sundry Debtor'!J101="C",'Sundry Debtor'!I101,""))</f>
        <v/>
      </c>
      <c r="H95" s="34" t="str">
        <f t="shared" si="9"/>
        <v/>
      </c>
      <c r="I95" s="34" t="str">
        <f t="shared" si="10"/>
        <v/>
      </c>
      <c r="K95" s="29" t="str">
        <f>IF('Sundry Debtor'!K101="","",CONCATENATE('Sundry Debtor'!K101," ",'Sundry Debtor'!O101))</f>
        <v/>
      </c>
    </row>
    <row r="96" spans="1:11" s="34" customFormat="1" x14ac:dyDescent="0.2">
      <c r="A96" s="35" t="str">
        <f>IF('Sundry Debtor'!G102="","",'Sundry Debtor'!G102)</f>
        <v/>
      </c>
      <c r="B96" s="35" t="str">
        <f>IF('Sundry Debtor'!C102="","",IF('Sundry Debtor'!G102&lt;70000,'Sundry Debtor'!C102,""))</f>
        <v/>
      </c>
      <c r="C96" s="34" t="str">
        <f>IF('Sundry Debtor'!C102="","",IF('Sundry Debtor'!G102&gt;69999,'Sundry Debtor'!C102,""))</f>
        <v/>
      </c>
      <c r="D96" s="34" t="str">
        <f>IF('Sundry Debtor'!D102="","",'Sundry Debtor'!D102)</f>
        <v/>
      </c>
      <c r="E96" s="34" t="str">
        <f>IF('Sundry Debtor'!F102="","",'Sundry Debtor'!F102)</f>
        <v/>
      </c>
      <c r="F96" s="98" t="str">
        <f>IF('Sundry Debtor'!I102="","",IF('Sundry Debtor'!J102="D",'Sundry Debtor'!I102,""))</f>
        <v/>
      </c>
      <c r="G96" s="98" t="str">
        <f>IF('Sundry Debtor'!I102="","",IF('Sundry Debtor'!J102="C",'Sundry Debtor'!I102,""))</f>
        <v/>
      </c>
      <c r="H96" s="34" t="str">
        <f t="shared" si="9"/>
        <v/>
      </c>
      <c r="I96" s="34" t="str">
        <f t="shared" si="10"/>
        <v/>
      </c>
      <c r="K96" s="29" t="str">
        <f>IF('Sundry Debtor'!K102="","",CONCATENATE('Sundry Debtor'!K102," ",'Sundry Debtor'!O102))</f>
        <v/>
      </c>
    </row>
    <row r="97" spans="1:11" s="34" customFormat="1" x14ac:dyDescent="0.2">
      <c r="A97" s="35" t="str">
        <f>IF('Sundry Debtor'!G103="","",'Sundry Debtor'!G103)</f>
        <v/>
      </c>
      <c r="B97" s="35" t="str">
        <f>IF('Sundry Debtor'!C103="","",IF('Sundry Debtor'!G103&lt;70000,'Sundry Debtor'!C103,""))</f>
        <v/>
      </c>
      <c r="C97" s="34" t="str">
        <f>IF('Sundry Debtor'!C103="","",IF('Sundry Debtor'!G103&gt;69999,'Sundry Debtor'!C103,""))</f>
        <v/>
      </c>
      <c r="D97" s="34" t="str">
        <f>IF('Sundry Debtor'!D103="","",'Sundry Debtor'!D103)</f>
        <v/>
      </c>
      <c r="E97" s="34" t="str">
        <f>IF('Sundry Debtor'!F103="","",'Sundry Debtor'!F103)</f>
        <v/>
      </c>
      <c r="F97" s="98" t="str">
        <f>IF('Sundry Debtor'!I103="","",IF('Sundry Debtor'!J103="D",'Sundry Debtor'!I103,""))</f>
        <v/>
      </c>
      <c r="G97" s="98" t="str">
        <f>IF('Sundry Debtor'!I103="","",IF('Sundry Debtor'!J103="C",'Sundry Debtor'!I103,""))</f>
        <v/>
      </c>
      <c r="H97" s="34" t="str">
        <f t="shared" si="9"/>
        <v/>
      </c>
      <c r="I97" s="34" t="str">
        <f t="shared" si="10"/>
        <v/>
      </c>
      <c r="K97" s="29" t="str">
        <f>IF('Sundry Debtor'!K103="","",CONCATENATE('Sundry Debtor'!K103," ",'Sundry Debtor'!O103))</f>
        <v/>
      </c>
    </row>
    <row r="98" spans="1:11" s="34" customFormat="1" x14ac:dyDescent="0.2">
      <c r="A98" s="35" t="str">
        <f>IF('Sundry Debtor'!G104="","",'Sundry Debtor'!G104)</f>
        <v/>
      </c>
      <c r="B98" s="35" t="str">
        <f>IF('Sundry Debtor'!C104="","",IF('Sundry Debtor'!G104&lt;70000,'Sundry Debtor'!C104,""))</f>
        <v/>
      </c>
      <c r="C98" s="34" t="str">
        <f>IF('Sundry Debtor'!C104="","",IF('Sundry Debtor'!G104&gt;69999,'Sundry Debtor'!C104,""))</f>
        <v/>
      </c>
      <c r="D98" s="34" t="str">
        <f>IF('Sundry Debtor'!D104="","",'Sundry Debtor'!D104)</f>
        <v/>
      </c>
      <c r="E98" s="34" t="str">
        <f>IF('Sundry Debtor'!F104="","",'Sundry Debtor'!F104)</f>
        <v/>
      </c>
      <c r="F98" s="98" t="str">
        <f>IF('Sundry Debtor'!I104="","",IF('Sundry Debtor'!J104="D",'Sundry Debtor'!I104,""))</f>
        <v/>
      </c>
      <c r="G98" s="98" t="str">
        <f>IF('Sundry Debtor'!I104="","",IF('Sundry Debtor'!J104="C",'Sundry Debtor'!I104,""))</f>
        <v/>
      </c>
      <c r="H98" s="34" t="str">
        <f t="shared" si="9"/>
        <v/>
      </c>
      <c r="I98" s="34" t="str">
        <f t="shared" si="10"/>
        <v/>
      </c>
      <c r="K98" s="29" t="str">
        <f>IF('Sundry Debtor'!K104="","",CONCATENATE('Sundry Debtor'!K104," ",'Sundry Debtor'!O104))</f>
        <v/>
      </c>
    </row>
    <row r="99" spans="1:11" s="34" customFormat="1" x14ac:dyDescent="0.2">
      <c r="A99" s="35" t="str">
        <f>IF('Sundry Debtor'!G105="","",'Sundry Debtor'!G105)</f>
        <v/>
      </c>
      <c r="B99" s="35" t="str">
        <f>IF('Sundry Debtor'!C105="","",IF('Sundry Debtor'!G105&lt;70000,'Sundry Debtor'!C105,""))</f>
        <v/>
      </c>
      <c r="C99" s="34" t="str">
        <f>IF('Sundry Debtor'!C105="","",IF('Sundry Debtor'!G105&gt;69999,'Sundry Debtor'!C105,""))</f>
        <v/>
      </c>
      <c r="D99" s="34" t="str">
        <f>IF('Sundry Debtor'!D105="","",'Sundry Debtor'!D105)</f>
        <v/>
      </c>
      <c r="E99" s="34" t="str">
        <f>IF('Sundry Debtor'!F105="","",'Sundry Debtor'!F105)</f>
        <v/>
      </c>
      <c r="F99" s="98" t="str">
        <f>IF('Sundry Debtor'!I105="","",IF('Sundry Debtor'!J105="D",'Sundry Debtor'!I105,""))</f>
        <v/>
      </c>
      <c r="G99" s="98" t="str">
        <f>IF('Sundry Debtor'!I105="","",IF('Sundry Debtor'!J105="C",'Sundry Debtor'!I105,""))</f>
        <v/>
      </c>
      <c r="H99" s="34" t="str">
        <f t="shared" si="9"/>
        <v/>
      </c>
      <c r="I99" s="34" t="str">
        <f t="shared" si="10"/>
        <v/>
      </c>
      <c r="K99" s="29" t="str">
        <f>IF('Sundry Debtor'!K105="","",CONCATENATE('Sundry Debtor'!K105," ",'Sundry Debtor'!O105))</f>
        <v/>
      </c>
    </row>
    <row r="100" spans="1:11" s="34" customFormat="1" x14ac:dyDescent="0.2">
      <c r="A100" s="35" t="str">
        <f>IF('Sundry Debtor'!G106="","",'Sundry Debtor'!G106)</f>
        <v/>
      </c>
      <c r="B100" s="35" t="str">
        <f>IF('Sundry Debtor'!C106="","",IF('Sundry Debtor'!G106&lt;70000,'Sundry Debtor'!C106,""))</f>
        <v/>
      </c>
      <c r="C100" s="34" t="str">
        <f>IF('Sundry Debtor'!C106="","",IF('Sundry Debtor'!G106&gt;69999,'Sundry Debtor'!C106,""))</f>
        <v/>
      </c>
      <c r="D100" s="34" t="str">
        <f>IF('Sundry Debtor'!D106="","",'Sundry Debtor'!D106)</f>
        <v/>
      </c>
      <c r="E100" s="34" t="str">
        <f>IF('Sundry Debtor'!F106="","",'Sundry Debtor'!F106)</f>
        <v/>
      </c>
      <c r="F100" s="98" t="str">
        <f>IF('Sundry Debtor'!I106="","",IF('Sundry Debtor'!J106="D",'Sundry Debtor'!I106,""))</f>
        <v/>
      </c>
      <c r="G100" s="98" t="str">
        <f>IF('Sundry Debtor'!I106="","",IF('Sundry Debtor'!J106="C",'Sundry Debtor'!I106,""))</f>
        <v/>
      </c>
      <c r="H100" s="34" t="str">
        <f t="shared" si="9"/>
        <v/>
      </c>
      <c r="I100" s="34" t="str">
        <f t="shared" si="10"/>
        <v/>
      </c>
      <c r="K100" s="29" t="str">
        <f>IF('Sundry Debtor'!K106="","",CONCATENATE('Sundry Debtor'!K106," ",'Sundry Debtor'!O106))</f>
        <v/>
      </c>
    </row>
    <row r="101" spans="1:11" s="34" customFormat="1" x14ac:dyDescent="0.2">
      <c r="A101" s="35" t="str">
        <f>IF('Sundry Debtor'!G107="","",'Sundry Debtor'!G107)</f>
        <v/>
      </c>
      <c r="B101" s="35" t="str">
        <f>IF('Sundry Debtor'!C107="","",IF('Sundry Debtor'!G107&lt;70000,'Sundry Debtor'!C107,""))</f>
        <v/>
      </c>
      <c r="C101" s="34" t="str">
        <f>IF('Sundry Debtor'!C107="","",IF('Sundry Debtor'!G107&gt;69999,'Sundry Debtor'!C107,""))</f>
        <v/>
      </c>
      <c r="D101" s="34" t="str">
        <f>IF('Sundry Debtor'!D107="","",'Sundry Debtor'!D107)</f>
        <v/>
      </c>
      <c r="E101" s="34" t="str">
        <f>IF('Sundry Debtor'!F107="","",'Sundry Debtor'!F107)</f>
        <v/>
      </c>
      <c r="F101" s="98" t="str">
        <f>IF('Sundry Debtor'!I107="","",IF('Sundry Debtor'!J107="D",'Sundry Debtor'!I107,""))</f>
        <v/>
      </c>
      <c r="G101" s="98" t="str">
        <f>IF('Sundry Debtor'!I107="","",IF('Sundry Debtor'!J107="C",'Sundry Debtor'!I107,""))</f>
        <v/>
      </c>
      <c r="H101" s="34" t="str">
        <f t="shared" si="9"/>
        <v/>
      </c>
      <c r="I101" s="34" t="str">
        <f t="shared" si="10"/>
        <v/>
      </c>
      <c r="K101" s="29" t="str">
        <f>IF('Sundry Debtor'!K107="","",CONCATENATE('Sundry Debtor'!K107," ",'Sundry Debtor'!O107))</f>
        <v/>
      </c>
    </row>
    <row r="102" spans="1:11" s="34" customFormat="1" x14ac:dyDescent="0.2">
      <c r="A102" s="35" t="str">
        <f>IF('Sundry Debtor'!G108="","",'Sundry Debtor'!G108)</f>
        <v/>
      </c>
      <c r="B102" s="35" t="str">
        <f>IF('Sundry Debtor'!C108="","",IF('Sundry Debtor'!G108&lt;70000,'Sundry Debtor'!C108,""))</f>
        <v/>
      </c>
      <c r="C102" s="34" t="str">
        <f>IF('Sundry Debtor'!C108="","",IF('Sundry Debtor'!G108&gt;69999,'Sundry Debtor'!C108,""))</f>
        <v/>
      </c>
      <c r="D102" s="34" t="str">
        <f>IF('Sundry Debtor'!D108="","",'Sundry Debtor'!D108)</f>
        <v/>
      </c>
      <c r="E102" s="34" t="str">
        <f>IF('Sundry Debtor'!F108="","",'Sundry Debtor'!F108)</f>
        <v/>
      </c>
      <c r="F102" s="98" t="str">
        <f>IF('Sundry Debtor'!I108="","",IF('Sundry Debtor'!J108="D",'Sundry Debtor'!I108,""))</f>
        <v/>
      </c>
      <c r="G102" s="98" t="str">
        <f>IF('Sundry Debtor'!I108="","",IF('Sundry Debtor'!J108="C",'Sundry Debtor'!I108,""))</f>
        <v/>
      </c>
      <c r="H102" s="34" t="str">
        <f t="shared" si="9"/>
        <v/>
      </c>
      <c r="I102" s="34" t="str">
        <f t="shared" si="10"/>
        <v/>
      </c>
      <c r="K102" s="29" t="str">
        <f>IF('Sundry Debtor'!K108="","",CONCATENATE('Sundry Debtor'!K108," ",'Sundry Debtor'!O108))</f>
        <v/>
      </c>
    </row>
    <row r="103" spans="1:11" s="34" customFormat="1" x14ac:dyDescent="0.2">
      <c r="A103" s="35" t="str">
        <f>IF('Sundry Debtor'!G109="","",'Sundry Debtor'!G109)</f>
        <v/>
      </c>
      <c r="B103" s="35" t="str">
        <f>IF('Sundry Debtor'!C109="","",IF('Sundry Debtor'!G109&lt;70000,'Sundry Debtor'!C109,""))</f>
        <v/>
      </c>
      <c r="C103" s="34" t="str">
        <f>IF('Sundry Debtor'!C109="","",IF('Sundry Debtor'!G109&gt;69999,'Sundry Debtor'!C109,""))</f>
        <v/>
      </c>
      <c r="D103" s="34" t="str">
        <f>IF('Sundry Debtor'!D109="","",'Sundry Debtor'!D109)</f>
        <v/>
      </c>
      <c r="E103" s="34" t="str">
        <f>IF('Sundry Debtor'!F109="","",'Sundry Debtor'!F109)</f>
        <v/>
      </c>
      <c r="F103" s="98" t="str">
        <f>IF('Sundry Debtor'!I109="","",IF('Sundry Debtor'!J109="D",'Sundry Debtor'!I109,""))</f>
        <v/>
      </c>
      <c r="G103" s="98" t="str">
        <f>IF('Sundry Debtor'!I109="","",IF('Sundry Debtor'!J109="C",'Sundry Debtor'!I109,""))</f>
        <v/>
      </c>
      <c r="H103" s="34" t="str">
        <f t="shared" si="9"/>
        <v/>
      </c>
      <c r="I103" s="34" t="str">
        <f t="shared" si="10"/>
        <v/>
      </c>
      <c r="K103" s="29" t="str">
        <f>IF('Sundry Debtor'!K109="","",CONCATENATE('Sundry Debtor'!K109," ",'Sundry Debtor'!O109))</f>
        <v/>
      </c>
    </row>
    <row r="104" spans="1:11" s="34" customFormat="1" x14ac:dyDescent="0.2">
      <c r="A104" s="35" t="str">
        <f>IF('Sundry Debtor'!G110="","",'Sundry Debtor'!G110)</f>
        <v/>
      </c>
      <c r="B104" s="35" t="str">
        <f>IF('Sundry Debtor'!C110="","",IF('Sundry Debtor'!G110&lt;70000,'Sundry Debtor'!C110,""))</f>
        <v/>
      </c>
      <c r="C104" s="34" t="str">
        <f>IF('Sundry Debtor'!C110="","",IF('Sundry Debtor'!G110&gt;69999,'Sundry Debtor'!C110,""))</f>
        <v/>
      </c>
      <c r="D104" s="34" t="str">
        <f>IF('Sundry Debtor'!D110="","",'Sundry Debtor'!D110)</f>
        <v/>
      </c>
      <c r="E104" s="34" t="str">
        <f>IF('Sundry Debtor'!F110="","",'Sundry Debtor'!F110)</f>
        <v/>
      </c>
      <c r="F104" s="98" t="str">
        <f>IF('Sundry Debtor'!I110="","",IF('Sundry Debtor'!J110="D",'Sundry Debtor'!I110,""))</f>
        <v/>
      </c>
      <c r="G104" s="98" t="str">
        <f>IF('Sundry Debtor'!I110="","",IF('Sundry Debtor'!J110="C",'Sundry Debtor'!I110,""))</f>
        <v/>
      </c>
      <c r="H104" s="34" t="str">
        <f t="shared" si="9"/>
        <v/>
      </c>
      <c r="I104" s="34" t="str">
        <f t="shared" si="10"/>
        <v/>
      </c>
      <c r="K104" s="29" t="str">
        <f>IF('Sundry Debtor'!K110="","",CONCATENATE('Sundry Debtor'!K110," ",'Sundry Debtor'!O110))</f>
        <v/>
      </c>
    </row>
    <row r="105" spans="1:11" s="34" customFormat="1" x14ac:dyDescent="0.2">
      <c r="A105" s="35" t="str">
        <f>IF('Sundry Debtor'!G111="","",'Sundry Debtor'!G111)</f>
        <v/>
      </c>
      <c r="B105" s="35" t="str">
        <f>IF('Sundry Debtor'!C111="","",IF('Sundry Debtor'!G111&lt;70000,'Sundry Debtor'!C111,""))</f>
        <v/>
      </c>
      <c r="C105" s="34" t="str">
        <f>IF('Sundry Debtor'!C111="","",IF('Sundry Debtor'!G111&gt;69999,'Sundry Debtor'!C111,""))</f>
        <v/>
      </c>
      <c r="D105" s="34" t="str">
        <f>IF('Sundry Debtor'!D111="","",'Sundry Debtor'!D111)</f>
        <v/>
      </c>
      <c r="E105" s="34" t="str">
        <f>IF('Sundry Debtor'!F111="","",'Sundry Debtor'!F111)</f>
        <v/>
      </c>
      <c r="F105" s="98" t="str">
        <f>IF('Sundry Debtor'!I111="","",IF('Sundry Debtor'!J111="D",'Sundry Debtor'!I111,""))</f>
        <v/>
      </c>
      <c r="G105" s="98" t="str">
        <f>IF('Sundry Debtor'!I111="","",IF('Sundry Debtor'!J111="C",'Sundry Debtor'!I111,""))</f>
        <v/>
      </c>
      <c r="H105" s="34" t="str">
        <f t="shared" si="9"/>
        <v/>
      </c>
      <c r="I105" s="34" t="str">
        <f t="shared" si="10"/>
        <v/>
      </c>
      <c r="K105" s="29" t="str">
        <f>IF('Sundry Debtor'!K111="","",CONCATENATE('Sundry Debtor'!K111," ",'Sundry Debtor'!O111))</f>
        <v/>
      </c>
    </row>
    <row r="106" spans="1:11" s="34" customFormat="1" x14ac:dyDescent="0.2">
      <c r="A106" s="35" t="str">
        <f>IF('Sundry Debtor'!G112="","",'Sundry Debtor'!G112)</f>
        <v/>
      </c>
      <c r="B106" s="35" t="str">
        <f>IF('Sundry Debtor'!C112="","",IF('Sundry Debtor'!G112&lt;70000,'Sundry Debtor'!C112,""))</f>
        <v/>
      </c>
      <c r="C106" s="34" t="str">
        <f>IF('Sundry Debtor'!C112="","",IF('Sundry Debtor'!G112&gt;69999,'Sundry Debtor'!C112,""))</f>
        <v/>
      </c>
      <c r="D106" s="34" t="str">
        <f>IF('Sundry Debtor'!D112="","",'Sundry Debtor'!D112)</f>
        <v/>
      </c>
      <c r="E106" s="34" t="str">
        <f>IF('Sundry Debtor'!F112="","",'Sundry Debtor'!F112)</f>
        <v/>
      </c>
      <c r="F106" s="98" t="str">
        <f>IF('Sundry Debtor'!I112="","",IF('Sundry Debtor'!J112="D",'Sundry Debtor'!I112,""))</f>
        <v/>
      </c>
      <c r="G106" s="98" t="str">
        <f>IF('Sundry Debtor'!I112="","",IF('Sundry Debtor'!J112="C",'Sundry Debtor'!I112,""))</f>
        <v/>
      </c>
      <c r="H106" s="34" t="str">
        <f t="shared" si="9"/>
        <v/>
      </c>
      <c r="I106" s="34" t="str">
        <f t="shared" si="10"/>
        <v/>
      </c>
      <c r="K106" s="29" t="str">
        <f>IF('Sundry Debtor'!K112="","",CONCATENATE('Sundry Debtor'!K112," ",'Sundry Debtor'!O112))</f>
        <v/>
      </c>
    </row>
    <row r="107" spans="1:11" s="34" customFormat="1" x14ac:dyDescent="0.2">
      <c r="A107" s="35" t="str">
        <f>IF('Sundry Debtor'!G113="","",'Sundry Debtor'!G113)</f>
        <v/>
      </c>
      <c r="B107" s="35" t="str">
        <f>IF('Sundry Debtor'!C113="","",IF('Sundry Debtor'!G113&lt;70000,'Sundry Debtor'!C113,""))</f>
        <v/>
      </c>
      <c r="C107" s="34" t="str">
        <f>IF('Sundry Debtor'!C113="","",IF('Sundry Debtor'!G113&gt;69999,'Sundry Debtor'!C113,""))</f>
        <v/>
      </c>
      <c r="D107" s="34" t="str">
        <f>IF('Sundry Debtor'!D113="","",'Sundry Debtor'!D113)</f>
        <v/>
      </c>
      <c r="E107" s="34" t="str">
        <f>IF('Sundry Debtor'!F113="","",'Sundry Debtor'!F113)</f>
        <v/>
      </c>
      <c r="F107" s="98" t="str">
        <f>IF('Sundry Debtor'!I113="","",IF('Sundry Debtor'!J113="D",'Sundry Debtor'!I113,""))</f>
        <v/>
      </c>
      <c r="G107" s="98" t="str">
        <f>IF('Sundry Debtor'!I113="","",IF('Sundry Debtor'!J113="C",'Sundry Debtor'!I113,""))</f>
        <v/>
      </c>
      <c r="H107" s="34" t="str">
        <f t="shared" si="9"/>
        <v/>
      </c>
      <c r="I107" s="34" t="str">
        <f t="shared" si="10"/>
        <v/>
      </c>
      <c r="K107" s="29" t="str">
        <f>IF('Sundry Debtor'!K113="","",CONCATENATE('Sundry Debtor'!K113," ",'Sundry Debtor'!O113))</f>
        <v/>
      </c>
    </row>
    <row r="108" spans="1:11" s="34" customFormat="1" x14ac:dyDescent="0.2">
      <c r="A108" s="35" t="str">
        <f>IF('Sundry Debtor'!G114="","",'Sundry Debtor'!G114)</f>
        <v/>
      </c>
      <c r="B108" s="35" t="str">
        <f>IF('Sundry Debtor'!C114="","",IF('Sundry Debtor'!G114&lt;70000,'Sundry Debtor'!C114,""))</f>
        <v/>
      </c>
      <c r="C108" s="34" t="str">
        <f>IF('Sundry Debtor'!C114="","",IF('Sundry Debtor'!G114&gt;69999,'Sundry Debtor'!C114,""))</f>
        <v/>
      </c>
      <c r="D108" s="34" t="str">
        <f>IF('Sundry Debtor'!D114="","",'Sundry Debtor'!D114)</f>
        <v/>
      </c>
      <c r="E108" s="34" t="str">
        <f>IF('Sundry Debtor'!F114="","",'Sundry Debtor'!F114)</f>
        <v/>
      </c>
      <c r="F108" s="98" t="str">
        <f>IF('Sundry Debtor'!I114="","",IF('Sundry Debtor'!J114="D",'Sundry Debtor'!I114,""))</f>
        <v/>
      </c>
      <c r="G108" s="98" t="str">
        <f>IF('Sundry Debtor'!I114="","",IF('Sundry Debtor'!J114="C",'Sundry Debtor'!I114,""))</f>
        <v/>
      </c>
      <c r="H108" s="34" t="str">
        <f t="shared" si="9"/>
        <v/>
      </c>
      <c r="I108" s="34" t="str">
        <f t="shared" si="10"/>
        <v/>
      </c>
      <c r="K108" s="29" t="str">
        <f>IF('Sundry Debtor'!K114="","",CONCATENATE('Sundry Debtor'!K114," ",'Sundry Debtor'!O114))</f>
        <v/>
      </c>
    </row>
    <row r="109" spans="1:11" s="34" customFormat="1" x14ac:dyDescent="0.2">
      <c r="A109" s="35" t="str">
        <f>IF('Sundry Debtor'!G115="","",'Sundry Debtor'!G115)</f>
        <v/>
      </c>
      <c r="B109" s="35" t="str">
        <f>IF('Sundry Debtor'!C115="","",IF('Sundry Debtor'!G115&lt;70000,'Sundry Debtor'!C115,""))</f>
        <v/>
      </c>
      <c r="C109" s="34" t="str">
        <f>IF('Sundry Debtor'!C115="","",IF('Sundry Debtor'!G115&gt;69999,'Sundry Debtor'!C115,""))</f>
        <v/>
      </c>
      <c r="D109" s="34" t="str">
        <f>IF('Sundry Debtor'!D115="","",'Sundry Debtor'!D115)</f>
        <v/>
      </c>
      <c r="E109" s="34" t="str">
        <f>IF('Sundry Debtor'!F115="","",'Sundry Debtor'!F115)</f>
        <v/>
      </c>
      <c r="F109" s="98" t="str">
        <f>IF('Sundry Debtor'!I115="","",IF('Sundry Debtor'!J115="D",'Sundry Debtor'!I115,""))</f>
        <v/>
      </c>
      <c r="G109" s="98" t="str">
        <f>IF('Sundry Debtor'!I115="","",IF('Sundry Debtor'!J115="C",'Sundry Debtor'!I115,""))</f>
        <v/>
      </c>
      <c r="H109" s="34" t="str">
        <f t="shared" si="9"/>
        <v/>
      </c>
      <c r="I109" s="34" t="str">
        <f t="shared" si="10"/>
        <v/>
      </c>
      <c r="K109" s="29" t="str">
        <f>IF('Sundry Debtor'!K115="","",CONCATENATE('Sundry Debtor'!K115," ",'Sundry Debtor'!O115))</f>
        <v/>
      </c>
    </row>
    <row r="110" spans="1:11" s="34" customFormat="1" x14ac:dyDescent="0.2">
      <c r="A110" s="35" t="str">
        <f>IF('Sundry Debtor'!G116="","",'Sundry Debtor'!G116)</f>
        <v/>
      </c>
      <c r="B110" s="35" t="str">
        <f>IF('Sundry Debtor'!C116="","",IF('Sundry Debtor'!G116&lt;70000,'Sundry Debtor'!C116,""))</f>
        <v/>
      </c>
      <c r="C110" s="34" t="str">
        <f>IF('Sundry Debtor'!C116="","",IF('Sundry Debtor'!G116&gt;69999,'Sundry Debtor'!C116,""))</f>
        <v/>
      </c>
      <c r="D110" s="34" t="str">
        <f>IF('Sundry Debtor'!D116="","",'Sundry Debtor'!D116)</f>
        <v/>
      </c>
      <c r="E110" s="34" t="str">
        <f>IF('Sundry Debtor'!F116="","",'Sundry Debtor'!F116)</f>
        <v/>
      </c>
      <c r="F110" s="98" t="str">
        <f>IF('Sundry Debtor'!I116="","",IF('Sundry Debtor'!J116="D",'Sundry Debtor'!I116,""))</f>
        <v/>
      </c>
      <c r="G110" s="98" t="str">
        <f>IF('Sundry Debtor'!I116="","",IF('Sundry Debtor'!J116="C",'Sundry Debtor'!I116,""))</f>
        <v/>
      </c>
      <c r="H110" s="34" t="str">
        <f t="shared" si="9"/>
        <v/>
      </c>
      <c r="I110" s="34" t="str">
        <f t="shared" si="10"/>
        <v/>
      </c>
      <c r="K110" s="29" t="str">
        <f>IF('Sundry Debtor'!K116="","",CONCATENATE('Sundry Debtor'!K116," ",'Sundry Debtor'!O116))</f>
        <v/>
      </c>
    </row>
    <row r="111" spans="1:11" s="34" customFormat="1" x14ac:dyDescent="0.2">
      <c r="A111" s="35" t="str">
        <f>IF('Sundry Debtor'!G117="","",'Sundry Debtor'!G117)</f>
        <v/>
      </c>
      <c r="B111" s="35" t="str">
        <f>IF('Sundry Debtor'!C117="","",IF('Sundry Debtor'!G117&lt;70000,'Sundry Debtor'!C117,""))</f>
        <v/>
      </c>
      <c r="C111" s="34" t="str">
        <f>IF('Sundry Debtor'!C117="","",IF('Sundry Debtor'!G117&gt;69999,'Sundry Debtor'!C117,""))</f>
        <v/>
      </c>
      <c r="D111" s="34" t="str">
        <f>IF('Sundry Debtor'!D117="","",'Sundry Debtor'!D117)</f>
        <v/>
      </c>
      <c r="E111" s="34" t="str">
        <f>IF('Sundry Debtor'!F117="","",'Sundry Debtor'!F117)</f>
        <v/>
      </c>
      <c r="F111" s="98" t="str">
        <f>IF('Sundry Debtor'!I117="","",IF('Sundry Debtor'!J117="D",'Sundry Debtor'!I117,""))</f>
        <v/>
      </c>
      <c r="G111" s="98" t="str">
        <f>IF('Sundry Debtor'!I117="","",IF('Sundry Debtor'!J117="C",'Sundry Debtor'!I117,""))</f>
        <v/>
      </c>
      <c r="H111" s="34" t="str">
        <f t="shared" si="9"/>
        <v/>
      </c>
      <c r="I111" s="34" t="str">
        <f t="shared" si="10"/>
        <v/>
      </c>
      <c r="K111" s="29" t="str">
        <f>IF('Sundry Debtor'!K117="","",CONCATENATE('Sundry Debtor'!K117," ",'Sundry Debtor'!O117))</f>
        <v/>
      </c>
    </row>
    <row r="112" spans="1:11" s="34" customFormat="1" x14ac:dyDescent="0.2">
      <c r="A112" s="35" t="str">
        <f>IF('Sundry Debtor'!G118="","",'Sundry Debtor'!G118)</f>
        <v/>
      </c>
      <c r="B112" s="35" t="str">
        <f>IF('Sundry Debtor'!C118="","",IF('Sundry Debtor'!G118&lt;70000,'Sundry Debtor'!C118,""))</f>
        <v/>
      </c>
      <c r="C112" s="34" t="str">
        <f>IF('Sundry Debtor'!C118="","",IF('Sundry Debtor'!G118&gt;69999,'Sundry Debtor'!C118,""))</f>
        <v/>
      </c>
      <c r="D112" s="34" t="str">
        <f>IF('Sundry Debtor'!D118="","",'Sundry Debtor'!D118)</f>
        <v/>
      </c>
      <c r="E112" s="34" t="str">
        <f>IF('Sundry Debtor'!F118="","",'Sundry Debtor'!F118)</f>
        <v/>
      </c>
      <c r="F112" s="98" t="str">
        <f>IF('Sundry Debtor'!I118="","",IF('Sundry Debtor'!J118="D",'Sundry Debtor'!I118,""))</f>
        <v/>
      </c>
      <c r="G112" s="98" t="str">
        <f>IF('Sundry Debtor'!I118="","",IF('Sundry Debtor'!J118="C",'Sundry Debtor'!I118,""))</f>
        <v/>
      </c>
      <c r="H112" s="34" t="str">
        <f t="shared" si="9"/>
        <v/>
      </c>
      <c r="I112" s="34" t="str">
        <f t="shared" si="10"/>
        <v/>
      </c>
      <c r="K112" s="29" t="str">
        <f>IF('Sundry Debtor'!K118="","",CONCATENATE('Sundry Debtor'!K118," ",'Sundry Debtor'!O118))</f>
        <v/>
      </c>
    </row>
    <row r="113" spans="1:11" s="34" customFormat="1" x14ac:dyDescent="0.2">
      <c r="A113" s="35" t="str">
        <f>IF('Sundry Debtor'!G119="","",'Sundry Debtor'!G119)</f>
        <v/>
      </c>
      <c r="B113" s="35" t="str">
        <f>IF('Sundry Debtor'!C119="","",IF('Sundry Debtor'!G119&lt;70000,'Sundry Debtor'!C119,""))</f>
        <v/>
      </c>
      <c r="C113" s="34" t="str">
        <f>IF('Sundry Debtor'!C119="","",IF('Sundry Debtor'!G119&gt;69999,'Sundry Debtor'!C119,""))</f>
        <v/>
      </c>
      <c r="D113" s="34" t="str">
        <f>IF('Sundry Debtor'!D119="","",'Sundry Debtor'!D119)</f>
        <v/>
      </c>
      <c r="E113" s="34" t="str">
        <f>IF('Sundry Debtor'!F119="","",'Sundry Debtor'!F119)</f>
        <v/>
      </c>
      <c r="F113" s="98" t="str">
        <f>IF('Sundry Debtor'!I119="","",IF('Sundry Debtor'!J119="D",'Sundry Debtor'!I119,""))</f>
        <v/>
      </c>
      <c r="G113" s="98" t="str">
        <f>IF('Sundry Debtor'!I119="","",IF('Sundry Debtor'!J119="C",'Sundry Debtor'!I119,""))</f>
        <v/>
      </c>
      <c r="H113" s="34" t="str">
        <f t="shared" si="9"/>
        <v/>
      </c>
      <c r="I113" s="34" t="str">
        <f t="shared" si="10"/>
        <v/>
      </c>
      <c r="K113" s="29" t="str">
        <f>IF('Sundry Debtor'!K119="","",CONCATENATE('Sundry Debtor'!K119," ",'Sundry Debtor'!O119))</f>
        <v/>
      </c>
    </row>
    <row r="114" spans="1:11" s="34" customFormat="1" x14ac:dyDescent="0.2">
      <c r="A114" s="35" t="str">
        <f>IF('Sundry Debtor'!G120="","",'Sundry Debtor'!G120)</f>
        <v/>
      </c>
      <c r="B114" s="35" t="str">
        <f>IF('Sundry Debtor'!C120="","",IF('Sundry Debtor'!G120&lt;70000,'Sundry Debtor'!C120,""))</f>
        <v/>
      </c>
      <c r="C114" s="34" t="str">
        <f>IF('Sundry Debtor'!C120="","",IF('Sundry Debtor'!G120&gt;69999,'Sundry Debtor'!C120,""))</f>
        <v/>
      </c>
      <c r="D114" s="34" t="str">
        <f>IF('Sundry Debtor'!D120="","",'Sundry Debtor'!D120)</f>
        <v/>
      </c>
      <c r="E114" s="34" t="str">
        <f>IF('Sundry Debtor'!F120="","",'Sundry Debtor'!F120)</f>
        <v/>
      </c>
      <c r="F114" s="98" t="str">
        <f>IF('Sundry Debtor'!I120="","",IF('Sundry Debtor'!J120="D",'Sundry Debtor'!I120,""))</f>
        <v/>
      </c>
      <c r="G114" s="98" t="str">
        <f>IF('Sundry Debtor'!I120="","",IF('Sundry Debtor'!J120="C",'Sundry Debtor'!I120,""))</f>
        <v/>
      </c>
      <c r="H114" s="34" t="str">
        <f t="shared" si="9"/>
        <v/>
      </c>
      <c r="I114" s="34" t="str">
        <f t="shared" si="10"/>
        <v/>
      </c>
      <c r="K114" s="29" t="str">
        <f>IF('Sundry Debtor'!K120="","",CONCATENATE('Sundry Debtor'!K120," ",'Sundry Debtor'!O120))</f>
        <v/>
      </c>
    </row>
    <row r="115" spans="1:11" s="34" customFormat="1" x14ac:dyDescent="0.2">
      <c r="A115" s="35" t="str">
        <f>IF('Sundry Debtor'!G121="","",'Sundry Debtor'!G121)</f>
        <v/>
      </c>
      <c r="B115" s="35" t="str">
        <f>IF('Sundry Debtor'!C121="","",IF('Sundry Debtor'!G121&lt;70000,'Sundry Debtor'!C121,""))</f>
        <v/>
      </c>
      <c r="C115" s="34" t="str">
        <f>IF('Sundry Debtor'!C121="","",IF('Sundry Debtor'!G121&gt;69999,'Sundry Debtor'!C121,""))</f>
        <v/>
      </c>
      <c r="D115" s="34" t="str">
        <f>IF('Sundry Debtor'!D121="","",'Sundry Debtor'!D121)</f>
        <v/>
      </c>
      <c r="E115" s="34" t="str">
        <f>IF('Sundry Debtor'!F121="","",'Sundry Debtor'!F121)</f>
        <v/>
      </c>
      <c r="F115" s="98" t="str">
        <f>IF('Sundry Debtor'!I121="","",IF('Sundry Debtor'!J121="D",'Sundry Debtor'!I121,""))</f>
        <v/>
      </c>
      <c r="G115" s="98" t="str">
        <f>IF('Sundry Debtor'!I121="","",IF('Sundry Debtor'!J121="C",'Sundry Debtor'!I121,""))</f>
        <v/>
      </c>
      <c r="H115" s="34" t="str">
        <f t="shared" si="9"/>
        <v/>
      </c>
      <c r="I115" s="34" t="str">
        <f t="shared" si="10"/>
        <v/>
      </c>
      <c r="K115" s="29" t="str">
        <f>IF('Sundry Debtor'!K121="","",CONCATENATE('Sundry Debtor'!K121," ",'Sundry Debtor'!O121))</f>
        <v/>
      </c>
    </row>
    <row r="116" spans="1:11" s="34" customFormat="1" x14ac:dyDescent="0.2">
      <c r="A116" s="35" t="str">
        <f>IF('Sundry Debtor'!G122="","",'Sundry Debtor'!G122)</f>
        <v/>
      </c>
      <c r="B116" s="35" t="str">
        <f>IF('Sundry Debtor'!C122="","",IF('Sundry Debtor'!G122&lt;70000,'Sundry Debtor'!C122,""))</f>
        <v/>
      </c>
      <c r="C116" s="34" t="str">
        <f>IF('Sundry Debtor'!C122="","",IF('Sundry Debtor'!G122&gt;69999,'Sundry Debtor'!C122,""))</f>
        <v/>
      </c>
      <c r="D116" s="34" t="str">
        <f>IF('Sundry Debtor'!D122="","",'Sundry Debtor'!D122)</f>
        <v/>
      </c>
      <c r="E116" s="34" t="str">
        <f>IF('Sundry Debtor'!F122="","",'Sundry Debtor'!F122)</f>
        <v/>
      </c>
      <c r="F116" s="98" t="str">
        <f>IF('Sundry Debtor'!I122="","",IF('Sundry Debtor'!J122="D",'Sundry Debtor'!I122,""))</f>
        <v/>
      </c>
      <c r="G116" s="98" t="str">
        <f>IF('Sundry Debtor'!I122="","",IF('Sundry Debtor'!J122="C",'Sundry Debtor'!I122,""))</f>
        <v/>
      </c>
      <c r="H116" s="34" t="str">
        <f t="shared" si="9"/>
        <v/>
      </c>
      <c r="I116" s="34" t="str">
        <f t="shared" si="10"/>
        <v/>
      </c>
      <c r="K116" s="29" t="str">
        <f>IF('Sundry Debtor'!K122="","",CONCATENATE('Sundry Debtor'!K122," ",'Sundry Debtor'!O122))</f>
        <v/>
      </c>
    </row>
    <row r="117" spans="1:11" s="34" customFormat="1" x14ac:dyDescent="0.2">
      <c r="A117" s="35" t="str">
        <f>IF('Sundry Debtor'!G123="","",'Sundry Debtor'!G123)</f>
        <v/>
      </c>
      <c r="B117" s="35" t="str">
        <f>IF('Sundry Debtor'!C123="","",IF('Sundry Debtor'!G123&lt;70000,'Sundry Debtor'!C123,""))</f>
        <v/>
      </c>
      <c r="C117" s="34" t="str">
        <f>IF('Sundry Debtor'!C123="","",IF('Sundry Debtor'!G123&gt;69999,'Sundry Debtor'!C123,""))</f>
        <v/>
      </c>
      <c r="D117" s="34" t="str">
        <f>IF('Sundry Debtor'!D123="","",'Sundry Debtor'!D123)</f>
        <v/>
      </c>
      <c r="E117" s="34" t="str">
        <f>IF('Sundry Debtor'!F123="","",'Sundry Debtor'!F123)</f>
        <v/>
      </c>
      <c r="F117" s="98" t="str">
        <f>IF('Sundry Debtor'!I123="","",IF('Sundry Debtor'!J123="D",'Sundry Debtor'!I123,""))</f>
        <v/>
      </c>
      <c r="G117" s="98" t="str">
        <f>IF('Sundry Debtor'!I123="","",IF('Sundry Debtor'!J123="C",'Sundry Debtor'!I123,""))</f>
        <v/>
      </c>
      <c r="H117" s="34" t="str">
        <f t="shared" si="9"/>
        <v/>
      </c>
      <c r="I117" s="34" t="str">
        <f t="shared" si="10"/>
        <v/>
      </c>
      <c r="K117" s="29" t="str">
        <f>IF('Sundry Debtor'!K123="","",CONCATENATE('Sundry Debtor'!K123," ",'Sundry Debtor'!O123))</f>
        <v/>
      </c>
    </row>
    <row r="118" spans="1:11" s="34" customFormat="1" x14ac:dyDescent="0.2">
      <c r="A118" s="35" t="str">
        <f>IF('Sundry Debtor'!G124="","",'Sundry Debtor'!G124)</f>
        <v/>
      </c>
      <c r="B118" s="35" t="str">
        <f>IF('Sundry Debtor'!C124="","",IF('Sundry Debtor'!G124&lt;70000,'Sundry Debtor'!C124,""))</f>
        <v/>
      </c>
      <c r="C118" s="34" t="str">
        <f>IF('Sundry Debtor'!C124="","",IF('Sundry Debtor'!G124&gt;69999,'Sundry Debtor'!C124,""))</f>
        <v/>
      </c>
      <c r="D118" s="34" t="str">
        <f>IF('Sundry Debtor'!D124="","",'Sundry Debtor'!D124)</f>
        <v/>
      </c>
      <c r="E118" s="34" t="str">
        <f>IF('Sundry Debtor'!F124="","",'Sundry Debtor'!F124)</f>
        <v/>
      </c>
      <c r="F118" s="98" t="str">
        <f>IF('Sundry Debtor'!I124="","",IF('Sundry Debtor'!J124="D",'Sundry Debtor'!I124,""))</f>
        <v/>
      </c>
      <c r="G118" s="98" t="str">
        <f>IF('Sundry Debtor'!I124="","",IF('Sundry Debtor'!J124="C",'Sundry Debtor'!I124,""))</f>
        <v/>
      </c>
      <c r="H118" s="34" t="str">
        <f t="shared" si="9"/>
        <v/>
      </c>
      <c r="I118" s="34" t="str">
        <f t="shared" si="10"/>
        <v/>
      </c>
      <c r="K118" s="29" t="str">
        <f>IF('Sundry Debtor'!K124="","",CONCATENATE('Sundry Debtor'!K124," ",'Sundry Debtor'!O124))</f>
        <v/>
      </c>
    </row>
    <row r="119" spans="1:11" s="34" customFormat="1" x14ac:dyDescent="0.2">
      <c r="A119" s="35" t="str">
        <f>IF('Sundry Debtor'!G125="","",'Sundry Debtor'!G125)</f>
        <v/>
      </c>
      <c r="B119" s="35" t="str">
        <f>IF('Sundry Debtor'!C125="","",IF('Sundry Debtor'!G125&lt;70000,'Sundry Debtor'!C125,""))</f>
        <v/>
      </c>
      <c r="C119" s="34" t="str">
        <f>IF('Sundry Debtor'!C125="","",IF('Sundry Debtor'!G125&gt;69999,'Sundry Debtor'!C125,""))</f>
        <v/>
      </c>
      <c r="D119" s="34" t="str">
        <f>IF('Sundry Debtor'!D125="","",'Sundry Debtor'!D125)</f>
        <v/>
      </c>
      <c r="E119" s="34" t="str">
        <f>IF('Sundry Debtor'!F125="","",'Sundry Debtor'!F125)</f>
        <v/>
      </c>
      <c r="F119" s="98" t="str">
        <f>IF('Sundry Debtor'!I125="","",IF('Sundry Debtor'!J125="D",'Sundry Debtor'!I125,""))</f>
        <v/>
      </c>
      <c r="G119" s="98" t="str">
        <f>IF('Sundry Debtor'!I125="","",IF('Sundry Debtor'!J125="C",'Sundry Debtor'!I125,""))</f>
        <v/>
      </c>
      <c r="H119" s="34" t="str">
        <f t="shared" si="9"/>
        <v/>
      </c>
      <c r="I119" s="34" t="str">
        <f t="shared" si="10"/>
        <v/>
      </c>
      <c r="K119" s="29" t="str">
        <f>IF('Sundry Debtor'!K125="","",CONCATENATE('Sundry Debtor'!K125," ",'Sundry Debtor'!O125))</f>
        <v/>
      </c>
    </row>
    <row r="120" spans="1:11" s="34" customFormat="1" x14ac:dyDescent="0.2">
      <c r="A120" s="35" t="str">
        <f>IF('Sundry Debtor'!G126="","",'Sundry Debtor'!G126)</f>
        <v/>
      </c>
      <c r="B120" s="35" t="str">
        <f>IF('Sundry Debtor'!C126="","",IF('Sundry Debtor'!G126&lt;70000,'Sundry Debtor'!C126,""))</f>
        <v/>
      </c>
      <c r="C120" s="34" t="str">
        <f>IF('Sundry Debtor'!C126="","",IF('Sundry Debtor'!G126&gt;69999,'Sundry Debtor'!C126,""))</f>
        <v/>
      </c>
      <c r="D120" s="34" t="str">
        <f>IF('Sundry Debtor'!D126="","",'Sundry Debtor'!D126)</f>
        <v/>
      </c>
      <c r="E120" s="34" t="str">
        <f>IF('Sundry Debtor'!F126="","",'Sundry Debtor'!F126)</f>
        <v/>
      </c>
      <c r="F120" s="98" t="str">
        <f>IF('Sundry Debtor'!I126="","",IF('Sundry Debtor'!J126="D",'Sundry Debtor'!I126,""))</f>
        <v/>
      </c>
      <c r="G120" s="98" t="str">
        <f>IF('Sundry Debtor'!I126="","",IF('Sundry Debtor'!J126="C",'Sundry Debtor'!I126,""))</f>
        <v/>
      </c>
      <c r="H120" s="34" t="str">
        <f t="shared" si="9"/>
        <v/>
      </c>
      <c r="I120" s="34" t="str">
        <f t="shared" si="10"/>
        <v/>
      </c>
      <c r="K120" s="29" t="str">
        <f>IF('Sundry Debtor'!K126="","",CONCATENATE('Sundry Debtor'!K126," ",'Sundry Debtor'!O126))</f>
        <v/>
      </c>
    </row>
    <row r="121" spans="1:11" s="34" customFormat="1" x14ac:dyDescent="0.2">
      <c r="A121" s="35" t="str">
        <f>IF('Sundry Debtor'!G127="","",'Sundry Debtor'!G127)</f>
        <v/>
      </c>
      <c r="B121" s="35" t="str">
        <f>IF('Sundry Debtor'!C127="","",IF('Sundry Debtor'!G127&lt;70000,'Sundry Debtor'!C127,""))</f>
        <v/>
      </c>
      <c r="C121" s="34" t="str">
        <f>IF('Sundry Debtor'!C127="","",IF('Sundry Debtor'!G127&gt;69999,'Sundry Debtor'!C127,""))</f>
        <v/>
      </c>
      <c r="D121" s="34" t="str">
        <f>IF('Sundry Debtor'!D127="","",'Sundry Debtor'!D127)</f>
        <v/>
      </c>
      <c r="E121" s="34" t="str">
        <f>IF('Sundry Debtor'!F127="","",'Sundry Debtor'!F127)</f>
        <v/>
      </c>
      <c r="F121" s="98" t="str">
        <f>IF('Sundry Debtor'!I127="","",IF('Sundry Debtor'!J127="D",'Sundry Debtor'!I127,""))</f>
        <v/>
      </c>
      <c r="G121" s="98" t="str">
        <f>IF('Sundry Debtor'!I127="","",IF('Sundry Debtor'!J127="C",'Sundry Debtor'!I127,""))</f>
        <v/>
      </c>
      <c r="H121" s="34" t="str">
        <f t="shared" si="9"/>
        <v/>
      </c>
      <c r="I121" s="34" t="str">
        <f t="shared" si="10"/>
        <v/>
      </c>
      <c r="K121" s="29" t="str">
        <f>IF('Sundry Debtor'!K127="","",CONCATENATE('Sundry Debtor'!K127," ",'Sundry Debtor'!O127))</f>
        <v/>
      </c>
    </row>
    <row r="122" spans="1:11" s="34" customFormat="1" x14ac:dyDescent="0.2">
      <c r="A122" s="35" t="str">
        <f>IF('Sundry Debtor'!G128="","",'Sundry Debtor'!G128)</f>
        <v/>
      </c>
      <c r="B122" s="35" t="str">
        <f>IF('Sundry Debtor'!C128="","",IF('Sundry Debtor'!G128&lt;70000,'Sundry Debtor'!C128,""))</f>
        <v/>
      </c>
      <c r="C122" s="34" t="str">
        <f>IF('Sundry Debtor'!C128="","",IF('Sundry Debtor'!G128&gt;69999,'Sundry Debtor'!C128,""))</f>
        <v/>
      </c>
      <c r="D122" s="34" t="str">
        <f>IF('Sundry Debtor'!D128="","",'Sundry Debtor'!D128)</f>
        <v/>
      </c>
      <c r="E122" s="34" t="str">
        <f>IF('Sundry Debtor'!F128="","",'Sundry Debtor'!F128)</f>
        <v/>
      </c>
      <c r="F122" s="98" t="str">
        <f>IF('Sundry Debtor'!I128="","",IF('Sundry Debtor'!J128="D",'Sundry Debtor'!I128,""))</f>
        <v/>
      </c>
      <c r="G122" s="98" t="str">
        <f>IF('Sundry Debtor'!I128="","",IF('Sundry Debtor'!J128="C",'Sundry Debtor'!I128,""))</f>
        <v/>
      </c>
      <c r="H122" s="34" t="str">
        <f t="shared" si="9"/>
        <v/>
      </c>
      <c r="I122" s="34" t="str">
        <f t="shared" si="10"/>
        <v/>
      </c>
      <c r="K122" s="29" t="str">
        <f>IF('Sundry Debtor'!K128="","",CONCATENATE('Sundry Debtor'!K128," ",'Sundry Debtor'!O128))</f>
        <v/>
      </c>
    </row>
    <row r="123" spans="1:11" s="34" customFormat="1" x14ac:dyDescent="0.2">
      <c r="A123" s="35" t="str">
        <f>IF('Sundry Debtor'!G129="","",'Sundry Debtor'!G129)</f>
        <v/>
      </c>
      <c r="B123" s="35" t="str">
        <f>IF('Sundry Debtor'!C129="","",IF('Sundry Debtor'!G129&lt;70000,'Sundry Debtor'!C129,""))</f>
        <v/>
      </c>
      <c r="C123" s="34" t="str">
        <f>IF('Sundry Debtor'!C129="","",IF('Sundry Debtor'!G129&gt;69999,'Sundry Debtor'!C129,""))</f>
        <v/>
      </c>
      <c r="D123" s="34" t="str">
        <f>IF('Sundry Debtor'!D129="","",'Sundry Debtor'!D129)</f>
        <v/>
      </c>
      <c r="E123" s="34" t="str">
        <f>IF('Sundry Debtor'!F129="","",'Sundry Debtor'!F129)</f>
        <v/>
      </c>
      <c r="F123" s="98" t="str">
        <f>IF('Sundry Debtor'!I129="","",IF('Sundry Debtor'!J129="D",'Sundry Debtor'!I129,""))</f>
        <v/>
      </c>
      <c r="G123" s="98" t="str">
        <f>IF('Sundry Debtor'!I129="","",IF('Sundry Debtor'!J129="C",'Sundry Debtor'!I129,""))</f>
        <v/>
      </c>
      <c r="H123" s="34" t="str">
        <f t="shared" si="9"/>
        <v/>
      </c>
      <c r="I123" s="34" t="str">
        <f t="shared" si="10"/>
        <v/>
      </c>
      <c r="K123" s="29" t="str">
        <f>IF('Sundry Debtor'!K129="","",CONCATENATE('Sundry Debtor'!K129," ",'Sundry Debtor'!O129))</f>
        <v/>
      </c>
    </row>
    <row r="124" spans="1:11" s="34" customFormat="1" x14ac:dyDescent="0.2">
      <c r="A124" s="35" t="str">
        <f>IF('Sundry Debtor'!G130="","",'Sundry Debtor'!G130)</f>
        <v/>
      </c>
      <c r="B124" s="35" t="str">
        <f>IF('Sundry Debtor'!C130="","",IF('Sundry Debtor'!G130&lt;70000,'Sundry Debtor'!C130,""))</f>
        <v/>
      </c>
      <c r="C124" s="34" t="str">
        <f>IF('Sundry Debtor'!C130="","",IF('Sundry Debtor'!G130&gt;69999,'Sundry Debtor'!C130,""))</f>
        <v/>
      </c>
      <c r="D124" s="34" t="str">
        <f>IF('Sundry Debtor'!D130="","",'Sundry Debtor'!D130)</f>
        <v/>
      </c>
      <c r="E124" s="34" t="str">
        <f>IF('Sundry Debtor'!F130="","",'Sundry Debtor'!F130)</f>
        <v/>
      </c>
      <c r="F124" s="98" t="str">
        <f>IF('Sundry Debtor'!I130="","",IF('Sundry Debtor'!J130="D",'Sundry Debtor'!I130,""))</f>
        <v/>
      </c>
      <c r="G124" s="98" t="str">
        <f>IF('Sundry Debtor'!I130="","",IF('Sundry Debtor'!J130="C",'Sundry Debtor'!I130,""))</f>
        <v/>
      </c>
      <c r="H124" s="34" t="str">
        <f t="shared" si="9"/>
        <v/>
      </c>
      <c r="I124" s="34" t="str">
        <f t="shared" si="10"/>
        <v/>
      </c>
      <c r="K124" s="29" t="str">
        <f>IF('Sundry Debtor'!K130="","",CONCATENATE('Sundry Debtor'!K130," ",'Sundry Debtor'!O130))</f>
        <v/>
      </c>
    </row>
    <row r="125" spans="1:11" s="34" customFormat="1" x14ac:dyDescent="0.2">
      <c r="A125" s="35" t="str">
        <f>IF('Sundry Debtor'!G131="","",'Sundry Debtor'!G131)</f>
        <v/>
      </c>
      <c r="B125" s="35" t="str">
        <f>IF('Sundry Debtor'!C131="","",IF('Sundry Debtor'!G131&lt;70000,'Sundry Debtor'!C131,""))</f>
        <v/>
      </c>
      <c r="C125" s="34" t="str">
        <f>IF('Sundry Debtor'!C131="","",IF('Sundry Debtor'!G131&gt;69999,'Sundry Debtor'!C131,""))</f>
        <v/>
      </c>
      <c r="D125" s="34" t="str">
        <f>IF('Sundry Debtor'!D131="","",'Sundry Debtor'!D131)</f>
        <v/>
      </c>
      <c r="E125" s="34" t="str">
        <f>IF('Sundry Debtor'!F131="","",'Sundry Debtor'!F131)</f>
        <v/>
      </c>
      <c r="F125" s="98" t="str">
        <f>IF('Sundry Debtor'!I131="","",IF('Sundry Debtor'!J131="D",'Sundry Debtor'!I131,""))</f>
        <v/>
      </c>
      <c r="G125" s="98" t="str">
        <f>IF('Sundry Debtor'!I131="","",IF('Sundry Debtor'!J131="C",'Sundry Debtor'!I131,""))</f>
        <v/>
      </c>
      <c r="H125" s="34" t="str">
        <f t="shared" si="9"/>
        <v/>
      </c>
      <c r="I125" s="34" t="str">
        <f t="shared" si="10"/>
        <v/>
      </c>
      <c r="K125" s="29" t="str">
        <f>IF('Sundry Debtor'!K131="","",CONCATENATE('Sundry Debtor'!K131," ",'Sundry Debtor'!O131))</f>
        <v/>
      </c>
    </row>
    <row r="126" spans="1:11" s="34" customFormat="1" x14ac:dyDescent="0.2">
      <c r="A126" s="35" t="str">
        <f>IF('Sundry Debtor'!G132="","",'Sundry Debtor'!G132)</f>
        <v/>
      </c>
      <c r="B126" s="35" t="str">
        <f>IF('Sundry Debtor'!C132="","",IF('Sundry Debtor'!G132&lt;70000,'Sundry Debtor'!C132,""))</f>
        <v/>
      </c>
      <c r="C126" s="34" t="str">
        <f>IF('Sundry Debtor'!C132="","",IF('Sundry Debtor'!G132&gt;69999,'Sundry Debtor'!C132,""))</f>
        <v/>
      </c>
      <c r="D126" s="34" t="str">
        <f>IF('Sundry Debtor'!D132="","",'Sundry Debtor'!D132)</f>
        <v/>
      </c>
      <c r="E126" s="34" t="str">
        <f>IF('Sundry Debtor'!F132="","",'Sundry Debtor'!F132)</f>
        <v/>
      </c>
      <c r="F126" s="98" t="str">
        <f>IF('Sundry Debtor'!I132="","",IF('Sundry Debtor'!J132="D",'Sundry Debtor'!I132,""))</f>
        <v/>
      </c>
      <c r="G126" s="98" t="str">
        <f>IF('Sundry Debtor'!I132="","",IF('Sundry Debtor'!J132="C",'Sundry Debtor'!I132,""))</f>
        <v/>
      </c>
      <c r="H126" s="34" t="str">
        <f t="shared" si="9"/>
        <v/>
      </c>
      <c r="I126" s="34" t="str">
        <f t="shared" si="10"/>
        <v/>
      </c>
      <c r="K126" s="29" t="str">
        <f>IF('Sundry Debtor'!K132="","",CONCATENATE('Sundry Debtor'!K132," ",'Sundry Debtor'!O132))</f>
        <v/>
      </c>
    </row>
    <row r="127" spans="1:11" s="36" customFormat="1" x14ac:dyDescent="0.2">
      <c r="A127" s="35" t="str">
        <f>IF('Sundry Debtor'!G133="","",'Sundry Debtor'!G133)</f>
        <v/>
      </c>
      <c r="B127" s="35" t="str">
        <f>IF('Sundry Debtor'!C133="","",IF('Sundry Debtor'!G133&lt;70000,'Sundry Debtor'!C133,""))</f>
        <v/>
      </c>
      <c r="C127" s="34" t="str">
        <f>IF('Sundry Debtor'!C133="","",IF('Sundry Debtor'!G133&gt;69999,'Sundry Debtor'!C133,""))</f>
        <v/>
      </c>
      <c r="D127" s="34" t="str">
        <f>IF('Sundry Debtor'!D133="","",'Sundry Debtor'!D133)</f>
        <v/>
      </c>
      <c r="E127" s="34" t="str">
        <f>IF('Sundry Debtor'!F133="","",'Sundry Debtor'!F133)</f>
        <v/>
      </c>
      <c r="F127" s="98" t="str">
        <f>IF('Sundry Debtor'!I133="","",IF('Sundry Debtor'!J133="D",'Sundry Debtor'!I133,""))</f>
        <v/>
      </c>
      <c r="G127" s="98" t="str">
        <f>IF('Sundry Debtor'!I133="","",IF('Sundry Debtor'!J133="C",'Sundry Debtor'!I133,""))</f>
        <v/>
      </c>
      <c r="H127" s="34" t="str">
        <f t="shared" si="9"/>
        <v/>
      </c>
      <c r="I127" s="34" t="str">
        <f t="shared" si="10"/>
        <v/>
      </c>
      <c r="J127" s="34"/>
      <c r="K127" s="29" t="str">
        <f>IF('Sundry Debtor'!K133="","",CONCATENATE('Sundry Debtor'!K133," ",'Sundry Debtor'!O133))</f>
        <v/>
      </c>
    </row>
    <row r="128" spans="1:11" s="36" customFormat="1" x14ac:dyDescent="0.2">
      <c r="A128" s="35" t="str">
        <f>IF('Sundry Debtor'!G134="","",'Sundry Debtor'!G134)</f>
        <v/>
      </c>
      <c r="B128" s="35" t="str">
        <f>IF('Sundry Debtor'!C134="","",IF('Sundry Debtor'!G134&lt;70000,'Sundry Debtor'!C134,""))</f>
        <v/>
      </c>
      <c r="C128" s="34" t="str">
        <f>IF('Sundry Debtor'!C134="","",IF('Sundry Debtor'!G134&gt;69999,'Sundry Debtor'!C134,""))</f>
        <v/>
      </c>
      <c r="D128" s="34" t="str">
        <f>IF('Sundry Debtor'!D134="","",'Sundry Debtor'!D134)</f>
        <v/>
      </c>
      <c r="E128" s="34" t="str">
        <f>IF('Sundry Debtor'!F134="","",'Sundry Debtor'!F134)</f>
        <v/>
      </c>
      <c r="F128" s="98" t="str">
        <f>IF('Sundry Debtor'!I134="","",IF('Sundry Debtor'!J134="D",'Sundry Debtor'!I134,""))</f>
        <v/>
      </c>
      <c r="G128" s="98" t="str">
        <f>IF('Sundry Debtor'!I134="","",IF('Sundry Debtor'!J134="C",'Sundry Debtor'!I134,""))</f>
        <v/>
      </c>
      <c r="H128" s="34" t="str">
        <f t="shared" si="9"/>
        <v/>
      </c>
      <c r="I128" s="34" t="str">
        <f t="shared" si="10"/>
        <v/>
      </c>
      <c r="J128" s="34"/>
      <c r="K128" s="29" t="str">
        <f>IF('Sundry Debtor'!K134="","",CONCATENATE('Sundry Debtor'!K134," ",'Sundry Debtor'!O134))</f>
        <v/>
      </c>
    </row>
    <row r="129" spans="1:11" x14ac:dyDescent="0.2">
      <c r="A129" s="35" t="str">
        <f>IF('Sundry Debtor'!G135="","",'Sundry Debtor'!G135)</f>
        <v/>
      </c>
      <c r="B129" s="35" t="str">
        <f>IF('Sundry Debtor'!C135="","",IF('Sundry Debtor'!G135&lt;70000,'Sundry Debtor'!C135,""))</f>
        <v/>
      </c>
      <c r="C129" s="34" t="str">
        <f>IF('Sundry Debtor'!C135="","",IF('Sundry Debtor'!G135&gt;69999,'Sundry Debtor'!C135,""))</f>
        <v/>
      </c>
      <c r="D129" s="34" t="str">
        <f>IF('Sundry Debtor'!D135="","",'Sundry Debtor'!D135)</f>
        <v/>
      </c>
      <c r="E129" s="34" t="str">
        <f>IF('Sundry Debtor'!F135="","",'Sundry Debtor'!F135)</f>
        <v/>
      </c>
      <c r="F129" s="98" t="str">
        <f>IF('Sundry Debtor'!I135="","",IF('Sundry Debtor'!J135="D",'Sundry Debtor'!I135,""))</f>
        <v/>
      </c>
      <c r="G129" s="98" t="str">
        <f>IF('Sundry Debtor'!I135="","",IF('Sundry Debtor'!J135="C",'Sundry Debtor'!I135,""))</f>
        <v/>
      </c>
      <c r="H129" s="34" t="str">
        <f t="shared" si="9"/>
        <v/>
      </c>
      <c r="I129" s="34" t="str">
        <f t="shared" si="10"/>
        <v/>
      </c>
      <c r="J129" s="34"/>
      <c r="K129" s="29" t="str">
        <f>IF('Sundry Debtor'!K135="","",CONCATENATE('Sundry Debtor'!K135," ",'Sundry Debtor'!O135))</f>
        <v/>
      </c>
    </row>
    <row r="130" spans="1:11" x14ac:dyDescent="0.2">
      <c r="A130" s="35" t="str">
        <f>IF('Sundry Debtor'!G136="","",'Sundry Debtor'!G136)</f>
        <v/>
      </c>
      <c r="B130" s="35" t="str">
        <f>IF('Sundry Debtor'!C136="","",IF('Sundry Debtor'!G136&lt;70000,'Sundry Debtor'!C136,""))</f>
        <v/>
      </c>
      <c r="C130" s="34" t="str">
        <f>IF('Sundry Debtor'!C136="","",IF('Sundry Debtor'!G136&gt;69999,'Sundry Debtor'!C136,""))</f>
        <v/>
      </c>
      <c r="D130" s="34" t="str">
        <f>IF('Sundry Debtor'!D136="","",'Sundry Debtor'!D136)</f>
        <v/>
      </c>
      <c r="E130" s="34" t="str">
        <f>IF('Sundry Debtor'!F136="","",'Sundry Debtor'!F136)</f>
        <v/>
      </c>
      <c r="F130" s="98" t="str">
        <f>IF('Sundry Debtor'!I136="","",IF('Sundry Debtor'!J136="D",'Sundry Debtor'!I136,""))</f>
        <v/>
      </c>
      <c r="G130" s="98" t="str">
        <f>IF('Sundry Debtor'!I136="","",IF('Sundry Debtor'!J136="C",'Sundry Debtor'!I136,""))</f>
        <v/>
      </c>
      <c r="H130" s="34" t="str">
        <f t="shared" si="9"/>
        <v/>
      </c>
      <c r="I130" s="34" t="str">
        <f t="shared" si="10"/>
        <v/>
      </c>
      <c r="J130" s="34"/>
      <c r="K130" s="29" t="str">
        <f>IF('Sundry Debtor'!K136="","",CONCATENATE('Sundry Debtor'!K136," ",'Sundry Debtor'!O136))</f>
        <v/>
      </c>
    </row>
    <row r="131" spans="1:11" x14ac:dyDescent="0.2">
      <c r="A131" s="35" t="str">
        <f>IF('Sundry Debtor'!G137="","",'Sundry Debtor'!G137)</f>
        <v/>
      </c>
      <c r="B131" s="35" t="str">
        <f>IF('Sundry Debtor'!C137="","",IF('Sundry Debtor'!G137&lt;70000,'Sundry Debtor'!C137,""))</f>
        <v/>
      </c>
      <c r="C131" s="34" t="str">
        <f>IF('Sundry Debtor'!C137="","",IF('Sundry Debtor'!G137&gt;69999,'Sundry Debtor'!C137,""))</f>
        <v/>
      </c>
      <c r="D131" s="34" t="str">
        <f>IF('Sundry Debtor'!D137="","",'Sundry Debtor'!D137)</f>
        <v/>
      </c>
      <c r="E131" s="34" t="str">
        <f>IF('Sundry Debtor'!F137="","",'Sundry Debtor'!F137)</f>
        <v/>
      </c>
      <c r="F131" s="98" t="str">
        <f>IF('Sundry Debtor'!I137="","",IF('Sundry Debtor'!J137="D",'Sundry Debtor'!I137,""))</f>
        <v/>
      </c>
      <c r="G131" s="98" t="str">
        <f>IF('Sundry Debtor'!I137="","",IF('Sundry Debtor'!J137="C",'Sundry Debtor'!I137,""))</f>
        <v/>
      </c>
      <c r="H131" s="34" t="str">
        <f t="shared" si="9"/>
        <v/>
      </c>
      <c r="I131" s="34" t="str">
        <f t="shared" si="10"/>
        <v/>
      </c>
      <c r="J131" s="34"/>
      <c r="K131" s="29" t="str">
        <f>IF('Sundry Debtor'!K137="","",CONCATENATE('Sundry Debtor'!K137," ",'Sundry Debtor'!O137))</f>
        <v/>
      </c>
    </row>
    <row r="132" spans="1:11" x14ac:dyDescent="0.2">
      <c r="A132" s="35" t="str">
        <f>IF('Sundry Debtor'!G138="","",'Sundry Debtor'!G138)</f>
        <v/>
      </c>
      <c r="B132" s="35" t="str">
        <f>IF('Sundry Debtor'!C138="","",IF('Sundry Debtor'!G138&lt;70000,'Sundry Debtor'!C138,""))</f>
        <v/>
      </c>
      <c r="C132" s="34" t="str">
        <f>IF('Sundry Debtor'!C138="","",IF('Sundry Debtor'!G138&gt;69999,'Sundry Debtor'!C138,""))</f>
        <v/>
      </c>
      <c r="D132" s="34" t="str">
        <f>IF('Sundry Debtor'!D138="","",'Sundry Debtor'!D138)</f>
        <v/>
      </c>
      <c r="E132" s="34" t="str">
        <f>IF('Sundry Debtor'!F138="","",'Sundry Debtor'!F138)</f>
        <v/>
      </c>
      <c r="F132" s="98" t="str">
        <f>IF('Sundry Debtor'!I138="","",IF('Sundry Debtor'!J138="D",'Sundry Debtor'!I138,""))</f>
        <v/>
      </c>
      <c r="G132" s="98" t="str">
        <f>IF('Sundry Debtor'!I138="","",IF('Sundry Debtor'!J138="C",'Sundry Debtor'!I138,""))</f>
        <v/>
      </c>
      <c r="H132" s="34" t="str">
        <f t="shared" si="9"/>
        <v/>
      </c>
      <c r="I132" s="34" t="str">
        <f t="shared" si="10"/>
        <v/>
      </c>
      <c r="J132" s="34"/>
      <c r="K132" s="29" t="str">
        <f>IF('Sundry Debtor'!K138="","",CONCATENATE('Sundry Debtor'!K138," ",'Sundry Debtor'!O138))</f>
        <v/>
      </c>
    </row>
    <row r="133" spans="1:11" x14ac:dyDescent="0.2">
      <c r="A133" s="35" t="str">
        <f>IF('Sundry Debtor'!G139="","",'Sundry Debtor'!G139)</f>
        <v/>
      </c>
      <c r="B133" s="35" t="str">
        <f>IF('Sundry Debtor'!C139="","",IF('Sundry Debtor'!G139&lt;70000,'Sundry Debtor'!C139,""))</f>
        <v/>
      </c>
      <c r="C133" s="34" t="str">
        <f>IF('Sundry Debtor'!C139="","",IF('Sundry Debtor'!G139&gt;69999,'Sundry Debtor'!C139,""))</f>
        <v/>
      </c>
      <c r="D133" s="34" t="str">
        <f>IF('Sundry Debtor'!D139="","",'Sundry Debtor'!D139)</f>
        <v/>
      </c>
      <c r="E133" s="34" t="str">
        <f>IF('Sundry Debtor'!F139="","",'Sundry Debtor'!F139)</f>
        <v/>
      </c>
      <c r="F133" s="98" t="str">
        <f>IF('Sundry Debtor'!I139="","",IF('Sundry Debtor'!J139="D",'Sundry Debtor'!I139,""))</f>
        <v/>
      </c>
      <c r="G133" s="98" t="str">
        <f>IF('Sundry Debtor'!I139="","",IF('Sundry Debtor'!J139="C",'Sundry Debtor'!I139,""))</f>
        <v/>
      </c>
      <c r="H133" s="34" t="str">
        <f t="shared" si="9"/>
        <v/>
      </c>
      <c r="I133" s="34" t="str">
        <f t="shared" si="10"/>
        <v/>
      </c>
      <c r="J133" s="34"/>
      <c r="K133" s="29" t="str">
        <f>IF('Sundry Debtor'!K139="","",CONCATENATE('Sundry Debtor'!K139," ",'Sundry Debtor'!O139))</f>
        <v/>
      </c>
    </row>
    <row r="134" spans="1:11" x14ac:dyDescent="0.2">
      <c r="A134" s="35" t="str">
        <f>IF('Sundry Debtor'!G140="","",'Sundry Debtor'!G140)</f>
        <v/>
      </c>
      <c r="B134" s="35" t="str">
        <f>IF('Sundry Debtor'!C140="","",IF('Sundry Debtor'!G140&lt;70000,'Sundry Debtor'!C140,""))</f>
        <v/>
      </c>
      <c r="C134" s="34" t="str">
        <f>IF('Sundry Debtor'!C140="","",IF('Sundry Debtor'!G140&gt;69999,'Sundry Debtor'!C140,""))</f>
        <v/>
      </c>
      <c r="D134" s="34" t="str">
        <f>IF('Sundry Debtor'!D140="","",'Sundry Debtor'!D140)</f>
        <v/>
      </c>
      <c r="E134" s="34" t="str">
        <f>IF('Sundry Debtor'!F140="","",'Sundry Debtor'!F140)</f>
        <v/>
      </c>
      <c r="F134" s="98" t="str">
        <f>IF('Sundry Debtor'!I140="","",IF('Sundry Debtor'!J140="D",'Sundry Debtor'!I140,""))</f>
        <v/>
      </c>
      <c r="G134" s="98" t="str">
        <f>IF('Sundry Debtor'!I140="","",IF('Sundry Debtor'!J140="C",'Sundry Debtor'!I140,""))</f>
        <v/>
      </c>
      <c r="H134" s="34" t="str">
        <f t="shared" si="9"/>
        <v/>
      </c>
      <c r="I134" s="34" t="str">
        <f t="shared" si="10"/>
        <v/>
      </c>
      <c r="J134" s="34"/>
      <c r="K134" s="29" t="str">
        <f>IF('Sundry Debtor'!K140="","",CONCATENATE('Sundry Debtor'!K140," ",'Sundry Debtor'!O140))</f>
        <v/>
      </c>
    </row>
    <row r="135" spans="1:11" x14ac:dyDescent="0.2">
      <c r="A135" s="35" t="str">
        <f>IF('Sundry Debtor'!G141="","",'Sundry Debtor'!G141)</f>
        <v/>
      </c>
      <c r="B135" s="35" t="str">
        <f>IF('Sundry Debtor'!C141="","",IF('Sundry Debtor'!G141&lt;70000,'Sundry Debtor'!C141,""))</f>
        <v/>
      </c>
      <c r="C135" s="34" t="str">
        <f>IF('Sundry Debtor'!C141="","",IF('Sundry Debtor'!G141&gt;69999,'Sundry Debtor'!C141,""))</f>
        <v/>
      </c>
      <c r="D135" s="34" t="str">
        <f>IF('Sundry Debtor'!D141="","",'Sundry Debtor'!D141)</f>
        <v/>
      </c>
      <c r="E135" s="34" t="str">
        <f>IF('Sundry Debtor'!F141="","",'Sundry Debtor'!F141)</f>
        <v/>
      </c>
      <c r="F135" s="98" t="str">
        <f>IF('Sundry Debtor'!I141="","",IF('Sundry Debtor'!J141="D",'Sundry Debtor'!I141,""))</f>
        <v/>
      </c>
      <c r="G135" s="98" t="str">
        <f>IF('Sundry Debtor'!I141="","",IF('Sundry Debtor'!J141="C",'Sundry Debtor'!I141,""))</f>
        <v/>
      </c>
      <c r="H135" s="34" t="str">
        <f t="shared" si="9"/>
        <v/>
      </c>
      <c r="I135" s="34" t="str">
        <f t="shared" si="10"/>
        <v/>
      </c>
      <c r="J135" s="34"/>
      <c r="K135" s="29" t="str">
        <f>IF('Sundry Debtor'!K141="","",CONCATENATE('Sundry Debtor'!K141," ",'Sundry Debtor'!O141))</f>
        <v/>
      </c>
    </row>
    <row r="136" spans="1:11" x14ac:dyDescent="0.2">
      <c r="A136" s="35" t="str">
        <f>IF('Sundry Debtor'!G142="","",'Sundry Debtor'!G142)</f>
        <v/>
      </c>
      <c r="B136" s="35" t="str">
        <f>IF('Sundry Debtor'!C142="","",IF('Sundry Debtor'!G142&lt;70000,'Sundry Debtor'!C142,""))</f>
        <v/>
      </c>
      <c r="C136" s="34" t="str">
        <f>IF('Sundry Debtor'!C142="","",IF('Sundry Debtor'!G142&gt;69999,'Sundry Debtor'!C142,""))</f>
        <v/>
      </c>
      <c r="D136" s="34" t="str">
        <f>IF('Sundry Debtor'!D142="","",'Sundry Debtor'!D142)</f>
        <v/>
      </c>
      <c r="E136" s="34" t="str">
        <f>IF('Sundry Debtor'!F142="","",'Sundry Debtor'!F142)</f>
        <v/>
      </c>
      <c r="F136" s="98" t="str">
        <f>IF('Sundry Debtor'!I142="","",IF('Sundry Debtor'!J142="D",'Sundry Debtor'!I142,""))</f>
        <v/>
      </c>
      <c r="G136" s="98" t="str">
        <f>IF('Sundry Debtor'!I142="","",IF('Sundry Debtor'!J142="C",'Sundry Debtor'!I142,""))</f>
        <v/>
      </c>
      <c r="H136" s="34" t="str">
        <f t="shared" si="9"/>
        <v/>
      </c>
      <c r="I136" s="34" t="str">
        <f t="shared" si="10"/>
        <v/>
      </c>
      <c r="J136" s="34"/>
      <c r="K136" s="29" t="str">
        <f>IF('Sundry Debtor'!K142="","",CONCATENATE('Sundry Debtor'!K142," ",'Sundry Debtor'!O142))</f>
        <v/>
      </c>
    </row>
    <row r="137" spans="1:11" x14ac:dyDescent="0.2">
      <c r="A137" s="35" t="str">
        <f>IF('Sundry Debtor'!G143="","",'Sundry Debtor'!G143)</f>
        <v/>
      </c>
      <c r="B137" s="35" t="str">
        <f>IF('Sundry Debtor'!C143="","",IF('Sundry Debtor'!G143&lt;70000,'Sundry Debtor'!C143,""))</f>
        <v/>
      </c>
      <c r="C137" s="34" t="str">
        <f>IF('Sundry Debtor'!C143="","",IF('Sundry Debtor'!G143&gt;69999,'Sundry Debtor'!C143,""))</f>
        <v/>
      </c>
      <c r="D137" s="34" t="str">
        <f>IF('Sundry Debtor'!D143="","",'Sundry Debtor'!D143)</f>
        <v/>
      </c>
      <c r="E137" s="34" t="str">
        <f>IF('Sundry Debtor'!F143="","",'Sundry Debtor'!F143)</f>
        <v/>
      </c>
      <c r="F137" s="98" t="str">
        <f>IF('Sundry Debtor'!I143="","",IF('Sundry Debtor'!J143="D",'Sundry Debtor'!I143,""))</f>
        <v/>
      </c>
      <c r="G137" s="98" t="str">
        <f>IF('Sundry Debtor'!I143="","",IF('Sundry Debtor'!J143="C",'Sundry Debtor'!I143,""))</f>
        <v/>
      </c>
      <c r="H137" s="34" t="str">
        <f t="shared" si="9"/>
        <v/>
      </c>
      <c r="I137" s="34" t="str">
        <f t="shared" si="10"/>
        <v/>
      </c>
      <c r="J137" s="34"/>
      <c r="K137" s="29" t="str">
        <f>IF('Sundry Debtor'!K143="","",CONCATENATE('Sundry Debtor'!K143," ",'Sundry Debtor'!O143))</f>
        <v/>
      </c>
    </row>
    <row r="138" spans="1:11" x14ac:dyDescent="0.2">
      <c r="A138" s="35" t="str">
        <f>IF('Sundry Debtor'!G144="","",'Sundry Debtor'!G144)</f>
        <v/>
      </c>
      <c r="B138" s="35" t="str">
        <f>IF('Sundry Debtor'!C144="","",IF('Sundry Debtor'!G144&lt;70000,'Sundry Debtor'!C144,""))</f>
        <v/>
      </c>
      <c r="C138" s="34" t="str">
        <f>IF('Sundry Debtor'!C144="","",IF('Sundry Debtor'!G144&gt;69999,'Sundry Debtor'!C144,""))</f>
        <v/>
      </c>
      <c r="D138" s="34" t="str">
        <f>IF('Sundry Debtor'!D144="","",'Sundry Debtor'!D144)</f>
        <v/>
      </c>
      <c r="E138" s="34" t="str">
        <f>IF('Sundry Debtor'!F144="","",'Sundry Debtor'!F144)</f>
        <v/>
      </c>
      <c r="F138" s="98" t="str">
        <f>IF('Sundry Debtor'!I144="","",IF('Sundry Debtor'!J144="D",'Sundry Debtor'!I144,""))</f>
        <v/>
      </c>
      <c r="G138" s="98" t="str">
        <f>IF('Sundry Debtor'!I144="","",IF('Sundry Debtor'!J144="C",'Sundry Debtor'!I144,""))</f>
        <v/>
      </c>
      <c r="H138" s="34" t="str">
        <f t="shared" si="9"/>
        <v/>
      </c>
      <c r="I138" s="34" t="str">
        <f t="shared" si="10"/>
        <v/>
      </c>
      <c r="J138" s="34"/>
      <c r="K138" s="29" t="str">
        <f>IF('Sundry Debtor'!K144="","",CONCATENATE('Sundry Debtor'!K144," ",'Sundry Debtor'!O144))</f>
        <v/>
      </c>
    </row>
    <row r="139" spans="1:11" x14ac:dyDescent="0.2">
      <c r="A139" s="35" t="str">
        <f>IF('Sundry Debtor'!G145="","",'Sundry Debtor'!G145)</f>
        <v/>
      </c>
      <c r="B139" s="35" t="str">
        <f>IF('Sundry Debtor'!C145="","",IF('Sundry Debtor'!G145&lt;70000,'Sundry Debtor'!C145,""))</f>
        <v/>
      </c>
      <c r="C139" s="34" t="str">
        <f>IF('Sundry Debtor'!C145="","",IF('Sundry Debtor'!G145&gt;69999,'Sundry Debtor'!C145,""))</f>
        <v/>
      </c>
      <c r="D139" s="34" t="str">
        <f>IF('Sundry Debtor'!D145="","",'Sundry Debtor'!D145)</f>
        <v/>
      </c>
      <c r="E139" s="34" t="str">
        <f>IF('Sundry Debtor'!F145="","",'Sundry Debtor'!F145)</f>
        <v/>
      </c>
      <c r="F139" s="98" t="str">
        <f>IF('Sundry Debtor'!I145="","",IF('Sundry Debtor'!J145="D",'Sundry Debtor'!I145,""))</f>
        <v/>
      </c>
      <c r="G139" s="98" t="str">
        <f>IF('Sundry Debtor'!I145="","",IF('Sundry Debtor'!J145="C",'Sundry Debtor'!I145,""))</f>
        <v/>
      </c>
      <c r="H139" s="34" t="str">
        <f t="shared" si="9"/>
        <v/>
      </c>
      <c r="I139" s="34" t="str">
        <f t="shared" si="10"/>
        <v/>
      </c>
      <c r="J139" s="34"/>
      <c r="K139" s="29" t="str">
        <f>IF('Sundry Debtor'!K145="","",CONCATENATE('Sundry Debtor'!K145," ",'Sundry Debtor'!O145))</f>
        <v/>
      </c>
    </row>
    <row r="140" spans="1:11" x14ac:dyDescent="0.2">
      <c r="A140" s="35" t="str">
        <f>IF('Sundry Debtor'!G146="","",'Sundry Debtor'!G146)</f>
        <v/>
      </c>
      <c r="B140" s="35" t="str">
        <f>IF('Sundry Debtor'!C146="","",IF('Sundry Debtor'!G146&lt;70000,'Sundry Debtor'!C146,""))</f>
        <v/>
      </c>
      <c r="C140" s="34" t="str">
        <f>IF('Sundry Debtor'!C146="","",IF('Sundry Debtor'!G146&gt;69999,'Sundry Debtor'!C146,""))</f>
        <v/>
      </c>
      <c r="D140" s="34" t="str">
        <f>IF('Sundry Debtor'!D146="","",'Sundry Debtor'!D146)</f>
        <v/>
      </c>
      <c r="E140" s="34" t="str">
        <f>IF('Sundry Debtor'!F146="","",'Sundry Debtor'!F146)</f>
        <v/>
      </c>
      <c r="F140" s="98" t="str">
        <f>IF('Sundry Debtor'!I146="","",IF('Sundry Debtor'!J146="D",'Sundry Debtor'!I146,""))</f>
        <v/>
      </c>
      <c r="G140" s="98" t="str">
        <f>IF('Sundry Debtor'!I146="","",IF('Sundry Debtor'!J146="C",'Sundry Debtor'!I146,""))</f>
        <v/>
      </c>
      <c r="H140" s="34" t="str">
        <f t="shared" si="9"/>
        <v/>
      </c>
      <c r="I140" s="34" t="str">
        <f t="shared" si="10"/>
        <v/>
      </c>
      <c r="J140" s="34"/>
      <c r="K140" s="29" t="str">
        <f>IF('Sundry Debtor'!K146="","",CONCATENATE('Sundry Debtor'!K146," ",'Sundry Debtor'!O146))</f>
        <v/>
      </c>
    </row>
    <row r="141" spans="1:11" x14ac:dyDescent="0.2">
      <c r="A141" s="35" t="str">
        <f>IF('Sundry Debtor'!G147="","",'Sundry Debtor'!G147)</f>
        <v/>
      </c>
      <c r="B141" s="35" t="str">
        <f>IF('Sundry Debtor'!C147="","",IF('Sundry Debtor'!G147&lt;70000,'Sundry Debtor'!C147,""))</f>
        <v/>
      </c>
      <c r="C141" s="34" t="str">
        <f>IF('Sundry Debtor'!C147="","",IF('Sundry Debtor'!G147&gt;69999,'Sundry Debtor'!C147,""))</f>
        <v/>
      </c>
      <c r="D141" s="34" t="str">
        <f>IF('Sundry Debtor'!D147="","",'Sundry Debtor'!D147)</f>
        <v/>
      </c>
      <c r="E141" s="34" t="str">
        <f>IF('Sundry Debtor'!F147="","",'Sundry Debtor'!F147)</f>
        <v/>
      </c>
      <c r="F141" s="98" t="str">
        <f>IF('Sundry Debtor'!I147="","",IF('Sundry Debtor'!J147="D",'Sundry Debtor'!I147,""))</f>
        <v/>
      </c>
      <c r="G141" s="98" t="str">
        <f>IF('Sundry Debtor'!I147="","",IF('Sundry Debtor'!J147="C",'Sundry Debtor'!I147,""))</f>
        <v/>
      </c>
      <c r="H141" s="34" t="str">
        <f t="shared" si="9"/>
        <v/>
      </c>
      <c r="I141" s="34" t="str">
        <f t="shared" si="10"/>
        <v/>
      </c>
      <c r="J141" s="34"/>
      <c r="K141" s="29" t="str">
        <f>IF('Sundry Debtor'!K147="","",CONCATENATE('Sundry Debtor'!K147," ",'Sundry Debtor'!O147))</f>
        <v/>
      </c>
    </row>
    <row r="142" spans="1:11" x14ac:dyDescent="0.2">
      <c r="A142" s="35" t="str">
        <f>IF('Sundry Debtor'!G148="","",'Sundry Debtor'!G148)</f>
        <v/>
      </c>
      <c r="B142" s="35" t="str">
        <f>IF('Sundry Debtor'!C148="","",IF('Sundry Debtor'!G148&lt;70000,'Sundry Debtor'!C148,""))</f>
        <v/>
      </c>
      <c r="C142" s="34" t="str">
        <f>IF('Sundry Debtor'!C148="","",IF('Sundry Debtor'!G148&gt;69999,'Sundry Debtor'!C148,""))</f>
        <v/>
      </c>
      <c r="D142" s="34" t="str">
        <f>IF('Sundry Debtor'!D148="","",'Sundry Debtor'!D148)</f>
        <v/>
      </c>
      <c r="E142" s="34" t="str">
        <f>IF('Sundry Debtor'!F148="","",'Sundry Debtor'!F148)</f>
        <v/>
      </c>
      <c r="F142" s="98" t="str">
        <f>IF('Sundry Debtor'!I148="","",IF('Sundry Debtor'!J148="D",'Sundry Debtor'!I148,""))</f>
        <v/>
      </c>
      <c r="G142" s="98" t="str">
        <f>IF('Sundry Debtor'!I148="","",IF('Sundry Debtor'!J148="C",'Sundry Debtor'!I148,""))</f>
        <v/>
      </c>
      <c r="H142" s="34" t="str">
        <f t="shared" si="9"/>
        <v/>
      </c>
      <c r="I142" s="34" t="str">
        <f t="shared" si="10"/>
        <v/>
      </c>
      <c r="J142" s="34"/>
      <c r="K142" s="29" t="str">
        <f>IF('Sundry Debtor'!K148="","",CONCATENATE('Sundry Debtor'!K148," ",'Sundry Debtor'!O148))</f>
        <v/>
      </c>
    </row>
    <row r="143" spans="1:11" x14ac:dyDescent="0.2">
      <c r="A143" s="35" t="str">
        <f>IF('Sundry Debtor'!G149="","",'Sundry Debtor'!G149)</f>
        <v/>
      </c>
      <c r="B143" s="35" t="str">
        <f>IF('Sundry Debtor'!C149="","",IF('Sundry Debtor'!G149&lt;70000,'Sundry Debtor'!C149,""))</f>
        <v/>
      </c>
      <c r="C143" s="34" t="str">
        <f>IF('Sundry Debtor'!C149="","",IF('Sundry Debtor'!G149&gt;69999,'Sundry Debtor'!C149,""))</f>
        <v/>
      </c>
      <c r="D143" s="34" t="str">
        <f>IF('Sundry Debtor'!D149="","",'Sundry Debtor'!D149)</f>
        <v/>
      </c>
      <c r="E143" s="34" t="str">
        <f>IF('Sundry Debtor'!F149="","",'Sundry Debtor'!F149)</f>
        <v/>
      </c>
      <c r="F143" s="98" t="str">
        <f>IF('Sundry Debtor'!I149="","",IF('Sundry Debtor'!J149="D",'Sundry Debtor'!I149,""))</f>
        <v/>
      </c>
      <c r="G143" s="98" t="str">
        <f>IF('Sundry Debtor'!I149="","",IF('Sundry Debtor'!J149="C",'Sundry Debtor'!I149,""))</f>
        <v/>
      </c>
      <c r="H143" s="34" t="str">
        <f t="shared" si="9"/>
        <v/>
      </c>
      <c r="I143" s="34" t="str">
        <f t="shared" si="10"/>
        <v/>
      </c>
      <c r="J143" s="34"/>
      <c r="K143" s="29" t="str">
        <f>IF('Sundry Debtor'!K149="","",CONCATENATE('Sundry Debtor'!K149," ",'Sundry Debtor'!O149))</f>
        <v/>
      </c>
    </row>
    <row r="144" spans="1:11" x14ac:dyDescent="0.2">
      <c r="A144" s="35" t="str">
        <f>IF('Sundry Debtor'!G150="","",'Sundry Debtor'!G150)</f>
        <v/>
      </c>
      <c r="B144" s="35" t="str">
        <f>IF('Sundry Debtor'!C150="","",IF('Sundry Debtor'!G150&lt;70000,'Sundry Debtor'!C150,""))</f>
        <v/>
      </c>
      <c r="C144" s="34" t="str">
        <f>IF('Sundry Debtor'!C150="","",IF('Sundry Debtor'!G150&gt;69999,'Sundry Debtor'!C150,""))</f>
        <v/>
      </c>
      <c r="D144" s="34" t="str">
        <f>IF('Sundry Debtor'!D150="","",'Sundry Debtor'!D150)</f>
        <v/>
      </c>
      <c r="E144" s="34" t="str">
        <f>IF('Sundry Debtor'!F150="","",'Sundry Debtor'!F150)</f>
        <v/>
      </c>
      <c r="F144" s="98" t="str">
        <f>IF('Sundry Debtor'!I150="","",IF('Sundry Debtor'!J150="D",'Sundry Debtor'!I150,""))</f>
        <v/>
      </c>
      <c r="G144" s="98" t="str">
        <f>IF('Sundry Debtor'!I150="","",IF('Sundry Debtor'!J150="C",'Sundry Debtor'!I150,""))</f>
        <v/>
      </c>
      <c r="H144" s="34" t="str">
        <f t="shared" si="9"/>
        <v/>
      </c>
      <c r="I144" s="34" t="str">
        <f t="shared" si="10"/>
        <v/>
      </c>
      <c r="J144" s="34"/>
      <c r="K144" s="29" t="str">
        <f>IF('Sundry Debtor'!K150="","",CONCATENATE('Sundry Debtor'!K150," ",'Sundry Debtor'!O150))</f>
        <v/>
      </c>
    </row>
    <row r="145" spans="1:11" x14ac:dyDescent="0.2">
      <c r="A145" s="35" t="str">
        <f>IF('Sundry Debtor'!G151="","",'Sundry Debtor'!G151)</f>
        <v/>
      </c>
      <c r="B145" s="35" t="str">
        <f>IF('Sundry Debtor'!C151="","",IF('Sundry Debtor'!G151&lt;70000,'Sundry Debtor'!C151,""))</f>
        <v/>
      </c>
      <c r="C145" s="34" t="str">
        <f>IF('Sundry Debtor'!C151="","",IF('Sundry Debtor'!G151&gt;69999,'Sundry Debtor'!C151,""))</f>
        <v/>
      </c>
      <c r="D145" s="34" t="str">
        <f>IF('Sundry Debtor'!D151="","",'Sundry Debtor'!D151)</f>
        <v/>
      </c>
      <c r="E145" s="34" t="str">
        <f>IF('Sundry Debtor'!F151="","",'Sundry Debtor'!F151)</f>
        <v/>
      </c>
      <c r="F145" s="98" t="str">
        <f>IF('Sundry Debtor'!I151="","",IF('Sundry Debtor'!J151="D",'Sundry Debtor'!I151,""))</f>
        <v/>
      </c>
      <c r="G145" s="98" t="str">
        <f>IF('Sundry Debtor'!I151="","",IF('Sundry Debtor'!J151="C",'Sundry Debtor'!I151,""))</f>
        <v/>
      </c>
      <c r="H145" s="34" t="str">
        <f t="shared" si="9"/>
        <v/>
      </c>
      <c r="I145" s="34" t="str">
        <f t="shared" si="10"/>
        <v/>
      </c>
      <c r="J145" s="34"/>
      <c r="K145" s="29" t="str">
        <f>IF('Sundry Debtor'!K151="","",CONCATENATE('Sundry Debtor'!K151," ",'Sundry Debtor'!O151))</f>
        <v/>
      </c>
    </row>
    <row r="146" spans="1:11" x14ac:dyDescent="0.2">
      <c r="A146" s="35" t="str">
        <f>IF('Sundry Debtor'!G152="","",'Sundry Debtor'!G152)</f>
        <v/>
      </c>
      <c r="B146" s="35" t="str">
        <f>IF('Sundry Debtor'!C152="","",IF('Sundry Debtor'!G152&lt;70000,'Sundry Debtor'!C152,""))</f>
        <v/>
      </c>
      <c r="C146" s="34" t="str">
        <f>IF('Sundry Debtor'!C152="","",IF('Sundry Debtor'!G152&gt;69999,'Sundry Debtor'!C152,""))</f>
        <v/>
      </c>
      <c r="D146" s="34" t="str">
        <f>IF('Sundry Debtor'!D152="","",'Sundry Debtor'!D152)</f>
        <v/>
      </c>
      <c r="E146" s="34" t="str">
        <f>IF('Sundry Debtor'!F152="","",'Sundry Debtor'!F152)</f>
        <v/>
      </c>
      <c r="F146" s="98" t="str">
        <f>IF('Sundry Debtor'!I152="","",IF('Sundry Debtor'!J152="D",'Sundry Debtor'!I152,""))</f>
        <v/>
      </c>
      <c r="G146" s="98" t="str">
        <f>IF('Sundry Debtor'!I152="","",IF('Sundry Debtor'!J152="C",'Sundry Debtor'!I152,""))</f>
        <v/>
      </c>
      <c r="H146" s="34" t="str">
        <f t="shared" si="9"/>
        <v/>
      </c>
      <c r="I146" s="34" t="str">
        <f t="shared" si="10"/>
        <v/>
      </c>
      <c r="J146" s="34"/>
      <c r="K146" s="29" t="str">
        <f>IF('Sundry Debtor'!K152="","",CONCATENATE('Sundry Debtor'!K152," ",'Sundry Debtor'!O152))</f>
        <v/>
      </c>
    </row>
    <row r="147" spans="1:11" x14ac:dyDescent="0.2">
      <c r="A147" s="35" t="str">
        <f>IF('Sundry Debtor'!G153="","",'Sundry Debtor'!G153)</f>
        <v/>
      </c>
      <c r="B147" s="35" t="str">
        <f>IF('Sundry Debtor'!C153="","",IF('Sundry Debtor'!G153&lt;70000,'Sundry Debtor'!C153,""))</f>
        <v/>
      </c>
      <c r="C147" s="34" t="str">
        <f>IF('Sundry Debtor'!C153="","",IF('Sundry Debtor'!G153&gt;69999,'Sundry Debtor'!C153,""))</f>
        <v/>
      </c>
      <c r="D147" s="34" t="str">
        <f>IF('Sundry Debtor'!D153="","",'Sundry Debtor'!D153)</f>
        <v/>
      </c>
      <c r="E147" s="34" t="str">
        <f>IF('Sundry Debtor'!F153="","",'Sundry Debtor'!F153)</f>
        <v/>
      </c>
      <c r="F147" s="98" t="str">
        <f>IF('Sundry Debtor'!I153="","",IF('Sundry Debtor'!J153="D",'Sundry Debtor'!I153,""))</f>
        <v/>
      </c>
      <c r="G147" s="98" t="str">
        <f>IF('Sundry Debtor'!I153="","",IF('Sundry Debtor'!J153="C",'Sundry Debtor'!I153,""))</f>
        <v/>
      </c>
      <c r="H147" s="34" t="str">
        <f t="shared" si="9"/>
        <v/>
      </c>
      <c r="I147" s="34" t="str">
        <f t="shared" si="10"/>
        <v/>
      </c>
      <c r="J147" s="34"/>
      <c r="K147" s="29" t="str">
        <f>IF('Sundry Debtor'!K153="","",CONCATENATE('Sundry Debtor'!K153," ",'Sundry Debtor'!O153))</f>
        <v/>
      </c>
    </row>
    <row r="148" spans="1:11" x14ac:dyDescent="0.2">
      <c r="A148" s="35" t="str">
        <f>IF('Sundry Debtor'!G154="","",'Sundry Debtor'!G154)</f>
        <v/>
      </c>
      <c r="B148" s="35" t="str">
        <f>IF('Sundry Debtor'!C154="","",IF('Sundry Debtor'!G154&lt;70000,'Sundry Debtor'!C154,""))</f>
        <v/>
      </c>
      <c r="C148" s="34" t="str">
        <f>IF('Sundry Debtor'!C154="","",IF('Sundry Debtor'!G154&gt;69999,'Sundry Debtor'!C154,""))</f>
        <v/>
      </c>
      <c r="D148" s="34" t="str">
        <f>IF('Sundry Debtor'!D154="","",'Sundry Debtor'!D154)</f>
        <v/>
      </c>
      <c r="E148" s="34" t="str">
        <f>IF('Sundry Debtor'!F154="","",'Sundry Debtor'!F154)</f>
        <v/>
      </c>
      <c r="F148" s="98" t="str">
        <f>IF('Sundry Debtor'!I154="","",IF('Sundry Debtor'!J154="D",'Sundry Debtor'!I154,""))</f>
        <v/>
      </c>
      <c r="G148" s="98" t="str">
        <f>IF('Sundry Debtor'!I154="","",IF('Sundry Debtor'!J154="C",'Sundry Debtor'!I154,""))</f>
        <v/>
      </c>
      <c r="H148" s="34" t="str">
        <f t="shared" si="9"/>
        <v/>
      </c>
      <c r="I148" s="34" t="str">
        <f t="shared" si="10"/>
        <v/>
      </c>
      <c r="J148" s="34"/>
      <c r="K148" s="29" t="str">
        <f>IF('Sundry Debtor'!K154="","",CONCATENATE('Sundry Debtor'!K154," ",'Sundry Debtor'!O154))</f>
        <v/>
      </c>
    </row>
    <row r="149" spans="1:11" x14ac:dyDescent="0.2">
      <c r="A149" s="35" t="str">
        <f>IF('Sundry Debtor'!G155="","",'Sundry Debtor'!G155)</f>
        <v/>
      </c>
      <c r="B149" s="35" t="str">
        <f>IF('Sundry Debtor'!C155="","",IF('Sundry Debtor'!G155&lt;70000,'Sundry Debtor'!C155,""))</f>
        <v/>
      </c>
      <c r="C149" s="34" t="str">
        <f>IF('Sundry Debtor'!C155="","",IF('Sundry Debtor'!G155&gt;69999,'Sundry Debtor'!C155,""))</f>
        <v/>
      </c>
      <c r="D149" s="34" t="str">
        <f>IF('Sundry Debtor'!D155="","",'Sundry Debtor'!D155)</f>
        <v/>
      </c>
      <c r="E149" s="34" t="str">
        <f>IF('Sundry Debtor'!F155="","",'Sundry Debtor'!F155)</f>
        <v/>
      </c>
      <c r="F149" s="98" t="str">
        <f>IF('Sundry Debtor'!I155="","",IF('Sundry Debtor'!J155="D",'Sundry Debtor'!I155,""))</f>
        <v/>
      </c>
      <c r="G149" s="98" t="str">
        <f>IF('Sundry Debtor'!I155="","",IF('Sundry Debtor'!J155="C",'Sundry Debtor'!I155,""))</f>
        <v/>
      </c>
      <c r="H149" s="34" t="str">
        <f t="shared" si="9"/>
        <v/>
      </c>
      <c r="I149" s="34" t="str">
        <f t="shared" si="10"/>
        <v/>
      </c>
      <c r="J149" s="34"/>
      <c r="K149" s="29" t="str">
        <f>IF('Sundry Debtor'!K155="","",CONCATENATE('Sundry Debtor'!K155," ",'Sundry Debtor'!O155))</f>
        <v/>
      </c>
    </row>
    <row r="150" spans="1:11" x14ac:dyDescent="0.2">
      <c r="A150" s="35" t="str">
        <f>IF('Sundry Debtor'!G156="","",'Sundry Debtor'!G156)</f>
        <v/>
      </c>
      <c r="B150" s="35" t="str">
        <f>IF('Sundry Debtor'!C156="","",IF('Sundry Debtor'!G156&lt;70000,'Sundry Debtor'!C156,""))</f>
        <v/>
      </c>
      <c r="C150" s="34" t="str">
        <f>IF('Sundry Debtor'!C156="","",IF('Sundry Debtor'!G156&gt;69999,'Sundry Debtor'!C156,""))</f>
        <v/>
      </c>
      <c r="D150" s="34" t="str">
        <f>IF('Sundry Debtor'!D156="","",'Sundry Debtor'!D156)</f>
        <v/>
      </c>
      <c r="E150" s="34" t="str">
        <f>IF('Sundry Debtor'!F156="","",'Sundry Debtor'!F156)</f>
        <v/>
      </c>
      <c r="F150" s="98" t="str">
        <f>IF('Sundry Debtor'!I156="","",IF('Sundry Debtor'!J156="D",'Sundry Debtor'!I156,""))</f>
        <v/>
      </c>
      <c r="G150" s="98" t="str">
        <f>IF('Sundry Debtor'!I156="","",IF('Sundry Debtor'!J156="C",'Sundry Debtor'!I156,""))</f>
        <v/>
      </c>
      <c r="H150" s="34" t="str">
        <f t="shared" si="9"/>
        <v/>
      </c>
      <c r="I150" s="34" t="str">
        <f t="shared" si="10"/>
        <v/>
      </c>
      <c r="J150" s="34"/>
      <c r="K150" s="29" t="str">
        <f>IF('Sundry Debtor'!K156="","",CONCATENATE('Sundry Debtor'!K156," ",'Sundry Debtor'!O156))</f>
        <v/>
      </c>
    </row>
    <row r="151" spans="1:11" x14ac:dyDescent="0.2">
      <c r="A151" s="35" t="str">
        <f>IF('Sundry Debtor'!G157="","",'Sundry Debtor'!G157)</f>
        <v/>
      </c>
      <c r="B151" s="35" t="str">
        <f>IF('Sundry Debtor'!C157="","",IF('Sundry Debtor'!G157&lt;70000,'Sundry Debtor'!C157,""))</f>
        <v/>
      </c>
      <c r="C151" s="34" t="str">
        <f>IF('Sundry Debtor'!C157="","",IF('Sundry Debtor'!G157&gt;69999,'Sundry Debtor'!C157,""))</f>
        <v/>
      </c>
      <c r="D151" s="34" t="str">
        <f>IF('Sundry Debtor'!D157="","",'Sundry Debtor'!D157)</f>
        <v/>
      </c>
      <c r="E151" s="34" t="str">
        <f>IF('Sundry Debtor'!F157="","",'Sundry Debtor'!F157)</f>
        <v/>
      </c>
      <c r="F151" s="98" t="str">
        <f>IF('Sundry Debtor'!I157="","",IF('Sundry Debtor'!J157="D",'Sundry Debtor'!I157,""))</f>
        <v/>
      </c>
      <c r="G151" s="98" t="str">
        <f>IF('Sundry Debtor'!I157="","",IF('Sundry Debtor'!J157="C",'Sundry Debtor'!I157,""))</f>
        <v/>
      </c>
      <c r="H151" s="34" t="str">
        <f t="shared" si="9"/>
        <v/>
      </c>
      <c r="I151" s="34" t="str">
        <f t="shared" si="10"/>
        <v/>
      </c>
      <c r="J151" s="34"/>
      <c r="K151" s="29" t="str">
        <f>IF('Sundry Debtor'!K157="","",CONCATENATE('Sundry Debtor'!K157," ",'Sundry Debtor'!O157))</f>
        <v/>
      </c>
    </row>
    <row r="152" spans="1:11" x14ac:dyDescent="0.2">
      <c r="A152" s="35" t="str">
        <f>IF('Sundry Debtor'!G158="","",'Sundry Debtor'!G158)</f>
        <v/>
      </c>
      <c r="B152" s="35" t="str">
        <f>IF('Sundry Debtor'!C158="","",IF('Sundry Debtor'!G158&lt;70000,'Sundry Debtor'!C158,""))</f>
        <v/>
      </c>
      <c r="C152" s="34" t="str">
        <f>IF('Sundry Debtor'!C158="","",IF('Sundry Debtor'!G158&gt;69999,'Sundry Debtor'!C158,""))</f>
        <v/>
      </c>
      <c r="D152" s="34" t="str">
        <f>IF('Sundry Debtor'!D158="","",'Sundry Debtor'!D158)</f>
        <v/>
      </c>
      <c r="E152" s="34" t="str">
        <f>IF('Sundry Debtor'!F158="","",'Sundry Debtor'!F158)</f>
        <v/>
      </c>
      <c r="F152" s="98" t="str">
        <f>IF('Sundry Debtor'!I158="","",IF('Sundry Debtor'!J158="D",'Sundry Debtor'!I158,""))</f>
        <v/>
      </c>
      <c r="G152" s="98" t="str">
        <f>IF('Sundry Debtor'!I158="","",IF('Sundry Debtor'!J158="C",'Sundry Debtor'!I158,""))</f>
        <v/>
      </c>
      <c r="H152" s="34" t="str">
        <f t="shared" si="9"/>
        <v/>
      </c>
      <c r="I152" s="34" t="str">
        <f t="shared" si="10"/>
        <v/>
      </c>
      <c r="J152" s="34"/>
      <c r="K152" s="29" t="str">
        <f>IF('Sundry Debtor'!K158="","",CONCATENATE('Sundry Debtor'!K158," ",'Sundry Debtor'!O158))</f>
        <v/>
      </c>
    </row>
    <row r="153" spans="1:11" x14ac:dyDescent="0.2">
      <c r="A153" s="35" t="str">
        <f>IF('Sundry Debtor'!G159="","",'Sundry Debtor'!G159)</f>
        <v/>
      </c>
      <c r="B153" s="35" t="str">
        <f>IF('Sundry Debtor'!C159="","",IF('Sundry Debtor'!G159&lt;70000,'Sundry Debtor'!C159,""))</f>
        <v/>
      </c>
      <c r="C153" s="34" t="str">
        <f>IF('Sundry Debtor'!C159="","",IF('Sundry Debtor'!G159&gt;69999,'Sundry Debtor'!C159,""))</f>
        <v/>
      </c>
      <c r="D153" s="34" t="str">
        <f>IF('Sundry Debtor'!D159="","",'Sundry Debtor'!D159)</f>
        <v/>
      </c>
      <c r="E153" s="34" t="str">
        <f>IF('Sundry Debtor'!F159="","",'Sundry Debtor'!F159)</f>
        <v/>
      </c>
      <c r="F153" s="98" t="str">
        <f>IF('Sundry Debtor'!I159="","",IF('Sundry Debtor'!J159="D",'Sundry Debtor'!I159,""))</f>
        <v/>
      </c>
      <c r="G153" s="98" t="str">
        <f>IF('Sundry Debtor'!I159="","",IF('Sundry Debtor'!J159="C",'Sundry Debtor'!I159,""))</f>
        <v/>
      </c>
      <c r="H153" s="34" t="str">
        <f t="shared" si="9"/>
        <v/>
      </c>
      <c r="I153" s="34" t="str">
        <f t="shared" si="10"/>
        <v/>
      </c>
      <c r="J153" s="34"/>
      <c r="K153" s="29" t="str">
        <f>IF('Sundry Debtor'!K159="","",CONCATENATE('Sundry Debtor'!K159," ",'Sundry Debtor'!O159))</f>
        <v/>
      </c>
    </row>
    <row r="154" spans="1:11" x14ac:dyDescent="0.2">
      <c r="A154" s="35" t="str">
        <f>IF('Sundry Debtor'!G160="","",'Sundry Debtor'!G160)</f>
        <v/>
      </c>
      <c r="B154" s="35" t="str">
        <f>IF('Sundry Debtor'!C160="","",IF('Sundry Debtor'!G160&lt;70000,'Sundry Debtor'!C160,""))</f>
        <v/>
      </c>
      <c r="C154" s="34" t="str">
        <f>IF('Sundry Debtor'!C160="","",IF('Sundry Debtor'!G160&gt;69999,'Sundry Debtor'!C160,""))</f>
        <v/>
      </c>
      <c r="D154" s="34" t="str">
        <f>IF('Sundry Debtor'!D160="","",'Sundry Debtor'!D160)</f>
        <v/>
      </c>
      <c r="E154" s="34" t="str">
        <f>IF('Sundry Debtor'!F160="","",'Sundry Debtor'!F160)</f>
        <v/>
      </c>
      <c r="F154" s="98" t="str">
        <f>IF('Sundry Debtor'!I160="","",IF('Sundry Debtor'!J160="D",'Sundry Debtor'!I160,""))</f>
        <v/>
      </c>
      <c r="G154" s="98" t="str">
        <f>IF('Sundry Debtor'!I160="","",IF('Sundry Debtor'!J160="C",'Sundry Debtor'!I160,""))</f>
        <v/>
      </c>
      <c r="H154" s="34" t="str">
        <f t="shared" ref="H154:H217" si="11">IF(A154="","",IF(OR(A154=96030,A154=96040),"AN",IF(A154=80061,"VN",IF(LEFT(A154,1)="7","AN",IF(LEFT(A154,1)="8","AN","VN")))))</f>
        <v/>
      </c>
      <c r="I154" s="34" t="str">
        <f t="shared" ref="I154:I217" si="12">IF(A154="","",1000)</f>
        <v/>
      </c>
      <c r="J154" s="34"/>
      <c r="K154" s="29" t="str">
        <f>IF('Sundry Debtor'!K160="","",CONCATENATE('Sundry Debtor'!K160," ",'Sundry Debtor'!O160))</f>
        <v/>
      </c>
    </row>
    <row r="155" spans="1:11" x14ac:dyDescent="0.2">
      <c r="A155" s="35" t="str">
        <f>IF('Sundry Debtor'!G161="","",'Sundry Debtor'!G161)</f>
        <v/>
      </c>
      <c r="B155" s="35" t="str">
        <f>IF('Sundry Debtor'!C161="","",IF('Sundry Debtor'!G161&lt;70000,'Sundry Debtor'!C161,""))</f>
        <v/>
      </c>
      <c r="C155" s="34" t="str">
        <f>IF('Sundry Debtor'!C161="","",IF('Sundry Debtor'!G161&gt;69999,'Sundry Debtor'!C161,""))</f>
        <v/>
      </c>
      <c r="D155" s="34" t="str">
        <f>IF('Sundry Debtor'!D161="","",'Sundry Debtor'!D161)</f>
        <v/>
      </c>
      <c r="E155" s="34" t="str">
        <f>IF('Sundry Debtor'!F161="","",'Sundry Debtor'!F161)</f>
        <v/>
      </c>
      <c r="F155" s="98" t="str">
        <f>IF('Sundry Debtor'!I161="","",IF('Sundry Debtor'!J161="D",'Sundry Debtor'!I161,""))</f>
        <v/>
      </c>
      <c r="G155" s="98" t="str">
        <f>IF('Sundry Debtor'!I161="","",IF('Sundry Debtor'!J161="C",'Sundry Debtor'!I161,""))</f>
        <v/>
      </c>
      <c r="H155" s="34" t="str">
        <f t="shared" si="11"/>
        <v/>
      </c>
      <c r="I155" s="34" t="str">
        <f t="shared" si="12"/>
        <v/>
      </c>
      <c r="J155" s="34"/>
      <c r="K155" s="29" t="str">
        <f>IF('Sundry Debtor'!K161="","",CONCATENATE('Sundry Debtor'!K161," ",'Sundry Debtor'!O161))</f>
        <v/>
      </c>
    </row>
    <row r="156" spans="1:11" x14ac:dyDescent="0.2">
      <c r="A156" s="35" t="str">
        <f>IF('Sundry Debtor'!G162="","",'Sundry Debtor'!G162)</f>
        <v/>
      </c>
      <c r="B156" s="35" t="str">
        <f>IF('Sundry Debtor'!C162="","",IF('Sundry Debtor'!G162&lt;70000,'Sundry Debtor'!C162,""))</f>
        <v/>
      </c>
      <c r="C156" s="34" t="str">
        <f>IF('Sundry Debtor'!C162="","",IF('Sundry Debtor'!G162&gt;69999,'Sundry Debtor'!C162,""))</f>
        <v/>
      </c>
      <c r="D156" s="34" t="str">
        <f>IF('Sundry Debtor'!D162="","",'Sundry Debtor'!D162)</f>
        <v/>
      </c>
      <c r="E156" s="34" t="str">
        <f>IF('Sundry Debtor'!F162="","",'Sundry Debtor'!F162)</f>
        <v/>
      </c>
      <c r="F156" s="98" t="str">
        <f>IF('Sundry Debtor'!I162="","",IF('Sundry Debtor'!J162="D",'Sundry Debtor'!I162,""))</f>
        <v/>
      </c>
      <c r="G156" s="98" t="str">
        <f>IF('Sundry Debtor'!I162="","",IF('Sundry Debtor'!J162="C",'Sundry Debtor'!I162,""))</f>
        <v/>
      </c>
      <c r="H156" s="34" t="str">
        <f t="shared" si="11"/>
        <v/>
      </c>
      <c r="I156" s="34" t="str">
        <f t="shared" si="12"/>
        <v/>
      </c>
      <c r="J156" s="34"/>
      <c r="K156" s="29" t="str">
        <f>IF('Sundry Debtor'!K162="","",CONCATENATE('Sundry Debtor'!K162," ",'Sundry Debtor'!O162))</f>
        <v/>
      </c>
    </row>
    <row r="157" spans="1:11" x14ac:dyDescent="0.2">
      <c r="A157" s="35" t="str">
        <f>IF('Sundry Debtor'!G163="","",'Sundry Debtor'!G163)</f>
        <v/>
      </c>
      <c r="B157" s="35" t="str">
        <f>IF('Sundry Debtor'!C163="","",IF('Sundry Debtor'!G163&lt;70000,'Sundry Debtor'!C163,""))</f>
        <v/>
      </c>
      <c r="C157" s="34" t="str">
        <f>IF('Sundry Debtor'!C163="","",IF('Sundry Debtor'!G163&gt;69999,'Sundry Debtor'!C163,""))</f>
        <v/>
      </c>
      <c r="D157" s="34" t="str">
        <f>IF('Sundry Debtor'!D163="","",'Sundry Debtor'!D163)</f>
        <v/>
      </c>
      <c r="E157" s="34" t="str">
        <f>IF('Sundry Debtor'!F163="","",'Sundry Debtor'!F163)</f>
        <v/>
      </c>
      <c r="F157" s="98" t="str">
        <f>IF('Sundry Debtor'!I163="","",IF('Sundry Debtor'!J163="D",'Sundry Debtor'!I163,""))</f>
        <v/>
      </c>
      <c r="G157" s="98" t="str">
        <f>IF('Sundry Debtor'!I163="","",IF('Sundry Debtor'!J163="C",'Sundry Debtor'!I163,""))</f>
        <v/>
      </c>
      <c r="H157" s="34" t="str">
        <f t="shared" si="11"/>
        <v/>
      </c>
      <c r="I157" s="34" t="str">
        <f t="shared" si="12"/>
        <v/>
      </c>
      <c r="J157" s="34"/>
      <c r="K157" s="29" t="str">
        <f>IF('Sundry Debtor'!K163="","",CONCATENATE('Sundry Debtor'!K163," ",'Sundry Debtor'!O163))</f>
        <v/>
      </c>
    </row>
    <row r="158" spans="1:11" x14ac:dyDescent="0.2">
      <c r="A158" s="35" t="str">
        <f>IF('Sundry Debtor'!G164="","",'Sundry Debtor'!G164)</f>
        <v/>
      </c>
      <c r="B158" s="35" t="str">
        <f>IF('Sundry Debtor'!C164="","",IF('Sundry Debtor'!G164&lt;70000,'Sundry Debtor'!C164,""))</f>
        <v/>
      </c>
      <c r="C158" s="34" t="str">
        <f>IF('Sundry Debtor'!C164="","",IF('Sundry Debtor'!G164&gt;69999,'Sundry Debtor'!C164,""))</f>
        <v/>
      </c>
      <c r="D158" s="34" t="str">
        <f>IF('Sundry Debtor'!D164="","",'Sundry Debtor'!D164)</f>
        <v/>
      </c>
      <c r="E158" s="34" t="str">
        <f>IF('Sundry Debtor'!F164="","",'Sundry Debtor'!F164)</f>
        <v/>
      </c>
      <c r="F158" s="98" t="str">
        <f>IF('Sundry Debtor'!I164="","",IF('Sundry Debtor'!J164="D",'Sundry Debtor'!I164,""))</f>
        <v/>
      </c>
      <c r="G158" s="98" t="str">
        <f>IF('Sundry Debtor'!I164="","",IF('Sundry Debtor'!J164="C",'Sundry Debtor'!I164,""))</f>
        <v/>
      </c>
      <c r="H158" s="34" t="str">
        <f t="shared" si="11"/>
        <v/>
      </c>
      <c r="I158" s="34" t="str">
        <f t="shared" si="12"/>
        <v/>
      </c>
      <c r="J158" s="34"/>
      <c r="K158" s="29" t="str">
        <f>IF('Sundry Debtor'!K164="","",CONCATENATE('Sundry Debtor'!K164," ",'Sundry Debtor'!O164))</f>
        <v/>
      </c>
    </row>
    <row r="159" spans="1:11" x14ac:dyDescent="0.2">
      <c r="A159" s="35" t="str">
        <f>IF('Sundry Debtor'!G165="","",'Sundry Debtor'!G165)</f>
        <v/>
      </c>
      <c r="B159" s="35" t="str">
        <f>IF('Sundry Debtor'!C165="","",IF('Sundry Debtor'!G165&lt;70000,'Sundry Debtor'!C165,""))</f>
        <v/>
      </c>
      <c r="C159" s="34" t="str">
        <f>IF('Sundry Debtor'!C165="","",IF('Sundry Debtor'!G165&gt;69999,'Sundry Debtor'!C165,""))</f>
        <v/>
      </c>
      <c r="D159" s="34" t="str">
        <f>IF('Sundry Debtor'!D165="","",'Sundry Debtor'!D165)</f>
        <v/>
      </c>
      <c r="E159" s="34" t="str">
        <f>IF('Sundry Debtor'!F165="","",'Sundry Debtor'!F165)</f>
        <v/>
      </c>
      <c r="F159" s="98" t="str">
        <f>IF('Sundry Debtor'!I165="","",IF('Sundry Debtor'!J165="D",'Sundry Debtor'!I165,""))</f>
        <v/>
      </c>
      <c r="G159" s="98" t="str">
        <f>IF('Sundry Debtor'!I165="","",IF('Sundry Debtor'!J165="C",'Sundry Debtor'!I165,""))</f>
        <v/>
      </c>
      <c r="H159" s="34" t="str">
        <f t="shared" si="11"/>
        <v/>
      </c>
      <c r="I159" s="34" t="str">
        <f t="shared" si="12"/>
        <v/>
      </c>
      <c r="J159" s="34"/>
      <c r="K159" s="29" t="str">
        <f>IF('Sundry Debtor'!K165="","",CONCATENATE('Sundry Debtor'!K165," ",'Sundry Debtor'!O165))</f>
        <v/>
      </c>
    </row>
    <row r="160" spans="1:11" x14ac:dyDescent="0.2">
      <c r="A160" s="35" t="str">
        <f>IF('Sundry Debtor'!G166="","",'Sundry Debtor'!G166)</f>
        <v/>
      </c>
      <c r="B160" s="35" t="str">
        <f>IF('Sundry Debtor'!C166="","",IF('Sundry Debtor'!G166&lt;70000,'Sundry Debtor'!C166,""))</f>
        <v/>
      </c>
      <c r="C160" s="34" t="str">
        <f>IF('Sundry Debtor'!C166="","",IF('Sundry Debtor'!G166&gt;69999,'Sundry Debtor'!C166,""))</f>
        <v/>
      </c>
      <c r="D160" s="34" t="str">
        <f>IF('Sundry Debtor'!D166="","",'Sundry Debtor'!D166)</f>
        <v/>
      </c>
      <c r="E160" s="34" t="str">
        <f>IF('Sundry Debtor'!F166="","",'Sundry Debtor'!F166)</f>
        <v/>
      </c>
      <c r="F160" s="98" t="str">
        <f>IF('Sundry Debtor'!I166="","",IF('Sundry Debtor'!J166="D",'Sundry Debtor'!I166,""))</f>
        <v/>
      </c>
      <c r="G160" s="98" t="str">
        <f>IF('Sundry Debtor'!I166="","",IF('Sundry Debtor'!J166="C",'Sundry Debtor'!I166,""))</f>
        <v/>
      </c>
      <c r="H160" s="34" t="str">
        <f t="shared" si="11"/>
        <v/>
      </c>
      <c r="I160" s="34" t="str">
        <f t="shared" si="12"/>
        <v/>
      </c>
      <c r="J160" s="34"/>
      <c r="K160" s="29" t="str">
        <f>IF('Sundry Debtor'!K166="","",CONCATENATE('Sundry Debtor'!K166," ",'Sundry Debtor'!O166))</f>
        <v/>
      </c>
    </row>
    <row r="161" spans="1:11" x14ac:dyDescent="0.2">
      <c r="A161" s="35" t="str">
        <f>IF('Sundry Debtor'!G167="","",'Sundry Debtor'!G167)</f>
        <v/>
      </c>
      <c r="B161" s="35" t="str">
        <f>IF('Sundry Debtor'!C167="","",IF('Sundry Debtor'!G167&lt;70000,'Sundry Debtor'!C167,""))</f>
        <v/>
      </c>
      <c r="C161" s="34" t="str">
        <f>IF('Sundry Debtor'!C167="","",IF('Sundry Debtor'!G167&gt;69999,'Sundry Debtor'!C167,""))</f>
        <v/>
      </c>
      <c r="D161" s="34" t="str">
        <f>IF('Sundry Debtor'!D167="","",'Sundry Debtor'!D167)</f>
        <v/>
      </c>
      <c r="E161" s="34" t="str">
        <f>IF('Sundry Debtor'!F167="","",'Sundry Debtor'!F167)</f>
        <v/>
      </c>
      <c r="F161" s="98" t="str">
        <f>IF('Sundry Debtor'!I167="","",IF('Sundry Debtor'!J167="D",'Sundry Debtor'!I167,""))</f>
        <v/>
      </c>
      <c r="G161" s="98" t="str">
        <f>IF('Sundry Debtor'!I167="","",IF('Sundry Debtor'!J167="C",'Sundry Debtor'!I167,""))</f>
        <v/>
      </c>
      <c r="H161" s="34" t="str">
        <f t="shared" si="11"/>
        <v/>
      </c>
      <c r="I161" s="34" t="str">
        <f t="shared" si="12"/>
        <v/>
      </c>
      <c r="J161" s="34"/>
      <c r="K161" s="29" t="str">
        <f>IF('Sundry Debtor'!K167="","",CONCATENATE('Sundry Debtor'!K167," ",'Sundry Debtor'!O167))</f>
        <v/>
      </c>
    </row>
    <row r="162" spans="1:11" x14ac:dyDescent="0.2">
      <c r="A162" s="35" t="str">
        <f>IF('Sundry Debtor'!G168="","",'Sundry Debtor'!G168)</f>
        <v/>
      </c>
      <c r="B162" s="35" t="str">
        <f>IF('Sundry Debtor'!C168="","",IF('Sundry Debtor'!G168&lt;70000,'Sundry Debtor'!C168,""))</f>
        <v/>
      </c>
      <c r="C162" s="34" t="str">
        <f>IF('Sundry Debtor'!C168="","",IF('Sundry Debtor'!G168&gt;69999,'Sundry Debtor'!C168,""))</f>
        <v/>
      </c>
      <c r="D162" s="34" t="str">
        <f>IF('Sundry Debtor'!D168="","",'Sundry Debtor'!D168)</f>
        <v/>
      </c>
      <c r="E162" s="34" t="str">
        <f>IF('Sundry Debtor'!F168="","",'Sundry Debtor'!F168)</f>
        <v/>
      </c>
      <c r="F162" s="98" t="str">
        <f>IF('Sundry Debtor'!I168="","",IF('Sundry Debtor'!J168="D",'Sundry Debtor'!I168,""))</f>
        <v/>
      </c>
      <c r="G162" s="98" t="str">
        <f>IF('Sundry Debtor'!I168="","",IF('Sundry Debtor'!J168="C",'Sundry Debtor'!I168,""))</f>
        <v/>
      </c>
      <c r="H162" s="34" t="str">
        <f t="shared" si="11"/>
        <v/>
      </c>
      <c r="I162" s="34" t="str">
        <f t="shared" si="12"/>
        <v/>
      </c>
      <c r="J162" s="34"/>
      <c r="K162" s="29" t="str">
        <f>IF('Sundry Debtor'!K168="","",CONCATENATE('Sundry Debtor'!K168," ",'Sundry Debtor'!O168))</f>
        <v/>
      </c>
    </row>
    <row r="163" spans="1:11" x14ac:dyDescent="0.2">
      <c r="A163" s="35" t="str">
        <f>IF('Sundry Debtor'!G169="","",'Sundry Debtor'!G169)</f>
        <v/>
      </c>
      <c r="B163" s="35" t="str">
        <f>IF('Sundry Debtor'!C169="","",IF('Sundry Debtor'!G169&lt;70000,'Sundry Debtor'!C169,""))</f>
        <v/>
      </c>
      <c r="C163" s="34" t="str">
        <f>IF('Sundry Debtor'!C169="","",IF('Sundry Debtor'!G169&gt;69999,'Sundry Debtor'!C169,""))</f>
        <v/>
      </c>
      <c r="D163" s="34" t="str">
        <f>IF('Sundry Debtor'!D169="","",'Sundry Debtor'!D169)</f>
        <v/>
      </c>
      <c r="E163" s="34" t="str">
        <f>IF('Sundry Debtor'!F169="","",'Sundry Debtor'!F169)</f>
        <v/>
      </c>
      <c r="F163" s="98" t="str">
        <f>IF('Sundry Debtor'!I169="","",IF('Sundry Debtor'!J169="D",'Sundry Debtor'!I169,""))</f>
        <v/>
      </c>
      <c r="G163" s="98" t="str">
        <f>IF('Sundry Debtor'!I169="","",IF('Sundry Debtor'!J169="C",'Sundry Debtor'!I169,""))</f>
        <v/>
      </c>
      <c r="H163" s="34" t="str">
        <f t="shared" si="11"/>
        <v/>
      </c>
      <c r="I163" s="34" t="str">
        <f t="shared" si="12"/>
        <v/>
      </c>
      <c r="J163" s="34"/>
      <c r="K163" s="29" t="str">
        <f>IF('Sundry Debtor'!K169="","",CONCATENATE('Sundry Debtor'!K169," ",'Sundry Debtor'!O169))</f>
        <v/>
      </c>
    </row>
    <row r="164" spans="1:11" x14ac:dyDescent="0.2">
      <c r="A164" s="35" t="str">
        <f>IF('Sundry Debtor'!G170="","",'Sundry Debtor'!G170)</f>
        <v/>
      </c>
      <c r="B164" s="35" t="str">
        <f>IF('Sundry Debtor'!C170="","",IF('Sundry Debtor'!G170&lt;70000,'Sundry Debtor'!C170,""))</f>
        <v/>
      </c>
      <c r="C164" s="34" t="str">
        <f>IF('Sundry Debtor'!C170="","",IF('Sundry Debtor'!G170&gt;69999,'Sundry Debtor'!C170,""))</f>
        <v/>
      </c>
      <c r="D164" s="34" t="str">
        <f>IF('Sundry Debtor'!D170="","",'Sundry Debtor'!D170)</f>
        <v/>
      </c>
      <c r="E164" s="34" t="str">
        <f>IF('Sundry Debtor'!F170="","",'Sundry Debtor'!F170)</f>
        <v/>
      </c>
      <c r="F164" s="98" t="str">
        <f>IF('Sundry Debtor'!I170="","",IF('Sundry Debtor'!J170="D",'Sundry Debtor'!I170,""))</f>
        <v/>
      </c>
      <c r="G164" s="98" t="str">
        <f>IF('Sundry Debtor'!I170="","",IF('Sundry Debtor'!J170="C",'Sundry Debtor'!I170,""))</f>
        <v/>
      </c>
      <c r="H164" s="34" t="str">
        <f t="shared" si="11"/>
        <v/>
      </c>
      <c r="I164" s="34" t="str">
        <f t="shared" si="12"/>
        <v/>
      </c>
      <c r="J164" s="34"/>
      <c r="K164" s="29" t="str">
        <f>IF('Sundry Debtor'!K170="","",CONCATENATE('Sundry Debtor'!K170," ",'Sundry Debtor'!O170))</f>
        <v/>
      </c>
    </row>
    <row r="165" spans="1:11" x14ac:dyDescent="0.2">
      <c r="A165" s="35" t="str">
        <f>IF('Sundry Debtor'!G171="","",'Sundry Debtor'!G171)</f>
        <v/>
      </c>
      <c r="B165" s="35" t="str">
        <f>IF('Sundry Debtor'!C171="","",IF('Sundry Debtor'!G171&lt;70000,'Sundry Debtor'!C171,""))</f>
        <v/>
      </c>
      <c r="C165" s="34" t="str">
        <f>IF('Sundry Debtor'!C171="","",IF('Sundry Debtor'!G171&gt;69999,'Sundry Debtor'!C171,""))</f>
        <v/>
      </c>
      <c r="D165" s="34" t="str">
        <f>IF('Sundry Debtor'!D171="","",'Sundry Debtor'!D171)</f>
        <v/>
      </c>
      <c r="E165" s="34" t="str">
        <f>IF('Sundry Debtor'!F171="","",'Sundry Debtor'!F171)</f>
        <v/>
      </c>
      <c r="F165" s="98" t="str">
        <f>IF('Sundry Debtor'!I171="","",IF('Sundry Debtor'!J171="D",'Sundry Debtor'!I171,""))</f>
        <v/>
      </c>
      <c r="G165" s="98" t="str">
        <f>IF('Sundry Debtor'!I171="","",IF('Sundry Debtor'!J171="C",'Sundry Debtor'!I171,""))</f>
        <v/>
      </c>
      <c r="H165" s="34" t="str">
        <f t="shared" si="11"/>
        <v/>
      </c>
      <c r="I165" s="34" t="str">
        <f t="shared" si="12"/>
        <v/>
      </c>
      <c r="J165" s="34"/>
      <c r="K165" s="29" t="str">
        <f>IF('Sundry Debtor'!K171="","",CONCATENATE('Sundry Debtor'!K171," ",'Sundry Debtor'!O171))</f>
        <v/>
      </c>
    </row>
    <row r="166" spans="1:11" x14ac:dyDescent="0.2">
      <c r="A166" s="35" t="str">
        <f>IF('Sundry Debtor'!G172="","",'Sundry Debtor'!G172)</f>
        <v/>
      </c>
      <c r="B166" s="35" t="str">
        <f>IF('Sundry Debtor'!C172="","",IF('Sundry Debtor'!G172&lt;70000,'Sundry Debtor'!C172,""))</f>
        <v/>
      </c>
      <c r="C166" s="34" t="str">
        <f>IF('Sundry Debtor'!C172="","",IF('Sundry Debtor'!G172&gt;69999,'Sundry Debtor'!C172,""))</f>
        <v/>
      </c>
      <c r="D166" s="34" t="str">
        <f>IF('Sundry Debtor'!D172="","",'Sundry Debtor'!D172)</f>
        <v/>
      </c>
      <c r="E166" s="34" t="str">
        <f>IF('Sundry Debtor'!F172="","",'Sundry Debtor'!F172)</f>
        <v/>
      </c>
      <c r="F166" s="98" t="str">
        <f>IF('Sundry Debtor'!I172="","",IF('Sundry Debtor'!J172="D",'Sundry Debtor'!I172,""))</f>
        <v/>
      </c>
      <c r="G166" s="98" t="str">
        <f>IF('Sundry Debtor'!I172="","",IF('Sundry Debtor'!J172="C",'Sundry Debtor'!I172,""))</f>
        <v/>
      </c>
      <c r="H166" s="34" t="str">
        <f t="shared" si="11"/>
        <v/>
      </c>
      <c r="I166" s="34" t="str">
        <f t="shared" si="12"/>
        <v/>
      </c>
      <c r="J166" s="34"/>
      <c r="K166" s="29" t="str">
        <f>IF('Sundry Debtor'!K172="","",CONCATENATE('Sundry Debtor'!K172," ",'Sundry Debtor'!O172))</f>
        <v/>
      </c>
    </row>
    <row r="167" spans="1:11" x14ac:dyDescent="0.2">
      <c r="A167" s="35" t="str">
        <f>IF('Sundry Debtor'!G173="","",'Sundry Debtor'!G173)</f>
        <v/>
      </c>
      <c r="B167" s="35" t="str">
        <f>IF('Sundry Debtor'!C173="","",IF('Sundry Debtor'!G173&lt;70000,'Sundry Debtor'!C173,""))</f>
        <v/>
      </c>
      <c r="C167" s="34" t="str">
        <f>IF('Sundry Debtor'!C173="","",IF('Sundry Debtor'!G173&gt;69999,'Sundry Debtor'!C173,""))</f>
        <v/>
      </c>
      <c r="D167" s="34" t="str">
        <f>IF('Sundry Debtor'!D173="","",'Sundry Debtor'!D173)</f>
        <v/>
      </c>
      <c r="E167" s="34" t="str">
        <f>IF('Sundry Debtor'!F173="","",'Sundry Debtor'!F173)</f>
        <v/>
      </c>
      <c r="F167" s="98" t="str">
        <f>IF('Sundry Debtor'!I173="","",IF('Sundry Debtor'!J173="D",'Sundry Debtor'!I173,""))</f>
        <v/>
      </c>
      <c r="G167" s="98" t="str">
        <f>IF('Sundry Debtor'!I173="","",IF('Sundry Debtor'!J173="C",'Sundry Debtor'!I173,""))</f>
        <v/>
      </c>
      <c r="H167" s="34" t="str">
        <f t="shared" si="11"/>
        <v/>
      </c>
      <c r="I167" s="34" t="str">
        <f t="shared" si="12"/>
        <v/>
      </c>
      <c r="J167" s="34"/>
      <c r="K167" s="29" t="str">
        <f>IF('Sundry Debtor'!K173="","",CONCATENATE('Sundry Debtor'!K173," ",'Sundry Debtor'!O173))</f>
        <v/>
      </c>
    </row>
    <row r="168" spans="1:11" x14ac:dyDescent="0.2">
      <c r="A168" s="35" t="str">
        <f>IF('Sundry Debtor'!G174="","",'Sundry Debtor'!G174)</f>
        <v/>
      </c>
      <c r="B168" s="35" t="str">
        <f>IF('Sundry Debtor'!C174="","",IF('Sundry Debtor'!G174&lt;70000,'Sundry Debtor'!C174,""))</f>
        <v/>
      </c>
      <c r="C168" s="34" t="str">
        <f>IF('Sundry Debtor'!C174="","",IF('Sundry Debtor'!G174&gt;69999,'Sundry Debtor'!C174,""))</f>
        <v/>
      </c>
      <c r="D168" s="34" t="str">
        <f>IF('Sundry Debtor'!D174="","",'Sundry Debtor'!D174)</f>
        <v/>
      </c>
      <c r="E168" s="34" t="str">
        <f>IF('Sundry Debtor'!F174="","",'Sundry Debtor'!F174)</f>
        <v/>
      </c>
      <c r="F168" s="98" t="str">
        <f>IF('Sundry Debtor'!I174="","",IF('Sundry Debtor'!J174="D",'Sundry Debtor'!I174,""))</f>
        <v/>
      </c>
      <c r="G168" s="98" t="str">
        <f>IF('Sundry Debtor'!I174="","",IF('Sundry Debtor'!J174="C",'Sundry Debtor'!I174,""))</f>
        <v/>
      </c>
      <c r="H168" s="34" t="str">
        <f t="shared" si="11"/>
        <v/>
      </c>
      <c r="I168" s="34" t="str">
        <f t="shared" si="12"/>
        <v/>
      </c>
      <c r="J168" s="34"/>
      <c r="K168" s="29" t="str">
        <f>IF('Sundry Debtor'!K174="","",CONCATENATE('Sundry Debtor'!K174," ",'Sundry Debtor'!O174))</f>
        <v/>
      </c>
    </row>
    <row r="169" spans="1:11" x14ac:dyDescent="0.2">
      <c r="A169" s="35" t="str">
        <f>IF('Sundry Debtor'!G175="","",'Sundry Debtor'!G175)</f>
        <v/>
      </c>
      <c r="B169" s="35" t="str">
        <f>IF('Sundry Debtor'!C175="","",IF('Sundry Debtor'!G175&lt;70000,'Sundry Debtor'!C175,""))</f>
        <v/>
      </c>
      <c r="C169" s="34" t="str">
        <f>IF('Sundry Debtor'!C175="","",IF('Sundry Debtor'!G175&gt;69999,'Sundry Debtor'!C175,""))</f>
        <v/>
      </c>
      <c r="D169" s="34" t="str">
        <f>IF('Sundry Debtor'!D175="","",'Sundry Debtor'!D175)</f>
        <v/>
      </c>
      <c r="E169" s="34" t="str">
        <f>IF('Sundry Debtor'!F175="","",'Sundry Debtor'!F175)</f>
        <v/>
      </c>
      <c r="F169" s="98" t="str">
        <f>IF('Sundry Debtor'!I175="","",IF('Sundry Debtor'!J175="D",'Sundry Debtor'!I175,""))</f>
        <v/>
      </c>
      <c r="G169" s="98" t="str">
        <f>IF('Sundry Debtor'!I175="","",IF('Sundry Debtor'!J175="C",'Sundry Debtor'!I175,""))</f>
        <v/>
      </c>
      <c r="H169" s="34" t="str">
        <f t="shared" si="11"/>
        <v/>
      </c>
      <c r="I169" s="34" t="str">
        <f t="shared" si="12"/>
        <v/>
      </c>
      <c r="J169" s="34"/>
      <c r="K169" s="29" t="str">
        <f>IF('Sundry Debtor'!K175="","",CONCATENATE('Sundry Debtor'!K175," ",'Sundry Debtor'!O175))</f>
        <v/>
      </c>
    </row>
    <row r="170" spans="1:11" x14ac:dyDescent="0.2">
      <c r="A170" s="35" t="str">
        <f>IF('Sundry Debtor'!G176="","",'Sundry Debtor'!G176)</f>
        <v/>
      </c>
      <c r="B170" s="35" t="str">
        <f>IF('Sundry Debtor'!C176="","",IF('Sundry Debtor'!G176&lt;70000,'Sundry Debtor'!C176,""))</f>
        <v/>
      </c>
      <c r="C170" s="34" t="str">
        <f>IF('Sundry Debtor'!C176="","",IF('Sundry Debtor'!G176&gt;69999,'Sundry Debtor'!C176,""))</f>
        <v/>
      </c>
      <c r="D170" s="34" t="str">
        <f>IF('Sundry Debtor'!D176="","",'Sundry Debtor'!D176)</f>
        <v/>
      </c>
      <c r="E170" s="34" t="str">
        <f>IF('Sundry Debtor'!F176="","",'Sundry Debtor'!F176)</f>
        <v/>
      </c>
      <c r="F170" s="98" t="str">
        <f>IF('Sundry Debtor'!I176="","",IF('Sundry Debtor'!J176="D",'Sundry Debtor'!I176,""))</f>
        <v/>
      </c>
      <c r="G170" s="98" t="str">
        <f>IF('Sundry Debtor'!I176="","",IF('Sundry Debtor'!J176="C",'Sundry Debtor'!I176,""))</f>
        <v/>
      </c>
      <c r="H170" s="34" t="str">
        <f t="shared" si="11"/>
        <v/>
      </c>
      <c r="I170" s="34" t="str">
        <f t="shared" si="12"/>
        <v/>
      </c>
      <c r="J170" s="34"/>
      <c r="K170" s="29" t="str">
        <f>IF('Sundry Debtor'!K176="","",CONCATENATE('Sundry Debtor'!K176," ",'Sundry Debtor'!O176))</f>
        <v/>
      </c>
    </row>
    <row r="171" spans="1:11" x14ac:dyDescent="0.2">
      <c r="A171" s="35" t="str">
        <f>IF('Sundry Debtor'!G177="","",'Sundry Debtor'!G177)</f>
        <v/>
      </c>
      <c r="B171" s="35" t="str">
        <f>IF('Sundry Debtor'!C177="","",IF('Sundry Debtor'!G177&lt;70000,'Sundry Debtor'!C177,""))</f>
        <v/>
      </c>
      <c r="C171" s="34" t="str">
        <f>IF('Sundry Debtor'!C177="","",IF('Sundry Debtor'!G177&gt;69999,'Sundry Debtor'!C177,""))</f>
        <v/>
      </c>
      <c r="D171" s="34" t="str">
        <f>IF('Sundry Debtor'!D177="","",'Sundry Debtor'!D177)</f>
        <v/>
      </c>
      <c r="E171" s="34" t="str">
        <f>IF('Sundry Debtor'!F177="","",'Sundry Debtor'!F177)</f>
        <v/>
      </c>
      <c r="F171" s="98" t="str">
        <f>IF('Sundry Debtor'!I177="","",IF('Sundry Debtor'!J177="D",'Sundry Debtor'!I177,""))</f>
        <v/>
      </c>
      <c r="G171" s="98" t="str">
        <f>IF('Sundry Debtor'!I177="","",IF('Sundry Debtor'!J177="C",'Sundry Debtor'!I177,""))</f>
        <v/>
      </c>
      <c r="H171" s="34" t="str">
        <f t="shared" si="11"/>
        <v/>
      </c>
      <c r="I171" s="34" t="str">
        <f t="shared" si="12"/>
        <v/>
      </c>
      <c r="J171" s="34"/>
      <c r="K171" s="29" t="str">
        <f>IF('Sundry Debtor'!K177="","",CONCATENATE('Sundry Debtor'!K177," ",'Sundry Debtor'!O177))</f>
        <v/>
      </c>
    </row>
    <row r="172" spans="1:11" x14ac:dyDescent="0.2">
      <c r="A172" s="35" t="str">
        <f>IF('Sundry Debtor'!G178="","",'Sundry Debtor'!G178)</f>
        <v/>
      </c>
      <c r="B172" s="35" t="str">
        <f>IF('Sundry Debtor'!C178="","",IF('Sundry Debtor'!G178&lt;70000,'Sundry Debtor'!C178,""))</f>
        <v/>
      </c>
      <c r="C172" s="34" t="str">
        <f>IF('Sundry Debtor'!C178="","",IF('Sundry Debtor'!G178&gt;69999,'Sundry Debtor'!C178,""))</f>
        <v/>
      </c>
      <c r="D172" s="34" t="str">
        <f>IF('Sundry Debtor'!D178="","",'Sundry Debtor'!D178)</f>
        <v/>
      </c>
      <c r="E172" s="34" t="str">
        <f>IF('Sundry Debtor'!F178="","",'Sundry Debtor'!F178)</f>
        <v/>
      </c>
      <c r="F172" s="98" t="str">
        <f>IF('Sundry Debtor'!I178="","",IF('Sundry Debtor'!J178="D",'Sundry Debtor'!I178,""))</f>
        <v/>
      </c>
      <c r="G172" s="98" t="str">
        <f>IF('Sundry Debtor'!I178="","",IF('Sundry Debtor'!J178="C",'Sundry Debtor'!I178,""))</f>
        <v/>
      </c>
      <c r="H172" s="34" t="str">
        <f t="shared" si="11"/>
        <v/>
      </c>
      <c r="I172" s="34" t="str">
        <f t="shared" si="12"/>
        <v/>
      </c>
      <c r="J172" s="34"/>
      <c r="K172" s="29" t="str">
        <f>IF('Sundry Debtor'!K178="","",CONCATENATE('Sundry Debtor'!K178," ",'Sundry Debtor'!O178))</f>
        <v/>
      </c>
    </row>
    <row r="173" spans="1:11" x14ac:dyDescent="0.2">
      <c r="A173" s="35" t="str">
        <f>IF('Sundry Debtor'!G179="","",'Sundry Debtor'!G179)</f>
        <v/>
      </c>
      <c r="B173" s="35" t="str">
        <f>IF('Sundry Debtor'!C179="","",IF('Sundry Debtor'!G179&lt;70000,'Sundry Debtor'!C179,""))</f>
        <v/>
      </c>
      <c r="C173" s="34" t="str">
        <f>IF('Sundry Debtor'!C179="","",IF('Sundry Debtor'!G179&gt;69999,'Sundry Debtor'!C179,""))</f>
        <v/>
      </c>
      <c r="D173" s="34" t="str">
        <f>IF('Sundry Debtor'!D179="","",'Sundry Debtor'!D179)</f>
        <v/>
      </c>
      <c r="E173" s="34" t="str">
        <f>IF('Sundry Debtor'!F179="","",'Sundry Debtor'!F179)</f>
        <v/>
      </c>
      <c r="F173" s="98" t="str">
        <f>IF('Sundry Debtor'!I179="","",IF('Sundry Debtor'!J179="D",'Sundry Debtor'!I179,""))</f>
        <v/>
      </c>
      <c r="G173" s="98" t="str">
        <f>IF('Sundry Debtor'!I179="","",IF('Sundry Debtor'!J179="C",'Sundry Debtor'!I179,""))</f>
        <v/>
      </c>
      <c r="H173" s="34" t="str">
        <f t="shared" si="11"/>
        <v/>
      </c>
      <c r="I173" s="34" t="str">
        <f t="shared" si="12"/>
        <v/>
      </c>
      <c r="J173" s="34"/>
      <c r="K173" s="29" t="str">
        <f>IF('Sundry Debtor'!K179="","",CONCATENATE('Sundry Debtor'!K179," ",'Sundry Debtor'!O179))</f>
        <v/>
      </c>
    </row>
    <row r="174" spans="1:11" x14ac:dyDescent="0.2">
      <c r="A174" s="35" t="str">
        <f>IF('Sundry Debtor'!G180="","",'Sundry Debtor'!G180)</f>
        <v/>
      </c>
      <c r="B174" s="35" t="str">
        <f>IF('Sundry Debtor'!C180="","",IF('Sundry Debtor'!G180&lt;70000,'Sundry Debtor'!C180,""))</f>
        <v/>
      </c>
      <c r="C174" s="34" t="str">
        <f>IF('Sundry Debtor'!C180="","",IF('Sundry Debtor'!G180&gt;69999,'Sundry Debtor'!C180,""))</f>
        <v/>
      </c>
      <c r="D174" s="34" t="str">
        <f>IF('Sundry Debtor'!D180="","",'Sundry Debtor'!D180)</f>
        <v/>
      </c>
      <c r="E174" s="34" t="str">
        <f>IF('Sundry Debtor'!F180="","",'Sundry Debtor'!F180)</f>
        <v/>
      </c>
      <c r="F174" s="98" t="str">
        <f>IF('Sundry Debtor'!I180="","",IF('Sundry Debtor'!J180="D",'Sundry Debtor'!I180,""))</f>
        <v/>
      </c>
      <c r="G174" s="98" t="str">
        <f>IF('Sundry Debtor'!I180="","",IF('Sundry Debtor'!J180="C",'Sundry Debtor'!I180,""))</f>
        <v/>
      </c>
      <c r="H174" s="34" t="str">
        <f t="shared" si="11"/>
        <v/>
      </c>
      <c r="I174" s="34" t="str">
        <f t="shared" si="12"/>
        <v/>
      </c>
      <c r="J174" s="34"/>
      <c r="K174" s="29" t="str">
        <f>IF('Sundry Debtor'!K180="","",CONCATENATE('Sundry Debtor'!K180," ",'Sundry Debtor'!O180))</f>
        <v/>
      </c>
    </row>
    <row r="175" spans="1:11" x14ac:dyDescent="0.2">
      <c r="A175" s="35" t="str">
        <f>IF('Sundry Debtor'!G181="","",'Sundry Debtor'!G181)</f>
        <v/>
      </c>
      <c r="B175" s="35" t="str">
        <f>IF('Sundry Debtor'!C181="","",IF('Sundry Debtor'!G181&lt;70000,'Sundry Debtor'!C181,""))</f>
        <v/>
      </c>
      <c r="C175" s="34" t="str">
        <f>IF('Sundry Debtor'!C181="","",IF('Sundry Debtor'!G181&gt;69999,'Sundry Debtor'!C181,""))</f>
        <v/>
      </c>
      <c r="D175" s="34" t="str">
        <f>IF('Sundry Debtor'!D181="","",'Sundry Debtor'!D181)</f>
        <v/>
      </c>
      <c r="E175" s="34" t="str">
        <f>IF('Sundry Debtor'!F181="","",'Sundry Debtor'!F181)</f>
        <v/>
      </c>
      <c r="F175" s="98" t="str">
        <f>IF('Sundry Debtor'!I181="","",IF('Sundry Debtor'!J181="D",'Sundry Debtor'!I181,""))</f>
        <v/>
      </c>
      <c r="G175" s="98" t="str">
        <f>IF('Sundry Debtor'!I181="","",IF('Sundry Debtor'!J181="C",'Sundry Debtor'!I181,""))</f>
        <v/>
      </c>
      <c r="H175" s="34" t="str">
        <f t="shared" si="11"/>
        <v/>
      </c>
      <c r="I175" s="34" t="str">
        <f t="shared" si="12"/>
        <v/>
      </c>
      <c r="J175" s="34"/>
      <c r="K175" s="29" t="str">
        <f>IF('Sundry Debtor'!K181="","",CONCATENATE('Sundry Debtor'!K181," ",'Sundry Debtor'!O181))</f>
        <v/>
      </c>
    </row>
    <row r="176" spans="1:11" x14ac:dyDescent="0.2">
      <c r="A176" s="35" t="str">
        <f>IF('Sundry Debtor'!G182="","",'Sundry Debtor'!G182)</f>
        <v/>
      </c>
      <c r="B176" s="35" t="str">
        <f>IF('Sundry Debtor'!C182="","",IF('Sundry Debtor'!G182&lt;70000,'Sundry Debtor'!C182,""))</f>
        <v/>
      </c>
      <c r="C176" s="34" t="str">
        <f>IF('Sundry Debtor'!C182="","",IF('Sundry Debtor'!G182&gt;69999,'Sundry Debtor'!C182,""))</f>
        <v/>
      </c>
      <c r="D176" s="34" t="str">
        <f>IF('Sundry Debtor'!D182="","",'Sundry Debtor'!D182)</f>
        <v/>
      </c>
      <c r="E176" s="34" t="str">
        <f>IF('Sundry Debtor'!F182="","",'Sundry Debtor'!F182)</f>
        <v/>
      </c>
      <c r="F176" s="98" t="str">
        <f>IF('Sundry Debtor'!I182="","",IF('Sundry Debtor'!J182="D",'Sundry Debtor'!I182,""))</f>
        <v/>
      </c>
      <c r="G176" s="98" t="str">
        <f>IF('Sundry Debtor'!I182="","",IF('Sundry Debtor'!J182="C",'Sundry Debtor'!I182,""))</f>
        <v/>
      </c>
      <c r="H176" s="34" t="str">
        <f t="shared" si="11"/>
        <v/>
      </c>
      <c r="I176" s="34" t="str">
        <f t="shared" si="12"/>
        <v/>
      </c>
      <c r="J176" s="34"/>
      <c r="K176" s="29" t="str">
        <f>IF('Sundry Debtor'!K182="","",CONCATENATE('Sundry Debtor'!K182," ",'Sundry Debtor'!O182))</f>
        <v/>
      </c>
    </row>
    <row r="177" spans="1:11" x14ac:dyDescent="0.2">
      <c r="A177" s="35" t="str">
        <f>IF('Sundry Debtor'!G183="","",'Sundry Debtor'!G183)</f>
        <v/>
      </c>
      <c r="B177" s="35" t="str">
        <f>IF('Sundry Debtor'!C183="","",IF('Sundry Debtor'!G183&lt;70000,'Sundry Debtor'!C183,""))</f>
        <v/>
      </c>
      <c r="C177" s="34" t="str">
        <f>IF('Sundry Debtor'!C183="","",IF('Sundry Debtor'!G183&gt;69999,'Sundry Debtor'!C183,""))</f>
        <v/>
      </c>
      <c r="D177" s="34" t="str">
        <f>IF('Sundry Debtor'!D183="","",'Sundry Debtor'!D183)</f>
        <v/>
      </c>
      <c r="E177" s="34" t="str">
        <f>IF('Sundry Debtor'!F183="","",'Sundry Debtor'!F183)</f>
        <v/>
      </c>
      <c r="F177" s="98" t="str">
        <f>IF('Sundry Debtor'!I183="","",IF('Sundry Debtor'!J183="D",'Sundry Debtor'!I183,""))</f>
        <v/>
      </c>
      <c r="G177" s="98" t="str">
        <f>IF('Sundry Debtor'!I183="","",IF('Sundry Debtor'!J183="C",'Sundry Debtor'!I183,""))</f>
        <v/>
      </c>
      <c r="H177" s="34" t="str">
        <f t="shared" si="11"/>
        <v/>
      </c>
      <c r="I177" s="34" t="str">
        <f t="shared" si="12"/>
        <v/>
      </c>
      <c r="J177" s="34"/>
      <c r="K177" s="29" t="str">
        <f>IF('Sundry Debtor'!K183="","",CONCATENATE('Sundry Debtor'!K183," ",'Sundry Debtor'!O183))</f>
        <v/>
      </c>
    </row>
    <row r="178" spans="1:11" x14ac:dyDescent="0.2">
      <c r="A178" s="35" t="str">
        <f>IF('Sundry Debtor'!G184="","",'Sundry Debtor'!G184)</f>
        <v/>
      </c>
      <c r="B178" s="35" t="str">
        <f>IF('Sundry Debtor'!C184="","",IF('Sundry Debtor'!G184&lt;70000,'Sundry Debtor'!C184,""))</f>
        <v/>
      </c>
      <c r="C178" s="34" t="str">
        <f>IF('Sundry Debtor'!C184="","",IF('Sundry Debtor'!G184&gt;69999,'Sundry Debtor'!C184,""))</f>
        <v/>
      </c>
      <c r="D178" s="34" t="str">
        <f>IF('Sundry Debtor'!D184="","",'Sundry Debtor'!D184)</f>
        <v/>
      </c>
      <c r="E178" s="34" t="str">
        <f>IF('Sundry Debtor'!F184="","",'Sundry Debtor'!F184)</f>
        <v/>
      </c>
      <c r="F178" s="98" t="str">
        <f>IF('Sundry Debtor'!I184="","",IF('Sundry Debtor'!J184="D",'Sundry Debtor'!I184,""))</f>
        <v/>
      </c>
      <c r="G178" s="98" t="str">
        <f>IF('Sundry Debtor'!I184="","",IF('Sundry Debtor'!J184="C",'Sundry Debtor'!I184,""))</f>
        <v/>
      </c>
      <c r="H178" s="34" t="str">
        <f t="shared" si="11"/>
        <v/>
      </c>
      <c r="I178" s="34" t="str">
        <f t="shared" si="12"/>
        <v/>
      </c>
      <c r="J178" s="34"/>
      <c r="K178" s="29" t="str">
        <f>IF('Sundry Debtor'!K184="","",CONCATENATE('Sundry Debtor'!K184," ",'Sundry Debtor'!O184))</f>
        <v/>
      </c>
    </row>
    <row r="179" spans="1:11" x14ac:dyDescent="0.2">
      <c r="A179" s="35" t="str">
        <f>IF('Sundry Debtor'!G185="","",'Sundry Debtor'!G185)</f>
        <v/>
      </c>
      <c r="B179" s="35" t="str">
        <f>IF('Sundry Debtor'!C185="","",IF('Sundry Debtor'!G185&lt;70000,'Sundry Debtor'!C185,""))</f>
        <v/>
      </c>
      <c r="C179" s="34" t="str">
        <f>IF('Sundry Debtor'!C185="","",IF('Sundry Debtor'!G185&gt;69999,'Sundry Debtor'!C185,""))</f>
        <v/>
      </c>
      <c r="D179" s="34" t="str">
        <f>IF('Sundry Debtor'!D185="","",'Sundry Debtor'!D185)</f>
        <v/>
      </c>
      <c r="E179" s="34" t="str">
        <f>IF('Sundry Debtor'!F185="","",'Sundry Debtor'!F185)</f>
        <v/>
      </c>
      <c r="F179" s="98" t="str">
        <f>IF('Sundry Debtor'!I185="","",IF('Sundry Debtor'!J185="D",'Sundry Debtor'!I185,""))</f>
        <v/>
      </c>
      <c r="G179" s="98" t="str">
        <f>IF('Sundry Debtor'!I185="","",IF('Sundry Debtor'!J185="C",'Sundry Debtor'!I185,""))</f>
        <v/>
      </c>
      <c r="H179" s="34" t="str">
        <f t="shared" si="11"/>
        <v/>
      </c>
      <c r="I179" s="34" t="str">
        <f t="shared" si="12"/>
        <v/>
      </c>
      <c r="J179" s="34"/>
      <c r="K179" s="29" t="str">
        <f>IF('Sundry Debtor'!K185="","",CONCATENATE('Sundry Debtor'!K185," ",'Sundry Debtor'!O185))</f>
        <v/>
      </c>
    </row>
    <row r="180" spans="1:11" x14ac:dyDescent="0.2">
      <c r="A180" s="35" t="str">
        <f>IF('Sundry Debtor'!G186="","",'Sundry Debtor'!G186)</f>
        <v/>
      </c>
      <c r="B180" s="35" t="str">
        <f>IF('Sundry Debtor'!C186="","",IF('Sundry Debtor'!G186&lt;70000,'Sundry Debtor'!C186,""))</f>
        <v/>
      </c>
      <c r="C180" s="34" t="str">
        <f>IF('Sundry Debtor'!C186="","",IF('Sundry Debtor'!G186&gt;69999,'Sundry Debtor'!C186,""))</f>
        <v/>
      </c>
      <c r="D180" s="34" t="str">
        <f>IF('Sundry Debtor'!D186="","",'Sundry Debtor'!D186)</f>
        <v/>
      </c>
      <c r="E180" s="34" t="str">
        <f>IF('Sundry Debtor'!F186="","",'Sundry Debtor'!F186)</f>
        <v/>
      </c>
      <c r="F180" s="98" t="str">
        <f>IF('Sundry Debtor'!I186="","",IF('Sundry Debtor'!J186="D",'Sundry Debtor'!I186,""))</f>
        <v/>
      </c>
      <c r="G180" s="98" t="str">
        <f>IF('Sundry Debtor'!I186="","",IF('Sundry Debtor'!J186="C",'Sundry Debtor'!I186,""))</f>
        <v/>
      </c>
      <c r="H180" s="34" t="str">
        <f t="shared" si="11"/>
        <v/>
      </c>
      <c r="I180" s="34" t="str">
        <f t="shared" si="12"/>
        <v/>
      </c>
      <c r="J180" s="34"/>
      <c r="K180" s="29" t="str">
        <f>IF('Sundry Debtor'!K186="","",CONCATENATE('Sundry Debtor'!K186," ",'Sundry Debtor'!O186))</f>
        <v/>
      </c>
    </row>
    <row r="181" spans="1:11" x14ac:dyDescent="0.2">
      <c r="A181" s="35" t="str">
        <f>IF('Sundry Debtor'!G187="","",'Sundry Debtor'!G187)</f>
        <v/>
      </c>
      <c r="B181" s="35" t="str">
        <f>IF('Sundry Debtor'!C187="","",IF('Sundry Debtor'!G187&lt;70000,'Sundry Debtor'!C187,""))</f>
        <v/>
      </c>
      <c r="C181" s="34" t="str">
        <f>IF('Sundry Debtor'!C187="","",IF('Sundry Debtor'!G187&gt;69999,'Sundry Debtor'!C187,""))</f>
        <v/>
      </c>
      <c r="D181" s="34" t="str">
        <f>IF('Sundry Debtor'!D187="","",'Sundry Debtor'!D187)</f>
        <v/>
      </c>
      <c r="E181" s="34" t="str">
        <f>IF('Sundry Debtor'!F187="","",'Sundry Debtor'!F187)</f>
        <v/>
      </c>
      <c r="F181" s="98" t="str">
        <f>IF('Sundry Debtor'!I187="","",IF('Sundry Debtor'!J187="D",'Sundry Debtor'!I187,""))</f>
        <v/>
      </c>
      <c r="G181" s="98" t="str">
        <f>IF('Sundry Debtor'!I187="","",IF('Sundry Debtor'!J187="C",'Sundry Debtor'!I187,""))</f>
        <v/>
      </c>
      <c r="H181" s="34" t="str">
        <f t="shared" si="11"/>
        <v/>
      </c>
      <c r="I181" s="34" t="str">
        <f t="shared" si="12"/>
        <v/>
      </c>
      <c r="J181" s="34"/>
      <c r="K181" s="29" t="str">
        <f>IF('Sundry Debtor'!K187="","",CONCATENATE('Sundry Debtor'!K187," ",'Sundry Debtor'!O187))</f>
        <v/>
      </c>
    </row>
    <row r="182" spans="1:11" x14ac:dyDescent="0.2">
      <c r="A182" s="35" t="str">
        <f>IF('Sundry Debtor'!G188="","",'Sundry Debtor'!G188)</f>
        <v/>
      </c>
      <c r="B182" s="35" t="str">
        <f>IF('Sundry Debtor'!C188="","",IF('Sundry Debtor'!G188&lt;70000,'Sundry Debtor'!C188,""))</f>
        <v/>
      </c>
      <c r="C182" s="34" t="str">
        <f>IF('Sundry Debtor'!C188="","",IF('Sundry Debtor'!G188&gt;69999,'Sundry Debtor'!C188,""))</f>
        <v/>
      </c>
      <c r="D182" s="34" t="str">
        <f>IF('Sundry Debtor'!D188="","",'Sundry Debtor'!D188)</f>
        <v/>
      </c>
      <c r="E182" s="34" t="str">
        <f>IF('Sundry Debtor'!F188="","",'Sundry Debtor'!F188)</f>
        <v/>
      </c>
      <c r="F182" s="98" t="str">
        <f>IF('Sundry Debtor'!I188="","",IF('Sundry Debtor'!J188="D",'Sundry Debtor'!I188,""))</f>
        <v/>
      </c>
      <c r="G182" s="98" t="str">
        <f>IF('Sundry Debtor'!I188="","",IF('Sundry Debtor'!J188="C",'Sundry Debtor'!I188,""))</f>
        <v/>
      </c>
      <c r="H182" s="34" t="str">
        <f t="shared" si="11"/>
        <v/>
      </c>
      <c r="I182" s="34" t="str">
        <f t="shared" si="12"/>
        <v/>
      </c>
      <c r="J182" s="34"/>
      <c r="K182" s="29" t="str">
        <f>IF('Sundry Debtor'!K188="","",CONCATENATE('Sundry Debtor'!K188," ",'Sundry Debtor'!O188))</f>
        <v/>
      </c>
    </row>
    <row r="183" spans="1:11" x14ac:dyDescent="0.2">
      <c r="A183" s="35" t="str">
        <f>IF('Sundry Debtor'!G189="","",'Sundry Debtor'!G189)</f>
        <v/>
      </c>
      <c r="B183" s="35" t="str">
        <f>IF('Sundry Debtor'!C189="","",IF('Sundry Debtor'!G189&lt;70000,'Sundry Debtor'!C189,""))</f>
        <v/>
      </c>
      <c r="C183" s="34" t="str">
        <f>IF('Sundry Debtor'!C189="","",IF('Sundry Debtor'!G189&gt;69999,'Sundry Debtor'!C189,""))</f>
        <v/>
      </c>
      <c r="D183" s="34" t="str">
        <f>IF('Sundry Debtor'!D189="","",'Sundry Debtor'!D189)</f>
        <v/>
      </c>
      <c r="E183" s="34" t="str">
        <f>IF('Sundry Debtor'!F189="","",'Sundry Debtor'!F189)</f>
        <v/>
      </c>
      <c r="F183" s="98" t="str">
        <f>IF('Sundry Debtor'!I189="","",IF('Sundry Debtor'!J189="D",'Sundry Debtor'!I189,""))</f>
        <v/>
      </c>
      <c r="G183" s="98" t="str">
        <f>IF('Sundry Debtor'!I189="","",IF('Sundry Debtor'!J189="C",'Sundry Debtor'!I189,""))</f>
        <v/>
      </c>
      <c r="H183" s="34" t="str">
        <f t="shared" si="11"/>
        <v/>
      </c>
      <c r="I183" s="34" t="str">
        <f t="shared" si="12"/>
        <v/>
      </c>
      <c r="J183" s="34"/>
      <c r="K183" s="29" t="str">
        <f>IF('Sundry Debtor'!K189="","",CONCATENATE('Sundry Debtor'!K189," ",'Sundry Debtor'!O189))</f>
        <v/>
      </c>
    </row>
    <row r="184" spans="1:11" x14ac:dyDescent="0.2">
      <c r="A184" s="35" t="str">
        <f>IF('Sundry Debtor'!G190="","",'Sundry Debtor'!G190)</f>
        <v/>
      </c>
      <c r="B184" s="35" t="str">
        <f>IF('Sundry Debtor'!C190="","",IF('Sundry Debtor'!G190&lt;70000,'Sundry Debtor'!C190,""))</f>
        <v/>
      </c>
      <c r="C184" s="34" t="str">
        <f>IF('Sundry Debtor'!C190="","",IF('Sundry Debtor'!G190&gt;69999,'Sundry Debtor'!C190,""))</f>
        <v/>
      </c>
      <c r="D184" s="34" t="str">
        <f>IF('Sundry Debtor'!D190="","",'Sundry Debtor'!D190)</f>
        <v/>
      </c>
      <c r="E184" s="34" t="str">
        <f>IF('Sundry Debtor'!F190="","",'Sundry Debtor'!F190)</f>
        <v/>
      </c>
      <c r="F184" s="98" t="str">
        <f>IF('Sundry Debtor'!I190="","",IF('Sundry Debtor'!J190="D",'Sundry Debtor'!I190,""))</f>
        <v/>
      </c>
      <c r="G184" s="98" t="str">
        <f>IF('Sundry Debtor'!I190="","",IF('Sundry Debtor'!J190="C",'Sundry Debtor'!I190,""))</f>
        <v/>
      </c>
      <c r="H184" s="34" t="str">
        <f t="shared" si="11"/>
        <v/>
      </c>
      <c r="I184" s="34" t="str">
        <f t="shared" si="12"/>
        <v/>
      </c>
      <c r="J184" s="34"/>
      <c r="K184" s="29" t="str">
        <f>IF('Sundry Debtor'!K190="","",CONCATENATE('Sundry Debtor'!K190," ",'Sundry Debtor'!O190))</f>
        <v/>
      </c>
    </row>
    <row r="185" spans="1:11" x14ac:dyDescent="0.2">
      <c r="A185" s="35" t="str">
        <f>IF('Sundry Debtor'!G191="","",'Sundry Debtor'!G191)</f>
        <v/>
      </c>
      <c r="B185" s="35" t="str">
        <f>IF('Sundry Debtor'!C191="","",IF('Sundry Debtor'!G191&lt;70000,'Sundry Debtor'!C191,""))</f>
        <v/>
      </c>
      <c r="C185" s="34" t="str">
        <f>IF('Sundry Debtor'!C191="","",IF('Sundry Debtor'!G191&gt;69999,'Sundry Debtor'!C191,""))</f>
        <v/>
      </c>
      <c r="D185" s="34" t="str">
        <f>IF('Sundry Debtor'!D191="","",'Sundry Debtor'!D191)</f>
        <v/>
      </c>
      <c r="E185" s="34" t="str">
        <f>IF('Sundry Debtor'!F191="","",'Sundry Debtor'!F191)</f>
        <v/>
      </c>
      <c r="F185" s="98" t="str">
        <f>IF('Sundry Debtor'!I191="","",IF('Sundry Debtor'!J191="D",'Sundry Debtor'!I191,""))</f>
        <v/>
      </c>
      <c r="G185" s="98" t="str">
        <f>IF('Sundry Debtor'!I191="","",IF('Sundry Debtor'!J191="C",'Sundry Debtor'!I191,""))</f>
        <v/>
      </c>
      <c r="H185" s="34" t="str">
        <f t="shared" si="11"/>
        <v/>
      </c>
      <c r="I185" s="34" t="str">
        <f t="shared" si="12"/>
        <v/>
      </c>
      <c r="J185" s="34"/>
      <c r="K185" s="29" t="str">
        <f>IF('Sundry Debtor'!K191="","",CONCATENATE('Sundry Debtor'!K191," ",'Sundry Debtor'!O191))</f>
        <v/>
      </c>
    </row>
    <row r="186" spans="1:11" x14ac:dyDescent="0.2">
      <c r="A186" s="35" t="str">
        <f>IF('Sundry Debtor'!G192="","",'Sundry Debtor'!G192)</f>
        <v/>
      </c>
      <c r="B186" s="35" t="str">
        <f>IF('Sundry Debtor'!C192="","",IF('Sundry Debtor'!G192&lt;70000,'Sundry Debtor'!C192,""))</f>
        <v/>
      </c>
      <c r="C186" s="34" t="str">
        <f>IF('Sundry Debtor'!C192="","",IF('Sundry Debtor'!G192&gt;69999,'Sundry Debtor'!C192,""))</f>
        <v/>
      </c>
      <c r="D186" s="34" t="str">
        <f>IF('Sundry Debtor'!D192="","",'Sundry Debtor'!D192)</f>
        <v/>
      </c>
      <c r="E186" s="34" t="str">
        <f>IF('Sundry Debtor'!F192="","",'Sundry Debtor'!F192)</f>
        <v/>
      </c>
      <c r="F186" s="98" t="str">
        <f>IF('Sundry Debtor'!I192="","",IF('Sundry Debtor'!J192="D",'Sundry Debtor'!I192,""))</f>
        <v/>
      </c>
      <c r="G186" s="98" t="str">
        <f>IF('Sundry Debtor'!I192="","",IF('Sundry Debtor'!J192="C",'Sundry Debtor'!I192,""))</f>
        <v/>
      </c>
      <c r="H186" s="34" t="str">
        <f t="shared" si="11"/>
        <v/>
      </c>
      <c r="I186" s="34" t="str">
        <f t="shared" si="12"/>
        <v/>
      </c>
      <c r="J186" s="34"/>
      <c r="K186" s="29" t="str">
        <f>IF('Sundry Debtor'!K192="","",CONCATENATE('Sundry Debtor'!K192," ",'Sundry Debtor'!O192))</f>
        <v/>
      </c>
    </row>
    <row r="187" spans="1:11" x14ac:dyDescent="0.2">
      <c r="A187" s="35" t="str">
        <f>IF('Sundry Debtor'!G193="","",'Sundry Debtor'!G193)</f>
        <v/>
      </c>
      <c r="B187" s="35" t="str">
        <f>IF('Sundry Debtor'!C193="","",IF('Sundry Debtor'!G193&lt;70000,'Sundry Debtor'!C193,""))</f>
        <v/>
      </c>
      <c r="C187" s="34" t="str">
        <f>IF('Sundry Debtor'!C193="","",IF('Sundry Debtor'!G193&gt;69999,'Sundry Debtor'!C193,""))</f>
        <v/>
      </c>
      <c r="D187" s="34" t="str">
        <f>IF('Sundry Debtor'!D193="","",'Sundry Debtor'!D193)</f>
        <v/>
      </c>
      <c r="E187" s="34" t="str">
        <f>IF('Sundry Debtor'!F193="","",'Sundry Debtor'!F193)</f>
        <v/>
      </c>
      <c r="F187" s="98" t="str">
        <f>IF('Sundry Debtor'!I193="","",IF('Sundry Debtor'!J193="D",'Sundry Debtor'!I193,""))</f>
        <v/>
      </c>
      <c r="G187" s="98" t="str">
        <f>IF('Sundry Debtor'!I193="","",IF('Sundry Debtor'!J193="C",'Sundry Debtor'!I193,""))</f>
        <v/>
      </c>
      <c r="H187" s="34" t="str">
        <f t="shared" si="11"/>
        <v/>
      </c>
      <c r="I187" s="34" t="str">
        <f t="shared" si="12"/>
        <v/>
      </c>
      <c r="J187" s="34"/>
      <c r="K187" s="29" t="str">
        <f>IF('Sundry Debtor'!K193="","",CONCATENATE('Sundry Debtor'!K193," ",'Sundry Debtor'!O193))</f>
        <v/>
      </c>
    </row>
    <row r="188" spans="1:11" x14ac:dyDescent="0.2">
      <c r="A188" s="35" t="str">
        <f>IF('Sundry Debtor'!G194="","",'Sundry Debtor'!G194)</f>
        <v/>
      </c>
      <c r="B188" s="35" t="str">
        <f>IF('Sundry Debtor'!C194="","",IF('Sundry Debtor'!G194&lt;70000,'Sundry Debtor'!C194,""))</f>
        <v/>
      </c>
      <c r="C188" s="34" t="str">
        <f>IF('Sundry Debtor'!C194="","",IF('Sundry Debtor'!G194&gt;69999,'Sundry Debtor'!C194,""))</f>
        <v/>
      </c>
      <c r="D188" s="34" t="str">
        <f>IF('Sundry Debtor'!D194="","",'Sundry Debtor'!D194)</f>
        <v/>
      </c>
      <c r="E188" s="34" t="str">
        <f>IF('Sundry Debtor'!F194="","",'Sundry Debtor'!F194)</f>
        <v/>
      </c>
      <c r="F188" s="98" t="str">
        <f>IF('Sundry Debtor'!I194="","",IF('Sundry Debtor'!J194="D",'Sundry Debtor'!I194,""))</f>
        <v/>
      </c>
      <c r="G188" s="98" t="str">
        <f>IF('Sundry Debtor'!I194="","",IF('Sundry Debtor'!J194="C",'Sundry Debtor'!I194,""))</f>
        <v/>
      </c>
      <c r="H188" s="34" t="str">
        <f t="shared" si="11"/>
        <v/>
      </c>
      <c r="I188" s="34" t="str">
        <f t="shared" si="12"/>
        <v/>
      </c>
      <c r="J188" s="34"/>
      <c r="K188" s="29" t="str">
        <f>IF('Sundry Debtor'!K194="","",CONCATENATE('Sundry Debtor'!K194," ",'Sundry Debtor'!O194))</f>
        <v/>
      </c>
    </row>
    <row r="189" spans="1:11" x14ac:dyDescent="0.2">
      <c r="A189" s="35" t="str">
        <f>IF('Sundry Debtor'!G195="","",'Sundry Debtor'!G195)</f>
        <v/>
      </c>
      <c r="B189" s="35" t="str">
        <f>IF('Sundry Debtor'!C195="","",IF('Sundry Debtor'!G195&lt;70000,'Sundry Debtor'!C195,""))</f>
        <v/>
      </c>
      <c r="C189" s="34" t="str">
        <f>IF('Sundry Debtor'!C195="","",IF('Sundry Debtor'!G195&gt;69999,'Sundry Debtor'!C195,""))</f>
        <v/>
      </c>
      <c r="D189" s="34" t="str">
        <f>IF('Sundry Debtor'!D195="","",'Sundry Debtor'!D195)</f>
        <v/>
      </c>
      <c r="E189" s="34" t="str">
        <f>IF('Sundry Debtor'!F195="","",'Sundry Debtor'!F195)</f>
        <v/>
      </c>
      <c r="F189" s="98" t="str">
        <f>IF('Sundry Debtor'!I195="","",IF('Sundry Debtor'!J195="D",'Sundry Debtor'!I195,""))</f>
        <v/>
      </c>
      <c r="G189" s="98" t="str">
        <f>IF('Sundry Debtor'!I195="","",IF('Sundry Debtor'!J195="C",'Sundry Debtor'!I195,""))</f>
        <v/>
      </c>
      <c r="H189" s="34" t="str">
        <f t="shared" si="11"/>
        <v/>
      </c>
      <c r="I189" s="34" t="str">
        <f t="shared" si="12"/>
        <v/>
      </c>
      <c r="J189" s="34"/>
      <c r="K189" s="29" t="str">
        <f>IF('Sundry Debtor'!K195="","",CONCATENATE('Sundry Debtor'!K195," ",'Sundry Debtor'!O195))</f>
        <v/>
      </c>
    </row>
    <row r="190" spans="1:11" x14ac:dyDescent="0.2">
      <c r="A190" s="35" t="str">
        <f>IF('Sundry Debtor'!G196="","",'Sundry Debtor'!G196)</f>
        <v/>
      </c>
      <c r="B190" s="35" t="str">
        <f>IF('Sundry Debtor'!C196="","",IF('Sundry Debtor'!G196&lt;70000,'Sundry Debtor'!C196,""))</f>
        <v/>
      </c>
      <c r="C190" s="34" t="str">
        <f>IF('Sundry Debtor'!C196="","",IF('Sundry Debtor'!G196&gt;69999,'Sundry Debtor'!C196,""))</f>
        <v/>
      </c>
      <c r="D190" s="34" t="str">
        <f>IF('Sundry Debtor'!D196="","",'Sundry Debtor'!D196)</f>
        <v/>
      </c>
      <c r="E190" s="34" t="str">
        <f>IF('Sundry Debtor'!F196="","",'Sundry Debtor'!F196)</f>
        <v/>
      </c>
      <c r="F190" s="98" t="str">
        <f>IF('Sundry Debtor'!I196="","",IF('Sundry Debtor'!J196="D",'Sundry Debtor'!I196,""))</f>
        <v/>
      </c>
      <c r="G190" s="98" t="str">
        <f>IF('Sundry Debtor'!I196="","",IF('Sundry Debtor'!J196="C",'Sundry Debtor'!I196,""))</f>
        <v/>
      </c>
      <c r="H190" s="34" t="str">
        <f t="shared" si="11"/>
        <v/>
      </c>
      <c r="I190" s="34" t="str">
        <f t="shared" si="12"/>
        <v/>
      </c>
      <c r="J190" s="34"/>
      <c r="K190" s="29" t="str">
        <f>IF('Sundry Debtor'!K196="","",CONCATENATE('Sundry Debtor'!K196," ",'Sundry Debtor'!O196))</f>
        <v/>
      </c>
    </row>
    <row r="191" spans="1:11" x14ac:dyDescent="0.2">
      <c r="A191" s="35" t="str">
        <f>IF('Sundry Debtor'!G197="","",'Sundry Debtor'!G197)</f>
        <v/>
      </c>
      <c r="B191" s="35" t="str">
        <f>IF('Sundry Debtor'!C197="","",IF('Sundry Debtor'!G197&lt;70000,'Sundry Debtor'!C197,""))</f>
        <v/>
      </c>
      <c r="C191" s="34" t="str">
        <f>IF('Sundry Debtor'!C197="","",IF('Sundry Debtor'!G197&gt;69999,'Sundry Debtor'!C197,""))</f>
        <v/>
      </c>
      <c r="D191" s="34" t="str">
        <f>IF('Sundry Debtor'!D197="","",'Sundry Debtor'!D197)</f>
        <v/>
      </c>
      <c r="E191" s="34" t="str">
        <f>IF('Sundry Debtor'!F197="","",'Sundry Debtor'!F197)</f>
        <v/>
      </c>
      <c r="F191" s="98" t="str">
        <f>IF('Sundry Debtor'!I197="","",IF('Sundry Debtor'!J197="D",'Sundry Debtor'!I197,""))</f>
        <v/>
      </c>
      <c r="G191" s="98" t="str">
        <f>IF('Sundry Debtor'!I197="","",IF('Sundry Debtor'!J197="C",'Sundry Debtor'!I197,""))</f>
        <v/>
      </c>
      <c r="H191" s="34" t="str">
        <f t="shared" si="11"/>
        <v/>
      </c>
      <c r="I191" s="34" t="str">
        <f t="shared" si="12"/>
        <v/>
      </c>
      <c r="J191" s="34"/>
      <c r="K191" s="29" t="str">
        <f>IF('Sundry Debtor'!K197="","",CONCATENATE('Sundry Debtor'!K197," ",'Sundry Debtor'!O197))</f>
        <v/>
      </c>
    </row>
    <row r="192" spans="1:11" x14ac:dyDescent="0.2">
      <c r="A192" s="35" t="str">
        <f>IF('Sundry Debtor'!G198="","",'Sundry Debtor'!G198)</f>
        <v/>
      </c>
      <c r="B192" s="35" t="str">
        <f>IF('Sundry Debtor'!C198="","",IF('Sundry Debtor'!G198&lt;70000,'Sundry Debtor'!C198,""))</f>
        <v/>
      </c>
      <c r="C192" s="34" t="str">
        <f>IF('Sundry Debtor'!C198="","",IF('Sundry Debtor'!G198&gt;69999,'Sundry Debtor'!C198,""))</f>
        <v/>
      </c>
      <c r="D192" s="34" t="str">
        <f>IF('Sundry Debtor'!D198="","",'Sundry Debtor'!D198)</f>
        <v/>
      </c>
      <c r="E192" s="34" t="str">
        <f>IF('Sundry Debtor'!F198="","",'Sundry Debtor'!F198)</f>
        <v/>
      </c>
      <c r="F192" s="98" t="str">
        <f>IF('Sundry Debtor'!I198="","",IF('Sundry Debtor'!J198="D",'Sundry Debtor'!I198,""))</f>
        <v/>
      </c>
      <c r="G192" s="98" t="str">
        <f>IF('Sundry Debtor'!I198="","",IF('Sundry Debtor'!J198="C",'Sundry Debtor'!I198,""))</f>
        <v/>
      </c>
      <c r="H192" s="34" t="str">
        <f t="shared" si="11"/>
        <v/>
      </c>
      <c r="I192" s="34" t="str">
        <f t="shared" si="12"/>
        <v/>
      </c>
      <c r="J192" s="34"/>
      <c r="K192" s="29" t="str">
        <f>IF('Sundry Debtor'!K198="","",CONCATENATE('Sundry Debtor'!K198," ",'Sundry Debtor'!O198))</f>
        <v/>
      </c>
    </row>
    <row r="193" spans="1:11" x14ac:dyDescent="0.2">
      <c r="A193" s="35" t="str">
        <f>IF('Sundry Debtor'!G199="","",'Sundry Debtor'!G199)</f>
        <v/>
      </c>
      <c r="B193" s="35" t="str">
        <f>IF('Sundry Debtor'!C199="","",IF('Sundry Debtor'!G199&lt;70000,'Sundry Debtor'!C199,""))</f>
        <v/>
      </c>
      <c r="C193" s="34" t="str">
        <f>IF('Sundry Debtor'!C199="","",IF('Sundry Debtor'!G199&gt;69999,'Sundry Debtor'!C199,""))</f>
        <v/>
      </c>
      <c r="D193" s="34" t="str">
        <f>IF('Sundry Debtor'!D199="","",'Sundry Debtor'!D199)</f>
        <v/>
      </c>
      <c r="E193" s="34" t="str">
        <f>IF('Sundry Debtor'!F199="","",'Sundry Debtor'!F199)</f>
        <v/>
      </c>
      <c r="F193" s="98" t="str">
        <f>IF('Sundry Debtor'!I199="","",IF('Sundry Debtor'!J199="D",'Sundry Debtor'!I199,""))</f>
        <v/>
      </c>
      <c r="G193" s="98" t="str">
        <f>IF('Sundry Debtor'!I199="","",IF('Sundry Debtor'!J199="C",'Sundry Debtor'!I199,""))</f>
        <v/>
      </c>
      <c r="H193" s="34" t="str">
        <f t="shared" si="11"/>
        <v/>
      </c>
      <c r="I193" s="34" t="str">
        <f t="shared" si="12"/>
        <v/>
      </c>
      <c r="J193" s="34"/>
      <c r="K193" s="29" t="str">
        <f>IF('Sundry Debtor'!K199="","",CONCATENATE('Sundry Debtor'!K199," ",'Sundry Debtor'!O199))</f>
        <v/>
      </c>
    </row>
    <row r="194" spans="1:11" x14ac:dyDescent="0.2">
      <c r="A194" s="35" t="str">
        <f>IF('Sundry Debtor'!G200="","",'Sundry Debtor'!G200)</f>
        <v/>
      </c>
      <c r="B194" s="35" t="str">
        <f>IF('Sundry Debtor'!C200="","",IF('Sundry Debtor'!G200&lt;70000,'Sundry Debtor'!C200,""))</f>
        <v/>
      </c>
      <c r="C194" s="34" t="str">
        <f>IF('Sundry Debtor'!C200="","",IF('Sundry Debtor'!G200&gt;69999,'Sundry Debtor'!C200,""))</f>
        <v/>
      </c>
      <c r="D194" s="34" t="str">
        <f>IF('Sundry Debtor'!D200="","",'Sundry Debtor'!D200)</f>
        <v/>
      </c>
      <c r="E194" s="34" t="str">
        <f>IF('Sundry Debtor'!F200="","",'Sundry Debtor'!F200)</f>
        <v/>
      </c>
      <c r="F194" s="98" t="str">
        <f>IF('Sundry Debtor'!I200="","",IF('Sundry Debtor'!J200="D",'Sundry Debtor'!I200,""))</f>
        <v/>
      </c>
      <c r="G194" s="98" t="str">
        <f>IF('Sundry Debtor'!I200="","",IF('Sundry Debtor'!J200="C",'Sundry Debtor'!I200,""))</f>
        <v/>
      </c>
      <c r="H194" s="34" t="str">
        <f t="shared" si="11"/>
        <v/>
      </c>
      <c r="I194" s="34" t="str">
        <f t="shared" si="12"/>
        <v/>
      </c>
      <c r="J194" s="34"/>
      <c r="K194" s="29" t="str">
        <f>IF('Sundry Debtor'!K200="","",CONCATENATE('Sundry Debtor'!K200," ",'Sundry Debtor'!O200))</f>
        <v/>
      </c>
    </row>
    <row r="195" spans="1:11" x14ac:dyDescent="0.2">
      <c r="A195" s="35" t="str">
        <f>IF('Sundry Debtor'!G201="","",'Sundry Debtor'!G201)</f>
        <v/>
      </c>
      <c r="B195" s="35" t="str">
        <f>IF('Sundry Debtor'!C201="","",IF('Sundry Debtor'!G201&lt;70000,'Sundry Debtor'!C201,""))</f>
        <v/>
      </c>
      <c r="C195" s="34" t="str">
        <f>IF('Sundry Debtor'!C201="","",IF('Sundry Debtor'!G201&gt;69999,'Sundry Debtor'!C201,""))</f>
        <v/>
      </c>
      <c r="D195" s="34" t="str">
        <f>IF('Sundry Debtor'!D201="","",'Sundry Debtor'!D201)</f>
        <v/>
      </c>
      <c r="E195" s="34" t="str">
        <f>IF('Sundry Debtor'!F201="","",'Sundry Debtor'!F201)</f>
        <v/>
      </c>
      <c r="F195" s="98" t="str">
        <f>IF('Sundry Debtor'!I201="","",IF('Sundry Debtor'!J201="D",'Sundry Debtor'!I201,""))</f>
        <v/>
      </c>
      <c r="G195" s="98" t="str">
        <f>IF('Sundry Debtor'!I201="","",IF('Sundry Debtor'!J201="C",'Sundry Debtor'!I201,""))</f>
        <v/>
      </c>
      <c r="H195" s="34" t="str">
        <f t="shared" si="11"/>
        <v/>
      </c>
      <c r="I195" s="34" t="str">
        <f t="shared" si="12"/>
        <v/>
      </c>
      <c r="J195" s="34"/>
      <c r="K195" s="29" t="str">
        <f>IF('Sundry Debtor'!K201="","",CONCATENATE('Sundry Debtor'!K201," ",'Sundry Debtor'!O201))</f>
        <v/>
      </c>
    </row>
    <row r="196" spans="1:11" x14ac:dyDescent="0.2">
      <c r="A196" s="35" t="str">
        <f>IF('Sundry Debtor'!G202="","",'Sundry Debtor'!G202)</f>
        <v/>
      </c>
      <c r="B196" s="35" t="str">
        <f>IF('Sundry Debtor'!C202="","",IF('Sundry Debtor'!G202&lt;70000,'Sundry Debtor'!C202,""))</f>
        <v/>
      </c>
      <c r="C196" s="34" t="str">
        <f>IF('Sundry Debtor'!C202="","",IF('Sundry Debtor'!G202&gt;69999,'Sundry Debtor'!C202,""))</f>
        <v/>
      </c>
      <c r="D196" s="34" t="str">
        <f>IF('Sundry Debtor'!D202="","",'Sundry Debtor'!D202)</f>
        <v/>
      </c>
      <c r="E196" s="34" t="str">
        <f>IF('Sundry Debtor'!F202="","",'Sundry Debtor'!F202)</f>
        <v/>
      </c>
      <c r="F196" s="98" t="str">
        <f>IF('Sundry Debtor'!I202="","",IF('Sundry Debtor'!J202="D",'Sundry Debtor'!I202,""))</f>
        <v/>
      </c>
      <c r="G196" s="98" t="str">
        <f>IF('Sundry Debtor'!I202="","",IF('Sundry Debtor'!J202="C",'Sundry Debtor'!I202,""))</f>
        <v/>
      </c>
      <c r="H196" s="34" t="str">
        <f t="shared" si="11"/>
        <v/>
      </c>
      <c r="I196" s="34" t="str">
        <f t="shared" si="12"/>
        <v/>
      </c>
      <c r="J196" s="34"/>
      <c r="K196" s="29" t="str">
        <f>IF('Sundry Debtor'!K202="","",CONCATENATE('Sundry Debtor'!K202," ",'Sundry Debtor'!O202))</f>
        <v/>
      </c>
    </row>
    <row r="197" spans="1:11" x14ac:dyDescent="0.2">
      <c r="A197" s="35" t="str">
        <f>IF('Sundry Debtor'!G203="","",'Sundry Debtor'!G203)</f>
        <v/>
      </c>
      <c r="B197" s="35" t="str">
        <f>IF('Sundry Debtor'!C203="","",IF('Sundry Debtor'!G203&lt;70000,'Sundry Debtor'!C203,""))</f>
        <v/>
      </c>
      <c r="C197" s="34" t="str">
        <f>IF('Sundry Debtor'!C203="","",IF('Sundry Debtor'!G203&gt;69999,'Sundry Debtor'!C203,""))</f>
        <v/>
      </c>
      <c r="D197" s="34" t="str">
        <f>IF('Sundry Debtor'!D203="","",'Sundry Debtor'!D203)</f>
        <v/>
      </c>
      <c r="E197" s="34" t="str">
        <f>IF('Sundry Debtor'!F203="","",'Sundry Debtor'!F203)</f>
        <v/>
      </c>
      <c r="F197" s="98" t="str">
        <f>IF('Sundry Debtor'!I203="","",IF('Sundry Debtor'!J203="D",'Sundry Debtor'!I203,""))</f>
        <v/>
      </c>
      <c r="G197" s="98" t="str">
        <f>IF('Sundry Debtor'!I203="","",IF('Sundry Debtor'!J203="C",'Sundry Debtor'!I203,""))</f>
        <v/>
      </c>
      <c r="H197" s="34" t="str">
        <f t="shared" si="11"/>
        <v/>
      </c>
      <c r="I197" s="34" t="str">
        <f t="shared" si="12"/>
        <v/>
      </c>
      <c r="J197" s="34"/>
      <c r="K197" s="29" t="str">
        <f>IF('Sundry Debtor'!K203="","",CONCATENATE('Sundry Debtor'!K203," ",'Sundry Debtor'!O203))</f>
        <v/>
      </c>
    </row>
    <row r="198" spans="1:11" x14ac:dyDescent="0.2">
      <c r="A198" s="35" t="str">
        <f>IF('Sundry Debtor'!G204="","",'Sundry Debtor'!G204)</f>
        <v/>
      </c>
      <c r="B198" s="35" t="str">
        <f>IF('Sundry Debtor'!C204="","",IF('Sundry Debtor'!G204&lt;70000,'Sundry Debtor'!C204,""))</f>
        <v/>
      </c>
      <c r="C198" s="34" t="str">
        <f>IF('Sundry Debtor'!C204="","",IF('Sundry Debtor'!G204&gt;69999,'Sundry Debtor'!C204,""))</f>
        <v/>
      </c>
      <c r="D198" s="34" t="str">
        <f>IF('Sundry Debtor'!D204="","",'Sundry Debtor'!D204)</f>
        <v/>
      </c>
      <c r="E198" s="34" t="str">
        <f>IF('Sundry Debtor'!F204="","",'Sundry Debtor'!F204)</f>
        <v/>
      </c>
      <c r="F198" s="98" t="str">
        <f>IF('Sundry Debtor'!I204="","",IF('Sundry Debtor'!J204="D",'Sundry Debtor'!I204,""))</f>
        <v/>
      </c>
      <c r="G198" s="98" t="str">
        <f>IF('Sundry Debtor'!I204="","",IF('Sundry Debtor'!J204="C",'Sundry Debtor'!I204,""))</f>
        <v/>
      </c>
      <c r="H198" s="34" t="str">
        <f t="shared" si="11"/>
        <v/>
      </c>
      <c r="I198" s="34" t="str">
        <f t="shared" si="12"/>
        <v/>
      </c>
      <c r="J198" s="34"/>
      <c r="K198" s="29" t="str">
        <f>IF('Sundry Debtor'!K204="","",CONCATENATE('Sundry Debtor'!K204," ",'Sundry Debtor'!O204))</f>
        <v/>
      </c>
    </row>
    <row r="199" spans="1:11" x14ac:dyDescent="0.2">
      <c r="A199" s="35" t="str">
        <f>IF('Sundry Debtor'!G205="","",'Sundry Debtor'!G205)</f>
        <v/>
      </c>
      <c r="B199" s="35" t="str">
        <f>IF('Sundry Debtor'!C205="","",IF('Sundry Debtor'!G205&lt;70000,'Sundry Debtor'!C205,""))</f>
        <v/>
      </c>
      <c r="C199" s="34" t="str">
        <f>IF('Sundry Debtor'!C205="","",IF('Sundry Debtor'!G205&gt;69999,'Sundry Debtor'!C205,""))</f>
        <v/>
      </c>
      <c r="D199" s="34" t="str">
        <f>IF('Sundry Debtor'!D205="","",'Sundry Debtor'!D205)</f>
        <v/>
      </c>
      <c r="E199" s="34" t="str">
        <f>IF('Sundry Debtor'!F205="","",'Sundry Debtor'!F205)</f>
        <v/>
      </c>
      <c r="F199" s="98" t="str">
        <f>IF('Sundry Debtor'!I205="","",IF('Sundry Debtor'!J205="D",'Sundry Debtor'!I205,""))</f>
        <v/>
      </c>
      <c r="G199" s="98" t="str">
        <f>IF('Sundry Debtor'!I205="","",IF('Sundry Debtor'!J205="C",'Sundry Debtor'!I205,""))</f>
        <v/>
      </c>
      <c r="H199" s="34" t="str">
        <f t="shared" si="11"/>
        <v/>
      </c>
      <c r="I199" s="34" t="str">
        <f t="shared" si="12"/>
        <v/>
      </c>
      <c r="J199" s="34"/>
      <c r="K199" s="29" t="str">
        <f>IF('Sundry Debtor'!K205="","",CONCATENATE('Sundry Debtor'!K205," ",'Sundry Debtor'!O205))</f>
        <v/>
      </c>
    </row>
    <row r="200" spans="1:11" x14ac:dyDescent="0.2">
      <c r="A200" s="35" t="str">
        <f>IF('Sundry Debtor'!G206="","",'Sundry Debtor'!G206)</f>
        <v/>
      </c>
      <c r="B200" s="35" t="str">
        <f>IF('Sundry Debtor'!C206="","",IF('Sundry Debtor'!G206&lt;70000,'Sundry Debtor'!C206,""))</f>
        <v/>
      </c>
      <c r="C200" s="34" t="str">
        <f>IF('Sundry Debtor'!C206="","",IF('Sundry Debtor'!G206&gt;69999,'Sundry Debtor'!C206,""))</f>
        <v/>
      </c>
      <c r="D200" s="34" t="str">
        <f>IF('Sundry Debtor'!D206="","",'Sundry Debtor'!D206)</f>
        <v/>
      </c>
      <c r="E200" s="34" t="str">
        <f>IF('Sundry Debtor'!F206="","",'Sundry Debtor'!F206)</f>
        <v/>
      </c>
      <c r="F200" s="98" t="str">
        <f>IF('Sundry Debtor'!I206="","",IF('Sundry Debtor'!J206="D",'Sundry Debtor'!I206,""))</f>
        <v/>
      </c>
      <c r="G200" s="98" t="str">
        <f>IF('Sundry Debtor'!I206="","",IF('Sundry Debtor'!J206="C",'Sundry Debtor'!I206,""))</f>
        <v/>
      </c>
      <c r="H200" s="34" t="str">
        <f t="shared" si="11"/>
        <v/>
      </c>
      <c r="I200" s="34" t="str">
        <f t="shared" si="12"/>
        <v/>
      </c>
      <c r="J200" s="34"/>
      <c r="K200" s="29" t="str">
        <f>IF('Sundry Debtor'!K206="","",CONCATENATE('Sundry Debtor'!K206," ",'Sundry Debtor'!O206))</f>
        <v/>
      </c>
    </row>
    <row r="201" spans="1:11" x14ac:dyDescent="0.2">
      <c r="A201" s="35" t="str">
        <f>IF('Sundry Debtor'!G207="","",'Sundry Debtor'!G207)</f>
        <v/>
      </c>
      <c r="B201" s="35" t="str">
        <f>IF('Sundry Debtor'!C207="","",IF('Sundry Debtor'!G207&lt;70000,'Sundry Debtor'!C207,""))</f>
        <v/>
      </c>
      <c r="C201" s="34" t="str">
        <f>IF('Sundry Debtor'!C207="","",IF('Sundry Debtor'!G207&gt;69999,'Sundry Debtor'!C207,""))</f>
        <v/>
      </c>
      <c r="D201" s="34" t="str">
        <f>IF('Sundry Debtor'!D207="","",'Sundry Debtor'!D207)</f>
        <v/>
      </c>
      <c r="E201" s="34" t="str">
        <f>IF('Sundry Debtor'!F207="","",'Sundry Debtor'!F207)</f>
        <v/>
      </c>
      <c r="F201" s="98" t="str">
        <f>IF('Sundry Debtor'!I207="","",IF('Sundry Debtor'!J207="D",'Sundry Debtor'!I207,""))</f>
        <v/>
      </c>
      <c r="G201" s="98" t="str">
        <f>IF('Sundry Debtor'!I207="","",IF('Sundry Debtor'!J207="C",'Sundry Debtor'!I207,""))</f>
        <v/>
      </c>
      <c r="H201" s="34" t="str">
        <f t="shared" si="11"/>
        <v/>
      </c>
      <c r="I201" s="34" t="str">
        <f t="shared" si="12"/>
        <v/>
      </c>
      <c r="J201" s="34"/>
      <c r="K201" s="29" t="str">
        <f>IF('Sundry Debtor'!K207="","",CONCATENATE('Sundry Debtor'!K207," ",'Sundry Debtor'!O207))</f>
        <v/>
      </c>
    </row>
    <row r="202" spans="1:11" x14ac:dyDescent="0.2">
      <c r="A202" s="35" t="str">
        <f>IF('Sundry Debtor'!G208="","",'Sundry Debtor'!G208)</f>
        <v/>
      </c>
      <c r="B202" s="35" t="str">
        <f>IF('Sundry Debtor'!C208="","",IF('Sundry Debtor'!G208&lt;70000,'Sundry Debtor'!C208,""))</f>
        <v/>
      </c>
      <c r="C202" s="34" t="str">
        <f>IF('Sundry Debtor'!C208="","",IF('Sundry Debtor'!G208&gt;69999,'Sundry Debtor'!C208,""))</f>
        <v/>
      </c>
      <c r="D202" s="34" t="str">
        <f>IF('Sundry Debtor'!D208="","",'Sundry Debtor'!D208)</f>
        <v/>
      </c>
      <c r="E202" s="34" t="str">
        <f>IF('Sundry Debtor'!F208="","",'Sundry Debtor'!F208)</f>
        <v/>
      </c>
      <c r="F202" s="98" t="str">
        <f>IF('Sundry Debtor'!I208="","",IF('Sundry Debtor'!J208="D",'Sundry Debtor'!I208,""))</f>
        <v/>
      </c>
      <c r="G202" s="98" t="str">
        <f>IF('Sundry Debtor'!I208="","",IF('Sundry Debtor'!J208="C",'Sundry Debtor'!I208,""))</f>
        <v/>
      </c>
      <c r="H202" s="34" t="str">
        <f t="shared" si="11"/>
        <v/>
      </c>
      <c r="I202" s="34" t="str">
        <f t="shared" si="12"/>
        <v/>
      </c>
      <c r="J202" s="34"/>
      <c r="K202" s="29" t="str">
        <f>IF('Sundry Debtor'!K208="","",CONCATENATE('Sundry Debtor'!K208," ",'Sundry Debtor'!O208))</f>
        <v/>
      </c>
    </row>
    <row r="203" spans="1:11" x14ac:dyDescent="0.2">
      <c r="A203" s="35" t="str">
        <f>IF('Sundry Debtor'!G209="","",'Sundry Debtor'!G209)</f>
        <v/>
      </c>
      <c r="B203" s="35" t="str">
        <f>IF('Sundry Debtor'!C209="","",IF('Sundry Debtor'!G209&lt;70000,'Sundry Debtor'!C209,""))</f>
        <v/>
      </c>
      <c r="C203" s="34" t="str">
        <f>IF('Sundry Debtor'!C209="","",IF('Sundry Debtor'!G209&gt;69999,'Sundry Debtor'!C209,""))</f>
        <v/>
      </c>
      <c r="D203" s="34" t="str">
        <f>IF('Sundry Debtor'!D209="","",'Sundry Debtor'!D209)</f>
        <v/>
      </c>
      <c r="E203" s="34" t="str">
        <f>IF('Sundry Debtor'!F209="","",'Sundry Debtor'!F209)</f>
        <v/>
      </c>
      <c r="F203" s="98" t="str">
        <f>IF('Sundry Debtor'!I209="","",IF('Sundry Debtor'!J209="D",'Sundry Debtor'!I209,""))</f>
        <v/>
      </c>
      <c r="G203" s="98" t="str">
        <f>IF('Sundry Debtor'!I209="","",IF('Sundry Debtor'!J209="C",'Sundry Debtor'!I209,""))</f>
        <v/>
      </c>
      <c r="H203" s="34" t="str">
        <f t="shared" si="11"/>
        <v/>
      </c>
      <c r="I203" s="34" t="str">
        <f t="shared" si="12"/>
        <v/>
      </c>
      <c r="J203" s="34"/>
      <c r="K203" s="29" t="str">
        <f>IF('Sundry Debtor'!K209="","",CONCATENATE('Sundry Debtor'!K209," ",'Sundry Debtor'!O209))</f>
        <v/>
      </c>
    </row>
    <row r="204" spans="1:11" x14ac:dyDescent="0.2">
      <c r="A204" s="35" t="str">
        <f>IF('Sundry Debtor'!G210="","",'Sundry Debtor'!G210)</f>
        <v/>
      </c>
      <c r="B204" s="35" t="str">
        <f>IF('Sundry Debtor'!C210="","",IF('Sundry Debtor'!G210&lt;70000,'Sundry Debtor'!C210,""))</f>
        <v/>
      </c>
      <c r="C204" s="34" t="str">
        <f>IF('Sundry Debtor'!C210="","",IF('Sundry Debtor'!G210&gt;69999,'Sundry Debtor'!C210,""))</f>
        <v/>
      </c>
      <c r="D204" s="34" t="str">
        <f>IF('Sundry Debtor'!D210="","",'Sundry Debtor'!D210)</f>
        <v/>
      </c>
      <c r="E204" s="34" t="str">
        <f>IF('Sundry Debtor'!F210="","",'Sundry Debtor'!F210)</f>
        <v/>
      </c>
      <c r="F204" s="98" t="str">
        <f>IF('Sundry Debtor'!I210="","",IF('Sundry Debtor'!J210="D",'Sundry Debtor'!I210,""))</f>
        <v/>
      </c>
      <c r="G204" s="98" t="str">
        <f>IF('Sundry Debtor'!I210="","",IF('Sundry Debtor'!J210="C",'Sundry Debtor'!I210,""))</f>
        <v/>
      </c>
      <c r="H204" s="34" t="str">
        <f t="shared" si="11"/>
        <v/>
      </c>
      <c r="I204" s="34" t="str">
        <f t="shared" si="12"/>
        <v/>
      </c>
      <c r="J204" s="34"/>
      <c r="K204" s="29" t="str">
        <f>IF('Sundry Debtor'!K210="","",CONCATENATE('Sundry Debtor'!K210," ",'Sundry Debtor'!O210))</f>
        <v/>
      </c>
    </row>
    <row r="205" spans="1:11" x14ac:dyDescent="0.2">
      <c r="A205" s="35" t="str">
        <f>IF('Sundry Debtor'!G211="","",'Sundry Debtor'!G211)</f>
        <v/>
      </c>
      <c r="B205" s="35" t="str">
        <f>IF('Sundry Debtor'!C211="","",IF('Sundry Debtor'!G211&lt;70000,'Sundry Debtor'!C211,""))</f>
        <v/>
      </c>
      <c r="C205" s="34" t="str">
        <f>IF('Sundry Debtor'!C211="","",IF('Sundry Debtor'!G211&gt;69999,'Sundry Debtor'!C211,""))</f>
        <v/>
      </c>
      <c r="D205" s="34" t="str">
        <f>IF('Sundry Debtor'!D211="","",'Sundry Debtor'!D211)</f>
        <v/>
      </c>
      <c r="E205" s="34" t="str">
        <f>IF('Sundry Debtor'!F211="","",'Sundry Debtor'!F211)</f>
        <v/>
      </c>
      <c r="F205" s="98" t="str">
        <f>IF('Sundry Debtor'!I211="","",IF('Sundry Debtor'!J211="D",'Sundry Debtor'!I211,""))</f>
        <v/>
      </c>
      <c r="G205" s="98" t="str">
        <f>IF('Sundry Debtor'!I211="","",IF('Sundry Debtor'!J211="C",'Sundry Debtor'!I211,""))</f>
        <v/>
      </c>
      <c r="H205" s="34" t="str">
        <f t="shared" si="11"/>
        <v/>
      </c>
      <c r="I205" s="34" t="str">
        <f t="shared" si="12"/>
        <v/>
      </c>
      <c r="J205" s="34"/>
      <c r="K205" s="29" t="str">
        <f>IF('Sundry Debtor'!K211="","",CONCATENATE('Sundry Debtor'!K211," ",'Sundry Debtor'!O211))</f>
        <v/>
      </c>
    </row>
    <row r="206" spans="1:11" x14ac:dyDescent="0.2">
      <c r="A206" s="35" t="str">
        <f>IF('Sundry Debtor'!G212="","",'Sundry Debtor'!G212)</f>
        <v/>
      </c>
      <c r="B206" s="35" t="str">
        <f>IF('Sundry Debtor'!C212="","",IF('Sundry Debtor'!G212&lt;70000,'Sundry Debtor'!C212,""))</f>
        <v/>
      </c>
      <c r="C206" s="34" t="str">
        <f>IF('Sundry Debtor'!C212="","",IF('Sundry Debtor'!G212&gt;69999,'Sundry Debtor'!C212,""))</f>
        <v/>
      </c>
      <c r="D206" s="34" t="str">
        <f>IF('Sundry Debtor'!D212="","",'Sundry Debtor'!D212)</f>
        <v/>
      </c>
      <c r="E206" s="34" t="str">
        <f>IF('Sundry Debtor'!F212="","",'Sundry Debtor'!F212)</f>
        <v/>
      </c>
      <c r="F206" s="98" t="str">
        <f>IF('Sundry Debtor'!I212="","",IF('Sundry Debtor'!J212="D",'Sundry Debtor'!I212,""))</f>
        <v/>
      </c>
      <c r="G206" s="98" t="str">
        <f>IF('Sundry Debtor'!I212="","",IF('Sundry Debtor'!J212="C",'Sundry Debtor'!I212,""))</f>
        <v/>
      </c>
      <c r="H206" s="34" t="str">
        <f t="shared" si="11"/>
        <v/>
      </c>
      <c r="I206" s="34" t="str">
        <f t="shared" si="12"/>
        <v/>
      </c>
      <c r="J206" s="34"/>
      <c r="K206" s="29" t="str">
        <f>IF('Sundry Debtor'!K212="","",CONCATENATE('Sundry Debtor'!K212," ",'Sundry Debtor'!O212))</f>
        <v/>
      </c>
    </row>
    <row r="207" spans="1:11" x14ac:dyDescent="0.2">
      <c r="A207" s="35" t="str">
        <f>IF('Sundry Debtor'!G213="","",'Sundry Debtor'!G213)</f>
        <v/>
      </c>
      <c r="B207" s="35" t="str">
        <f>IF('Sundry Debtor'!C213="","",IF('Sundry Debtor'!G213&lt;70000,'Sundry Debtor'!C213,""))</f>
        <v/>
      </c>
      <c r="C207" s="34" t="str">
        <f>IF('Sundry Debtor'!C213="","",IF('Sundry Debtor'!G213&gt;69999,'Sundry Debtor'!C213,""))</f>
        <v/>
      </c>
      <c r="D207" s="34" t="str">
        <f>IF('Sundry Debtor'!D213="","",'Sundry Debtor'!D213)</f>
        <v/>
      </c>
      <c r="E207" s="34" t="str">
        <f>IF('Sundry Debtor'!F213="","",'Sundry Debtor'!F213)</f>
        <v/>
      </c>
      <c r="F207" s="98" t="str">
        <f>IF('Sundry Debtor'!I213="","",IF('Sundry Debtor'!J213="D",'Sundry Debtor'!I213,""))</f>
        <v/>
      </c>
      <c r="G207" s="98" t="str">
        <f>IF('Sundry Debtor'!I213="","",IF('Sundry Debtor'!J213="C",'Sundry Debtor'!I213,""))</f>
        <v/>
      </c>
      <c r="H207" s="34" t="str">
        <f t="shared" si="11"/>
        <v/>
      </c>
      <c r="I207" s="34" t="str">
        <f t="shared" si="12"/>
        <v/>
      </c>
      <c r="J207" s="34"/>
      <c r="K207" s="29" t="str">
        <f>IF('Sundry Debtor'!K213="","",CONCATENATE('Sundry Debtor'!K213," ",'Sundry Debtor'!O213))</f>
        <v/>
      </c>
    </row>
    <row r="208" spans="1:11" x14ac:dyDescent="0.2">
      <c r="A208" s="35" t="str">
        <f>IF('Sundry Debtor'!G214="","",'Sundry Debtor'!G214)</f>
        <v/>
      </c>
      <c r="B208" s="35" t="str">
        <f>IF('Sundry Debtor'!C214="","",IF('Sundry Debtor'!G214&lt;70000,'Sundry Debtor'!C214,""))</f>
        <v/>
      </c>
      <c r="C208" s="34" t="str">
        <f>IF('Sundry Debtor'!C214="","",IF('Sundry Debtor'!G214&gt;69999,'Sundry Debtor'!C214,""))</f>
        <v/>
      </c>
      <c r="D208" s="34" t="str">
        <f>IF('Sundry Debtor'!D214="","",'Sundry Debtor'!D214)</f>
        <v/>
      </c>
      <c r="E208" s="34" t="str">
        <f>IF('Sundry Debtor'!F214="","",'Sundry Debtor'!F214)</f>
        <v/>
      </c>
      <c r="F208" s="98" t="str">
        <f>IF('Sundry Debtor'!I214="","",IF('Sundry Debtor'!J214="D",'Sundry Debtor'!I214,""))</f>
        <v/>
      </c>
      <c r="G208" s="98" t="str">
        <f>IF('Sundry Debtor'!I214="","",IF('Sundry Debtor'!J214="C",'Sundry Debtor'!I214,""))</f>
        <v/>
      </c>
      <c r="H208" s="34" t="str">
        <f t="shared" si="11"/>
        <v/>
      </c>
      <c r="I208" s="34" t="str">
        <f t="shared" si="12"/>
        <v/>
      </c>
      <c r="J208" s="34"/>
      <c r="K208" s="29" t="str">
        <f>IF('Sundry Debtor'!K214="","",CONCATENATE('Sundry Debtor'!K214," ",'Sundry Debtor'!O214))</f>
        <v/>
      </c>
    </row>
    <row r="209" spans="1:11" x14ac:dyDescent="0.2">
      <c r="A209" s="35" t="str">
        <f>IF('Sundry Debtor'!G215="","",'Sundry Debtor'!G215)</f>
        <v/>
      </c>
      <c r="B209" s="35" t="str">
        <f>IF('Sundry Debtor'!C215="","",IF('Sundry Debtor'!G215&lt;70000,'Sundry Debtor'!C215,""))</f>
        <v/>
      </c>
      <c r="C209" s="34" t="str">
        <f>IF('Sundry Debtor'!C215="","",IF('Sundry Debtor'!G215&gt;69999,'Sundry Debtor'!C215,""))</f>
        <v/>
      </c>
      <c r="D209" s="34" t="str">
        <f>IF('Sundry Debtor'!D215="","",'Sundry Debtor'!D215)</f>
        <v/>
      </c>
      <c r="E209" s="34" t="str">
        <f>IF('Sundry Debtor'!F215="","",'Sundry Debtor'!F215)</f>
        <v/>
      </c>
      <c r="F209" s="98" t="str">
        <f>IF('Sundry Debtor'!I215="","",IF('Sundry Debtor'!J215="D",'Sundry Debtor'!I215,""))</f>
        <v/>
      </c>
      <c r="G209" s="98" t="str">
        <f>IF('Sundry Debtor'!I215="","",IF('Sundry Debtor'!J215="C",'Sundry Debtor'!I215,""))</f>
        <v/>
      </c>
      <c r="H209" s="34" t="str">
        <f t="shared" si="11"/>
        <v/>
      </c>
      <c r="I209" s="34" t="str">
        <f t="shared" si="12"/>
        <v/>
      </c>
      <c r="J209" s="34"/>
      <c r="K209" s="29" t="str">
        <f>IF('Sundry Debtor'!K215="","",CONCATENATE('Sundry Debtor'!K215," ",'Sundry Debtor'!O215))</f>
        <v/>
      </c>
    </row>
    <row r="210" spans="1:11" x14ac:dyDescent="0.2">
      <c r="A210" s="35" t="str">
        <f>IF('Sundry Debtor'!G216="","",'Sundry Debtor'!G216)</f>
        <v/>
      </c>
      <c r="B210" s="35" t="str">
        <f>IF('Sundry Debtor'!C216="","",IF('Sundry Debtor'!G216&lt;70000,'Sundry Debtor'!C216,""))</f>
        <v/>
      </c>
      <c r="C210" s="34" t="str">
        <f>IF('Sundry Debtor'!C216="","",IF('Sundry Debtor'!G216&gt;69999,'Sundry Debtor'!C216,""))</f>
        <v/>
      </c>
      <c r="D210" s="34" t="str">
        <f>IF('Sundry Debtor'!D216="","",'Sundry Debtor'!D216)</f>
        <v/>
      </c>
      <c r="E210" s="34" t="str">
        <f>IF('Sundry Debtor'!F216="","",'Sundry Debtor'!F216)</f>
        <v/>
      </c>
      <c r="F210" s="98" t="str">
        <f>IF('Sundry Debtor'!I216="","",IF('Sundry Debtor'!J216="D",'Sundry Debtor'!I216,""))</f>
        <v/>
      </c>
      <c r="G210" s="98" t="str">
        <f>IF('Sundry Debtor'!I216="","",IF('Sundry Debtor'!J216="C",'Sundry Debtor'!I216,""))</f>
        <v/>
      </c>
      <c r="H210" s="34" t="str">
        <f t="shared" si="11"/>
        <v/>
      </c>
      <c r="I210" s="34" t="str">
        <f t="shared" si="12"/>
        <v/>
      </c>
      <c r="J210" s="34"/>
      <c r="K210" s="29" t="str">
        <f>IF('Sundry Debtor'!K216="","",CONCATENATE('Sundry Debtor'!K216," ",'Sundry Debtor'!O216))</f>
        <v/>
      </c>
    </row>
    <row r="211" spans="1:11" x14ac:dyDescent="0.2">
      <c r="A211" s="35" t="str">
        <f>IF('Sundry Debtor'!G217="","",'Sundry Debtor'!G217)</f>
        <v/>
      </c>
      <c r="B211" s="35" t="str">
        <f>IF('Sundry Debtor'!C217="","",IF('Sundry Debtor'!G217&lt;70000,'Sundry Debtor'!C217,""))</f>
        <v/>
      </c>
      <c r="C211" s="34" t="str">
        <f>IF('Sundry Debtor'!C217="","",IF('Sundry Debtor'!G217&gt;69999,'Sundry Debtor'!C217,""))</f>
        <v/>
      </c>
      <c r="D211" s="34" t="str">
        <f>IF('Sundry Debtor'!D217="","",'Sundry Debtor'!D217)</f>
        <v/>
      </c>
      <c r="E211" s="34" t="str">
        <f>IF('Sundry Debtor'!F217="","",'Sundry Debtor'!F217)</f>
        <v/>
      </c>
      <c r="F211" s="98" t="str">
        <f>IF('Sundry Debtor'!I217="","",IF('Sundry Debtor'!J217="D",'Sundry Debtor'!I217,""))</f>
        <v/>
      </c>
      <c r="G211" s="98" t="str">
        <f>IF('Sundry Debtor'!I217="","",IF('Sundry Debtor'!J217="C",'Sundry Debtor'!I217,""))</f>
        <v/>
      </c>
      <c r="H211" s="34" t="str">
        <f t="shared" si="11"/>
        <v/>
      </c>
      <c r="I211" s="34" t="str">
        <f t="shared" si="12"/>
        <v/>
      </c>
      <c r="J211" s="34"/>
      <c r="K211" s="29" t="str">
        <f>IF('Sundry Debtor'!K217="","",CONCATENATE('Sundry Debtor'!K217," ",'Sundry Debtor'!O217))</f>
        <v/>
      </c>
    </row>
    <row r="212" spans="1:11" x14ac:dyDescent="0.2">
      <c r="A212" s="35" t="str">
        <f>IF('Sundry Debtor'!G218="","",'Sundry Debtor'!G218)</f>
        <v/>
      </c>
      <c r="B212" s="35" t="str">
        <f>IF('Sundry Debtor'!C218="","",IF('Sundry Debtor'!G218&lt;70000,'Sundry Debtor'!C218,""))</f>
        <v/>
      </c>
      <c r="C212" s="34" t="str">
        <f>IF('Sundry Debtor'!C218="","",IF('Sundry Debtor'!G218&gt;69999,'Sundry Debtor'!C218,""))</f>
        <v/>
      </c>
      <c r="D212" s="34" t="str">
        <f>IF('Sundry Debtor'!D218="","",'Sundry Debtor'!D218)</f>
        <v/>
      </c>
      <c r="E212" s="34" t="str">
        <f>IF('Sundry Debtor'!F218="","",'Sundry Debtor'!F218)</f>
        <v/>
      </c>
      <c r="F212" s="98" t="str">
        <f>IF('Sundry Debtor'!I218="","",IF('Sundry Debtor'!J218="D",'Sundry Debtor'!I218,""))</f>
        <v/>
      </c>
      <c r="G212" s="98" t="str">
        <f>IF('Sundry Debtor'!I218="","",IF('Sundry Debtor'!J218="C",'Sundry Debtor'!I218,""))</f>
        <v/>
      </c>
      <c r="H212" s="34" t="str">
        <f t="shared" si="11"/>
        <v/>
      </c>
      <c r="I212" s="34" t="str">
        <f t="shared" si="12"/>
        <v/>
      </c>
      <c r="J212" s="34"/>
      <c r="K212" s="29" t="str">
        <f>IF('Sundry Debtor'!K218="","",CONCATENATE('Sundry Debtor'!K218," ",'Sundry Debtor'!O218))</f>
        <v/>
      </c>
    </row>
    <row r="213" spans="1:11" x14ac:dyDescent="0.2">
      <c r="A213" s="35" t="str">
        <f>IF('Sundry Debtor'!G219="","",'Sundry Debtor'!G219)</f>
        <v/>
      </c>
      <c r="B213" s="35" t="str">
        <f>IF('Sundry Debtor'!C219="","",IF('Sundry Debtor'!G219&lt;70000,'Sundry Debtor'!C219,""))</f>
        <v/>
      </c>
      <c r="C213" s="34" t="str">
        <f>IF('Sundry Debtor'!C219="","",IF('Sundry Debtor'!G219&gt;69999,'Sundry Debtor'!C219,""))</f>
        <v/>
      </c>
      <c r="D213" s="34" t="str">
        <f>IF('Sundry Debtor'!D219="","",'Sundry Debtor'!D219)</f>
        <v/>
      </c>
      <c r="E213" s="34" t="str">
        <f>IF('Sundry Debtor'!F219="","",'Sundry Debtor'!F219)</f>
        <v/>
      </c>
      <c r="F213" s="98" t="str">
        <f>IF('Sundry Debtor'!I219="","",IF('Sundry Debtor'!J219="D",'Sundry Debtor'!I219,""))</f>
        <v/>
      </c>
      <c r="G213" s="98" t="str">
        <f>IF('Sundry Debtor'!I219="","",IF('Sundry Debtor'!J219="C",'Sundry Debtor'!I219,""))</f>
        <v/>
      </c>
      <c r="H213" s="34" t="str">
        <f t="shared" si="11"/>
        <v/>
      </c>
      <c r="I213" s="34" t="str">
        <f t="shared" si="12"/>
        <v/>
      </c>
      <c r="J213" s="34"/>
      <c r="K213" s="29" t="str">
        <f>IF('Sundry Debtor'!K219="","",CONCATENATE('Sundry Debtor'!K219," ",'Sundry Debtor'!O219))</f>
        <v/>
      </c>
    </row>
    <row r="214" spans="1:11" x14ac:dyDescent="0.2">
      <c r="A214" s="35" t="str">
        <f>IF('Sundry Debtor'!G220="","",'Sundry Debtor'!G220)</f>
        <v/>
      </c>
      <c r="B214" s="35" t="str">
        <f>IF('Sundry Debtor'!C220="","",IF('Sundry Debtor'!G220&lt;70000,'Sundry Debtor'!C220,""))</f>
        <v/>
      </c>
      <c r="C214" s="34" t="str">
        <f>IF('Sundry Debtor'!C220="","",IF('Sundry Debtor'!G220&gt;69999,'Sundry Debtor'!C220,""))</f>
        <v/>
      </c>
      <c r="D214" s="34" t="str">
        <f>IF('Sundry Debtor'!D220="","",'Sundry Debtor'!D220)</f>
        <v/>
      </c>
      <c r="E214" s="34" t="str">
        <f>IF('Sundry Debtor'!F220="","",'Sundry Debtor'!F220)</f>
        <v/>
      </c>
      <c r="F214" s="98" t="str">
        <f>IF('Sundry Debtor'!I220="","",IF('Sundry Debtor'!J220="D",'Sundry Debtor'!I220,""))</f>
        <v/>
      </c>
      <c r="G214" s="98" t="str">
        <f>IF('Sundry Debtor'!I220="","",IF('Sundry Debtor'!J220="C",'Sundry Debtor'!I220,""))</f>
        <v/>
      </c>
      <c r="H214" s="34" t="str">
        <f t="shared" si="11"/>
        <v/>
      </c>
      <c r="I214" s="34" t="str">
        <f t="shared" si="12"/>
        <v/>
      </c>
      <c r="J214" s="34"/>
      <c r="K214" s="29" t="str">
        <f>IF('Sundry Debtor'!K220="","",CONCATENATE('Sundry Debtor'!K220," ",'Sundry Debtor'!O220))</f>
        <v/>
      </c>
    </row>
    <row r="215" spans="1:11" x14ac:dyDescent="0.2">
      <c r="A215" s="35" t="str">
        <f>IF('Sundry Debtor'!G221="","",'Sundry Debtor'!G221)</f>
        <v/>
      </c>
      <c r="B215" s="35" t="str">
        <f>IF('Sundry Debtor'!C221="","",IF('Sundry Debtor'!G221&lt;70000,'Sundry Debtor'!C221,""))</f>
        <v/>
      </c>
      <c r="C215" s="34" t="str">
        <f>IF('Sundry Debtor'!C221="","",IF('Sundry Debtor'!G221&gt;69999,'Sundry Debtor'!C221,""))</f>
        <v/>
      </c>
      <c r="D215" s="34" t="str">
        <f>IF('Sundry Debtor'!D221="","",'Sundry Debtor'!D221)</f>
        <v/>
      </c>
      <c r="E215" s="34" t="str">
        <f>IF('Sundry Debtor'!F221="","",'Sundry Debtor'!F221)</f>
        <v/>
      </c>
      <c r="F215" s="98" t="str">
        <f>IF('Sundry Debtor'!I221="","",IF('Sundry Debtor'!J221="D",'Sundry Debtor'!I221,""))</f>
        <v/>
      </c>
      <c r="G215" s="98" t="str">
        <f>IF('Sundry Debtor'!I221="","",IF('Sundry Debtor'!J221="C",'Sundry Debtor'!I221,""))</f>
        <v/>
      </c>
      <c r="H215" s="34" t="str">
        <f t="shared" si="11"/>
        <v/>
      </c>
      <c r="I215" s="34" t="str">
        <f t="shared" si="12"/>
        <v/>
      </c>
      <c r="J215" s="34"/>
      <c r="K215" s="29" t="str">
        <f>IF('Sundry Debtor'!K221="","",CONCATENATE('Sundry Debtor'!K221," ",'Sundry Debtor'!O221))</f>
        <v/>
      </c>
    </row>
    <row r="216" spans="1:11" x14ac:dyDescent="0.2">
      <c r="A216" s="35" t="str">
        <f>IF('Sundry Debtor'!G222="","",'Sundry Debtor'!G222)</f>
        <v/>
      </c>
      <c r="B216" s="35" t="str">
        <f>IF('Sundry Debtor'!C222="","",IF('Sundry Debtor'!G222&lt;70000,'Sundry Debtor'!C222,""))</f>
        <v/>
      </c>
      <c r="C216" s="34" t="str">
        <f>IF('Sundry Debtor'!C222="","",IF('Sundry Debtor'!G222&gt;69999,'Sundry Debtor'!C222,""))</f>
        <v/>
      </c>
      <c r="D216" s="34" t="str">
        <f>IF('Sundry Debtor'!D222="","",'Sundry Debtor'!D222)</f>
        <v/>
      </c>
      <c r="E216" s="34" t="str">
        <f>IF('Sundry Debtor'!F222="","",'Sundry Debtor'!F222)</f>
        <v/>
      </c>
      <c r="F216" s="98" t="str">
        <f>IF('Sundry Debtor'!I222="","",IF('Sundry Debtor'!J222="D",'Sundry Debtor'!I222,""))</f>
        <v/>
      </c>
      <c r="G216" s="98" t="str">
        <f>IF('Sundry Debtor'!I222="","",IF('Sundry Debtor'!J222="C",'Sundry Debtor'!I222,""))</f>
        <v/>
      </c>
      <c r="H216" s="34" t="str">
        <f t="shared" si="11"/>
        <v/>
      </c>
      <c r="I216" s="34" t="str">
        <f t="shared" si="12"/>
        <v/>
      </c>
      <c r="J216" s="34"/>
      <c r="K216" s="29" t="str">
        <f>IF('Sundry Debtor'!K222="","",CONCATENATE('Sundry Debtor'!K222," ",'Sundry Debtor'!O222))</f>
        <v/>
      </c>
    </row>
    <row r="217" spans="1:11" x14ac:dyDescent="0.2">
      <c r="A217" s="35" t="str">
        <f>IF('Sundry Debtor'!G223="","",'Sundry Debtor'!G223)</f>
        <v/>
      </c>
      <c r="B217" s="35" t="str">
        <f>IF('Sundry Debtor'!C223="","",IF('Sundry Debtor'!G223&lt;70000,'Sundry Debtor'!C223,""))</f>
        <v/>
      </c>
      <c r="C217" s="34" t="str">
        <f>IF('Sundry Debtor'!C223="","",IF('Sundry Debtor'!G223&gt;69999,'Sundry Debtor'!C223,""))</f>
        <v/>
      </c>
      <c r="D217" s="34" t="str">
        <f>IF('Sundry Debtor'!D223="","",'Sundry Debtor'!D223)</f>
        <v/>
      </c>
      <c r="E217" s="34" t="str">
        <f>IF('Sundry Debtor'!F223="","",'Sundry Debtor'!F223)</f>
        <v/>
      </c>
      <c r="F217" s="98" t="str">
        <f>IF('Sundry Debtor'!I223="","",IF('Sundry Debtor'!J223="D",'Sundry Debtor'!I223,""))</f>
        <v/>
      </c>
      <c r="G217" s="98" t="str">
        <f>IF('Sundry Debtor'!I223="","",IF('Sundry Debtor'!J223="C",'Sundry Debtor'!I223,""))</f>
        <v/>
      </c>
      <c r="H217" s="34" t="str">
        <f t="shared" si="11"/>
        <v/>
      </c>
      <c r="I217" s="34" t="str">
        <f t="shared" si="12"/>
        <v/>
      </c>
      <c r="J217" s="34"/>
      <c r="K217" s="29" t="str">
        <f>IF('Sundry Debtor'!K223="","",CONCATENATE('Sundry Debtor'!K223," ",'Sundry Debtor'!O223))</f>
        <v/>
      </c>
    </row>
    <row r="218" spans="1:11" x14ac:dyDescent="0.2">
      <c r="A218" s="35" t="str">
        <f>IF('Sundry Debtor'!G224="","",'Sundry Debtor'!G224)</f>
        <v/>
      </c>
      <c r="B218" s="35" t="str">
        <f>IF('Sundry Debtor'!C224="","",IF('Sundry Debtor'!G224&lt;70000,'Sundry Debtor'!C224,""))</f>
        <v/>
      </c>
      <c r="C218" s="34" t="str">
        <f>IF('Sundry Debtor'!C224="","",IF('Sundry Debtor'!G224&gt;69999,'Sundry Debtor'!C224,""))</f>
        <v/>
      </c>
      <c r="D218" s="34" t="str">
        <f>IF('Sundry Debtor'!D224="","",'Sundry Debtor'!D224)</f>
        <v/>
      </c>
      <c r="E218" s="34" t="str">
        <f>IF('Sundry Debtor'!F224="","",'Sundry Debtor'!F224)</f>
        <v/>
      </c>
      <c r="F218" s="98" t="str">
        <f>IF('Sundry Debtor'!I224="","",IF('Sundry Debtor'!J224="D",'Sundry Debtor'!I224,""))</f>
        <v/>
      </c>
      <c r="G218" s="98" t="str">
        <f>IF('Sundry Debtor'!I224="","",IF('Sundry Debtor'!J224="C",'Sundry Debtor'!I224,""))</f>
        <v/>
      </c>
      <c r="H218" s="34" t="str">
        <f t="shared" ref="H218:H281" si="13">IF(A218="","",IF(OR(A218=96030,A218=96040),"AN",IF(A218=80061,"VN",IF(LEFT(A218,1)="7","AN",IF(LEFT(A218,1)="8","AN","VN")))))</f>
        <v/>
      </c>
      <c r="I218" s="34" t="str">
        <f t="shared" ref="I218:I281" si="14">IF(A218="","",1000)</f>
        <v/>
      </c>
      <c r="J218" s="34"/>
      <c r="K218" s="29" t="str">
        <f>IF('Sundry Debtor'!K224="","",CONCATENATE('Sundry Debtor'!K224," ",'Sundry Debtor'!O224))</f>
        <v/>
      </c>
    </row>
    <row r="219" spans="1:11" x14ac:dyDescent="0.2">
      <c r="A219" s="35" t="str">
        <f>IF('Sundry Debtor'!G225="","",'Sundry Debtor'!G225)</f>
        <v/>
      </c>
      <c r="B219" s="35" t="str">
        <f>IF('Sundry Debtor'!C225="","",IF('Sundry Debtor'!G225&lt;70000,'Sundry Debtor'!C225,""))</f>
        <v/>
      </c>
      <c r="C219" s="34" t="str">
        <f>IF('Sundry Debtor'!C225="","",IF('Sundry Debtor'!G225&gt;69999,'Sundry Debtor'!C225,""))</f>
        <v/>
      </c>
      <c r="D219" s="34" t="str">
        <f>IF('Sundry Debtor'!D225="","",'Sundry Debtor'!D225)</f>
        <v/>
      </c>
      <c r="E219" s="34" t="str">
        <f>IF('Sundry Debtor'!F225="","",'Sundry Debtor'!F225)</f>
        <v/>
      </c>
      <c r="F219" s="98" t="str">
        <f>IF('Sundry Debtor'!I225="","",IF('Sundry Debtor'!J225="D",'Sundry Debtor'!I225,""))</f>
        <v/>
      </c>
      <c r="G219" s="98" t="str">
        <f>IF('Sundry Debtor'!I225="","",IF('Sundry Debtor'!J225="C",'Sundry Debtor'!I225,""))</f>
        <v/>
      </c>
      <c r="H219" s="34" t="str">
        <f t="shared" si="13"/>
        <v/>
      </c>
      <c r="I219" s="34" t="str">
        <f t="shared" si="14"/>
        <v/>
      </c>
      <c r="J219" s="34"/>
      <c r="K219" s="29" t="str">
        <f>IF('Sundry Debtor'!K225="","",CONCATENATE('Sundry Debtor'!K225," ",'Sundry Debtor'!O225))</f>
        <v/>
      </c>
    </row>
    <row r="220" spans="1:11" x14ac:dyDescent="0.2">
      <c r="A220" s="35" t="str">
        <f>IF('Sundry Debtor'!G226="","",'Sundry Debtor'!G226)</f>
        <v/>
      </c>
      <c r="B220" s="35" t="str">
        <f>IF('Sundry Debtor'!C226="","",IF('Sundry Debtor'!G226&lt;70000,'Sundry Debtor'!C226,""))</f>
        <v/>
      </c>
      <c r="C220" s="34" t="str">
        <f>IF('Sundry Debtor'!C226="","",IF('Sundry Debtor'!G226&gt;69999,'Sundry Debtor'!C226,""))</f>
        <v/>
      </c>
      <c r="D220" s="34" t="str">
        <f>IF('Sundry Debtor'!D226="","",'Sundry Debtor'!D226)</f>
        <v/>
      </c>
      <c r="E220" s="34" t="str">
        <f>IF('Sundry Debtor'!F226="","",'Sundry Debtor'!F226)</f>
        <v/>
      </c>
      <c r="F220" s="98" t="str">
        <f>IF('Sundry Debtor'!I226="","",IF('Sundry Debtor'!J226="D",'Sundry Debtor'!I226,""))</f>
        <v/>
      </c>
      <c r="G220" s="98" t="str">
        <f>IF('Sundry Debtor'!I226="","",IF('Sundry Debtor'!J226="C",'Sundry Debtor'!I226,""))</f>
        <v/>
      </c>
      <c r="H220" s="34" t="str">
        <f t="shared" si="13"/>
        <v/>
      </c>
      <c r="I220" s="34" t="str">
        <f t="shared" si="14"/>
        <v/>
      </c>
      <c r="J220" s="34"/>
      <c r="K220" s="29" t="str">
        <f>IF('Sundry Debtor'!K226="","",CONCATENATE('Sundry Debtor'!K226," ",'Sundry Debtor'!O226))</f>
        <v/>
      </c>
    </row>
    <row r="221" spans="1:11" x14ac:dyDescent="0.2">
      <c r="A221" s="35" t="str">
        <f>IF('Sundry Debtor'!G227="","",'Sundry Debtor'!G227)</f>
        <v/>
      </c>
      <c r="B221" s="35" t="str">
        <f>IF('Sundry Debtor'!C227="","",IF('Sundry Debtor'!G227&lt;70000,'Sundry Debtor'!C227,""))</f>
        <v/>
      </c>
      <c r="C221" s="34" t="str">
        <f>IF('Sundry Debtor'!C227="","",IF('Sundry Debtor'!G227&gt;69999,'Sundry Debtor'!C227,""))</f>
        <v/>
      </c>
      <c r="D221" s="34" t="str">
        <f>IF('Sundry Debtor'!D227="","",'Sundry Debtor'!D227)</f>
        <v/>
      </c>
      <c r="E221" s="34" t="str">
        <f>IF('Sundry Debtor'!F227="","",'Sundry Debtor'!F227)</f>
        <v/>
      </c>
      <c r="F221" s="98" t="str">
        <f>IF('Sundry Debtor'!I227="","",IF('Sundry Debtor'!J227="D",'Sundry Debtor'!I227,""))</f>
        <v/>
      </c>
      <c r="G221" s="98" t="str">
        <f>IF('Sundry Debtor'!I227="","",IF('Sundry Debtor'!J227="C",'Sundry Debtor'!I227,""))</f>
        <v/>
      </c>
      <c r="H221" s="34" t="str">
        <f t="shared" si="13"/>
        <v/>
      </c>
      <c r="I221" s="34" t="str">
        <f t="shared" si="14"/>
        <v/>
      </c>
      <c r="J221" s="34"/>
      <c r="K221" s="29" t="str">
        <f>IF('Sundry Debtor'!K227="","",CONCATENATE('Sundry Debtor'!K227," ",'Sundry Debtor'!O227))</f>
        <v/>
      </c>
    </row>
    <row r="222" spans="1:11" x14ac:dyDescent="0.2">
      <c r="A222" s="35" t="str">
        <f>IF('Sundry Debtor'!G228="","",'Sundry Debtor'!G228)</f>
        <v/>
      </c>
      <c r="B222" s="35" t="str">
        <f>IF('Sundry Debtor'!C228="","",IF('Sundry Debtor'!G228&lt;70000,'Sundry Debtor'!C228,""))</f>
        <v/>
      </c>
      <c r="C222" s="34" t="str">
        <f>IF('Sundry Debtor'!C228="","",IF('Sundry Debtor'!G228&gt;69999,'Sundry Debtor'!C228,""))</f>
        <v/>
      </c>
      <c r="D222" s="34" t="str">
        <f>IF('Sundry Debtor'!D228="","",'Sundry Debtor'!D228)</f>
        <v/>
      </c>
      <c r="E222" s="34" t="str">
        <f>IF('Sundry Debtor'!F228="","",'Sundry Debtor'!F228)</f>
        <v/>
      </c>
      <c r="F222" s="98" t="str">
        <f>IF('Sundry Debtor'!I228="","",IF('Sundry Debtor'!J228="D",'Sundry Debtor'!I228,""))</f>
        <v/>
      </c>
      <c r="G222" s="98" t="str">
        <f>IF('Sundry Debtor'!I228="","",IF('Sundry Debtor'!J228="C",'Sundry Debtor'!I228,""))</f>
        <v/>
      </c>
      <c r="H222" s="34" t="str">
        <f t="shared" si="13"/>
        <v/>
      </c>
      <c r="I222" s="34" t="str">
        <f t="shared" si="14"/>
        <v/>
      </c>
      <c r="J222" s="34"/>
      <c r="K222" s="29" t="str">
        <f>IF('Sundry Debtor'!K228="","",CONCATENATE('Sundry Debtor'!K228," ",'Sundry Debtor'!O228))</f>
        <v/>
      </c>
    </row>
    <row r="223" spans="1:11" x14ac:dyDescent="0.2">
      <c r="A223" s="35" t="str">
        <f>IF('Sundry Debtor'!G229="","",'Sundry Debtor'!G229)</f>
        <v/>
      </c>
      <c r="B223" s="35" t="str">
        <f>IF('Sundry Debtor'!C229="","",IF('Sundry Debtor'!G229&lt;70000,'Sundry Debtor'!C229,""))</f>
        <v/>
      </c>
      <c r="C223" s="34" t="str">
        <f>IF('Sundry Debtor'!C229="","",IF('Sundry Debtor'!G229&gt;69999,'Sundry Debtor'!C229,""))</f>
        <v/>
      </c>
      <c r="D223" s="34" t="str">
        <f>IF('Sundry Debtor'!D229="","",'Sundry Debtor'!D229)</f>
        <v/>
      </c>
      <c r="E223" s="34" t="str">
        <f>IF('Sundry Debtor'!F229="","",'Sundry Debtor'!F229)</f>
        <v/>
      </c>
      <c r="F223" s="98" t="str">
        <f>IF('Sundry Debtor'!I229="","",IF('Sundry Debtor'!J229="D",'Sundry Debtor'!I229,""))</f>
        <v/>
      </c>
      <c r="G223" s="98" t="str">
        <f>IF('Sundry Debtor'!I229="","",IF('Sundry Debtor'!J229="C",'Sundry Debtor'!I229,""))</f>
        <v/>
      </c>
      <c r="H223" s="34" t="str">
        <f t="shared" si="13"/>
        <v/>
      </c>
      <c r="I223" s="34" t="str">
        <f t="shared" si="14"/>
        <v/>
      </c>
      <c r="J223" s="34"/>
      <c r="K223" s="29" t="str">
        <f>IF('Sundry Debtor'!K229="","",CONCATENATE('Sundry Debtor'!K229," ",'Sundry Debtor'!O229))</f>
        <v/>
      </c>
    </row>
    <row r="224" spans="1:11" x14ac:dyDescent="0.2">
      <c r="A224" s="35" t="str">
        <f>IF('Sundry Debtor'!G230="","",'Sundry Debtor'!G230)</f>
        <v/>
      </c>
      <c r="B224" s="35" t="str">
        <f>IF('Sundry Debtor'!C230="","",IF('Sundry Debtor'!G230&lt;70000,'Sundry Debtor'!C230,""))</f>
        <v/>
      </c>
      <c r="C224" s="34" t="str">
        <f>IF('Sundry Debtor'!C230="","",IF('Sundry Debtor'!G230&gt;69999,'Sundry Debtor'!C230,""))</f>
        <v/>
      </c>
      <c r="D224" s="34" t="str">
        <f>IF('Sundry Debtor'!D230="","",'Sundry Debtor'!D230)</f>
        <v/>
      </c>
      <c r="E224" s="34" t="str">
        <f>IF('Sundry Debtor'!F230="","",'Sundry Debtor'!F230)</f>
        <v/>
      </c>
      <c r="F224" s="98" t="str">
        <f>IF('Sundry Debtor'!I230="","",IF('Sundry Debtor'!J230="D",'Sundry Debtor'!I230,""))</f>
        <v/>
      </c>
      <c r="G224" s="98" t="str">
        <f>IF('Sundry Debtor'!I230="","",IF('Sundry Debtor'!J230="C",'Sundry Debtor'!I230,""))</f>
        <v/>
      </c>
      <c r="H224" s="34" t="str">
        <f t="shared" si="13"/>
        <v/>
      </c>
      <c r="I224" s="34" t="str">
        <f t="shared" si="14"/>
        <v/>
      </c>
      <c r="J224" s="34"/>
      <c r="K224" s="29" t="str">
        <f>IF('Sundry Debtor'!K230="","",CONCATENATE('Sundry Debtor'!K230," ",'Sundry Debtor'!O230))</f>
        <v/>
      </c>
    </row>
    <row r="225" spans="1:11" x14ac:dyDescent="0.2">
      <c r="A225" s="35" t="str">
        <f>IF('Sundry Debtor'!G231="","",'Sundry Debtor'!G231)</f>
        <v/>
      </c>
      <c r="B225" s="35" t="str">
        <f>IF('Sundry Debtor'!C231="","",IF('Sundry Debtor'!G231&lt;70000,'Sundry Debtor'!C231,""))</f>
        <v/>
      </c>
      <c r="C225" s="34" t="str">
        <f>IF('Sundry Debtor'!C231="","",IF('Sundry Debtor'!G231&gt;69999,'Sundry Debtor'!C231,""))</f>
        <v/>
      </c>
      <c r="D225" s="34" t="str">
        <f>IF('Sundry Debtor'!D231="","",'Sundry Debtor'!D231)</f>
        <v/>
      </c>
      <c r="E225" s="34" t="str">
        <f>IF('Sundry Debtor'!F231="","",'Sundry Debtor'!F231)</f>
        <v/>
      </c>
      <c r="F225" s="98" t="str">
        <f>IF('Sundry Debtor'!I231="","",IF('Sundry Debtor'!J231="D",'Sundry Debtor'!I231,""))</f>
        <v/>
      </c>
      <c r="G225" s="98" t="str">
        <f>IF('Sundry Debtor'!I231="","",IF('Sundry Debtor'!J231="C",'Sundry Debtor'!I231,""))</f>
        <v/>
      </c>
      <c r="H225" s="34" t="str">
        <f t="shared" si="13"/>
        <v/>
      </c>
      <c r="I225" s="34" t="str">
        <f t="shared" si="14"/>
        <v/>
      </c>
      <c r="J225" s="34"/>
      <c r="K225" s="29" t="str">
        <f>IF('Sundry Debtor'!K231="","",CONCATENATE('Sundry Debtor'!K231," ",'Sundry Debtor'!O231))</f>
        <v/>
      </c>
    </row>
    <row r="226" spans="1:11" x14ac:dyDescent="0.2">
      <c r="A226" s="35" t="str">
        <f>IF('Sundry Debtor'!G232="","",'Sundry Debtor'!G232)</f>
        <v/>
      </c>
      <c r="B226" s="35" t="str">
        <f>IF('Sundry Debtor'!C232="","",IF('Sundry Debtor'!G232&lt;70000,'Sundry Debtor'!C232,""))</f>
        <v/>
      </c>
      <c r="C226" s="34" t="str">
        <f>IF('Sundry Debtor'!C232="","",IF('Sundry Debtor'!G232&gt;69999,'Sundry Debtor'!C232,""))</f>
        <v/>
      </c>
      <c r="D226" s="34" t="str">
        <f>IF('Sundry Debtor'!D232="","",'Sundry Debtor'!D232)</f>
        <v/>
      </c>
      <c r="E226" s="34" t="str">
        <f>IF('Sundry Debtor'!F232="","",'Sundry Debtor'!F232)</f>
        <v/>
      </c>
      <c r="F226" s="98" t="str">
        <f>IF('Sundry Debtor'!I232="","",IF('Sundry Debtor'!J232="D",'Sundry Debtor'!I232,""))</f>
        <v/>
      </c>
      <c r="G226" s="98" t="str">
        <f>IF('Sundry Debtor'!I232="","",IF('Sundry Debtor'!J232="C",'Sundry Debtor'!I232,""))</f>
        <v/>
      </c>
      <c r="H226" s="34" t="str">
        <f t="shared" si="13"/>
        <v/>
      </c>
      <c r="I226" s="34" t="str">
        <f t="shared" si="14"/>
        <v/>
      </c>
      <c r="J226" s="34"/>
      <c r="K226" s="29" t="str">
        <f>IF('Sundry Debtor'!K232="","",CONCATENATE('Sundry Debtor'!K232," ",'Sundry Debtor'!O232))</f>
        <v/>
      </c>
    </row>
    <row r="227" spans="1:11" x14ac:dyDescent="0.2">
      <c r="A227" s="35" t="str">
        <f>IF('Sundry Debtor'!G233="","",'Sundry Debtor'!G233)</f>
        <v/>
      </c>
      <c r="B227" s="35" t="str">
        <f>IF('Sundry Debtor'!C233="","",IF('Sundry Debtor'!G233&lt;70000,'Sundry Debtor'!C233,""))</f>
        <v/>
      </c>
      <c r="C227" s="34" t="str">
        <f>IF('Sundry Debtor'!C233="","",IF('Sundry Debtor'!G233&gt;69999,'Sundry Debtor'!C233,""))</f>
        <v/>
      </c>
      <c r="D227" s="34" t="str">
        <f>IF('Sundry Debtor'!D233="","",'Sundry Debtor'!D233)</f>
        <v/>
      </c>
      <c r="E227" s="34" t="str">
        <f>IF('Sundry Debtor'!F233="","",'Sundry Debtor'!F233)</f>
        <v/>
      </c>
      <c r="F227" s="98" t="str">
        <f>IF('Sundry Debtor'!I233="","",IF('Sundry Debtor'!J233="D",'Sundry Debtor'!I233,""))</f>
        <v/>
      </c>
      <c r="G227" s="98" t="str">
        <f>IF('Sundry Debtor'!I233="","",IF('Sundry Debtor'!J233="C",'Sundry Debtor'!I233,""))</f>
        <v/>
      </c>
      <c r="H227" s="34" t="str">
        <f t="shared" si="13"/>
        <v/>
      </c>
      <c r="I227" s="34" t="str">
        <f t="shared" si="14"/>
        <v/>
      </c>
      <c r="J227" s="34"/>
      <c r="K227" s="29" t="str">
        <f>IF('Sundry Debtor'!K233="","",CONCATENATE('Sundry Debtor'!K233," ",'Sundry Debtor'!O233))</f>
        <v/>
      </c>
    </row>
    <row r="228" spans="1:11" x14ac:dyDescent="0.2">
      <c r="A228" s="35" t="str">
        <f>IF('Sundry Debtor'!G234="","",'Sundry Debtor'!G234)</f>
        <v/>
      </c>
      <c r="B228" s="35" t="str">
        <f>IF('Sundry Debtor'!C234="","",IF('Sundry Debtor'!G234&lt;70000,'Sundry Debtor'!C234,""))</f>
        <v/>
      </c>
      <c r="C228" s="34" t="str">
        <f>IF('Sundry Debtor'!C234="","",IF('Sundry Debtor'!G234&gt;69999,'Sundry Debtor'!C234,""))</f>
        <v/>
      </c>
      <c r="D228" s="34" t="str">
        <f>IF('Sundry Debtor'!D234="","",'Sundry Debtor'!D234)</f>
        <v/>
      </c>
      <c r="E228" s="34" t="str">
        <f>IF('Sundry Debtor'!F234="","",'Sundry Debtor'!F234)</f>
        <v/>
      </c>
      <c r="F228" s="98" t="str">
        <f>IF('Sundry Debtor'!I234="","",IF('Sundry Debtor'!J234="D",'Sundry Debtor'!I234,""))</f>
        <v/>
      </c>
      <c r="G228" s="98" t="str">
        <f>IF('Sundry Debtor'!I234="","",IF('Sundry Debtor'!J234="C",'Sundry Debtor'!I234,""))</f>
        <v/>
      </c>
      <c r="H228" s="34" t="str">
        <f t="shared" si="13"/>
        <v/>
      </c>
      <c r="I228" s="34" t="str">
        <f t="shared" si="14"/>
        <v/>
      </c>
      <c r="J228" s="34"/>
      <c r="K228" s="29" t="str">
        <f>IF('Sundry Debtor'!K234="","",CONCATENATE('Sundry Debtor'!K234," ",'Sundry Debtor'!O234))</f>
        <v/>
      </c>
    </row>
    <row r="229" spans="1:11" x14ac:dyDescent="0.2">
      <c r="A229" s="35" t="str">
        <f>IF('Sundry Debtor'!G235="","",'Sundry Debtor'!G235)</f>
        <v/>
      </c>
      <c r="B229" s="35" t="str">
        <f>IF('Sundry Debtor'!C235="","",IF('Sundry Debtor'!G235&lt;70000,'Sundry Debtor'!C235,""))</f>
        <v/>
      </c>
      <c r="C229" s="34" t="str">
        <f>IF('Sundry Debtor'!C235="","",IF('Sundry Debtor'!G235&gt;69999,'Sundry Debtor'!C235,""))</f>
        <v/>
      </c>
      <c r="D229" s="34" t="str">
        <f>IF('Sundry Debtor'!D235="","",'Sundry Debtor'!D235)</f>
        <v/>
      </c>
      <c r="E229" s="34" t="str">
        <f>IF('Sundry Debtor'!F235="","",'Sundry Debtor'!F235)</f>
        <v/>
      </c>
      <c r="F229" s="98" t="str">
        <f>IF('Sundry Debtor'!I235="","",IF('Sundry Debtor'!J235="D",'Sundry Debtor'!I235,""))</f>
        <v/>
      </c>
      <c r="G229" s="98" t="str">
        <f>IF('Sundry Debtor'!I235="","",IF('Sundry Debtor'!J235="C",'Sundry Debtor'!I235,""))</f>
        <v/>
      </c>
      <c r="H229" s="34" t="str">
        <f t="shared" si="13"/>
        <v/>
      </c>
      <c r="I229" s="34" t="str">
        <f t="shared" si="14"/>
        <v/>
      </c>
      <c r="J229" s="34"/>
      <c r="K229" s="29" t="str">
        <f>IF('Sundry Debtor'!K235="","",CONCATENATE('Sundry Debtor'!K235," ",'Sundry Debtor'!O235))</f>
        <v/>
      </c>
    </row>
    <row r="230" spans="1:11" x14ac:dyDescent="0.2">
      <c r="A230" s="35" t="str">
        <f>IF('Sundry Debtor'!G236="","",'Sundry Debtor'!G236)</f>
        <v/>
      </c>
      <c r="B230" s="35" t="str">
        <f>IF('Sundry Debtor'!C236="","",IF('Sundry Debtor'!G236&lt;70000,'Sundry Debtor'!C236,""))</f>
        <v/>
      </c>
      <c r="C230" s="34" t="str">
        <f>IF('Sundry Debtor'!C236="","",IF('Sundry Debtor'!G236&gt;69999,'Sundry Debtor'!C236,""))</f>
        <v/>
      </c>
      <c r="D230" s="34" t="str">
        <f>IF('Sundry Debtor'!D236="","",'Sundry Debtor'!D236)</f>
        <v/>
      </c>
      <c r="E230" s="34" t="str">
        <f>IF('Sundry Debtor'!F236="","",'Sundry Debtor'!F236)</f>
        <v/>
      </c>
      <c r="F230" s="98" t="str">
        <f>IF('Sundry Debtor'!I236="","",IF('Sundry Debtor'!J236="D",'Sundry Debtor'!I236,""))</f>
        <v/>
      </c>
      <c r="G230" s="98" t="str">
        <f>IF('Sundry Debtor'!I236="","",IF('Sundry Debtor'!J236="C",'Sundry Debtor'!I236,""))</f>
        <v/>
      </c>
      <c r="H230" s="34" t="str">
        <f t="shared" si="13"/>
        <v/>
      </c>
      <c r="I230" s="34" t="str">
        <f t="shared" si="14"/>
        <v/>
      </c>
      <c r="J230" s="34"/>
      <c r="K230" s="29" t="str">
        <f>IF('Sundry Debtor'!K236="","",CONCATENATE('Sundry Debtor'!K236," ",'Sundry Debtor'!O236))</f>
        <v/>
      </c>
    </row>
    <row r="231" spans="1:11" x14ac:dyDescent="0.2">
      <c r="A231" s="35" t="str">
        <f>IF('Sundry Debtor'!G237="","",'Sundry Debtor'!G237)</f>
        <v/>
      </c>
      <c r="B231" s="35" t="str">
        <f>IF('Sundry Debtor'!C237="","",IF('Sundry Debtor'!G237&lt;70000,'Sundry Debtor'!C237,""))</f>
        <v/>
      </c>
      <c r="C231" s="34" t="str">
        <f>IF('Sundry Debtor'!C237="","",IF('Sundry Debtor'!G237&gt;69999,'Sundry Debtor'!C237,""))</f>
        <v/>
      </c>
      <c r="D231" s="34" t="str">
        <f>IF('Sundry Debtor'!D237="","",'Sundry Debtor'!D237)</f>
        <v/>
      </c>
      <c r="E231" s="34" t="str">
        <f>IF('Sundry Debtor'!F237="","",'Sundry Debtor'!F237)</f>
        <v/>
      </c>
      <c r="F231" s="98" t="str">
        <f>IF('Sundry Debtor'!I237="","",IF('Sundry Debtor'!J237="D",'Sundry Debtor'!I237,""))</f>
        <v/>
      </c>
      <c r="G231" s="98" t="str">
        <f>IF('Sundry Debtor'!I237="","",IF('Sundry Debtor'!J237="C",'Sundry Debtor'!I237,""))</f>
        <v/>
      </c>
      <c r="H231" s="34" t="str">
        <f t="shared" si="13"/>
        <v/>
      </c>
      <c r="I231" s="34" t="str">
        <f t="shared" si="14"/>
        <v/>
      </c>
      <c r="J231" s="34"/>
      <c r="K231" s="29" t="str">
        <f>IF('Sundry Debtor'!K237="","",CONCATENATE('Sundry Debtor'!K237," ",'Sundry Debtor'!O237))</f>
        <v/>
      </c>
    </row>
    <row r="232" spans="1:11" x14ac:dyDescent="0.2">
      <c r="A232" s="35" t="str">
        <f>IF('Sundry Debtor'!G238="","",'Sundry Debtor'!G238)</f>
        <v/>
      </c>
      <c r="B232" s="35" t="str">
        <f>IF('Sundry Debtor'!C238="","",IF('Sundry Debtor'!G238&lt;70000,'Sundry Debtor'!C238,""))</f>
        <v/>
      </c>
      <c r="C232" s="34" t="str">
        <f>IF('Sundry Debtor'!C238="","",IF('Sundry Debtor'!G238&gt;69999,'Sundry Debtor'!C238,""))</f>
        <v/>
      </c>
      <c r="D232" s="34" t="str">
        <f>IF('Sundry Debtor'!D238="","",'Sundry Debtor'!D238)</f>
        <v/>
      </c>
      <c r="E232" s="34" t="str">
        <f>IF('Sundry Debtor'!F238="","",'Sundry Debtor'!F238)</f>
        <v/>
      </c>
      <c r="F232" s="98" t="str">
        <f>IF('Sundry Debtor'!I238="","",IF('Sundry Debtor'!J238="D",'Sundry Debtor'!I238,""))</f>
        <v/>
      </c>
      <c r="G232" s="98" t="str">
        <f>IF('Sundry Debtor'!I238="","",IF('Sundry Debtor'!J238="C",'Sundry Debtor'!I238,""))</f>
        <v/>
      </c>
      <c r="H232" s="34" t="str">
        <f t="shared" si="13"/>
        <v/>
      </c>
      <c r="I232" s="34" t="str">
        <f t="shared" si="14"/>
        <v/>
      </c>
      <c r="J232" s="34"/>
      <c r="K232" s="29" t="str">
        <f>IF('Sundry Debtor'!K238="","",CONCATENATE('Sundry Debtor'!K238," ",'Sundry Debtor'!O238))</f>
        <v/>
      </c>
    </row>
    <row r="233" spans="1:11" x14ac:dyDescent="0.2">
      <c r="A233" s="35" t="str">
        <f>IF('Sundry Debtor'!G239="","",'Sundry Debtor'!G239)</f>
        <v/>
      </c>
      <c r="B233" s="35" t="str">
        <f>IF('Sundry Debtor'!C239="","",IF('Sundry Debtor'!G239&lt;70000,'Sundry Debtor'!C239,""))</f>
        <v/>
      </c>
      <c r="C233" s="34" t="str">
        <f>IF('Sundry Debtor'!C239="","",IF('Sundry Debtor'!G239&gt;69999,'Sundry Debtor'!C239,""))</f>
        <v/>
      </c>
      <c r="D233" s="34" t="str">
        <f>IF('Sundry Debtor'!D239="","",'Sundry Debtor'!D239)</f>
        <v/>
      </c>
      <c r="E233" s="34" t="str">
        <f>IF('Sundry Debtor'!F239="","",'Sundry Debtor'!F239)</f>
        <v/>
      </c>
      <c r="F233" s="98" t="str">
        <f>IF('Sundry Debtor'!I239="","",IF('Sundry Debtor'!J239="D",'Sundry Debtor'!I239,""))</f>
        <v/>
      </c>
      <c r="G233" s="98" t="str">
        <f>IF('Sundry Debtor'!I239="","",IF('Sundry Debtor'!J239="C",'Sundry Debtor'!I239,""))</f>
        <v/>
      </c>
      <c r="H233" s="34" t="str">
        <f t="shared" si="13"/>
        <v/>
      </c>
      <c r="I233" s="34" t="str">
        <f t="shared" si="14"/>
        <v/>
      </c>
      <c r="J233" s="34"/>
      <c r="K233" s="29" t="str">
        <f>IF('Sundry Debtor'!K239="","",CONCATENATE('Sundry Debtor'!K239," ",'Sundry Debtor'!O239))</f>
        <v/>
      </c>
    </row>
    <row r="234" spans="1:11" x14ac:dyDescent="0.2">
      <c r="A234" s="35" t="str">
        <f>IF('Sundry Debtor'!G240="","",'Sundry Debtor'!G240)</f>
        <v/>
      </c>
      <c r="B234" s="35" t="str">
        <f>IF('Sundry Debtor'!C240="","",IF('Sundry Debtor'!G240&lt;70000,'Sundry Debtor'!C240,""))</f>
        <v/>
      </c>
      <c r="C234" s="34" t="str">
        <f>IF('Sundry Debtor'!C240="","",IF('Sundry Debtor'!G240&gt;69999,'Sundry Debtor'!C240,""))</f>
        <v/>
      </c>
      <c r="D234" s="34" t="str">
        <f>IF('Sundry Debtor'!D240="","",'Sundry Debtor'!D240)</f>
        <v/>
      </c>
      <c r="E234" s="34" t="str">
        <f>IF('Sundry Debtor'!F240="","",'Sundry Debtor'!F240)</f>
        <v/>
      </c>
      <c r="F234" s="98" t="str">
        <f>IF('Sundry Debtor'!I240="","",IF('Sundry Debtor'!J240="D",'Sundry Debtor'!I240,""))</f>
        <v/>
      </c>
      <c r="G234" s="98" t="str">
        <f>IF('Sundry Debtor'!I240="","",IF('Sundry Debtor'!J240="C",'Sundry Debtor'!I240,""))</f>
        <v/>
      </c>
      <c r="H234" s="34" t="str">
        <f t="shared" si="13"/>
        <v/>
      </c>
      <c r="I234" s="34" t="str">
        <f t="shared" si="14"/>
        <v/>
      </c>
      <c r="J234" s="34"/>
      <c r="K234" s="29" t="str">
        <f>IF('Sundry Debtor'!K240="","",CONCATENATE('Sundry Debtor'!K240," ",'Sundry Debtor'!O240))</f>
        <v/>
      </c>
    </row>
    <row r="235" spans="1:11" x14ac:dyDescent="0.2">
      <c r="A235" s="35" t="str">
        <f>IF('Sundry Debtor'!G241="","",'Sundry Debtor'!G241)</f>
        <v/>
      </c>
      <c r="B235" s="35" t="str">
        <f>IF('Sundry Debtor'!C241="","",IF('Sundry Debtor'!G241&lt;70000,'Sundry Debtor'!C241,""))</f>
        <v/>
      </c>
      <c r="C235" s="34" t="str">
        <f>IF('Sundry Debtor'!C241="","",IF('Sundry Debtor'!G241&gt;69999,'Sundry Debtor'!C241,""))</f>
        <v/>
      </c>
      <c r="D235" s="34" t="str">
        <f>IF('Sundry Debtor'!D241="","",'Sundry Debtor'!D241)</f>
        <v/>
      </c>
      <c r="E235" s="34" t="str">
        <f>IF('Sundry Debtor'!F241="","",'Sundry Debtor'!F241)</f>
        <v/>
      </c>
      <c r="F235" s="98" t="str">
        <f>IF('Sundry Debtor'!I241="","",IF('Sundry Debtor'!J241="D",'Sundry Debtor'!I241,""))</f>
        <v/>
      </c>
      <c r="G235" s="98" t="str">
        <f>IF('Sundry Debtor'!I241="","",IF('Sundry Debtor'!J241="C",'Sundry Debtor'!I241,""))</f>
        <v/>
      </c>
      <c r="H235" s="34" t="str">
        <f t="shared" si="13"/>
        <v/>
      </c>
      <c r="I235" s="34" t="str">
        <f t="shared" si="14"/>
        <v/>
      </c>
      <c r="J235" s="34"/>
      <c r="K235" s="29" t="str">
        <f>IF('Sundry Debtor'!K241="","",CONCATENATE('Sundry Debtor'!K241," ",'Sundry Debtor'!O241))</f>
        <v/>
      </c>
    </row>
    <row r="236" spans="1:11" x14ac:dyDescent="0.2">
      <c r="A236" s="35" t="str">
        <f>IF('Sundry Debtor'!G242="","",'Sundry Debtor'!G242)</f>
        <v/>
      </c>
      <c r="B236" s="35" t="str">
        <f>IF('Sundry Debtor'!C242="","",IF('Sundry Debtor'!G242&lt;70000,'Sundry Debtor'!C242,""))</f>
        <v/>
      </c>
      <c r="C236" s="34" t="str">
        <f>IF('Sundry Debtor'!C242="","",IF('Sundry Debtor'!G242&gt;69999,'Sundry Debtor'!C242,""))</f>
        <v/>
      </c>
      <c r="D236" s="34" t="str">
        <f>IF('Sundry Debtor'!D242="","",'Sundry Debtor'!D242)</f>
        <v/>
      </c>
      <c r="E236" s="34" t="str">
        <f>IF('Sundry Debtor'!F242="","",'Sundry Debtor'!F242)</f>
        <v/>
      </c>
      <c r="F236" s="98" t="str">
        <f>IF('Sundry Debtor'!I242="","",IF('Sundry Debtor'!J242="D",'Sundry Debtor'!I242,""))</f>
        <v/>
      </c>
      <c r="G236" s="98" t="str">
        <f>IF('Sundry Debtor'!I242="","",IF('Sundry Debtor'!J242="C",'Sundry Debtor'!I242,""))</f>
        <v/>
      </c>
      <c r="H236" s="34" t="str">
        <f t="shared" si="13"/>
        <v/>
      </c>
      <c r="I236" s="34" t="str">
        <f t="shared" si="14"/>
        <v/>
      </c>
      <c r="J236" s="34"/>
      <c r="K236" s="29" t="str">
        <f>IF('Sundry Debtor'!K242="","",CONCATENATE('Sundry Debtor'!K242," ",'Sundry Debtor'!O242))</f>
        <v/>
      </c>
    </row>
    <row r="237" spans="1:11" x14ac:dyDescent="0.2">
      <c r="A237" s="35" t="str">
        <f>IF('Sundry Debtor'!G243="","",'Sundry Debtor'!G243)</f>
        <v/>
      </c>
      <c r="B237" s="35" t="str">
        <f>IF('Sundry Debtor'!C243="","",IF('Sundry Debtor'!G243&lt;70000,'Sundry Debtor'!C243,""))</f>
        <v/>
      </c>
      <c r="C237" s="34" t="str">
        <f>IF('Sundry Debtor'!C243="","",IF('Sundry Debtor'!G243&gt;69999,'Sundry Debtor'!C243,""))</f>
        <v/>
      </c>
      <c r="D237" s="34" t="str">
        <f>IF('Sundry Debtor'!D243="","",'Sundry Debtor'!D243)</f>
        <v/>
      </c>
      <c r="E237" s="34" t="str">
        <f>IF('Sundry Debtor'!F243="","",'Sundry Debtor'!F243)</f>
        <v/>
      </c>
      <c r="F237" s="98" t="str">
        <f>IF('Sundry Debtor'!I243="","",IF('Sundry Debtor'!J243="D",'Sundry Debtor'!I243,""))</f>
        <v/>
      </c>
      <c r="G237" s="98" t="str">
        <f>IF('Sundry Debtor'!I243="","",IF('Sundry Debtor'!J243="C",'Sundry Debtor'!I243,""))</f>
        <v/>
      </c>
      <c r="H237" s="34" t="str">
        <f t="shared" si="13"/>
        <v/>
      </c>
      <c r="I237" s="34" t="str">
        <f t="shared" si="14"/>
        <v/>
      </c>
      <c r="J237" s="34"/>
      <c r="K237" s="29" t="str">
        <f>IF('Sundry Debtor'!K243="","",CONCATENATE('Sundry Debtor'!K243," ",'Sundry Debtor'!O243))</f>
        <v/>
      </c>
    </row>
    <row r="238" spans="1:11" x14ac:dyDescent="0.2">
      <c r="A238" s="35" t="str">
        <f>IF('Sundry Debtor'!G244="","",'Sundry Debtor'!G244)</f>
        <v/>
      </c>
      <c r="B238" s="35" t="str">
        <f>IF('Sundry Debtor'!C244="","",IF('Sundry Debtor'!G244&lt;70000,'Sundry Debtor'!C244,""))</f>
        <v/>
      </c>
      <c r="C238" s="34" t="str">
        <f>IF('Sundry Debtor'!C244="","",IF('Sundry Debtor'!G244&gt;69999,'Sundry Debtor'!C244,""))</f>
        <v/>
      </c>
      <c r="D238" s="34" t="str">
        <f>IF('Sundry Debtor'!D244="","",'Sundry Debtor'!D244)</f>
        <v/>
      </c>
      <c r="E238" s="34" t="str">
        <f>IF('Sundry Debtor'!F244="","",'Sundry Debtor'!F244)</f>
        <v/>
      </c>
      <c r="F238" s="98" t="str">
        <f>IF('Sundry Debtor'!I244="","",IF('Sundry Debtor'!J244="D",'Sundry Debtor'!I244,""))</f>
        <v/>
      </c>
      <c r="G238" s="98" t="str">
        <f>IF('Sundry Debtor'!I244="","",IF('Sundry Debtor'!J244="C",'Sundry Debtor'!I244,""))</f>
        <v/>
      </c>
      <c r="H238" s="34" t="str">
        <f t="shared" si="13"/>
        <v/>
      </c>
      <c r="I238" s="34" t="str">
        <f t="shared" si="14"/>
        <v/>
      </c>
      <c r="J238" s="34"/>
      <c r="K238" s="29" t="str">
        <f>IF('Sundry Debtor'!K244="","",CONCATENATE('Sundry Debtor'!K244," ",'Sundry Debtor'!O244))</f>
        <v/>
      </c>
    </row>
    <row r="239" spans="1:11" x14ac:dyDescent="0.2">
      <c r="A239" s="35" t="str">
        <f>IF('Sundry Debtor'!G245="","",'Sundry Debtor'!G245)</f>
        <v/>
      </c>
      <c r="B239" s="35" t="str">
        <f>IF('Sundry Debtor'!C245="","",IF('Sundry Debtor'!G245&lt;70000,'Sundry Debtor'!C245,""))</f>
        <v/>
      </c>
      <c r="C239" s="34" t="str">
        <f>IF('Sundry Debtor'!C245="","",IF('Sundry Debtor'!G245&gt;69999,'Sundry Debtor'!C245,""))</f>
        <v/>
      </c>
      <c r="D239" s="34" t="str">
        <f>IF('Sundry Debtor'!D245="","",'Sundry Debtor'!D245)</f>
        <v/>
      </c>
      <c r="E239" s="34" t="str">
        <f>IF('Sundry Debtor'!F245="","",'Sundry Debtor'!F245)</f>
        <v/>
      </c>
      <c r="F239" s="98" t="str">
        <f>IF('Sundry Debtor'!I245="","",IF('Sundry Debtor'!J245="D",'Sundry Debtor'!I245,""))</f>
        <v/>
      </c>
      <c r="G239" s="98" t="str">
        <f>IF('Sundry Debtor'!I245="","",IF('Sundry Debtor'!J245="C",'Sundry Debtor'!I245,""))</f>
        <v/>
      </c>
      <c r="H239" s="34" t="str">
        <f t="shared" si="13"/>
        <v/>
      </c>
      <c r="I239" s="34" t="str">
        <f t="shared" si="14"/>
        <v/>
      </c>
      <c r="J239" s="34"/>
      <c r="K239" s="29" t="str">
        <f>IF('Sundry Debtor'!K245="","",CONCATENATE('Sundry Debtor'!K245," ",'Sundry Debtor'!O245))</f>
        <v/>
      </c>
    </row>
    <row r="240" spans="1:11" x14ac:dyDescent="0.2">
      <c r="A240" s="35" t="str">
        <f>IF('Sundry Debtor'!G246="","",'Sundry Debtor'!G246)</f>
        <v/>
      </c>
      <c r="B240" s="35" t="str">
        <f>IF('Sundry Debtor'!C246="","",IF('Sundry Debtor'!G246&lt;70000,'Sundry Debtor'!C246,""))</f>
        <v/>
      </c>
      <c r="C240" s="34" t="str">
        <f>IF('Sundry Debtor'!C246="","",IF('Sundry Debtor'!G246&gt;69999,'Sundry Debtor'!C246,""))</f>
        <v/>
      </c>
      <c r="D240" s="34" t="str">
        <f>IF('Sundry Debtor'!D246="","",'Sundry Debtor'!D246)</f>
        <v/>
      </c>
      <c r="E240" s="34" t="str">
        <f>IF('Sundry Debtor'!F246="","",'Sundry Debtor'!F246)</f>
        <v/>
      </c>
      <c r="F240" s="98" t="str">
        <f>IF('Sundry Debtor'!I246="","",IF('Sundry Debtor'!J246="D",'Sundry Debtor'!I246,""))</f>
        <v/>
      </c>
      <c r="G240" s="98" t="str">
        <f>IF('Sundry Debtor'!I246="","",IF('Sundry Debtor'!J246="C",'Sundry Debtor'!I246,""))</f>
        <v/>
      </c>
      <c r="H240" s="34" t="str">
        <f t="shared" si="13"/>
        <v/>
      </c>
      <c r="I240" s="34" t="str">
        <f t="shared" si="14"/>
        <v/>
      </c>
      <c r="J240" s="34"/>
      <c r="K240" s="29" t="str">
        <f>IF('Sundry Debtor'!K246="","",CONCATENATE('Sundry Debtor'!K246," ",'Sundry Debtor'!O246))</f>
        <v/>
      </c>
    </row>
    <row r="241" spans="1:11" x14ac:dyDescent="0.2">
      <c r="A241" s="35" t="str">
        <f>IF('Sundry Debtor'!G247="","",'Sundry Debtor'!G247)</f>
        <v/>
      </c>
      <c r="B241" s="35" t="str">
        <f>IF('Sundry Debtor'!C247="","",IF('Sundry Debtor'!G247&lt;70000,'Sundry Debtor'!C247,""))</f>
        <v/>
      </c>
      <c r="C241" s="34" t="str">
        <f>IF('Sundry Debtor'!C247="","",IF('Sundry Debtor'!G247&gt;69999,'Sundry Debtor'!C247,""))</f>
        <v/>
      </c>
      <c r="D241" s="34" t="str">
        <f>IF('Sundry Debtor'!D247="","",'Sundry Debtor'!D247)</f>
        <v/>
      </c>
      <c r="E241" s="34" t="str">
        <f>IF('Sundry Debtor'!F247="","",'Sundry Debtor'!F247)</f>
        <v/>
      </c>
      <c r="F241" s="98" t="str">
        <f>IF('Sundry Debtor'!I247="","",IF('Sundry Debtor'!J247="D",'Sundry Debtor'!I247,""))</f>
        <v/>
      </c>
      <c r="G241" s="98" t="str">
        <f>IF('Sundry Debtor'!I247="","",IF('Sundry Debtor'!J247="C",'Sundry Debtor'!I247,""))</f>
        <v/>
      </c>
      <c r="H241" s="34" t="str">
        <f t="shared" si="13"/>
        <v/>
      </c>
      <c r="I241" s="34" t="str">
        <f t="shared" si="14"/>
        <v/>
      </c>
      <c r="J241" s="34"/>
      <c r="K241" s="29" t="str">
        <f>IF('Sundry Debtor'!K247="","",CONCATENATE('Sundry Debtor'!K247," ",'Sundry Debtor'!O247))</f>
        <v/>
      </c>
    </row>
    <row r="242" spans="1:11" x14ac:dyDescent="0.2">
      <c r="A242" s="35" t="str">
        <f>IF('Sundry Debtor'!G248="","",'Sundry Debtor'!G248)</f>
        <v/>
      </c>
      <c r="B242" s="35" t="str">
        <f>IF('Sundry Debtor'!C248="","",IF('Sundry Debtor'!G248&lt;70000,'Sundry Debtor'!C248,""))</f>
        <v/>
      </c>
      <c r="C242" s="34" t="str">
        <f>IF('Sundry Debtor'!C248="","",IF('Sundry Debtor'!G248&gt;69999,'Sundry Debtor'!C248,""))</f>
        <v/>
      </c>
      <c r="D242" s="34" t="str">
        <f>IF('Sundry Debtor'!D248="","",'Sundry Debtor'!D248)</f>
        <v/>
      </c>
      <c r="E242" s="34" t="str">
        <f>IF('Sundry Debtor'!F248="","",'Sundry Debtor'!F248)</f>
        <v/>
      </c>
      <c r="F242" s="98" t="str">
        <f>IF('Sundry Debtor'!I248="","",IF('Sundry Debtor'!J248="D",'Sundry Debtor'!I248,""))</f>
        <v/>
      </c>
      <c r="G242" s="98" t="str">
        <f>IF('Sundry Debtor'!I248="","",IF('Sundry Debtor'!J248="C",'Sundry Debtor'!I248,""))</f>
        <v/>
      </c>
      <c r="H242" s="34" t="str">
        <f t="shared" si="13"/>
        <v/>
      </c>
      <c r="I242" s="34" t="str">
        <f t="shared" si="14"/>
        <v/>
      </c>
      <c r="J242" s="34"/>
      <c r="K242" s="29" t="str">
        <f>IF('Sundry Debtor'!K248="","",CONCATENATE('Sundry Debtor'!K248," ",'Sundry Debtor'!O248))</f>
        <v/>
      </c>
    </row>
    <row r="243" spans="1:11" x14ac:dyDescent="0.2">
      <c r="A243" s="35" t="str">
        <f>IF('Sundry Debtor'!G249="","",'Sundry Debtor'!G249)</f>
        <v/>
      </c>
      <c r="B243" s="35" t="str">
        <f>IF('Sundry Debtor'!C249="","",IF('Sundry Debtor'!G249&lt;70000,'Sundry Debtor'!C249,""))</f>
        <v/>
      </c>
      <c r="C243" s="34" t="str">
        <f>IF('Sundry Debtor'!C249="","",IF('Sundry Debtor'!G249&gt;69999,'Sundry Debtor'!C249,""))</f>
        <v/>
      </c>
      <c r="D243" s="34" t="str">
        <f>IF('Sundry Debtor'!D249="","",'Sundry Debtor'!D249)</f>
        <v/>
      </c>
      <c r="E243" s="34" t="str">
        <f>IF('Sundry Debtor'!F249="","",'Sundry Debtor'!F249)</f>
        <v/>
      </c>
      <c r="F243" s="98" t="str">
        <f>IF('Sundry Debtor'!I249="","",IF('Sundry Debtor'!J249="D",'Sundry Debtor'!I249,""))</f>
        <v/>
      </c>
      <c r="G243" s="98" t="str">
        <f>IF('Sundry Debtor'!I249="","",IF('Sundry Debtor'!J249="C",'Sundry Debtor'!I249,""))</f>
        <v/>
      </c>
      <c r="H243" s="34" t="str">
        <f t="shared" si="13"/>
        <v/>
      </c>
      <c r="I243" s="34" t="str">
        <f t="shared" si="14"/>
        <v/>
      </c>
      <c r="J243" s="34"/>
      <c r="K243" s="29" t="str">
        <f>IF('Sundry Debtor'!K249="","",CONCATENATE('Sundry Debtor'!K249," ",'Sundry Debtor'!O249))</f>
        <v/>
      </c>
    </row>
    <row r="244" spans="1:11" x14ac:dyDescent="0.2">
      <c r="A244" s="35" t="str">
        <f>IF('Sundry Debtor'!G250="","",'Sundry Debtor'!G250)</f>
        <v/>
      </c>
      <c r="B244" s="35" t="str">
        <f>IF('Sundry Debtor'!C250="","",IF('Sundry Debtor'!G250&lt;70000,'Sundry Debtor'!C250,""))</f>
        <v/>
      </c>
      <c r="C244" s="34" t="str">
        <f>IF('Sundry Debtor'!C250="","",IF('Sundry Debtor'!G250&gt;69999,'Sundry Debtor'!C250,""))</f>
        <v/>
      </c>
      <c r="D244" s="34" t="str">
        <f>IF('Sundry Debtor'!D250="","",'Sundry Debtor'!D250)</f>
        <v/>
      </c>
      <c r="E244" s="34" t="str">
        <f>IF('Sundry Debtor'!F250="","",'Sundry Debtor'!F250)</f>
        <v/>
      </c>
      <c r="F244" s="98" t="str">
        <f>IF('Sundry Debtor'!I250="","",IF('Sundry Debtor'!J250="D",'Sundry Debtor'!I250,""))</f>
        <v/>
      </c>
      <c r="G244" s="98" t="str">
        <f>IF('Sundry Debtor'!I250="","",IF('Sundry Debtor'!J250="C",'Sundry Debtor'!I250,""))</f>
        <v/>
      </c>
      <c r="H244" s="34" t="str">
        <f t="shared" si="13"/>
        <v/>
      </c>
      <c r="I244" s="34" t="str">
        <f t="shared" si="14"/>
        <v/>
      </c>
      <c r="J244" s="34"/>
      <c r="K244" s="29" t="str">
        <f>IF('Sundry Debtor'!K250="","",CONCATENATE('Sundry Debtor'!K250," ",'Sundry Debtor'!O250))</f>
        <v/>
      </c>
    </row>
    <row r="245" spans="1:11" x14ac:dyDescent="0.2">
      <c r="A245" s="35" t="str">
        <f>IF('Sundry Debtor'!G251="","",'Sundry Debtor'!G251)</f>
        <v/>
      </c>
      <c r="B245" s="35" t="str">
        <f>IF('Sundry Debtor'!C251="","",IF('Sundry Debtor'!G251&lt;70000,'Sundry Debtor'!C251,""))</f>
        <v/>
      </c>
      <c r="C245" s="34" t="str">
        <f>IF('Sundry Debtor'!C251="","",IF('Sundry Debtor'!G251&gt;69999,'Sundry Debtor'!C251,""))</f>
        <v/>
      </c>
      <c r="D245" s="34" t="str">
        <f>IF('Sundry Debtor'!D251="","",'Sundry Debtor'!D251)</f>
        <v/>
      </c>
      <c r="E245" s="34" t="str">
        <f>IF('Sundry Debtor'!F251="","",'Sundry Debtor'!F251)</f>
        <v/>
      </c>
      <c r="F245" s="98" t="str">
        <f>IF('Sundry Debtor'!I251="","",IF('Sundry Debtor'!J251="D",'Sundry Debtor'!I251,""))</f>
        <v/>
      </c>
      <c r="G245" s="98" t="str">
        <f>IF('Sundry Debtor'!I251="","",IF('Sundry Debtor'!J251="C",'Sundry Debtor'!I251,""))</f>
        <v/>
      </c>
      <c r="H245" s="34" t="str">
        <f t="shared" si="13"/>
        <v/>
      </c>
      <c r="I245" s="34" t="str">
        <f t="shared" si="14"/>
        <v/>
      </c>
      <c r="J245" s="34"/>
      <c r="K245" s="29" t="str">
        <f>IF('Sundry Debtor'!K251="","",CONCATENATE('Sundry Debtor'!K251," ",'Sundry Debtor'!O251))</f>
        <v/>
      </c>
    </row>
    <row r="246" spans="1:11" x14ac:dyDescent="0.2">
      <c r="A246" s="35" t="str">
        <f>IF('Sundry Debtor'!G252="","",'Sundry Debtor'!G252)</f>
        <v/>
      </c>
      <c r="B246" s="35" t="str">
        <f>IF('Sundry Debtor'!C252="","",IF('Sundry Debtor'!G252&lt;70000,'Sundry Debtor'!C252,""))</f>
        <v/>
      </c>
      <c r="C246" s="34" t="str">
        <f>IF('Sundry Debtor'!C252="","",IF('Sundry Debtor'!G252&gt;69999,'Sundry Debtor'!C252,""))</f>
        <v/>
      </c>
      <c r="D246" s="34" t="str">
        <f>IF('Sundry Debtor'!D252="","",'Sundry Debtor'!D252)</f>
        <v/>
      </c>
      <c r="E246" s="34" t="str">
        <f>IF('Sundry Debtor'!F252="","",'Sundry Debtor'!F252)</f>
        <v/>
      </c>
      <c r="F246" s="98" t="str">
        <f>IF('Sundry Debtor'!I252="","",IF('Sundry Debtor'!J252="D",'Sundry Debtor'!I252,""))</f>
        <v/>
      </c>
      <c r="G246" s="98" t="str">
        <f>IF('Sundry Debtor'!I252="","",IF('Sundry Debtor'!J252="C",'Sundry Debtor'!I252,""))</f>
        <v/>
      </c>
      <c r="H246" s="34" t="str">
        <f t="shared" si="13"/>
        <v/>
      </c>
      <c r="I246" s="34" t="str">
        <f t="shared" si="14"/>
        <v/>
      </c>
      <c r="J246" s="34"/>
      <c r="K246" s="29" t="str">
        <f>IF('Sundry Debtor'!K252="","",CONCATENATE('Sundry Debtor'!K252," ",'Sundry Debtor'!O252))</f>
        <v/>
      </c>
    </row>
    <row r="247" spans="1:11" x14ac:dyDescent="0.2">
      <c r="A247" s="35" t="str">
        <f>IF('Sundry Debtor'!G253="","",'Sundry Debtor'!G253)</f>
        <v/>
      </c>
      <c r="B247" s="35" t="str">
        <f>IF('Sundry Debtor'!C253="","",IF('Sundry Debtor'!G253&lt;70000,'Sundry Debtor'!C253,""))</f>
        <v/>
      </c>
      <c r="C247" s="34" t="str">
        <f>IF('Sundry Debtor'!C253="","",IF('Sundry Debtor'!G253&gt;69999,'Sundry Debtor'!C253,""))</f>
        <v/>
      </c>
      <c r="D247" s="34" t="str">
        <f>IF('Sundry Debtor'!D253="","",'Sundry Debtor'!D253)</f>
        <v/>
      </c>
      <c r="E247" s="34" t="str">
        <f>IF('Sundry Debtor'!F253="","",'Sundry Debtor'!F253)</f>
        <v/>
      </c>
      <c r="F247" s="98" t="str">
        <f>IF('Sundry Debtor'!I253="","",IF('Sundry Debtor'!J253="D",'Sundry Debtor'!I253,""))</f>
        <v/>
      </c>
      <c r="G247" s="98" t="str">
        <f>IF('Sundry Debtor'!I253="","",IF('Sundry Debtor'!J253="C",'Sundry Debtor'!I253,""))</f>
        <v/>
      </c>
      <c r="H247" s="34" t="str">
        <f t="shared" si="13"/>
        <v/>
      </c>
      <c r="I247" s="34" t="str">
        <f t="shared" si="14"/>
        <v/>
      </c>
      <c r="J247" s="34"/>
      <c r="K247" s="29" t="str">
        <f>IF('Sundry Debtor'!K253="","",CONCATENATE('Sundry Debtor'!K253," ",'Sundry Debtor'!O253))</f>
        <v/>
      </c>
    </row>
    <row r="248" spans="1:11" x14ac:dyDescent="0.2">
      <c r="A248" s="35" t="str">
        <f>IF('Sundry Debtor'!G254="","",'Sundry Debtor'!G254)</f>
        <v/>
      </c>
      <c r="B248" s="35" t="str">
        <f>IF('Sundry Debtor'!C254="","",IF('Sundry Debtor'!G254&lt;70000,'Sundry Debtor'!C254,""))</f>
        <v/>
      </c>
      <c r="C248" s="34" t="str">
        <f>IF('Sundry Debtor'!C254="","",IF('Sundry Debtor'!G254&gt;69999,'Sundry Debtor'!C254,""))</f>
        <v/>
      </c>
      <c r="D248" s="34" t="str">
        <f>IF('Sundry Debtor'!D254="","",'Sundry Debtor'!D254)</f>
        <v/>
      </c>
      <c r="E248" s="34" t="str">
        <f>IF('Sundry Debtor'!F254="","",'Sundry Debtor'!F254)</f>
        <v/>
      </c>
      <c r="F248" s="98" t="str">
        <f>IF('Sundry Debtor'!I254="","",IF('Sundry Debtor'!J254="D",'Sundry Debtor'!I254,""))</f>
        <v/>
      </c>
      <c r="G248" s="98" t="str">
        <f>IF('Sundry Debtor'!I254="","",IF('Sundry Debtor'!J254="C",'Sundry Debtor'!I254,""))</f>
        <v/>
      </c>
      <c r="H248" s="34" t="str">
        <f t="shared" si="13"/>
        <v/>
      </c>
      <c r="I248" s="34" t="str">
        <f t="shared" si="14"/>
        <v/>
      </c>
      <c r="J248" s="34"/>
      <c r="K248" s="29" t="str">
        <f>IF('Sundry Debtor'!K254="","",CONCATENATE('Sundry Debtor'!K254," ",'Sundry Debtor'!O254))</f>
        <v/>
      </c>
    </row>
    <row r="249" spans="1:11" x14ac:dyDescent="0.2">
      <c r="A249" s="35" t="str">
        <f>IF('Sundry Debtor'!G255="","",'Sundry Debtor'!G255)</f>
        <v/>
      </c>
      <c r="B249" s="35" t="str">
        <f>IF('Sundry Debtor'!C255="","",IF('Sundry Debtor'!G255&lt;70000,'Sundry Debtor'!C255,""))</f>
        <v/>
      </c>
      <c r="C249" s="34" t="str">
        <f>IF('Sundry Debtor'!C255="","",IF('Sundry Debtor'!G255&gt;69999,'Sundry Debtor'!C255,""))</f>
        <v/>
      </c>
      <c r="D249" s="34" t="str">
        <f>IF('Sundry Debtor'!D255="","",'Sundry Debtor'!D255)</f>
        <v/>
      </c>
      <c r="E249" s="34" t="str">
        <f>IF('Sundry Debtor'!F255="","",'Sundry Debtor'!F255)</f>
        <v/>
      </c>
      <c r="F249" s="98" t="str">
        <f>IF('Sundry Debtor'!I255="","",IF('Sundry Debtor'!J255="D",'Sundry Debtor'!I255,""))</f>
        <v/>
      </c>
      <c r="G249" s="98" t="str">
        <f>IF('Sundry Debtor'!I255="","",IF('Sundry Debtor'!J255="C",'Sundry Debtor'!I255,""))</f>
        <v/>
      </c>
      <c r="H249" s="34" t="str">
        <f t="shared" si="13"/>
        <v/>
      </c>
      <c r="I249" s="34" t="str">
        <f t="shared" si="14"/>
        <v/>
      </c>
      <c r="J249" s="34"/>
      <c r="K249" s="29" t="str">
        <f>IF('Sundry Debtor'!K255="","",CONCATENATE('Sundry Debtor'!K255," ",'Sundry Debtor'!O255))</f>
        <v/>
      </c>
    </row>
    <row r="250" spans="1:11" x14ac:dyDescent="0.2">
      <c r="A250" s="35" t="str">
        <f>IF('Sundry Debtor'!G256="","",'Sundry Debtor'!G256)</f>
        <v/>
      </c>
      <c r="B250" s="35" t="str">
        <f>IF('Sundry Debtor'!C256="","",IF('Sundry Debtor'!G256&lt;70000,'Sundry Debtor'!C256,""))</f>
        <v/>
      </c>
      <c r="C250" s="34" t="str">
        <f>IF('Sundry Debtor'!C256="","",IF('Sundry Debtor'!G256&gt;69999,'Sundry Debtor'!C256,""))</f>
        <v/>
      </c>
      <c r="D250" s="34" t="str">
        <f>IF('Sundry Debtor'!D256="","",'Sundry Debtor'!D256)</f>
        <v/>
      </c>
      <c r="E250" s="34" t="str">
        <f>IF('Sundry Debtor'!F256="","",'Sundry Debtor'!F256)</f>
        <v/>
      </c>
      <c r="F250" s="98" t="str">
        <f>IF('Sundry Debtor'!I256="","",IF('Sundry Debtor'!J256="D",'Sundry Debtor'!I256,""))</f>
        <v/>
      </c>
      <c r="G250" s="98" t="str">
        <f>IF('Sundry Debtor'!I256="","",IF('Sundry Debtor'!J256="C",'Sundry Debtor'!I256,""))</f>
        <v/>
      </c>
      <c r="H250" s="34" t="str">
        <f t="shared" si="13"/>
        <v/>
      </c>
      <c r="I250" s="34" t="str">
        <f t="shared" si="14"/>
        <v/>
      </c>
      <c r="J250" s="34"/>
      <c r="K250" s="29" t="str">
        <f>IF('Sundry Debtor'!K256="","",CONCATENATE('Sundry Debtor'!K256," ",'Sundry Debtor'!O256))</f>
        <v/>
      </c>
    </row>
    <row r="251" spans="1:11" x14ac:dyDescent="0.2">
      <c r="A251" s="35" t="str">
        <f>IF('Sundry Debtor'!G257="","",'Sundry Debtor'!G257)</f>
        <v/>
      </c>
      <c r="B251" s="35" t="str">
        <f>IF('Sundry Debtor'!C257="","",IF('Sundry Debtor'!G257&lt;70000,'Sundry Debtor'!C257,""))</f>
        <v/>
      </c>
      <c r="C251" s="34" t="str">
        <f>IF('Sundry Debtor'!C257="","",IF('Sundry Debtor'!G257&gt;69999,'Sundry Debtor'!C257,""))</f>
        <v/>
      </c>
      <c r="D251" s="34" t="str">
        <f>IF('Sundry Debtor'!D257="","",'Sundry Debtor'!D257)</f>
        <v/>
      </c>
      <c r="E251" s="34" t="str">
        <f>IF('Sundry Debtor'!F257="","",'Sundry Debtor'!F257)</f>
        <v/>
      </c>
      <c r="F251" s="98" t="str">
        <f>IF('Sundry Debtor'!I257="","",IF('Sundry Debtor'!J257="D",'Sundry Debtor'!I257,""))</f>
        <v/>
      </c>
      <c r="G251" s="98" t="str">
        <f>IF('Sundry Debtor'!I257="","",IF('Sundry Debtor'!J257="C",'Sundry Debtor'!I257,""))</f>
        <v/>
      </c>
      <c r="H251" s="34" t="str">
        <f t="shared" si="13"/>
        <v/>
      </c>
      <c r="I251" s="34" t="str">
        <f t="shared" si="14"/>
        <v/>
      </c>
      <c r="J251" s="34"/>
      <c r="K251" s="29" t="str">
        <f>IF('Sundry Debtor'!K257="","",CONCATENATE('Sundry Debtor'!K257," ",'Sundry Debtor'!O257))</f>
        <v/>
      </c>
    </row>
    <row r="252" spans="1:11" x14ac:dyDescent="0.2">
      <c r="A252" s="35" t="str">
        <f>IF('Sundry Debtor'!G258="","",'Sundry Debtor'!G258)</f>
        <v/>
      </c>
      <c r="B252" s="35" t="str">
        <f>IF('Sundry Debtor'!C258="","",IF('Sundry Debtor'!G258&lt;70000,'Sundry Debtor'!C258,""))</f>
        <v/>
      </c>
      <c r="C252" s="34" t="str">
        <f>IF('Sundry Debtor'!C258="","",IF('Sundry Debtor'!G258&gt;69999,'Sundry Debtor'!C258,""))</f>
        <v/>
      </c>
      <c r="D252" s="34" t="str">
        <f>IF('Sundry Debtor'!D258="","",'Sundry Debtor'!D258)</f>
        <v/>
      </c>
      <c r="E252" s="34" t="str">
        <f>IF('Sundry Debtor'!F258="","",'Sundry Debtor'!F258)</f>
        <v/>
      </c>
      <c r="F252" s="98" t="str">
        <f>IF('Sundry Debtor'!I258="","",IF('Sundry Debtor'!J258="D",'Sundry Debtor'!I258,""))</f>
        <v/>
      </c>
      <c r="G252" s="98" t="str">
        <f>IF('Sundry Debtor'!I258="","",IF('Sundry Debtor'!J258="C",'Sundry Debtor'!I258,""))</f>
        <v/>
      </c>
      <c r="H252" s="34" t="str">
        <f t="shared" si="13"/>
        <v/>
      </c>
      <c r="I252" s="34" t="str">
        <f t="shared" si="14"/>
        <v/>
      </c>
      <c r="J252" s="34"/>
      <c r="K252" s="29" t="str">
        <f>IF('Sundry Debtor'!K258="","",CONCATENATE('Sundry Debtor'!K258," ",'Sundry Debtor'!O258))</f>
        <v/>
      </c>
    </row>
    <row r="253" spans="1:11" x14ac:dyDescent="0.2">
      <c r="A253" s="35" t="str">
        <f>IF('Sundry Debtor'!G259="","",'Sundry Debtor'!G259)</f>
        <v/>
      </c>
      <c r="B253" s="35" t="str">
        <f>IF('Sundry Debtor'!C259="","",IF('Sundry Debtor'!G259&lt;70000,'Sundry Debtor'!C259,""))</f>
        <v/>
      </c>
      <c r="C253" s="34" t="str">
        <f>IF('Sundry Debtor'!C259="","",IF('Sundry Debtor'!G259&gt;69999,'Sundry Debtor'!C259,""))</f>
        <v/>
      </c>
      <c r="D253" s="34" t="str">
        <f>IF('Sundry Debtor'!D259="","",'Sundry Debtor'!D259)</f>
        <v/>
      </c>
      <c r="E253" s="34" t="str">
        <f>IF('Sundry Debtor'!F259="","",'Sundry Debtor'!F259)</f>
        <v/>
      </c>
      <c r="F253" s="98" t="str">
        <f>IF('Sundry Debtor'!I259="","",IF('Sundry Debtor'!J259="D",'Sundry Debtor'!I259,""))</f>
        <v/>
      </c>
      <c r="G253" s="98" t="str">
        <f>IF('Sundry Debtor'!I259="","",IF('Sundry Debtor'!J259="C",'Sundry Debtor'!I259,""))</f>
        <v/>
      </c>
      <c r="H253" s="34" t="str">
        <f t="shared" si="13"/>
        <v/>
      </c>
      <c r="I253" s="34" t="str">
        <f t="shared" si="14"/>
        <v/>
      </c>
      <c r="J253" s="34"/>
      <c r="K253" s="29" t="str">
        <f>IF('Sundry Debtor'!K259="","",CONCATENATE('Sundry Debtor'!K259," ",'Sundry Debtor'!O259))</f>
        <v/>
      </c>
    </row>
    <row r="254" spans="1:11" x14ac:dyDescent="0.2">
      <c r="A254" s="35" t="str">
        <f>IF('Sundry Debtor'!G260="","",'Sundry Debtor'!G260)</f>
        <v/>
      </c>
      <c r="B254" s="35" t="str">
        <f>IF('Sundry Debtor'!C260="","",IF('Sundry Debtor'!G260&lt;70000,'Sundry Debtor'!C260,""))</f>
        <v/>
      </c>
      <c r="C254" s="34" t="str">
        <f>IF('Sundry Debtor'!C260="","",IF('Sundry Debtor'!G260&gt;69999,'Sundry Debtor'!C260,""))</f>
        <v/>
      </c>
      <c r="D254" s="34" t="str">
        <f>IF('Sundry Debtor'!D260="","",'Sundry Debtor'!D260)</f>
        <v/>
      </c>
      <c r="E254" s="34" t="str">
        <f>IF('Sundry Debtor'!F260="","",'Sundry Debtor'!F260)</f>
        <v/>
      </c>
      <c r="F254" s="98" t="str">
        <f>IF('Sundry Debtor'!I260="","",IF('Sundry Debtor'!J260="D",'Sundry Debtor'!I260,""))</f>
        <v/>
      </c>
      <c r="G254" s="98" t="str">
        <f>IF('Sundry Debtor'!I260="","",IF('Sundry Debtor'!J260="C",'Sundry Debtor'!I260,""))</f>
        <v/>
      </c>
      <c r="H254" s="34" t="str">
        <f t="shared" si="13"/>
        <v/>
      </c>
      <c r="I254" s="34" t="str">
        <f t="shared" si="14"/>
        <v/>
      </c>
      <c r="J254" s="34"/>
      <c r="K254" s="29" t="str">
        <f>IF('Sundry Debtor'!K260="","",CONCATENATE('Sundry Debtor'!K260," ",'Sundry Debtor'!O260))</f>
        <v/>
      </c>
    </row>
    <row r="255" spans="1:11" x14ac:dyDescent="0.2">
      <c r="A255" s="35" t="str">
        <f>IF('Sundry Debtor'!G261="","",'Sundry Debtor'!G261)</f>
        <v/>
      </c>
      <c r="B255" s="35" t="str">
        <f>IF('Sundry Debtor'!C261="","",IF('Sundry Debtor'!G261&lt;70000,'Sundry Debtor'!C261,""))</f>
        <v/>
      </c>
      <c r="C255" s="34" t="str">
        <f>IF('Sundry Debtor'!C261="","",IF('Sundry Debtor'!G261&gt;69999,'Sundry Debtor'!C261,""))</f>
        <v/>
      </c>
      <c r="D255" s="34" t="str">
        <f>IF('Sundry Debtor'!D261="","",'Sundry Debtor'!D261)</f>
        <v/>
      </c>
      <c r="E255" s="34" t="str">
        <f>IF('Sundry Debtor'!F261="","",'Sundry Debtor'!F261)</f>
        <v/>
      </c>
      <c r="F255" s="98" t="str">
        <f>IF('Sundry Debtor'!I261="","",IF('Sundry Debtor'!J261="D",'Sundry Debtor'!I261,""))</f>
        <v/>
      </c>
      <c r="G255" s="98" t="str">
        <f>IF('Sundry Debtor'!I261="","",IF('Sundry Debtor'!J261="C",'Sundry Debtor'!I261,""))</f>
        <v/>
      </c>
      <c r="H255" s="34" t="str">
        <f t="shared" si="13"/>
        <v/>
      </c>
      <c r="I255" s="34" t="str">
        <f t="shared" si="14"/>
        <v/>
      </c>
      <c r="J255" s="34"/>
      <c r="K255" s="29" t="str">
        <f>IF('Sundry Debtor'!K261="","",CONCATENATE('Sundry Debtor'!K261," ",'Sundry Debtor'!O261))</f>
        <v/>
      </c>
    </row>
    <row r="256" spans="1:11" x14ac:dyDescent="0.2">
      <c r="A256" s="35" t="str">
        <f>IF('Sundry Debtor'!G262="","",'Sundry Debtor'!G262)</f>
        <v/>
      </c>
      <c r="B256" s="35" t="str">
        <f>IF('Sundry Debtor'!C262="","",IF('Sundry Debtor'!G262&lt;70000,'Sundry Debtor'!C262,""))</f>
        <v/>
      </c>
      <c r="C256" s="34" t="str">
        <f>IF('Sundry Debtor'!C262="","",IF('Sundry Debtor'!G262&gt;69999,'Sundry Debtor'!C262,""))</f>
        <v/>
      </c>
      <c r="D256" s="34" t="str">
        <f>IF('Sundry Debtor'!D262="","",'Sundry Debtor'!D262)</f>
        <v/>
      </c>
      <c r="E256" s="34" t="str">
        <f>IF('Sundry Debtor'!F262="","",'Sundry Debtor'!F262)</f>
        <v/>
      </c>
      <c r="F256" s="98" t="str">
        <f>IF('Sundry Debtor'!I262="","",IF('Sundry Debtor'!J262="D",'Sundry Debtor'!I262,""))</f>
        <v/>
      </c>
      <c r="G256" s="98" t="str">
        <f>IF('Sundry Debtor'!I262="","",IF('Sundry Debtor'!J262="C",'Sundry Debtor'!I262,""))</f>
        <v/>
      </c>
      <c r="H256" s="34" t="str">
        <f t="shared" si="13"/>
        <v/>
      </c>
      <c r="I256" s="34" t="str">
        <f t="shared" si="14"/>
        <v/>
      </c>
      <c r="J256" s="34"/>
      <c r="K256" s="29" t="str">
        <f>IF('Sundry Debtor'!K262="","",CONCATENATE('Sundry Debtor'!K262," ",'Sundry Debtor'!O262))</f>
        <v/>
      </c>
    </row>
    <row r="257" spans="1:11" x14ac:dyDescent="0.2">
      <c r="A257" s="35" t="str">
        <f>IF('Sundry Debtor'!G263="","",'Sundry Debtor'!G263)</f>
        <v/>
      </c>
      <c r="B257" s="35" t="str">
        <f>IF('Sundry Debtor'!C263="","",IF('Sundry Debtor'!G263&lt;70000,'Sundry Debtor'!C263,""))</f>
        <v/>
      </c>
      <c r="C257" s="34" t="str">
        <f>IF('Sundry Debtor'!C263="","",IF('Sundry Debtor'!G263&gt;69999,'Sundry Debtor'!C263,""))</f>
        <v/>
      </c>
      <c r="D257" s="34" t="str">
        <f>IF('Sundry Debtor'!D263="","",'Sundry Debtor'!D263)</f>
        <v/>
      </c>
      <c r="E257" s="34" t="str">
        <f>IF('Sundry Debtor'!F263="","",'Sundry Debtor'!F263)</f>
        <v/>
      </c>
      <c r="F257" s="98" t="str">
        <f>IF('Sundry Debtor'!I263="","",IF('Sundry Debtor'!J263="D",'Sundry Debtor'!I263,""))</f>
        <v/>
      </c>
      <c r="G257" s="98" t="str">
        <f>IF('Sundry Debtor'!I263="","",IF('Sundry Debtor'!J263="C",'Sundry Debtor'!I263,""))</f>
        <v/>
      </c>
      <c r="H257" s="34" t="str">
        <f t="shared" si="13"/>
        <v/>
      </c>
      <c r="I257" s="34" t="str">
        <f t="shared" si="14"/>
        <v/>
      </c>
      <c r="J257" s="34"/>
      <c r="K257" s="29" t="str">
        <f>IF('Sundry Debtor'!K263="","",CONCATENATE('Sundry Debtor'!K263," ",'Sundry Debtor'!O263))</f>
        <v/>
      </c>
    </row>
    <row r="258" spans="1:11" x14ac:dyDescent="0.2">
      <c r="A258" s="35" t="str">
        <f>IF('Sundry Debtor'!G264="","",'Sundry Debtor'!G264)</f>
        <v/>
      </c>
      <c r="B258" s="35" t="str">
        <f>IF('Sundry Debtor'!C264="","",IF('Sundry Debtor'!G264&lt;70000,'Sundry Debtor'!C264,""))</f>
        <v/>
      </c>
      <c r="C258" s="34" t="str">
        <f>IF('Sundry Debtor'!C264="","",IF('Sundry Debtor'!G264&gt;69999,'Sundry Debtor'!C264,""))</f>
        <v/>
      </c>
      <c r="D258" s="34" t="str">
        <f>IF('Sundry Debtor'!D264="","",'Sundry Debtor'!D264)</f>
        <v/>
      </c>
      <c r="E258" s="34" t="str">
        <f>IF('Sundry Debtor'!F264="","",'Sundry Debtor'!F264)</f>
        <v/>
      </c>
      <c r="F258" s="98" t="str">
        <f>IF('Sundry Debtor'!I264="","",IF('Sundry Debtor'!J264="D",'Sundry Debtor'!I264,""))</f>
        <v/>
      </c>
      <c r="G258" s="98" t="str">
        <f>IF('Sundry Debtor'!I264="","",IF('Sundry Debtor'!J264="C",'Sundry Debtor'!I264,""))</f>
        <v/>
      </c>
      <c r="H258" s="34" t="str">
        <f t="shared" si="13"/>
        <v/>
      </c>
      <c r="I258" s="34" t="str">
        <f t="shared" si="14"/>
        <v/>
      </c>
      <c r="J258" s="34"/>
      <c r="K258" s="29" t="str">
        <f>IF('Sundry Debtor'!K264="","",CONCATENATE('Sundry Debtor'!K264," ",'Sundry Debtor'!O264))</f>
        <v/>
      </c>
    </row>
    <row r="259" spans="1:11" x14ac:dyDescent="0.2">
      <c r="A259" s="35" t="str">
        <f>IF('Sundry Debtor'!G265="","",'Sundry Debtor'!G265)</f>
        <v/>
      </c>
      <c r="B259" s="35" t="str">
        <f>IF('Sundry Debtor'!C265="","",IF('Sundry Debtor'!G265&lt;70000,'Sundry Debtor'!C265,""))</f>
        <v/>
      </c>
      <c r="C259" s="34" t="str">
        <f>IF('Sundry Debtor'!C265="","",IF('Sundry Debtor'!G265&gt;69999,'Sundry Debtor'!C265,""))</f>
        <v/>
      </c>
      <c r="D259" s="34" t="str">
        <f>IF('Sundry Debtor'!D265="","",'Sundry Debtor'!D265)</f>
        <v/>
      </c>
      <c r="E259" s="34" t="str">
        <f>IF('Sundry Debtor'!F265="","",'Sundry Debtor'!F265)</f>
        <v/>
      </c>
      <c r="F259" s="98" t="str">
        <f>IF('Sundry Debtor'!I265="","",IF('Sundry Debtor'!J265="D",'Sundry Debtor'!I265,""))</f>
        <v/>
      </c>
      <c r="G259" s="98" t="str">
        <f>IF('Sundry Debtor'!I265="","",IF('Sundry Debtor'!J265="C",'Sundry Debtor'!I265,""))</f>
        <v/>
      </c>
      <c r="H259" s="34" t="str">
        <f t="shared" si="13"/>
        <v/>
      </c>
      <c r="I259" s="34" t="str">
        <f t="shared" si="14"/>
        <v/>
      </c>
      <c r="J259" s="34"/>
      <c r="K259" s="29" t="str">
        <f>IF('Sundry Debtor'!K265="","",CONCATENATE('Sundry Debtor'!K265," ",'Sundry Debtor'!O265))</f>
        <v/>
      </c>
    </row>
    <row r="260" spans="1:11" x14ac:dyDescent="0.2">
      <c r="A260" s="35" t="str">
        <f>IF('Sundry Debtor'!G266="","",'Sundry Debtor'!G266)</f>
        <v/>
      </c>
      <c r="B260" s="35" t="str">
        <f>IF('Sundry Debtor'!C266="","",IF('Sundry Debtor'!G266&lt;70000,'Sundry Debtor'!C266,""))</f>
        <v/>
      </c>
      <c r="C260" s="34" t="str">
        <f>IF('Sundry Debtor'!C266="","",IF('Sundry Debtor'!G266&gt;69999,'Sundry Debtor'!C266,""))</f>
        <v/>
      </c>
      <c r="D260" s="34" t="str">
        <f>IF('Sundry Debtor'!D266="","",'Sundry Debtor'!D266)</f>
        <v/>
      </c>
      <c r="E260" s="34" t="str">
        <f>IF('Sundry Debtor'!F266="","",'Sundry Debtor'!F266)</f>
        <v/>
      </c>
      <c r="F260" s="98" t="str">
        <f>IF('Sundry Debtor'!I266="","",IF('Sundry Debtor'!J266="D",'Sundry Debtor'!I266,""))</f>
        <v/>
      </c>
      <c r="G260" s="98" t="str">
        <f>IF('Sundry Debtor'!I266="","",IF('Sundry Debtor'!J266="C",'Sundry Debtor'!I266,""))</f>
        <v/>
      </c>
      <c r="H260" s="34" t="str">
        <f t="shared" si="13"/>
        <v/>
      </c>
      <c r="I260" s="34" t="str">
        <f t="shared" si="14"/>
        <v/>
      </c>
      <c r="J260" s="34"/>
      <c r="K260" s="29" t="str">
        <f>IF('Sundry Debtor'!K266="","",CONCATENATE('Sundry Debtor'!K266," ",'Sundry Debtor'!O266))</f>
        <v/>
      </c>
    </row>
    <row r="261" spans="1:11" x14ac:dyDescent="0.2">
      <c r="A261" s="35" t="str">
        <f>IF('Sundry Debtor'!G267="","",'Sundry Debtor'!G267)</f>
        <v/>
      </c>
      <c r="B261" s="35" t="str">
        <f>IF('Sundry Debtor'!C267="","",IF('Sundry Debtor'!G267&lt;70000,'Sundry Debtor'!C267,""))</f>
        <v/>
      </c>
      <c r="C261" s="34" t="str">
        <f>IF('Sundry Debtor'!C267="","",IF('Sundry Debtor'!G267&gt;69999,'Sundry Debtor'!C267,""))</f>
        <v/>
      </c>
      <c r="D261" s="34" t="str">
        <f>IF('Sundry Debtor'!D267="","",'Sundry Debtor'!D267)</f>
        <v/>
      </c>
      <c r="E261" s="34" t="str">
        <f>IF('Sundry Debtor'!F267="","",'Sundry Debtor'!F267)</f>
        <v/>
      </c>
      <c r="F261" s="98" t="str">
        <f>IF('Sundry Debtor'!I267="","",IF('Sundry Debtor'!J267="D",'Sundry Debtor'!I267,""))</f>
        <v/>
      </c>
      <c r="G261" s="98" t="str">
        <f>IF('Sundry Debtor'!I267="","",IF('Sundry Debtor'!J267="C",'Sundry Debtor'!I267,""))</f>
        <v/>
      </c>
      <c r="H261" s="34" t="str">
        <f t="shared" si="13"/>
        <v/>
      </c>
      <c r="I261" s="34" t="str">
        <f t="shared" si="14"/>
        <v/>
      </c>
      <c r="J261" s="34"/>
      <c r="K261" s="29" t="str">
        <f>IF('Sundry Debtor'!K267="","",CONCATENATE('Sundry Debtor'!K267," ",'Sundry Debtor'!O267))</f>
        <v/>
      </c>
    </row>
    <row r="262" spans="1:11" x14ac:dyDescent="0.2">
      <c r="A262" s="35" t="str">
        <f>IF('Sundry Debtor'!G268="","",'Sundry Debtor'!G268)</f>
        <v/>
      </c>
      <c r="B262" s="35" t="str">
        <f>IF('Sundry Debtor'!C268="","",IF('Sundry Debtor'!G268&lt;70000,'Sundry Debtor'!C268,""))</f>
        <v/>
      </c>
      <c r="C262" s="34" t="str">
        <f>IF('Sundry Debtor'!C268="","",IF('Sundry Debtor'!G268&gt;69999,'Sundry Debtor'!C268,""))</f>
        <v/>
      </c>
      <c r="D262" s="34" t="str">
        <f>IF('Sundry Debtor'!D268="","",'Sundry Debtor'!D268)</f>
        <v/>
      </c>
      <c r="E262" s="34" t="str">
        <f>IF('Sundry Debtor'!F268="","",'Sundry Debtor'!F268)</f>
        <v/>
      </c>
      <c r="F262" s="98" t="str">
        <f>IF('Sundry Debtor'!I268="","",IF('Sundry Debtor'!J268="D",'Sundry Debtor'!I268,""))</f>
        <v/>
      </c>
      <c r="G262" s="98" t="str">
        <f>IF('Sundry Debtor'!I268="","",IF('Sundry Debtor'!J268="C",'Sundry Debtor'!I268,""))</f>
        <v/>
      </c>
      <c r="H262" s="34" t="str">
        <f t="shared" si="13"/>
        <v/>
      </c>
      <c r="I262" s="34" t="str">
        <f t="shared" si="14"/>
        <v/>
      </c>
      <c r="J262" s="34"/>
      <c r="K262" s="29" t="str">
        <f>IF('Sundry Debtor'!K268="","",CONCATENATE('Sundry Debtor'!K268," ",'Sundry Debtor'!O268))</f>
        <v/>
      </c>
    </row>
    <row r="263" spans="1:11" x14ac:dyDescent="0.2">
      <c r="A263" s="35" t="str">
        <f>IF('Sundry Debtor'!G269="","",'Sundry Debtor'!G269)</f>
        <v/>
      </c>
      <c r="B263" s="35" t="str">
        <f>IF('Sundry Debtor'!C269="","",IF('Sundry Debtor'!G269&lt;70000,'Sundry Debtor'!C269,""))</f>
        <v/>
      </c>
      <c r="C263" s="34" t="str">
        <f>IF('Sundry Debtor'!C269="","",IF('Sundry Debtor'!G269&gt;69999,'Sundry Debtor'!C269,""))</f>
        <v/>
      </c>
      <c r="D263" s="34" t="str">
        <f>IF('Sundry Debtor'!D269="","",'Sundry Debtor'!D269)</f>
        <v/>
      </c>
      <c r="E263" s="34" t="str">
        <f>IF('Sundry Debtor'!F269="","",'Sundry Debtor'!F269)</f>
        <v/>
      </c>
      <c r="F263" s="98" t="str">
        <f>IF('Sundry Debtor'!I269="","",IF('Sundry Debtor'!J269="D",'Sundry Debtor'!I269,""))</f>
        <v/>
      </c>
      <c r="G263" s="98" t="str">
        <f>IF('Sundry Debtor'!I269="","",IF('Sundry Debtor'!J269="C",'Sundry Debtor'!I269,""))</f>
        <v/>
      </c>
      <c r="H263" s="34" t="str">
        <f t="shared" si="13"/>
        <v/>
      </c>
      <c r="I263" s="34" t="str">
        <f t="shared" si="14"/>
        <v/>
      </c>
      <c r="J263" s="34"/>
      <c r="K263" s="29" t="str">
        <f>IF('Sundry Debtor'!K269="","",CONCATENATE('Sundry Debtor'!K269," ",'Sundry Debtor'!O269))</f>
        <v/>
      </c>
    </row>
    <row r="264" spans="1:11" x14ac:dyDescent="0.2">
      <c r="A264" s="35" t="str">
        <f>IF('Sundry Debtor'!G270="","",'Sundry Debtor'!G270)</f>
        <v/>
      </c>
      <c r="B264" s="35" t="str">
        <f>IF('Sundry Debtor'!C270="","",IF('Sundry Debtor'!G270&lt;70000,'Sundry Debtor'!C270,""))</f>
        <v/>
      </c>
      <c r="C264" s="34" t="str">
        <f>IF('Sundry Debtor'!C270="","",IF('Sundry Debtor'!G270&gt;69999,'Sundry Debtor'!C270,""))</f>
        <v/>
      </c>
      <c r="D264" s="34" t="str">
        <f>IF('Sundry Debtor'!D270="","",'Sundry Debtor'!D270)</f>
        <v/>
      </c>
      <c r="E264" s="34" t="str">
        <f>IF('Sundry Debtor'!F270="","",'Sundry Debtor'!F270)</f>
        <v/>
      </c>
      <c r="F264" s="98" t="str">
        <f>IF('Sundry Debtor'!I270="","",IF('Sundry Debtor'!J270="D",'Sundry Debtor'!I270,""))</f>
        <v/>
      </c>
      <c r="G264" s="98" t="str">
        <f>IF('Sundry Debtor'!I270="","",IF('Sundry Debtor'!J270="C",'Sundry Debtor'!I270,""))</f>
        <v/>
      </c>
      <c r="H264" s="34" t="str">
        <f t="shared" si="13"/>
        <v/>
      </c>
      <c r="I264" s="34" t="str">
        <f t="shared" si="14"/>
        <v/>
      </c>
      <c r="J264" s="34"/>
      <c r="K264" s="29" t="str">
        <f>IF('Sundry Debtor'!K270="","",CONCATENATE('Sundry Debtor'!K270," ",'Sundry Debtor'!O270))</f>
        <v/>
      </c>
    </row>
    <row r="265" spans="1:11" x14ac:dyDescent="0.2">
      <c r="A265" s="35" t="str">
        <f>IF('Sundry Debtor'!G271="","",'Sundry Debtor'!G271)</f>
        <v/>
      </c>
      <c r="B265" s="35" t="str">
        <f>IF('Sundry Debtor'!C271="","",IF('Sundry Debtor'!G271&lt;70000,'Sundry Debtor'!C271,""))</f>
        <v/>
      </c>
      <c r="C265" s="34" t="str">
        <f>IF('Sundry Debtor'!C271="","",IF('Sundry Debtor'!G271&gt;69999,'Sundry Debtor'!C271,""))</f>
        <v/>
      </c>
      <c r="D265" s="34" t="str">
        <f>IF('Sundry Debtor'!D271="","",'Sundry Debtor'!D271)</f>
        <v/>
      </c>
      <c r="E265" s="34" t="str">
        <f>IF('Sundry Debtor'!F271="","",'Sundry Debtor'!F271)</f>
        <v/>
      </c>
      <c r="F265" s="98" t="str">
        <f>IF('Sundry Debtor'!I271="","",IF('Sundry Debtor'!J271="D",'Sundry Debtor'!I271,""))</f>
        <v/>
      </c>
      <c r="G265" s="98" t="str">
        <f>IF('Sundry Debtor'!I271="","",IF('Sundry Debtor'!J271="C",'Sundry Debtor'!I271,""))</f>
        <v/>
      </c>
      <c r="H265" s="34" t="str">
        <f t="shared" si="13"/>
        <v/>
      </c>
      <c r="I265" s="34" t="str">
        <f t="shared" si="14"/>
        <v/>
      </c>
      <c r="J265" s="34"/>
      <c r="K265" s="29" t="str">
        <f>IF('Sundry Debtor'!K271="","",CONCATENATE('Sundry Debtor'!K271," ",'Sundry Debtor'!O271))</f>
        <v/>
      </c>
    </row>
    <row r="266" spans="1:11" x14ac:dyDescent="0.2">
      <c r="A266" s="35" t="str">
        <f>IF('Sundry Debtor'!G272="","",'Sundry Debtor'!G272)</f>
        <v/>
      </c>
      <c r="B266" s="35" t="str">
        <f>IF('Sundry Debtor'!C272="","",IF('Sundry Debtor'!G272&lt;70000,'Sundry Debtor'!C272,""))</f>
        <v/>
      </c>
      <c r="C266" s="34" t="str">
        <f>IF('Sundry Debtor'!C272="","",IF('Sundry Debtor'!G272&gt;69999,'Sundry Debtor'!C272,""))</f>
        <v/>
      </c>
      <c r="D266" s="34" t="str">
        <f>IF('Sundry Debtor'!D272="","",'Sundry Debtor'!D272)</f>
        <v/>
      </c>
      <c r="E266" s="34" t="str">
        <f>IF('Sundry Debtor'!F272="","",'Sundry Debtor'!F272)</f>
        <v/>
      </c>
      <c r="F266" s="98" t="str">
        <f>IF('Sundry Debtor'!I272="","",IF('Sundry Debtor'!J272="D",'Sundry Debtor'!I272,""))</f>
        <v/>
      </c>
      <c r="G266" s="98" t="str">
        <f>IF('Sundry Debtor'!I272="","",IF('Sundry Debtor'!J272="C",'Sundry Debtor'!I272,""))</f>
        <v/>
      </c>
      <c r="H266" s="34" t="str">
        <f t="shared" si="13"/>
        <v/>
      </c>
      <c r="I266" s="34" t="str">
        <f t="shared" si="14"/>
        <v/>
      </c>
      <c r="J266" s="34"/>
      <c r="K266" s="29" t="str">
        <f>IF('Sundry Debtor'!K272="","",CONCATENATE('Sundry Debtor'!K272," ",'Sundry Debtor'!O272))</f>
        <v/>
      </c>
    </row>
    <row r="267" spans="1:11" x14ac:dyDescent="0.2">
      <c r="A267" s="35" t="str">
        <f>IF('Sundry Debtor'!G273="","",'Sundry Debtor'!G273)</f>
        <v/>
      </c>
      <c r="B267" s="35" t="str">
        <f>IF('Sundry Debtor'!C273="","",IF('Sundry Debtor'!G273&lt;70000,'Sundry Debtor'!C273,""))</f>
        <v/>
      </c>
      <c r="C267" s="34" t="str">
        <f>IF('Sundry Debtor'!C273="","",IF('Sundry Debtor'!G273&gt;69999,'Sundry Debtor'!C273,""))</f>
        <v/>
      </c>
      <c r="D267" s="34" t="str">
        <f>IF('Sundry Debtor'!D273="","",'Sundry Debtor'!D273)</f>
        <v/>
      </c>
      <c r="E267" s="34" t="str">
        <f>IF('Sundry Debtor'!F273="","",'Sundry Debtor'!F273)</f>
        <v/>
      </c>
      <c r="F267" s="98" t="str">
        <f>IF('Sundry Debtor'!I273="","",IF('Sundry Debtor'!J273="D",'Sundry Debtor'!I273,""))</f>
        <v/>
      </c>
      <c r="G267" s="98" t="str">
        <f>IF('Sundry Debtor'!I273="","",IF('Sundry Debtor'!J273="C",'Sundry Debtor'!I273,""))</f>
        <v/>
      </c>
      <c r="H267" s="34" t="str">
        <f t="shared" si="13"/>
        <v/>
      </c>
      <c r="I267" s="34" t="str">
        <f t="shared" si="14"/>
        <v/>
      </c>
      <c r="J267" s="34"/>
      <c r="K267" s="29" t="str">
        <f>IF('Sundry Debtor'!K273="","",CONCATENATE('Sundry Debtor'!K273," ",'Sundry Debtor'!O273))</f>
        <v/>
      </c>
    </row>
    <row r="268" spans="1:11" x14ac:dyDescent="0.2">
      <c r="A268" s="35" t="str">
        <f>IF('Sundry Debtor'!G274="","",'Sundry Debtor'!G274)</f>
        <v/>
      </c>
      <c r="B268" s="35" t="str">
        <f>IF('Sundry Debtor'!C274="","",IF('Sundry Debtor'!G274&lt;70000,'Sundry Debtor'!C274,""))</f>
        <v/>
      </c>
      <c r="C268" s="34" t="str">
        <f>IF('Sundry Debtor'!C274="","",IF('Sundry Debtor'!G274&gt;69999,'Sundry Debtor'!C274,""))</f>
        <v/>
      </c>
      <c r="D268" s="34" t="str">
        <f>IF('Sundry Debtor'!D274="","",'Sundry Debtor'!D274)</f>
        <v/>
      </c>
      <c r="E268" s="34" t="str">
        <f>IF('Sundry Debtor'!F274="","",'Sundry Debtor'!F274)</f>
        <v/>
      </c>
      <c r="F268" s="98" t="str">
        <f>IF('Sundry Debtor'!I274="","",IF('Sundry Debtor'!J274="D",'Sundry Debtor'!I274,""))</f>
        <v/>
      </c>
      <c r="G268" s="98" t="str">
        <f>IF('Sundry Debtor'!I274="","",IF('Sundry Debtor'!J274="C",'Sundry Debtor'!I274,""))</f>
        <v/>
      </c>
      <c r="H268" s="34" t="str">
        <f t="shared" si="13"/>
        <v/>
      </c>
      <c r="I268" s="34" t="str">
        <f t="shared" si="14"/>
        <v/>
      </c>
      <c r="J268" s="34"/>
      <c r="K268" s="29" t="str">
        <f>IF('Sundry Debtor'!K274="","",CONCATENATE('Sundry Debtor'!K274," ",'Sundry Debtor'!O274))</f>
        <v/>
      </c>
    </row>
    <row r="269" spans="1:11" x14ac:dyDescent="0.2">
      <c r="A269" s="35" t="str">
        <f>IF('Sundry Debtor'!G275="","",'Sundry Debtor'!G275)</f>
        <v/>
      </c>
      <c r="B269" s="35" t="str">
        <f>IF('Sundry Debtor'!C275="","",IF('Sundry Debtor'!G275&lt;70000,'Sundry Debtor'!C275,""))</f>
        <v/>
      </c>
      <c r="C269" s="34" t="str">
        <f>IF('Sundry Debtor'!C275="","",IF('Sundry Debtor'!G275&gt;69999,'Sundry Debtor'!C275,""))</f>
        <v/>
      </c>
      <c r="D269" s="34" t="str">
        <f>IF('Sundry Debtor'!D275="","",'Sundry Debtor'!D275)</f>
        <v/>
      </c>
      <c r="E269" s="34" t="str">
        <f>IF('Sundry Debtor'!F275="","",'Sundry Debtor'!F275)</f>
        <v/>
      </c>
      <c r="F269" s="98" t="str">
        <f>IF('Sundry Debtor'!I275="","",IF('Sundry Debtor'!J275="D",'Sundry Debtor'!I275,""))</f>
        <v/>
      </c>
      <c r="G269" s="98" t="str">
        <f>IF('Sundry Debtor'!I275="","",IF('Sundry Debtor'!J275="C",'Sundry Debtor'!I275,""))</f>
        <v/>
      </c>
      <c r="H269" s="34" t="str">
        <f t="shared" si="13"/>
        <v/>
      </c>
      <c r="I269" s="34" t="str">
        <f t="shared" si="14"/>
        <v/>
      </c>
      <c r="J269" s="34"/>
      <c r="K269" s="29" t="str">
        <f>IF('Sundry Debtor'!K275="","",CONCATENATE('Sundry Debtor'!K275," ",'Sundry Debtor'!O275))</f>
        <v/>
      </c>
    </row>
    <row r="270" spans="1:11" x14ac:dyDescent="0.2">
      <c r="A270" s="35" t="str">
        <f>IF('Sundry Debtor'!G276="","",'Sundry Debtor'!G276)</f>
        <v/>
      </c>
      <c r="B270" s="35" t="str">
        <f>IF('Sundry Debtor'!C276="","",IF('Sundry Debtor'!G276&lt;70000,'Sundry Debtor'!C276,""))</f>
        <v/>
      </c>
      <c r="C270" s="34" t="str">
        <f>IF('Sundry Debtor'!C276="","",IF('Sundry Debtor'!G276&gt;69999,'Sundry Debtor'!C276,""))</f>
        <v/>
      </c>
      <c r="D270" s="34" t="str">
        <f>IF('Sundry Debtor'!D276="","",'Sundry Debtor'!D276)</f>
        <v/>
      </c>
      <c r="E270" s="34" t="str">
        <f>IF('Sundry Debtor'!F276="","",'Sundry Debtor'!F276)</f>
        <v/>
      </c>
      <c r="F270" s="98" t="str">
        <f>IF('Sundry Debtor'!I276="","",IF('Sundry Debtor'!J276="D",'Sundry Debtor'!I276,""))</f>
        <v/>
      </c>
      <c r="G270" s="98" t="str">
        <f>IF('Sundry Debtor'!I276="","",IF('Sundry Debtor'!J276="C",'Sundry Debtor'!I276,""))</f>
        <v/>
      </c>
      <c r="H270" s="34" t="str">
        <f t="shared" si="13"/>
        <v/>
      </c>
      <c r="I270" s="34" t="str">
        <f t="shared" si="14"/>
        <v/>
      </c>
      <c r="J270" s="34"/>
      <c r="K270" s="29" t="str">
        <f>IF('Sundry Debtor'!K276="","",CONCATENATE('Sundry Debtor'!K276," ",'Sundry Debtor'!O276))</f>
        <v/>
      </c>
    </row>
    <row r="271" spans="1:11" x14ac:dyDescent="0.2">
      <c r="A271" s="35" t="str">
        <f>IF('Sundry Debtor'!G277="","",'Sundry Debtor'!G277)</f>
        <v/>
      </c>
      <c r="B271" s="35" t="str">
        <f>IF('Sundry Debtor'!C277="","",IF('Sundry Debtor'!G277&lt;70000,'Sundry Debtor'!C277,""))</f>
        <v/>
      </c>
      <c r="C271" s="34" t="str">
        <f>IF('Sundry Debtor'!C277="","",IF('Sundry Debtor'!G277&gt;69999,'Sundry Debtor'!C277,""))</f>
        <v/>
      </c>
      <c r="D271" s="34" t="str">
        <f>IF('Sundry Debtor'!D277="","",'Sundry Debtor'!D277)</f>
        <v/>
      </c>
      <c r="E271" s="34" t="str">
        <f>IF('Sundry Debtor'!F277="","",'Sundry Debtor'!F277)</f>
        <v/>
      </c>
      <c r="F271" s="98" t="str">
        <f>IF('Sundry Debtor'!I277="","",IF('Sundry Debtor'!J277="D",'Sundry Debtor'!I277,""))</f>
        <v/>
      </c>
      <c r="G271" s="98" t="str">
        <f>IF('Sundry Debtor'!I277="","",IF('Sundry Debtor'!J277="C",'Sundry Debtor'!I277,""))</f>
        <v/>
      </c>
      <c r="H271" s="34" t="str">
        <f t="shared" si="13"/>
        <v/>
      </c>
      <c r="I271" s="34" t="str">
        <f t="shared" si="14"/>
        <v/>
      </c>
      <c r="J271" s="34"/>
      <c r="K271" s="29" t="str">
        <f>IF('Sundry Debtor'!K277="","",CONCATENATE('Sundry Debtor'!K277," ",'Sundry Debtor'!O277))</f>
        <v/>
      </c>
    </row>
    <row r="272" spans="1:11" x14ac:dyDescent="0.2">
      <c r="A272" s="35" t="str">
        <f>IF('Sundry Debtor'!G278="","",'Sundry Debtor'!G278)</f>
        <v/>
      </c>
      <c r="B272" s="35" t="str">
        <f>IF('Sundry Debtor'!C278="","",IF('Sundry Debtor'!G278&lt;70000,'Sundry Debtor'!C278,""))</f>
        <v/>
      </c>
      <c r="C272" s="34" t="str">
        <f>IF('Sundry Debtor'!C278="","",IF('Sundry Debtor'!G278&gt;69999,'Sundry Debtor'!C278,""))</f>
        <v/>
      </c>
      <c r="D272" s="34" t="str">
        <f>IF('Sundry Debtor'!D278="","",'Sundry Debtor'!D278)</f>
        <v/>
      </c>
      <c r="E272" s="34" t="str">
        <f>IF('Sundry Debtor'!F278="","",'Sundry Debtor'!F278)</f>
        <v/>
      </c>
      <c r="F272" s="98" t="str">
        <f>IF('Sundry Debtor'!I278="","",IF('Sundry Debtor'!J278="D",'Sundry Debtor'!I278,""))</f>
        <v/>
      </c>
      <c r="G272" s="98" t="str">
        <f>IF('Sundry Debtor'!I278="","",IF('Sundry Debtor'!J278="C",'Sundry Debtor'!I278,""))</f>
        <v/>
      </c>
      <c r="H272" s="34" t="str">
        <f t="shared" si="13"/>
        <v/>
      </c>
      <c r="I272" s="34" t="str">
        <f t="shared" si="14"/>
        <v/>
      </c>
      <c r="J272" s="34"/>
      <c r="K272" s="29" t="str">
        <f>IF('Sundry Debtor'!K278="","",CONCATENATE('Sundry Debtor'!K278," ",'Sundry Debtor'!O278))</f>
        <v/>
      </c>
    </row>
    <row r="273" spans="1:11" x14ac:dyDescent="0.2">
      <c r="A273" s="35" t="str">
        <f>IF('Sundry Debtor'!G279="","",'Sundry Debtor'!G279)</f>
        <v/>
      </c>
      <c r="B273" s="35" t="str">
        <f>IF('Sundry Debtor'!C279="","",IF('Sundry Debtor'!G279&lt;70000,'Sundry Debtor'!C279,""))</f>
        <v/>
      </c>
      <c r="C273" s="34" t="str">
        <f>IF('Sundry Debtor'!C279="","",IF('Sundry Debtor'!G279&gt;69999,'Sundry Debtor'!C279,""))</f>
        <v/>
      </c>
      <c r="D273" s="34" t="str">
        <f>IF('Sundry Debtor'!D279="","",'Sundry Debtor'!D279)</f>
        <v/>
      </c>
      <c r="E273" s="34" t="str">
        <f>IF('Sundry Debtor'!F279="","",'Sundry Debtor'!F279)</f>
        <v/>
      </c>
      <c r="F273" s="98" t="str">
        <f>IF('Sundry Debtor'!I279="","",IF('Sundry Debtor'!J279="D",'Sundry Debtor'!I279,""))</f>
        <v/>
      </c>
      <c r="G273" s="98" t="str">
        <f>IF('Sundry Debtor'!I279="","",IF('Sundry Debtor'!J279="C",'Sundry Debtor'!I279,""))</f>
        <v/>
      </c>
      <c r="H273" s="34" t="str">
        <f t="shared" si="13"/>
        <v/>
      </c>
      <c r="I273" s="34" t="str">
        <f t="shared" si="14"/>
        <v/>
      </c>
      <c r="J273" s="34"/>
      <c r="K273" s="29" t="str">
        <f>IF('Sundry Debtor'!K279="","",CONCATENATE('Sundry Debtor'!K279," ",'Sundry Debtor'!O279))</f>
        <v/>
      </c>
    </row>
    <row r="274" spans="1:11" x14ac:dyDescent="0.2">
      <c r="A274" s="35" t="str">
        <f>IF('Sundry Debtor'!G280="","",'Sundry Debtor'!G280)</f>
        <v/>
      </c>
      <c r="B274" s="35" t="str">
        <f>IF('Sundry Debtor'!C280="","",IF('Sundry Debtor'!G280&lt;70000,'Sundry Debtor'!C280,""))</f>
        <v/>
      </c>
      <c r="C274" s="34" t="str">
        <f>IF('Sundry Debtor'!C280="","",IF('Sundry Debtor'!G280&gt;69999,'Sundry Debtor'!C280,""))</f>
        <v/>
      </c>
      <c r="D274" s="34" t="str">
        <f>IF('Sundry Debtor'!D280="","",'Sundry Debtor'!D280)</f>
        <v/>
      </c>
      <c r="E274" s="34" t="str">
        <f>IF('Sundry Debtor'!F280="","",'Sundry Debtor'!F280)</f>
        <v/>
      </c>
      <c r="F274" s="98" t="str">
        <f>IF('Sundry Debtor'!I280="","",IF('Sundry Debtor'!J280="D",'Sundry Debtor'!I280,""))</f>
        <v/>
      </c>
      <c r="G274" s="98" t="str">
        <f>IF('Sundry Debtor'!I280="","",IF('Sundry Debtor'!J280="C",'Sundry Debtor'!I280,""))</f>
        <v/>
      </c>
      <c r="H274" s="34" t="str">
        <f t="shared" si="13"/>
        <v/>
      </c>
      <c r="I274" s="34" t="str">
        <f t="shared" si="14"/>
        <v/>
      </c>
      <c r="J274" s="34"/>
      <c r="K274" s="29" t="str">
        <f>IF('Sundry Debtor'!K280="","",CONCATENATE('Sundry Debtor'!K280," ",'Sundry Debtor'!O280))</f>
        <v/>
      </c>
    </row>
    <row r="275" spans="1:11" x14ac:dyDescent="0.2">
      <c r="A275" s="35" t="str">
        <f>IF('Sundry Debtor'!G281="","",'Sundry Debtor'!G281)</f>
        <v/>
      </c>
      <c r="B275" s="35" t="str">
        <f>IF('Sundry Debtor'!C281="","",IF('Sundry Debtor'!G281&lt;70000,'Sundry Debtor'!C281,""))</f>
        <v/>
      </c>
      <c r="C275" s="34" t="str">
        <f>IF('Sundry Debtor'!C281="","",IF('Sundry Debtor'!G281&gt;69999,'Sundry Debtor'!C281,""))</f>
        <v/>
      </c>
      <c r="D275" s="34" t="str">
        <f>IF('Sundry Debtor'!D281="","",'Sundry Debtor'!D281)</f>
        <v/>
      </c>
      <c r="E275" s="34" t="str">
        <f>IF('Sundry Debtor'!F281="","",'Sundry Debtor'!F281)</f>
        <v/>
      </c>
      <c r="F275" s="98" t="str">
        <f>IF('Sundry Debtor'!I281="","",IF('Sundry Debtor'!J281="D",'Sundry Debtor'!I281,""))</f>
        <v/>
      </c>
      <c r="G275" s="98" t="str">
        <f>IF('Sundry Debtor'!I281="","",IF('Sundry Debtor'!J281="C",'Sundry Debtor'!I281,""))</f>
        <v/>
      </c>
      <c r="H275" s="34" t="str">
        <f t="shared" si="13"/>
        <v/>
      </c>
      <c r="I275" s="34" t="str">
        <f t="shared" si="14"/>
        <v/>
      </c>
      <c r="J275" s="34"/>
      <c r="K275" s="29" t="str">
        <f>IF('Sundry Debtor'!K281="","",CONCATENATE('Sundry Debtor'!K281," ",'Sundry Debtor'!O281))</f>
        <v/>
      </c>
    </row>
    <row r="276" spans="1:11" x14ac:dyDescent="0.2">
      <c r="A276" s="35" t="str">
        <f>IF('Sundry Debtor'!G282="","",'Sundry Debtor'!G282)</f>
        <v/>
      </c>
      <c r="B276" s="35" t="str">
        <f>IF('Sundry Debtor'!C282="","",IF('Sundry Debtor'!G282&lt;70000,'Sundry Debtor'!C282,""))</f>
        <v/>
      </c>
      <c r="C276" s="34" t="str">
        <f>IF('Sundry Debtor'!C282="","",IF('Sundry Debtor'!G282&gt;69999,'Sundry Debtor'!C282,""))</f>
        <v/>
      </c>
      <c r="D276" s="34" t="str">
        <f>IF('Sundry Debtor'!D282="","",'Sundry Debtor'!D282)</f>
        <v/>
      </c>
      <c r="E276" s="34" t="str">
        <f>IF('Sundry Debtor'!F282="","",'Sundry Debtor'!F282)</f>
        <v/>
      </c>
      <c r="F276" s="98" t="str">
        <f>IF('Sundry Debtor'!I282="","",IF('Sundry Debtor'!J282="D",'Sundry Debtor'!I282,""))</f>
        <v/>
      </c>
      <c r="G276" s="98" t="str">
        <f>IF('Sundry Debtor'!I282="","",IF('Sundry Debtor'!J282="C",'Sundry Debtor'!I282,""))</f>
        <v/>
      </c>
      <c r="H276" s="34" t="str">
        <f t="shared" si="13"/>
        <v/>
      </c>
      <c r="I276" s="34" t="str">
        <f t="shared" si="14"/>
        <v/>
      </c>
      <c r="J276" s="34"/>
      <c r="K276" s="29" t="str">
        <f>IF('Sundry Debtor'!K282="","",CONCATENATE('Sundry Debtor'!K282," ",'Sundry Debtor'!O282))</f>
        <v/>
      </c>
    </row>
    <row r="277" spans="1:11" x14ac:dyDescent="0.2">
      <c r="A277" s="35" t="str">
        <f>IF('Sundry Debtor'!G283="","",'Sundry Debtor'!G283)</f>
        <v/>
      </c>
      <c r="B277" s="35" t="str">
        <f>IF('Sundry Debtor'!C283="","",IF('Sundry Debtor'!G283&lt;70000,'Sundry Debtor'!C283,""))</f>
        <v/>
      </c>
      <c r="C277" s="34" t="str">
        <f>IF('Sundry Debtor'!C283="","",IF('Sundry Debtor'!G283&gt;69999,'Sundry Debtor'!C283,""))</f>
        <v/>
      </c>
      <c r="D277" s="34" t="str">
        <f>IF('Sundry Debtor'!D283="","",'Sundry Debtor'!D283)</f>
        <v/>
      </c>
      <c r="E277" s="34" t="str">
        <f>IF('Sundry Debtor'!F283="","",'Sundry Debtor'!F283)</f>
        <v/>
      </c>
      <c r="F277" s="98" t="str">
        <f>IF('Sundry Debtor'!I283="","",IF('Sundry Debtor'!J283="D",'Sundry Debtor'!I283,""))</f>
        <v/>
      </c>
      <c r="G277" s="98" t="str">
        <f>IF('Sundry Debtor'!I283="","",IF('Sundry Debtor'!J283="C",'Sundry Debtor'!I283,""))</f>
        <v/>
      </c>
      <c r="H277" s="34" t="str">
        <f t="shared" si="13"/>
        <v/>
      </c>
      <c r="I277" s="34" t="str">
        <f t="shared" si="14"/>
        <v/>
      </c>
      <c r="J277" s="34"/>
      <c r="K277" s="29" t="str">
        <f>IF('Sundry Debtor'!K283="","",CONCATENATE('Sundry Debtor'!K283," ",'Sundry Debtor'!O283))</f>
        <v/>
      </c>
    </row>
    <row r="278" spans="1:11" x14ac:dyDescent="0.2">
      <c r="A278" s="35" t="str">
        <f>IF('Sundry Debtor'!G284="","",'Sundry Debtor'!G284)</f>
        <v/>
      </c>
      <c r="B278" s="35" t="str">
        <f>IF('Sundry Debtor'!C284="","",IF('Sundry Debtor'!G284&lt;70000,'Sundry Debtor'!C284,""))</f>
        <v/>
      </c>
      <c r="C278" s="34" t="str">
        <f>IF('Sundry Debtor'!C284="","",IF('Sundry Debtor'!G284&gt;69999,'Sundry Debtor'!C284,""))</f>
        <v/>
      </c>
      <c r="D278" s="34" t="str">
        <f>IF('Sundry Debtor'!D284="","",'Sundry Debtor'!D284)</f>
        <v/>
      </c>
      <c r="E278" s="34" t="str">
        <f>IF('Sundry Debtor'!F284="","",'Sundry Debtor'!F284)</f>
        <v/>
      </c>
      <c r="F278" s="98" t="str">
        <f>IF('Sundry Debtor'!I284="","",IF('Sundry Debtor'!J284="D",'Sundry Debtor'!I284,""))</f>
        <v/>
      </c>
      <c r="G278" s="98" t="str">
        <f>IF('Sundry Debtor'!I284="","",IF('Sundry Debtor'!J284="C",'Sundry Debtor'!I284,""))</f>
        <v/>
      </c>
      <c r="H278" s="34" t="str">
        <f t="shared" si="13"/>
        <v/>
      </c>
      <c r="I278" s="34" t="str">
        <f t="shared" si="14"/>
        <v/>
      </c>
      <c r="J278" s="34"/>
      <c r="K278" s="29" t="str">
        <f>IF('Sundry Debtor'!K284="","",CONCATENATE('Sundry Debtor'!K284," ",'Sundry Debtor'!O284))</f>
        <v/>
      </c>
    </row>
    <row r="279" spans="1:11" x14ac:dyDescent="0.2">
      <c r="A279" s="35" t="str">
        <f>IF('Sundry Debtor'!G285="","",'Sundry Debtor'!G285)</f>
        <v/>
      </c>
      <c r="B279" s="35" t="str">
        <f>IF('Sundry Debtor'!C285="","",IF('Sundry Debtor'!G285&lt;70000,'Sundry Debtor'!C285,""))</f>
        <v/>
      </c>
      <c r="C279" s="34" t="str">
        <f>IF('Sundry Debtor'!C285="","",IF('Sundry Debtor'!G285&gt;69999,'Sundry Debtor'!C285,""))</f>
        <v/>
      </c>
      <c r="D279" s="34" t="str">
        <f>IF('Sundry Debtor'!D285="","",'Sundry Debtor'!D285)</f>
        <v/>
      </c>
      <c r="E279" s="34" t="str">
        <f>IF('Sundry Debtor'!F285="","",'Sundry Debtor'!F285)</f>
        <v/>
      </c>
      <c r="F279" s="98" t="str">
        <f>IF('Sundry Debtor'!I285="","",IF('Sundry Debtor'!J285="D",'Sundry Debtor'!I285,""))</f>
        <v/>
      </c>
      <c r="G279" s="98" t="str">
        <f>IF('Sundry Debtor'!I285="","",IF('Sundry Debtor'!J285="C",'Sundry Debtor'!I285,""))</f>
        <v/>
      </c>
      <c r="H279" s="34" t="str">
        <f t="shared" si="13"/>
        <v/>
      </c>
      <c r="I279" s="34" t="str">
        <f t="shared" si="14"/>
        <v/>
      </c>
      <c r="J279" s="34"/>
      <c r="K279" s="29" t="str">
        <f>IF('Sundry Debtor'!K285="","",CONCATENATE('Sundry Debtor'!K285," ",'Sundry Debtor'!O285))</f>
        <v/>
      </c>
    </row>
    <row r="280" spans="1:11" x14ac:dyDescent="0.2">
      <c r="A280" s="35" t="str">
        <f>IF('Sundry Debtor'!G286="","",'Sundry Debtor'!G286)</f>
        <v/>
      </c>
      <c r="B280" s="35" t="str">
        <f>IF('Sundry Debtor'!C286="","",IF('Sundry Debtor'!G286&lt;70000,'Sundry Debtor'!C286,""))</f>
        <v/>
      </c>
      <c r="C280" s="34" t="str">
        <f>IF('Sundry Debtor'!C286="","",IF('Sundry Debtor'!G286&gt;69999,'Sundry Debtor'!C286,""))</f>
        <v/>
      </c>
      <c r="D280" s="34" t="str">
        <f>IF('Sundry Debtor'!D286="","",'Sundry Debtor'!D286)</f>
        <v/>
      </c>
      <c r="E280" s="34" t="str">
        <f>IF('Sundry Debtor'!F286="","",'Sundry Debtor'!F286)</f>
        <v/>
      </c>
      <c r="F280" s="98" t="str">
        <f>IF('Sundry Debtor'!I286="","",IF('Sundry Debtor'!J286="D",'Sundry Debtor'!I286,""))</f>
        <v/>
      </c>
      <c r="G280" s="98" t="str">
        <f>IF('Sundry Debtor'!I286="","",IF('Sundry Debtor'!J286="C",'Sundry Debtor'!I286,""))</f>
        <v/>
      </c>
      <c r="H280" s="34" t="str">
        <f t="shared" si="13"/>
        <v/>
      </c>
      <c r="I280" s="34" t="str">
        <f t="shared" si="14"/>
        <v/>
      </c>
      <c r="J280" s="34"/>
      <c r="K280" s="29" t="str">
        <f>IF('Sundry Debtor'!K286="","",CONCATENATE('Sundry Debtor'!K286," ",'Sundry Debtor'!O286))</f>
        <v/>
      </c>
    </row>
    <row r="281" spans="1:11" x14ac:dyDescent="0.2">
      <c r="A281" s="35" t="str">
        <f>IF('Sundry Debtor'!G287="","",'Sundry Debtor'!G287)</f>
        <v/>
      </c>
      <c r="B281" s="35" t="str">
        <f>IF('Sundry Debtor'!C287="","",IF('Sundry Debtor'!G287&lt;70000,'Sundry Debtor'!C287,""))</f>
        <v/>
      </c>
      <c r="C281" s="34" t="str">
        <f>IF('Sundry Debtor'!C287="","",IF('Sundry Debtor'!G287&gt;69999,'Sundry Debtor'!C287,""))</f>
        <v/>
      </c>
      <c r="D281" s="34" t="str">
        <f>IF('Sundry Debtor'!D287="","",'Sundry Debtor'!D287)</f>
        <v/>
      </c>
      <c r="E281" s="34" t="str">
        <f>IF('Sundry Debtor'!F287="","",'Sundry Debtor'!F287)</f>
        <v/>
      </c>
      <c r="F281" s="98" t="str">
        <f>IF('Sundry Debtor'!I287="","",IF('Sundry Debtor'!J287="D",'Sundry Debtor'!I287,""))</f>
        <v/>
      </c>
      <c r="G281" s="98" t="str">
        <f>IF('Sundry Debtor'!I287="","",IF('Sundry Debtor'!J287="C",'Sundry Debtor'!I287,""))</f>
        <v/>
      </c>
      <c r="H281" s="34" t="str">
        <f t="shared" si="13"/>
        <v/>
      </c>
      <c r="I281" s="34" t="str">
        <f t="shared" si="14"/>
        <v/>
      </c>
      <c r="J281" s="34"/>
      <c r="K281" s="29" t="str">
        <f>IF('Sundry Debtor'!K287="","",CONCATENATE('Sundry Debtor'!K287," ",'Sundry Debtor'!O287))</f>
        <v/>
      </c>
    </row>
    <row r="282" spans="1:11" x14ac:dyDescent="0.2">
      <c r="A282" s="35" t="str">
        <f>IF('Sundry Debtor'!G288="","",'Sundry Debtor'!G288)</f>
        <v/>
      </c>
      <c r="B282" s="35" t="str">
        <f>IF('Sundry Debtor'!C288="","",IF('Sundry Debtor'!G288&lt;70000,'Sundry Debtor'!C288,""))</f>
        <v/>
      </c>
      <c r="C282" s="34" t="str">
        <f>IF('Sundry Debtor'!C288="","",IF('Sundry Debtor'!G288&gt;69999,'Sundry Debtor'!C288,""))</f>
        <v/>
      </c>
      <c r="D282" s="34" t="str">
        <f>IF('Sundry Debtor'!D288="","",'Sundry Debtor'!D288)</f>
        <v/>
      </c>
      <c r="E282" s="34" t="str">
        <f>IF('Sundry Debtor'!F288="","",'Sundry Debtor'!F288)</f>
        <v/>
      </c>
      <c r="F282" s="98" t="str">
        <f>IF('Sundry Debtor'!I288="","",IF('Sundry Debtor'!J288="D",'Sundry Debtor'!I288,""))</f>
        <v/>
      </c>
      <c r="G282" s="98" t="str">
        <f>IF('Sundry Debtor'!I288="","",IF('Sundry Debtor'!J288="C",'Sundry Debtor'!I288,""))</f>
        <v/>
      </c>
      <c r="H282" s="34" t="str">
        <f t="shared" ref="H282:H345" si="15">IF(A282="","",IF(OR(A282=96030,A282=96040),"AN",IF(A282=80061,"VN",IF(LEFT(A282,1)="7","AN",IF(LEFT(A282,1)="8","AN","VN")))))</f>
        <v/>
      </c>
      <c r="I282" s="34" t="str">
        <f t="shared" ref="I282:I345" si="16">IF(A282="","",1000)</f>
        <v/>
      </c>
      <c r="J282" s="34"/>
      <c r="K282" s="29" t="str">
        <f>IF('Sundry Debtor'!K288="","",CONCATENATE('Sundry Debtor'!K288," ",'Sundry Debtor'!O288))</f>
        <v/>
      </c>
    </row>
    <row r="283" spans="1:11" x14ac:dyDescent="0.2">
      <c r="A283" s="35" t="str">
        <f>IF('Sundry Debtor'!G289="","",'Sundry Debtor'!G289)</f>
        <v/>
      </c>
      <c r="B283" s="35" t="str">
        <f>IF('Sundry Debtor'!C289="","",IF('Sundry Debtor'!G289&lt;70000,'Sundry Debtor'!C289,""))</f>
        <v/>
      </c>
      <c r="C283" s="34" t="str">
        <f>IF('Sundry Debtor'!C289="","",IF('Sundry Debtor'!G289&gt;69999,'Sundry Debtor'!C289,""))</f>
        <v/>
      </c>
      <c r="D283" s="34" t="str">
        <f>IF('Sundry Debtor'!D289="","",'Sundry Debtor'!D289)</f>
        <v/>
      </c>
      <c r="E283" s="34" t="str">
        <f>IF('Sundry Debtor'!F289="","",'Sundry Debtor'!F289)</f>
        <v/>
      </c>
      <c r="F283" s="98" t="str">
        <f>IF('Sundry Debtor'!I289="","",IF('Sundry Debtor'!J289="D",'Sundry Debtor'!I289,""))</f>
        <v/>
      </c>
      <c r="G283" s="98" t="str">
        <f>IF('Sundry Debtor'!I289="","",IF('Sundry Debtor'!J289="C",'Sundry Debtor'!I289,""))</f>
        <v/>
      </c>
      <c r="H283" s="34" t="str">
        <f t="shared" si="15"/>
        <v/>
      </c>
      <c r="I283" s="34" t="str">
        <f t="shared" si="16"/>
        <v/>
      </c>
      <c r="J283" s="34"/>
      <c r="K283" s="29" t="str">
        <f>IF('Sundry Debtor'!K289="","",CONCATENATE('Sundry Debtor'!K289," ",'Sundry Debtor'!O289))</f>
        <v/>
      </c>
    </row>
    <row r="284" spans="1:11" x14ac:dyDescent="0.2">
      <c r="A284" s="35" t="str">
        <f>IF('Sundry Debtor'!G290="","",'Sundry Debtor'!G290)</f>
        <v/>
      </c>
      <c r="B284" s="35" t="str">
        <f>IF('Sundry Debtor'!C290="","",IF('Sundry Debtor'!G290&lt;70000,'Sundry Debtor'!C290,""))</f>
        <v/>
      </c>
      <c r="C284" s="34" t="str">
        <f>IF('Sundry Debtor'!C290="","",IF('Sundry Debtor'!G290&gt;69999,'Sundry Debtor'!C290,""))</f>
        <v/>
      </c>
      <c r="D284" s="34" t="str">
        <f>IF('Sundry Debtor'!D290="","",'Sundry Debtor'!D290)</f>
        <v/>
      </c>
      <c r="E284" s="34" t="str">
        <f>IF('Sundry Debtor'!F290="","",'Sundry Debtor'!F290)</f>
        <v/>
      </c>
      <c r="F284" s="98" t="str">
        <f>IF('Sundry Debtor'!I290="","",IF('Sundry Debtor'!J290="D",'Sundry Debtor'!I290,""))</f>
        <v/>
      </c>
      <c r="G284" s="98" t="str">
        <f>IF('Sundry Debtor'!I290="","",IF('Sundry Debtor'!J290="C",'Sundry Debtor'!I290,""))</f>
        <v/>
      </c>
      <c r="H284" s="34" t="str">
        <f t="shared" si="15"/>
        <v/>
      </c>
      <c r="I284" s="34" t="str">
        <f t="shared" si="16"/>
        <v/>
      </c>
      <c r="J284" s="34"/>
      <c r="K284" s="29" t="str">
        <f>IF('Sundry Debtor'!K290="","",CONCATENATE('Sundry Debtor'!K290," ",'Sundry Debtor'!O290))</f>
        <v/>
      </c>
    </row>
    <row r="285" spans="1:11" x14ac:dyDescent="0.2">
      <c r="A285" s="35" t="str">
        <f>IF('Sundry Debtor'!G291="","",'Sundry Debtor'!G291)</f>
        <v/>
      </c>
      <c r="B285" s="35" t="str">
        <f>IF('Sundry Debtor'!C291="","",IF('Sundry Debtor'!G291&lt;70000,'Sundry Debtor'!C291,""))</f>
        <v/>
      </c>
      <c r="C285" s="34" t="str">
        <f>IF('Sundry Debtor'!C291="","",IF('Sundry Debtor'!G291&gt;69999,'Sundry Debtor'!C291,""))</f>
        <v/>
      </c>
      <c r="D285" s="34" t="str">
        <f>IF('Sundry Debtor'!D291="","",'Sundry Debtor'!D291)</f>
        <v/>
      </c>
      <c r="E285" s="34" t="str">
        <f>IF('Sundry Debtor'!F291="","",'Sundry Debtor'!F291)</f>
        <v/>
      </c>
      <c r="F285" s="98" t="str">
        <f>IF('Sundry Debtor'!I291="","",IF('Sundry Debtor'!J291="D",'Sundry Debtor'!I291,""))</f>
        <v/>
      </c>
      <c r="G285" s="98" t="str">
        <f>IF('Sundry Debtor'!I291="","",IF('Sundry Debtor'!J291="C",'Sundry Debtor'!I291,""))</f>
        <v/>
      </c>
      <c r="H285" s="34" t="str">
        <f t="shared" si="15"/>
        <v/>
      </c>
      <c r="I285" s="34" t="str">
        <f t="shared" si="16"/>
        <v/>
      </c>
      <c r="J285" s="34"/>
      <c r="K285" s="29" t="str">
        <f>IF('Sundry Debtor'!K291="","",CONCATENATE('Sundry Debtor'!K291," ",'Sundry Debtor'!O291))</f>
        <v/>
      </c>
    </row>
    <row r="286" spans="1:11" x14ac:dyDescent="0.2">
      <c r="A286" s="35" t="str">
        <f>IF('Sundry Debtor'!G292="","",'Sundry Debtor'!G292)</f>
        <v/>
      </c>
      <c r="B286" s="35" t="str">
        <f>IF('Sundry Debtor'!C292="","",IF('Sundry Debtor'!G292&lt;70000,'Sundry Debtor'!C292,""))</f>
        <v/>
      </c>
      <c r="C286" s="34" t="str">
        <f>IF('Sundry Debtor'!C292="","",IF('Sundry Debtor'!G292&gt;69999,'Sundry Debtor'!C292,""))</f>
        <v/>
      </c>
      <c r="D286" s="34" t="str">
        <f>IF('Sundry Debtor'!D292="","",'Sundry Debtor'!D292)</f>
        <v/>
      </c>
      <c r="E286" s="34" t="str">
        <f>IF('Sundry Debtor'!F292="","",'Sundry Debtor'!F292)</f>
        <v/>
      </c>
      <c r="F286" s="98" t="str">
        <f>IF('Sundry Debtor'!I292="","",IF('Sundry Debtor'!J292="D",'Sundry Debtor'!I292,""))</f>
        <v/>
      </c>
      <c r="G286" s="98" t="str">
        <f>IF('Sundry Debtor'!I292="","",IF('Sundry Debtor'!J292="C",'Sundry Debtor'!I292,""))</f>
        <v/>
      </c>
      <c r="H286" s="34" t="str">
        <f t="shared" si="15"/>
        <v/>
      </c>
      <c r="I286" s="34" t="str">
        <f t="shared" si="16"/>
        <v/>
      </c>
      <c r="J286" s="34"/>
      <c r="K286" s="29" t="str">
        <f>IF('Sundry Debtor'!K292="","",CONCATENATE('Sundry Debtor'!K292," ",'Sundry Debtor'!O292))</f>
        <v/>
      </c>
    </row>
    <row r="287" spans="1:11" x14ac:dyDescent="0.2">
      <c r="A287" s="35" t="str">
        <f>IF('Sundry Debtor'!G293="","",'Sundry Debtor'!G293)</f>
        <v/>
      </c>
      <c r="B287" s="35" t="str">
        <f>IF('Sundry Debtor'!C293="","",IF('Sundry Debtor'!G293&lt;70000,'Sundry Debtor'!C293,""))</f>
        <v/>
      </c>
      <c r="C287" s="34" t="str">
        <f>IF('Sundry Debtor'!C293="","",IF('Sundry Debtor'!G293&gt;69999,'Sundry Debtor'!C293,""))</f>
        <v/>
      </c>
      <c r="D287" s="34" t="str">
        <f>IF('Sundry Debtor'!D293="","",'Sundry Debtor'!D293)</f>
        <v/>
      </c>
      <c r="E287" s="34" t="str">
        <f>IF('Sundry Debtor'!F293="","",'Sundry Debtor'!F293)</f>
        <v/>
      </c>
      <c r="F287" s="98" t="str">
        <f>IF('Sundry Debtor'!I293="","",IF('Sundry Debtor'!J293="D",'Sundry Debtor'!I293,""))</f>
        <v/>
      </c>
      <c r="G287" s="98" t="str">
        <f>IF('Sundry Debtor'!I293="","",IF('Sundry Debtor'!J293="C",'Sundry Debtor'!I293,""))</f>
        <v/>
      </c>
      <c r="H287" s="34" t="str">
        <f t="shared" si="15"/>
        <v/>
      </c>
      <c r="I287" s="34" t="str">
        <f t="shared" si="16"/>
        <v/>
      </c>
      <c r="J287" s="34"/>
      <c r="K287" s="29" t="str">
        <f>IF('Sundry Debtor'!K293="","",CONCATENATE('Sundry Debtor'!K293," ",'Sundry Debtor'!O293))</f>
        <v/>
      </c>
    </row>
    <row r="288" spans="1:11" x14ac:dyDescent="0.2">
      <c r="A288" s="35" t="str">
        <f>IF('Sundry Debtor'!G294="","",'Sundry Debtor'!G294)</f>
        <v/>
      </c>
      <c r="B288" s="35" t="str">
        <f>IF('Sundry Debtor'!C294="","",IF('Sundry Debtor'!G294&lt;70000,'Sundry Debtor'!C294,""))</f>
        <v/>
      </c>
      <c r="C288" s="34" t="str">
        <f>IF('Sundry Debtor'!C294="","",IF('Sundry Debtor'!G294&gt;69999,'Sundry Debtor'!C294,""))</f>
        <v/>
      </c>
      <c r="D288" s="34" t="str">
        <f>IF('Sundry Debtor'!D294="","",'Sundry Debtor'!D294)</f>
        <v/>
      </c>
      <c r="E288" s="34" t="str">
        <f>IF('Sundry Debtor'!F294="","",'Sundry Debtor'!F294)</f>
        <v/>
      </c>
      <c r="F288" s="98" t="str">
        <f>IF('Sundry Debtor'!I294="","",IF('Sundry Debtor'!J294="D",'Sundry Debtor'!I294,""))</f>
        <v/>
      </c>
      <c r="G288" s="98" t="str">
        <f>IF('Sundry Debtor'!I294="","",IF('Sundry Debtor'!J294="C",'Sundry Debtor'!I294,""))</f>
        <v/>
      </c>
      <c r="H288" s="34" t="str">
        <f t="shared" si="15"/>
        <v/>
      </c>
      <c r="I288" s="34" t="str">
        <f t="shared" si="16"/>
        <v/>
      </c>
      <c r="J288" s="34"/>
      <c r="K288" s="29" t="str">
        <f>IF('Sundry Debtor'!K294="","",CONCATENATE('Sundry Debtor'!K294," ",'Sundry Debtor'!O294))</f>
        <v/>
      </c>
    </row>
    <row r="289" spans="1:11" x14ac:dyDescent="0.2">
      <c r="A289" s="35" t="str">
        <f>IF('Sundry Debtor'!G295="","",'Sundry Debtor'!G295)</f>
        <v/>
      </c>
      <c r="B289" s="35" t="str">
        <f>IF('Sundry Debtor'!C295="","",IF('Sundry Debtor'!G295&lt;70000,'Sundry Debtor'!C295,""))</f>
        <v/>
      </c>
      <c r="C289" s="34" t="str">
        <f>IF('Sundry Debtor'!C295="","",IF('Sundry Debtor'!G295&gt;69999,'Sundry Debtor'!C295,""))</f>
        <v/>
      </c>
      <c r="D289" s="34" t="str">
        <f>IF('Sundry Debtor'!D295="","",'Sundry Debtor'!D295)</f>
        <v/>
      </c>
      <c r="E289" s="34" t="str">
        <f>IF('Sundry Debtor'!F295="","",'Sundry Debtor'!F295)</f>
        <v/>
      </c>
      <c r="F289" s="98" t="str">
        <f>IF('Sundry Debtor'!I295="","",IF('Sundry Debtor'!J295="D",'Sundry Debtor'!I295,""))</f>
        <v/>
      </c>
      <c r="G289" s="98" t="str">
        <f>IF('Sundry Debtor'!I295="","",IF('Sundry Debtor'!J295="C",'Sundry Debtor'!I295,""))</f>
        <v/>
      </c>
      <c r="H289" s="34" t="str">
        <f t="shared" si="15"/>
        <v/>
      </c>
      <c r="I289" s="34" t="str">
        <f t="shared" si="16"/>
        <v/>
      </c>
      <c r="J289" s="34"/>
      <c r="K289" s="29" t="str">
        <f>IF('Sundry Debtor'!K295="","",CONCATENATE('Sundry Debtor'!K295," ",'Sundry Debtor'!O295))</f>
        <v/>
      </c>
    </row>
    <row r="290" spans="1:11" x14ac:dyDescent="0.2">
      <c r="A290" s="35" t="str">
        <f>IF('Sundry Debtor'!G296="","",'Sundry Debtor'!G296)</f>
        <v/>
      </c>
      <c r="B290" s="35" t="str">
        <f>IF('Sundry Debtor'!C296="","",IF('Sundry Debtor'!G296&lt;70000,'Sundry Debtor'!C296,""))</f>
        <v/>
      </c>
      <c r="C290" s="34" t="str">
        <f>IF('Sundry Debtor'!C296="","",IF('Sundry Debtor'!G296&gt;69999,'Sundry Debtor'!C296,""))</f>
        <v/>
      </c>
      <c r="D290" s="34" t="str">
        <f>IF('Sundry Debtor'!D296="","",'Sundry Debtor'!D296)</f>
        <v/>
      </c>
      <c r="E290" s="34" t="str">
        <f>IF('Sundry Debtor'!F296="","",'Sundry Debtor'!F296)</f>
        <v/>
      </c>
      <c r="F290" s="98" t="str">
        <f>IF('Sundry Debtor'!I296="","",IF('Sundry Debtor'!J296="D",'Sundry Debtor'!I296,""))</f>
        <v/>
      </c>
      <c r="G290" s="98" t="str">
        <f>IF('Sundry Debtor'!I296="","",IF('Sundry Debtor'!J296="C",'Sundry Debtor'!I296,""))</f>
        <v/>
      </c>
      <c r="H290" s="34" t="str">
        <f t="shared" si="15"/>
        <v/>
      </c>
      <c r="I290" s="34" t="str">
        <f t="shared" si="16"/>
        <v/>
      </c>
      <c r="J290" s="34"/>
      <c r="K290" s="29" t="str">
        <f>IF('Sundry Debtor'!K296="","",CONCATENATE('Sundry Debtor'!K296," ",'Sundry Debtor'!O296))</f>
        <v/>
      </c>
    </row>
    <row r="291" spans="1:11" x14ac:dyDescent="0.2">
      <c r="A291" s="35" t="str">
        <f>IF('Sundry Debtor'!G297="","",'Sundry Debtor'!G297)</f>
        <v/>
      </c>
      <c r="B291" s="35" t="str">
        <f>IF('Sundry Debtor'!C297="","",IF('Sundry Debtor'!G297&lt;70000,'Sundry Debtor'!C297,""))</f>
        <v/>
      </c>
      <c r="C291" s="34" t="str">
        <f>IF('Sundry Debtor'!C297="","",IF('Sundry Debtor'!G297&gt;69999,'Sundry Debtor'!C297,""))</f>
        <v/>
      </c>
      <c r="D291" s="34" t="str">
        <f>IF('Sundry Debtor'!D297="","",'Sundry Debtor'!D297)</f>
        <v/>
      </c>
      <c r="E291" s="34" t="str">
        <f>IF('Sundry Debtor'!F297="","",'Sundry Debtor'!F297)</f>
        <v/>
      </c>
      <c r="F291" s="98" t="str">
        <f>IF('Sundry Debtor'!I297="","",IF('Sundry Debtor'!J297="D",'Sundry Debtor'!I297,""))</f>
        <v/>
      </c>
      <c r="G291" s="98" t="str">
        <f>IF('Sundry Debtor'!I297="","",IF('Sundry Debtor'!J297="C",'Sundry Debtor'!I297,""))</f>
        <v/>
      </c>
      <c r="H291" s="34" t="str">
        <f t="shared" si="15"/>
        <v/>
      </c>
      <c r="I291" s="34" t="str">
        <f t="shared" si="16"/>
        <v/>
      </c>
      <c r="J291" s="34"/>
      <c r="K291" s="29" t="str">
        <f>IF('Sundry Debtor'!K297="","",CONCATENATE('Sundry Debtor'!K297," ",'Sundry Debtor'!O297))</f>
        <v/>
      </c>
    </row>
    <row r="292" spans="1:11" x14ac:dyDescent="0.2">
      <c r="A292" s="35" t="str">
        <f>IF('Sundry Debtor'!G298="","",'Sundry Debtor'!G298)</f>
        <v/>
      </c>
      <c r="B292" s="35" t="str">
        <f>IF('Sundry Debtor'!C298="","",IF('Sundry Debtor'!G298&lt;70000,'Sundry Debtor'!C298,""))</f>
        <v/>
      </c>
      <c r="C292" s="34" t="str">
        <f>IF('Sundry Debtor'!C298="","",IF('Sundry Debtor'!G298&gt;69999,'Sundry Debtor'!C298,""))</f>
        <v/>
      </c>
      <c r="D292" s="34" t="str">
        <f>IF('Sundry Debtor'!D298="","",'Sundry Debtor'!D298)</f>
        <v/>
      </c>
      <c r="E292" s="34" t="str">
        <f>IF('Sundry Debtor'!F298="","",'Sundry Debtor'!F298)</f>
        <v/>
      </c>
      <c r="F292" s="98" t="str">
        <f>IF('Sundry Debtor'!I298="","",IF('Sundry Debtor'!J298="D",'Sundry Debtor'!I298,""))</f>
        <v/>
      </c>
      <c r="G292" s="98" t="str">
        <f>IF('Sundry Debtor'!I298="","",IF('Sundry Debtor'!J298="C",'Sundry Debtor'!I298,""))</f>
        <v/>
      </c>
      <c r="H292" s="34" t="str">
        <f t="shared" si="15"/>
        <v/>
      </c>
      <c r="I292" s="34" t="str">
        <f t="shared" si="16"/>
        <v/>
      </c>
      <c r="J292" s="34"/>
      <c r="K292" s="29" t="str">
        <f>IF('Sundry Debtor'!K298="","",CONCATENATE('Sundry Debtor'!K298," ",'Sundry Debtor'!O298))</f>
        <v/>
      </c>
    </row>
    <row r="293" spans="1:11" x14ac:dyDescent="0.2">
      <c r="A293" s="35" t="str">
        <f>IF('Sundry Debtor'!G299="","",'Sundry Debtor'!G299)</f>
        <v/>
      </c>
      <c r="B293" s="35" t="str">
        <f>IF('Sundry Debtor'!C299="","",IF('Sundry Debtor'!G299&lt;70000,'Sundry Debtor'!C299,""))</f>
        <v/>
      </c>
      <c r="C293" s="34" t="str">
        <f>IF('Sundry Debtor'!C299="","",IF('Sundry Debtor'!G299&gt;69999,'Sundry Debtor'!C299,""))</f>
        <v/>
      </c>
      <c r="D293" s="34" t="str">
        <f>IF('Sundry Debtor'!D299="","",'Sundry Debtor'!D299)</f>
        <v/>
      </c>
      <c r="E293" s="34" t="str">
        <f>IF('Sundry Debtor'!F299="","",'Sundry Debtor'!F299)</f>
        <v/>
      </c>
      <c r="F293" s="98" t="str">
        <f>IF('Sundry Debtor'!I299="","",IF('Sundry Debtor'!J299="D",'Sundry Debtor'!I299,""))</f>
        <v/>
      </c>
      <c r="G293" s="98" t="str">
        <f>IF('Sundry Debtor'!I299="","",IF('Sundry Debtor'!J299="C",'Sundry Debtor'!I299,""))</f>
        <v/>
      </c>
      <c r="H293" s="34" t="str">
        <f t="shared" si="15"/>
        <v/>
      </c>
      <c r="I293" s="34" t="str">
        <f t="shared" si="16"/>
        <v/>
      </c>
      <c r="J293" s="34"/>
      <c r="K293" s="29" t="str">
        <f>IF('Sundry Debtor'!K299="","",CONCATENATE('Sundry Debtor'!K299," ",'Sundry Debtor'!O299))</f>
        <v/>
      </c>
    </row>
    <row r="294" spans="1:11" x14ac:dyDescent="0.2">
      <c r="A294" s="35" t="str">
        <f>IF('Sundry Debtor'!G300="","",'Sundry Debtor'!G300)</f>
        <v/>
      </c>
      <c r="B294" s="35" t="str">
        <f>IF('Sundry Debtor'!C300="","",IF('Sundry Debtor'!G300&lt;70000,'Sundry Debtor'!C300,""))</f>
        <v/>
      </c>
      <c r="C294" s="34" t="str">
        <f>IF('Sundry Debtor'!C300="","",IF('Sundry Debtor'!G300&gt;69999,'Sundry Debtor'!C300,""))</f>
        <v/>
      </c>
      <c r="D294" s="34" t="str">
        <f>IF('Sundry Debtor'!D300="","",'Sundry Debtor'!D300)</f>
        <v/>
      </c>
      <c r="E294" s="34" t="str">
        <f>IF('Sundry Debtor'!F300="","",'Sundry Debtor'!F300)</f>
        <v/>
      </c>
      <c r="F294" s="98" t="str">
        <f>IF('Sundry Debtor'!I300="","",IF('Sundry Debtor'!J300="D",'Sundry Debtor'!I300,""))</f>
        <v/>
      </c>
      <c r="G294" s="98" t="str">
        <f>IF('Sundry Debtor'!I300="","",IF('Sundry Debtor'!J300="C",'Sundry Debtor'!I300,""))</f>
        <v/>
      </c>
      <c r="H294" s="34" t="str">
        <f t="shared" si="15"/>
        <v/>
      </c>
      <c r="I294" s="34" t="str">
        <f t="shared" si="16"/>
        <v/>
      </c>
      <c r="J294" s="34"/>
      <c r="K294" s="29" t="str">
        <f>IF('Sundry Debtor'!K300="","",CONCATENATE('Sundry Debtor'!K300," ",'Sundry Debtor'!O300))</f>
        <v/>
      </c>
    </row>
    <row r="295" spans="1:11" x14ac:dyDescent="0.2">
      <c r="A295" s="35" t="str">
        <f>IF('Sundry Debtor'!G301="","",'Sundry Debtor'!G301)</f>
        <v/>
      </c>
      <c r="B295" s="35" t="str">
        <f>IF('Sundry Debtor'!C301="","",IF('Sundry Debtor'!G301&lt;70000,'Sundry Debtor'!C301,""))</f>
        <v/>
      </c>
      <c r="C295" s="34" t="str">
        <f>IF('Sundry Debtor'!C301="","",IF('Sundry Debtor'!G301&gt;69999,'Sundry Debtor'!C301,""))</f>
        <v/>
      </c>
      <c r="D295" s="34" t="str">
        <f>IF('Sundry Debtor'!D301="","",'Sundry Debtor'!D301)</f>
        <v/>
      </c>
      <c r="E295" s="34" t="str">
        <f>IF('Sundry Debtor'!F301="","",'Sundry Debtor'!F301)</f>
        <v/>
      </c>
      <c r="F295" s="98" t="str">
        <f>IF('Sundry Debtor'!I301="","",IF('Sundry Debtor'!J301="D",'Sundry Debtor'!I301,""))</f>
        <v/>
      </c>
      <c r="G295" s="98" t="str">
        <f>IF('Sundry Debtor'!I301="","",IF('Sundry Debtor'!J301="C",'Sundry Debtor'!I301,""))</f>
        <v/>
      </c>
      <c r="H295" s="34" t="str">
        <f t="shared" si="15"/>
        <v/>
      </c>
      <c r="I295" s="34" t="str">
        <f t="shared" si="16"/>
        <v/>
      </c>
      <c r="J295" s="34"/>
      <c r="K295" s="29" t="str">
        <f>IF('Sundry Debtor'!K301="","",CONCATENATE('Sundry Debtor'!K301," ",'Sundry Debtor'!O301))</f>
        <v/>
      </c>
    </row>
    <row r="296" spans="1:11" x14ac:dyDescent="0.2">
      <c r="A296" s="35" t="str">
        <f>IF('Sundry Debtor'!G302="","",'Sundry Debtor'!G302)</f>
        <v/>
      </c>
      <c r="B296" s="35" t="str">
        <f>IF('Sundry Debtor'!C302="","",IF('Sundry Debtor'!G302&lt;70000,'Sundry Debtor'!C302,""))</f>
        <v/>
      </c>
      <c r="C296" s="34" t="str">
        <f>IF('Sundry Debtor'!C302="","",IF('Sundry Debtor'!G302&gt;69999,'Sundry Debtor'!C302,""))</f>
        <v/>
      </c>
      <c r="D296" s="34" t="str">
        <f>IF('Sundry Debtor'!D302="","",'Sundry Debtor'!D302)</f>
        <v/>
      </c>
      <c r="E296" s="34" t="str">
        <f>IF('Sundry Debtor'!F302="","",'Sundry Debtor'!F302)</f>
        <v/>
      </c>
      <c r="F296" s="98" t="str">
        <f>IF('Sundry Debtor'!I302="","",IF('Sundry Debtor'!J302="D",'Sundry Debtor'!I302,""))</f>
        <v/>
      </c>
      <c r="G296" s="98" t="str">
        <f>IF('Sundry Debtor'!I302="","",IF('Sundry Debtor'!J302="C",'Sundry Debtor'!I302,""))</f>
        <v/>
      </c>
      <c r="H296" s="34" t="str">
        <f t="shared" si="15"/>
        <v/>
      </c>
      <c r="I296" s="34" t="str">
        <f t="shared" si="16"/>
        <v/>
      </c>
      <c r="J296" s="34"/>
      <c r="K296" s="29" t="str">
        <f>IF('Sundry Debtor'!K302="","",CONCATENATE('Sundry Debtor'!K302," ",'Sundry Debtor'!O302))</f>
        <v/>
      </c>
    </row>
    <row r="297" spans="1:11" x14ac:dyDescent="0.2">
      <c r="A297" s="35" t="str">
        <f>IF('Sundry Debtor'!G303="","",'Sundry Debtor'!G303)</f>
        <v/>
      </c>
      <c r="B297" s="35" t="str">
        <f>IF('Sundry Debtor'!C303="","",IF('Sundry Debtor'!G303&lt;70000,'Sundry Debtor'!C303,""))</f>
        <v/>
      </c>
      <c r="C297" s="34" t="str">
        <f>IF('Sundry Debtor'!C303="","",IF('Sundry Debtor'!G303&gt;69999,'Sundry Debtor'!C303,""))</f>
        <v/>
      </c>
      <c r="D297" s="34" t="str">
        <f>IF('Sundry Debtor'!D303="","",'Sundry Debtor'!D303)</f>
        <v/>
      </c>
      <c r="E297" s="34" t="str">
        <f>IF('Sundry Debtor'!F303="","",'Sundry Debtor'!F303)</f>
        <v/>
      </c>
      <c r="F297" s="98" t="str">
        <f>IF('Sundry Debtor'!I303="","",IF('Sundry Debtor'!J303="D",'Sundry Debtor'!I303,""))</f>
        <v/>
      </c>
      <c r="G297" s="98" t="str">
        <f>IF('Sundry Debtor'!I303="","",IF('Sundry Debtor'!J303="C",'Sundry Debtor'!I303,""))</f>
        <v/>
      </c>
      <c r="H297" s="34" t="str">
        <f t="shared" si="15"/>
        <v/>
      </c>
      <c r="I297" s="34" t="str">
        <f t="shared" si="16"/>
        <v/>
      </c>
      <c r="J297" s="34"/>
      <c r="K297" s="29" t="str">
        <f>IF('Sundry Debtor'!K303="","",CONCATENATE('Sundry Debtor'!K303," ",'Sundry Debtor'!O303))</f>
        <v/>
      </c>
    </row>
    <row r="298" spans="1:11" x14ac:dyDescent="0.2">
      <c r="A298" s="35" t="str">
        <f>IF('Sundry Debtor'!G304="","",'Sundry Debtor'!G304)</f>
        <v/>
      </c>
      <c r="B298" s="35" t="str">
        <f>IF('Sundry Debtor'!C304="","",IF('Sundry Debtor'!G304&lt;70000,'Sundry Debtor'!C304,""))</f>
        <v/>
      </c>
      <c r="C298" s="34" t="str">
        <f>IF('Sundry Debtor'!C304="","",IF('Sundry Debtor'!G304&gt;69999,'Sundry Debtor'!C304,""))</f>
        <v/>
      </c>
      <c r="D298" s="34" t="str">
        <f>IF('Sundry Debtor'!D304="","",'Sundry Debtor'!D304)</f>
        <v/>
      </c>
      <c r="E298" s="34" t="str">
        <f>IF('Sundry Debtor'!F304="","",'Sundry Debtor'!F304)</f>
        <v/>
      </c>
      <c r="F298" s="98" t="str">
        <f>IF('Sundry Debtor'!I304="","",IF('Sundry Debtor'!J304="D",'Sundry Debtor'!I304,""))</f>
        <v/>
      </c>
      <c r="G298" s="98" t="str">
        <f>IF('Sundry Debtor'!I304="","",IF('Sundry Debtor'!J304="C",'Sundry Debtor'!I304,""))</f>
        <v/>
      </c>
      <c r="H298" s="34" t="str">
        <f t="shared" si="15"/>
        <v/>
      </c>
      <c r="I298" s="34" t="str">
        <f t="shared" si="16"/>
        <v/>
      </c>
      <c r="J298" s="34"/>
      <c r="K298" s="29" t="str">
        <f>IF('Sundry Debtor'!K304="","",CONCATENATE('Sundry Debtor'!K304," ",'Sundry Debtor'!O304))</f>
        <v/>
      </c>
    </row>
    <row r="299" spans="1:11" x14ac:dyDescent="0.2">
      <c r="A299" s="35" t="str">
        <f>IF('Sundry Debtor'!G305="","",'Sundry Debtor'!G305)</f>
        <v/>
      </c>
      <c r="B299" s="35" t="str">
        <f>IF('Sundry Debtor'!C305="","",IF('Sundry Debtor'!G305&lt;70000,'Sundry Debtor'!C305,""))</f>
        <v/>
      </c>
      <c r="C299" s="34" t="str">
        <f>IF('Sundry Debtor'!C305="","",IF('Sundry Debtor'!G305&gt;69999,'Sundry Debtor'!C305,""))</f>
        <v/>
      </c>
      <c r="D299" s="34" t="str">
        <f>IF('Sundry Debtor'!D305="","",'Sundry Debtor'!D305)</f>
        <v/>
      </c>
      <c r="E299" s="34" t="str">
        <f>IF('Sundry Debtor'!F305="","",'Sundry Debtor'!F305)</f>
        <v/>
      </c>
      <c r="F299" s="98" t="str">
        <f>IF('Sundry Debtor'!I305="","",IF('Sundry Debtor'!J305="D",'Sundry Debtor'!I305,""))</f>
        <v/>
      </c>
      <c r="G299" s="98" t="str">
        <f>IF('Sundry Debtor'!I305="","",IF('Sundry Debtor'!J305="C",'Sundry Debtor'!I305,""))</f>
        <v/>
      </c>
      <c r="H299" s="34" t="str">
        <f t="shared" si="15"/>
        <v/>
      </c>
      <c r="I299" s="34" t="str">
        <f t="shared" si="16"/>
        <v/>
      </c>
      <c r="J299" s="34"/>
      <c r="K299" s="29" t="str">
        <f>IF('Sundry Debtor'!K305="","",CONCATENATE('Sundry Debtor'!K305," ",'Sundry Debtor'!O305))</f>
        <v/>
      </c>
    </row>
    <row r="300" spans="1:11" x14ac:dyDescent="0.2">
      <c r="A300" s="35" t="str">
        <f>IF('Sundry Debtor'!G306="","",'Sundry Debtor'!G306)</f>
        <v/>
      </c>
      <c r="B300" s="35" t="str">
        <f>IF('Sundry Debtor'!C306="","",IF('Sundry Debtor'!G306&lt;70000,'Sundry Debtor'!C306,""))</f>
        <v/>
      </c>
      <c r="C300" s="34" t="str">
        <f>IF('Sundry Debtor'!C306="","",IF('Sundry Debtor'!G306&gt;69999,'Sundry Debtor'!C306,""))</f>
        <v/>
      </c>
      <c r="D300" s="34" t="str">
        <f>IF('Sundry Debtor'!D306="","",'Sundry Debtor'!D306)</f>
        <v/>
      </c>
      <c r="E300" s="34" t="str">
        <f>IF('Sundry Debtor'!F306="","",'Sundry Debtor'!F306)</f>
        <v/>
      </c>
      <c r="F300" s="98" t="str">
        <f>IF('Sundry Debtor'!I306="","",IF('Sundry Debtor'!J306="D",'Sundry Debtor'!I306,""))</f>
        <v/>
      </c>
      <c r="G300" s="98" t="str">
        <f>IF('Sundry Debtor'!I306="","",IF('Sundry Debtor'!J306="C",'Sundry Debtor'!I306,""))</f>
        <v/>
      </c>
      <c r="H300" s="34" t="str">
        <f t="shared" si="15"/>
        <v/>
      </c>
      <c r="I300" s="34" t="str">
        <f t="shared" si="16"/>
        <v/>
      </c>
      <c r="J300" s="34"/>
      <c r="K300" s="29" t="str">
        <f>IF('Sundry Debtor'!K306="","",CONCATENATE('Sundry Debtor'!K306," ",'Sundry Debtor'!O306))</f>
        <v/>
      </c>
    </row>
    <row r="301" spans="1:11" x14ac:dyDescent="0.2">
      <c r="A301" s="35" t="str">
        <f>IF('Sundry Debtor'!G307="","",'Sundry Debtor'!G307)</f>
        <v/>
      </c>
      <c r="B301" s="35" t="str">
        <f>IF('Sundry Debtor'!C307="","",IF('Sundry Debtor'!G307&lt;70000,'Sundry Debtor'!C307,""))</f>
        <v/>
      </c>
      <c r="C301" s="34" t="str">
        <f>IF('Sundry Debtor'!C307="","",IF('Sundry Debtor'!G307&gt;69999,'Sundry Debtor'!C307,""))</f>
        <v/>
      </c>
      <c r="D301" s="34" t="str">
        <f>IF('Sundry Debtor'!D307="","",'Sundry Debtor'!D307)</f>
        <v/>
      </c>
      <c r="E301" s="34" t="str">
        <f>IF('Sundry Debtor'!F307="","",'Sundry Debtor'!F307)</f>
        <v/>
      </c>
      <c r="F301" s="98" t="str">
        <f>IF('Sundry Debtor'!I307="","",IF('Sundry Debtor'!J307="D",'Sundry Debtor'!I307,""))</f>
        <v/>
      </c>
      <c r="G301" s="98" t="str">
        <f>IF('Sundry Debtor'!I307="","",IF('Sundry Debtor'!J307="C",'Sundry Debtor'!I307,""))</f>
        <v/>
      </c>
      <c r="H301" s="34" t="str">
        <f t="shared" si="15"/>
        <v/>
      </c>
      <c r="I301" s="34" t="str">
        <f t="shared" si="16"/>
        <v/>
      </c>
      <c r="J301" s="34"/>
      <c r="K301" s="29" t="str">
        <f>IF('Sundry Debtor'!K307="","",CONCATENATE('Sundry Debtor'!K307," ",'Sundry Debtor'!O307))</f>
        <v/>
      </c>
    </row>
    <row r="302" spans="1:11" x14ac:dyDescent="0.2">
      <c r="A302" s="35" t="str">
        <f>IF('Sundry Debtor'!G308="","",'Sundry Debtor'!G308)</f>
        <v/>
      </c>
      <c r="B302" s="35" t="str">
        <f>IF('Sundry Debtor'!C308="","",IF('Sundry Debtor'!G308&lt;70000,'Sundry Debtor'!C308,""))</f>
        <v/>
      </c>
      <c r="C302" s="34" t="str">
        <f>IF('Sundry Debtor'!C308="","",IF('Sundry Debtor'!G308&gt;69999,'Sundry Debtor'!C308,""))</f>
        <v/>
      </c>
      <c r="D302" s="34" t="str">
        <f>IF('Sundry Debtor'!D308="","",'Sundry Debtor'!D308)</f>
        <v/>
      </c>
      <c r="E302" s="34" t="str">
        <f>IF('Sundry Debtor'!F308="","",'Sundry Debtor'!F308)</f>
        <v/>
      </c>
      <c r="F302" s="98" t="str">
        <f>IF('Sundry Debtor'!I308="","",IF('Sundry Debtor'!J308="D",'Sundry Debtor'!I308,""))</f>
        <v/>
      </c>
      <c r="G302" s="98" t="str">
        <f>IF('Sundry Debtor'!I308="","",IF('Sundry Debtor'!J308="C",'Sundry Debtor'!I308,""))</f>
        <v/>
      </c>
      <c r="H302" s="34" t="str">
        <f t="shared" si="15"/>
        <v/>
      </c>
      <c r="I302" s="34" t="str">
        <f t="shared" si="16"/>
        <v/>
      </c>
      <c r="J302" s="34"/>
      <c r="K302" s="29" t="str">
        <f>IF('Sundry Debtor'!K308="","",CONCATENATE('Sundry Debtor'!K308," ",'Sundry Debtor'!O308))</f>
        <v/>
      </c>
    </row>
    <row r="303" spans="1:11" x14ac:dyDescent="0.2">
      <c r="A303" s="35" t="str">
        <f>IF('Sundry Debtor'!G309="","",'Sundry Debtor'!G309)</f>
        <v/>
      </c>
      <c r="B303" s="35" t="str">
        <f>IF('Sundry Debtor'!C309="","",IF('Sundry Debtor'!G309&lt;70000,'Sundry Debtor'!C309,""))</f>
        <v/>
      </c>
      <c r="C303" s="34" t="str">
        <f>IF('Sundry Debtor'!C309="","",IF('Sundry Debtor'!G309&gt;69999,'Sundry Debtor'!C309,""))</f>
        <v/>
      </c>
      <c r="D303" s="34" t="str">
        <f>IF('Sundry Debtor'!D309="","",'Sundry Debtor'!D309)</f>
        <v/>
      </c>
      <c r="E303" s="34" t="str">
        <f>IF('Sundry Debtor'!F309="","",'Sundry Debtor'!F309)</f>
        <v/>
      </c>
      <c r="F303" s="98" t="str">
        <f>IF('Sundry Debtor'!I309="","",IF('Sundry Debtor'!J309="D",'Sundry Debtor'!I309,""))</f>
        <v/>
      </c>
      <c r="G303" s="98" t="str">
        <f>IF('Sundry Debtor'!I309="","",IF('Sundry Debtor'!J309="C",'Sundry Debtor'!I309,""))</f>
        <v/>
      </c>
      <c r="H303" s="34" t="str">
        <f t="shared" si="15"/>
        <v/>
      </c>
      <c r="I303" s="34" t="str">
        <f t="shared" si="16"/>
        <v/>
      </c>
      <c r="J303" s="34"/>
      <c r="K303" s="29" t="str">
        <f>IF('Sundry Debtor'!K309="","",CONCATENATE('Sundry Debtor'!K309," ",'Sundry Debtor'!O309))</f>
        <v/>
      </c>
    </row>
    <row r="304" spans="1:11" x14ac:dyDescent="0.2">
      <c r="A304" s="35" t="str">
        <f>IF('Sundry Debtor'!G310="","",'Sundry Debtor'!G310)</f>
        <v/>
      </c>
      <c r="B304" s="35" t="str">
        <f>IF('Sundry Debtor'!C310="","",IF('Sundry Debtor'!G310&lt;70000,'Sundry Debtor'!C310,""))</f>
        <v/>
      </c>
      <c r="C304" s="34" t="str">
        <f>IF('Sundry Debtor'!C310="","",IF('Sundry Debtor'!G310&gt;69999,'Sundry Debtor'!C310,""))</f>
        <v/>
      </c>
      <c r="D304" s="34" t="str">
        <f>IF('Sundry Debtor'!D310="","",'Sundry Debtor'!D310)</f>
        <v/>
      </c>
      <c r="E304" s="34" t="str">
        <f>IF('Sundry Debtor'!F310="","",'Sundry Debtor'!F310)</f>
        <v/>
      </c>
      <c r="F304" s="98" t="str">
        <f>IF('Sundry Debtor'!I310="","",IF('Sundry Debtor'!J310="D",'Sundry Debtor'!I310,""))</f>
        <v/>
      </c>
      <c r="G304" s="98" t="str">
        <f>IF('Sundry Debtor'!I310="","",IF('Sundry Debtor'!J310="C",'Sundry Debtor'!I310,""))</f>
        <v/>
      </c>
      <c r="H304" s="34" t="str">
        <f t="shared" si="15"/>
        <v/>
      </c>
      <c r="I304" s="34" t="str">
        <f t="shared" si="16"/>
        <v/>
      </c>
      <c r="J304" s="34"/>
      <c r="K304" s="29" t="str">
        <f>IF('Sundry Debtor'!K310="","",CONCATENATE('Sundry Debtor'!K310," ",'Sundry Debtor'!O310))</f>
        <v/>
      </c>
    </row>
    <row r="305" spans="1:11" x14ac:dyDescent="0.2">
      <c r="A305" s="35" t="str">
        <f>IF('Sundry Debtor'!G311="","",'Sundry Debtor'!G311)</f>
        <v/>
      </c>
      <c r="B305" s="35" t="str">
        <f>IF('Sundry Debtor'!C311="","",IF('Sundry Debtor'!G311&lt;70000,'Sundry Debtor'!C311,""))</f>
        <v/>
      </c>
      <c r="C305" s="34" t="str">
        <f>IF('Sundry Debtor'!C311="","",IF('Sundry Debtor'!G311&gt;69999,'Sundry Debtor'!C311,""))</f>
        <v/>
      </c>
      <c r="D305" s="34" t="str">
        <f>IF('Sundry Debtor'!D311="","",'Sundry Debtor'!D311)</f>
        <v/>
      </c>
      <c r="E305" s="34" t="str">
        <f>IF('Sundry Debtor'!F311="","",'Sundry Debtor'!F311)</f>
        <v/>
      </c>
      <c r="F305" s="98" t="str">
        <f>IF('Sundry Debtor'!I311="","",IF('Sundry Debtor'!J311="D",'Sundry Debtor'!I311,""))</f>
        <v/>
      </c>
      <c r="G305" s="98" t="str">
        <f>IF('Sundry Debtor'!I311="","",IF('Sundry Debtor'!J311="C",'Sundry Debtor'!I311,""))</f>
        <v/>
      </c>
      <c r="H305" s="34" t="str">
        <f t="shared" si="15"/>
        <v/>
      </c>
      <c r="I305" s="34" t="str">
        <f t="shared" si="16"/>
        <v/>
      </c>
      <c r="J305" s="34"/>
      <c r="K305" s="29" t="str">
        <f>IF('Sundry Debtor'!K311="","",CONCATENATE('Sundry Debtor'!K311," ",'Sundry Debtor'!O311))</f>
        <v/>
      </c>
    </row>
    <row r="306" spans="1:11" x14ac:dyDescent="0.2">
      <c r="A306" s="35" t="str">
        <f>IF('Sundry Debtor'!G312="","",'Sundry Debtor'!G312)</f>
        <v/>
      </c>
      <c r="B306" s="35" t="str">
        <f>IF('Sundry Debtor'!C312="","",IF('Sundry Debtor'!G312&lt;70000,'Sundry Debtor'!C312,""))</f>
        <v/>
      </c>
      <c r="C306" s="34" t="str">
        <f>IF('Sundry Debtor'!C312="","",IF('Sundry Debtor'!G312&gt;69999,'Sundry Debtor'!C312,""))</f>
        <v/>
      </c>
      <c r="D306" s="34" t="str">
        <f>IF('Sundry Debtor'!D312="","",'Sundry Debtor'!D312)</f>
        <v/>
      </c>
      <c r="E306" s="34" t="str">
        <f>IF('Sundry Debtor'!F312="","",'Sundry Debtor'!F312)</f>
        <v/>
      </c>
      <c r="F306" s="98" t="str">
        <f>IF('Sundry Debtor'!I312="","",IF('Sundry Debtor'!J312="D",'Sundry Debtor'!I312,""))</f>
        <v/>
      </c>
      <c r="G306" s="98" t="str">
        <f>IF('Sundry Debtor'!I312="","",IF('Sundry Debtor'!J312="C",'Sundry Debtor'!I312,""))</f>
        <v/>
      </c>
      <c r="H306" s="34" t="str">
        <f t="shared" si="15"/>
        <v/>
      </c>
      <c r="I306" s="34" t="str">
        <f t="shared" si="16"/>
        <v/>
      </c>
      <c r="J306" s="34"/>
      <c r="K306" s="29" t="str">
        <f>IF('Sundry Debtor'!K312="","",CONCATENATE('Sundry Debtor'!K312," ",'Sundry Debtor'!O312))</f>
        <v/>
      </c>
    </row>
    <row r="307" spans="1:11" x14ac:dyDescent="0.2">
      <c r="A307" s="35" t="str">
        <f>IF('Sundry Debtor'!G313="","",'Sundry Debtor'!G313)</f>
        <v/>
      </c>
      <c r="B307" s="35" t="str">
        <f>IF('Sundry Debtor'!C313="","",IF('Sundry Debtor'!G313&lt;70000,'Sundry Debtor'!C313,""))</f>
        <v/>
      </c>
      <c r="C307" s="34" t="str">
        <f>IF('Sundry Debtor'!C313="","",IF('Sundry Debtor'!G313&gt;69999,'Sundry Debtor'!C313,""))</f>
        <v/>
      </c>
      <c r="D307" s="34" t="str">
        <f>IF('Sundry Debtor'!D313="","",'Sundry Debtor'!D313)</f>
        <v/>
      </c>
      <c r="E307" s="34" t="str">
        <f>IF('Sundry Debtor'!F313="","",'Sundry Debtor'!F313)</f>
        <v/>
      </c>
      <c r="F307" s="98" t="str">
        <f>IF('Sundry Debtor'!I313="","",IF('Sundry Debtor'!J313="D",'Sundry Debtor'!I313,""))</f>
        <v/>
      </c>
      <c r="G307" s="98" t="str">
        <f>IF('Sundry Debtor'!I313="","",IF('Sundry Debtor'!J313="C",'Sundry Debtor'!I313,""))</f>
        <v/>
      </c>
      <c r="H307" s="34" t="str">
        <f t="shared" si="15"/>
        <v/>
      </c>
      <c r="I307" s="34" t="str">
        <f t="shared" si="16"/>
        <v/>
      </c>
      <c r="J307" s="34"/>
      <c r="K307" s="29" t="str">
        <f>IF('Sundry Debtor'!K313="","",CONCATENATE('Sundry Debtor'!K313," ",'Sundry Debtor'!O313))</f>
        <v/>
      </c>
    </row>
    <row r="308" spans="1:11" x14ac:dyDescent="0.2">
      <c r="A308" s="35" t="str">
        <f>IF('Sundry Debtor'!G314="","",'Sundry Debtor'!G314)</f>
        <v/>
      </c>
      <c r="B308" s="35" t="str">
        <f>IF('Sundry Debtor'!C314="","",IF('Sundry Debtor'!G314&lt;70000,'Sundry Debtor'!C314,""))</f>
        <v/>
      </c>
      <c r="C308" s="34" t="str">
        <f>IF('Sundry Debtor'!C314="","",IF('Sundry Debtor'!G314&gt;69999,'Sundry Debtor'!C314,""))</f>
        <v/>
      </c>
      <c r="D308" s="34" t="str">
        <f>IF('Sundry Debtor'!D314="","",'Sundry Debtor'!D314)</f>
        <v/>
      </c>
      <c r="E308" s="34" t="str">
        <f>IF('Sundry Debtor'!F314="","",'Sundry Debtor'!F314)</f>
        <v/>
      </c>
      <c r="F308" s="98" t="str">
        <f>IF('Sundry Debtor'!I314="","",IF('Sundry Debtor'!J314="D",'Sundry Debtor'!I314,""))</f>
        <v/>
      </c>
      <c r="G308" s="98" t="str">
        <f>IF('Sundry Debtor'!I314="","",IF('Sundry Debtor'!J314="C",'Sundry Debtor'!I314,""))</f>
        <v/>
      </c>
      <c r="H308" s="34" t="str">
        <f t="shared" si="15"/>
        <v/>
      </c>
      <c r="I308" s="34" t="str">
        <f t="shared" si="16"/>
        <v/>
      </c>
      <c r="J308" s="34"/>
      <c r="K308" s="29" t="str">
        <f>IF('Sundry Debtor'!K314="","",CONCATENATE('Sundry Debtor'!K314," ",'Sundry Debtor'!O314))</f>
        <v/>
      </c>
    </row>
    <row r="309" spans="1:11" x14ac:dyDescent="0.2">
      <c r="A309" s="35" t="str">
        <f>IF('Sundry Debtor'!G315="","",'Sundry Debtor'!G315)</f>
        <v/>
      </c>
      <c r="B309" s="35" t="str">
        <f>IF('Sundry Debtor'!C315="","",IF('Sundry Debtor'!G315&lt;70000,'Sundry Debtor'!C315,""))</f>
        <v/>
      </c>
      <c r="C309" s="34" t="str">
        <f>IF('Sundry Debtor'!C315="","",IF('Sundry Debtor'!G315&gt;69999,'Sundry Debtor'!C315,""))</f>
        <v/>
      </c>
      <c r="D309" s="34" t="str">
        <f>IF('Sundry Debtor'!D315="","",'Sundry Debtor'!D315)</f>
        <v/>
      </c>
      <c r="E309" s="34" t="str">
        <f>IF('Sundry Debtor'!F315="","",'Sundry Debtor'!F315)</f>
        <v/>
      </c>
      <c r="F309" s="98" t="str">
        <f>IF('Sundry Debtor'!I315="","",IF('Sundry Debtor'!J315="D",'Sundry Debtor'!I315,""))</f>
        <v/>
      </c>
      <c r="G309" s="98" t="str">
        <f>IF('Sundry Debtor'!I315="","",IF('Sundry Debtor'!J315="C",'Sundry Debtor'!I315,""))</f>
        <v/>
      </c>
      <c r="H309" s="34" t="str">
        <f t="shared" si="15"/>
        <v/>
      </c>
      <c r="I309" s="34" t="str">
        <f t="shared" si="16"/>
        <v/>
      </c>
      <c r="J309" s="34"/>
      <c r="K309" s="29" t="str">
        <f>IF('Sundry Debtor'!K315="","",CONCATENATE('Sundry Debtor'!K315," ",'Sundry Debtor'!O315))</f>
        <v/>
      </c>
    </row>
    <row r="310" spans="1:11" x14ac:dyDescent="0.2">
      <c r="A310" s="35" t="str">
        <f>IF('Sundry Debtor'!G316="","",'Sundry Debtor'!G316)</f>
        <v/>
      </c>
      <c r="B310" s="35" t="str">
        <f>IF('Sundry Debtor'!C316="","",IF('Sundry Debtor'!G316&lt;70000,'Sundry Debtor'!C316,""))</f>
        <v/>
      </c>
      <c r="C310" s="34" t="str">
        <f>IF('Sundry Debtor'!C316="","",IF('Sundry Debtor'!G316&gt;69999,'Sundry Debtor'!C316,""))</f>
        <v/>
      </c>
      <c r="D310" s="34" t="str">
        <f>IF('Sundry Debtor'!D316="","",'Sundry Debtor'!D316)</f>
        <v/>
      </c>
      <c r="E310" s="34" t="str">
        <f>IF('Sundry Debtor'!F316="","",'Sundry Debtor'!F316)</f>
        <v/>
      </c>
      <c r="F310" s="98" t="str">
        <f>IF('Sundry Debtor'!I316="","",IF('Sundry Debtor'!J316="D",'Sundry Debtor'!I316,""))</f>
        <v/>
      </c>
      <c r="G310" s="98" t="str">
        <f>IF('Sundry Debtor'!I316="","",IF('Sundry Debtor'!J316="C",'Sundry Debtor'!I316,""))</f>
        <v/>
      </c>
      <c r="H310" s="34" t="str">
        <f t="shared" si="15"/>
        <v/>
      </c>
      <c r="I310" s="34" t="str">
        <f t="shared" si="16"/>
        <v/>
      </c>
      <c r="J310" s="34"/>
      <c r="K310" s="29" t="str">
        <f>IF('Sundry Debtor'!K316="","",CONCATENATE('Sundry Debtor'!K316," ",'Sundry Debtor'!O316))</f>
        <v/>
      </c>
    </row>
    <row r="311" spans="1:11" x14ac:dyDescent="0.2">
      <c r="A311" s="35" t="str">
        <f>IF('Sundry Debtor'!G317="","",'Sundry Debtor'!G317)</f>
        <v/>
      </c>
      <c r="B311" s="35" t="str">
        <f>IF('Sundry Debtor'!C317="","",IF('Sundry Debtor'!G317&lt;70000,'Sundry Debtor'!C317,""))</f>
        <v/>
      </c>
      <c r="C311" s="34" t="str">
        <f>IF('Sundry Debtor'!C317="","",IF('Sundry Debtor'!G317&gt;69999,'Sundry Debtor'!C317,""))</f>
        <v/>
      </c>
      <c r="D311" s="34" t="str">
        <f>IF('Sundry Debtor'!D317="","",'Sundry Debtor'!D317)</f>
        <v/>
      </c>
      <c r="E311" s="34" t="str">
        <f>IF('Sundry Debtor'!F317="","",'Sundry Debtor'!F317)</f>
        <v/>
      </c>
      <c r="F311" s="98" t="str">
        <f>IF('Sundry Debtor'!I317="","",IF('Sundry Debtor'!J317="D",'Sundry Debtor'!I317,""))</f>
        <v/>
      </c>
      <c r="G311" s="98" t="str">
        <f>IF('Sundry Debtor'!I317="","",IF('Sundry Debtor'!J317="C",'Sundry Debtor'!I317,""))</f>
        <v/>
      </c>
      <c r="H311" s="34" t="str">
        <f t="shared" si="15"/>
        <v/>
      </c>
      <c r="I311" s="34" t="str">
        <f t="shared" si="16"/>
        <v/>
      </c>
      <c r="J311" s="34"/>
      <c r="K311" s="29" t="str">
        <f>IF('Sundry Debtor'!K317="","",CONCATENATE('Sundry Debtor'!K317," ",'Sundry Debtor'!O317))</f>
        <v/>
      </c>
    </row>
    <row r="312" spans="1:11" x14ac:dyDescent="0.2">
      <c r="A312" s="35" t="str">
        <f>IF('Sundry Debtor'!G318="","",'Sundry Debtor'!G318)</f>
        <v/>
      </c>
      <c r="B312" s="35" t="str">
        <f>IF('Sundry Debtor'!C318="","",IF('Sundry Debtor'!G318&lt;70000,'Sundry Debtor'!C318,""))</f>
        <v/>
      </c>
      <c r="C312" s="34" t="str">
        <f>IF('Sundry Debtor'!C318="","",IF('Sundry Debtor'!G318&gt;69999,'Sundry Debtor'!C318,""))</f>
        <v/>
      </c>
      <c r="D312" s="34" t="str">
        <f>IF('Sundry Debtor'!D318="","",'Sundry Debtor'!D318)</f>
        <v/>
      </c>
      <c r="E312" s="34" t="str">
        <f>IF('Sundry Debtor'!F318="","",'Sundry Debtor'!F318)</f>
        <v/>
      </c>
      <c r="F312" s="98" t="str">
        <f>IF('Sundry Debtor'!I318="","",IF('Sundry Debtor'!J318="D",'Sundry Debtor'!I318,""))</f>
        <v/>
      </c>
      <c r="G312" s="98" t="str">
        <f>IF('Sundry Debtor'!I318="","",IF('Sundry Debtor'!J318="C",'Sundry Debtor'!I318,""))</f>
        <v/>
      </c>
      <c r="H312" s="34" t="str">
        <f t="shared" si="15"/>
        <v/>
      </c>
      <c r="I312" s="34" t="str">
        <f t="shared" si="16"/>
        <v/>
      </c>
      <c r="J312" s="34"/>
      <c r="K312" s="29" t="str">
        <f>IF('Sundry Debtor'!K318="","",CONCATENATE('Sundry Debtor'!K318," ",'Sundry Debtor'!O318))</f>
        <v/>
      </c>
    </row>
    <row r="313" spans="1:11" x14ac:dyDescent="0.2">
      <c r="A313" s="35" t="str">
        <f>IF('Sundry Debtor'!G319="","",'Sundry Debtor'!G319)</f>
        <v/>
      </c>
      <c r="B313" s="35" t="str">
        <f>IF('Sundry Debtor'!C319="","",IF('Sundry Debtor'!G319&lt;70000,'Sundry Debtor'!C319,""))</f>
        <v/>
      </c>
      <c r="C313" s="34" t="str">
        <f>IF('Sundry Debtor'!C319="","",IF('Sundry Debtor'!G319&gt;69999,'Sundry Debtor'!C319,""))</f>
        <v/>
      </c>
      <c r="D313" s="34" t="str">
        <f>IF('Sundry Debtor'!D319="","",'Sundry Debtor'!D319)</f>
        <v/>
      </c>
      <c r="E313" s="34" t="str">
        <f>IF('Sundry Debtor'!F319="","",'Sundry Debtor'!F319)</f>
        <v/>
      </c>
      <c r="F313" s="98" t="str">
        <f>IF('Sundry Debtor'!I319="","",IF('Sundry Debtor'!J319="D",'Sundry Debtor'!I319,""))</f>
        <v/>
      </c>
      <c r="G313" s="98" t="str">
        <f>IF('Sundry Debtor'!I319="","",IF('Sundry Debtor'!J319="C",'Sundry Debtor'!I319,""))</f>
        <v/>
      </c>
      <c r="H313" s="34" t="str">
        <f t="shared" si="15"/>
        <v/>
      </c>
      <c r="I313" s="34" t="str">
        <f t="shared" si="16"/>
        <v/>
      </c>
      <c r="J313" s="34"/>
      <c r="K313" s="29" t="str">
        <f>IF('Sundry Debtor'!K319="","",CONCATENATE('Sundry Debtor'!K319," ",'Sundry Debtor'!O319))</f>
        <v/>
      </c>
    </row>
    <row r="314" spans="1:11" x14ac:dyDescent="0.2">
      <c r="A314" s="35" t="str">
        <f>IF('Sundry Debtor'!G320="","",'Sundry Debtor'!G320)</f>
        <v/>
      </c>
      <c r="B314" s="35" t="str">
        <f>IF('Sundry Debtor'!C320="","",IF('Sundry Debtor'!G320&lt;70000,'Sundry Debtor'!C320,""))</f>
        <v/>
      </c>
      <c r="C314" s="34" t="str">
        <f>IF('Sundry Debtor'!C320="","",IF('Sundry Debtor'!G320&gt;69999,'Sundry Debtor'!C320,""))</f>
        <v/>
      </c>
      <c r="D314" s="34" t="str">
        <f>IF('Sundry Debtor'!D320="","",'Sundry Debtor'!D320)</f>
        <v/>
      </c>
      <c r="E314" s="34" t="str">
        <f>IF('Sundry Debtor'!F320="","",'Sundry Debtor'!F320)</f>
        <v/>
      </c>
      <c r="F314" s="98" t="str">
        <f>IF('Sundry Debtor'!I320="","",IF('Sundry Debtor'!J320="D",'Sundry Debtor'!I320,""))</f>
        <v/>
      </c>
      <c r="G314" s="98" t="str">
        <f>IF('Sundry Debtor'!I320="","",IF('Sundry Debtor'!J320="C",'Sundry Debtor'!I320,""))</f>
        <v/>
      </c>
      <c r="H314" s="34" t="str">
        <f t="shared" si="15"/>
        <v/>
      </c>
      <c r="I314" s="34" t="str">
        <f t="shared" si="16"/>
        <v/>
      </c>
      <c r="J314" s="34"/>
      <c r="K314" s="29" t="str">
        <f>IF('Sundry Debtor'!K320="","",CONCATENATE('Sundry Debtor'!K320," ",'Sundry Debtor'!O320))</f>
        <v/>
      </c>
    </row>
    <row r="315" spans="1:11" x14ac:dyDescent="0.2">
      <c r="A315" s="35" t="str">
        <f>IF('Sundry Debtor'!G321="","",'Sundry Debtor'!G321)</f>
        <v/>
      </c>
      <c r="B315" s="35" t="str">
        <f>IF('Sundry Debtor'!C321="","",IF('Sundry Debtor'!G321&lt;70000,'Sundry Debtor'!C321,""))</f>
        <v/>
      </c>
      <c r="C315" s="34" t="str">
        <f>IF('Sundry Debtor'!C321="","",IF('Sundry Debtor'!G321&gt;69999,'Sundry Debtor'!C321,""))</f>
        <v/>
      </c>
      <c r="D315" s="34" t="str">
        <f>IF('Sundry Debtor'!D321="","",'Sundry Debtor'!D321)</f>
        <v/>
      </c>
      <c r="E315" s="34" t="str">
        <f>IF('Sundry Debtor'!F321="","",'Sundry Debtor'!F321)</f>
        <v/>
      </c>
      <c r="F315" s="98" t="str">
        <f>IF('Sundry Debtor'!I321="","",IF('Sundry Debtor'!J321="D",'Sundry Debtor'!I321,""))</f>
        <v/>
      </c>
      <c r="G315" s="98" t="str">
        <f>IF('Sundry Debtor'!I321="","",IF('Sundry Debtor'!J321="C",'Sundry Debtor'!I321,""))</f>
        <v/>
      </c>
      <c r="H315" s="34" t="str">
        <f t="shared" si="15"/>
        <v/>
      </c>
      <c r="I315" s="34" t="str">
        <f t="shared" si="16"/>
        <v/>
      </c>
      <c r="J315" s="34"/>
      <c r="K315" s="29" t="str">
        <f>IF('Sundry Debtor'!K321="","",CONCATENATE('Sundry Debtor'!K321," ",'Sundry Debtor'!O321))</f>
        <v/>
      </c>
    </row>
    <row r="316" spans="1:11" x14ac:dyDescent="0.2">
      <c r="A316" s="35" t="str">
        <f>IF('Sundry Debtor'!G322="","",'Sundry Debtor'!G322)</f>
        <v/>
      </c>
      <c r="B316" s="35" t="str">
        <f>IF('Sundry Debtor'!C322="","",IF('Sundry Debtor'!G322&lt;70000,'Sundry Debtor'!C322,""))</f>
        <v/>
      </c>
      <c r="C316" s="34" t="str">
        <f>IF('Sundry Debtor'!C322="","",IF('Sundry Debtor'!G322&gt;69999,'Sundry Debtor'!C322,""))</f>
        <v/>
      </c>
      <c r="D316" s="34" t="str">
        <f>IF('Sundry Debtor'!D322="","",'Sundry Debtor'!D322)</f>
        <v/>
      </c>
      <c r="E316" s="34" t="str">
        <f>IF('Sundry Debtor'!F322="","",'Sundry Debtor'!F322)</f>
        <v/>
      </c>
      <c r="F316" s="98" t="str">
        <f>IF('Sundry Debtor'!I322="","",IF('Sundry Debtor'!J322="D",'Sundry Debtor'!I322,""))</f>
        <v/>
      </c>
      <c r="G316" s="98" t="str">
        <f>IF('Sundry Debtor'!I322="","",IF('Sundry Debtor'!J322="C",'Sundry Debtor'!I322,""))</f>
        <v/>
      </c>
      <c r="H316" s="34" t="str">
        <f t="shared" si="15"/>
        <v/>
      </c>
      <c r="I316" s="34" t="str">
        <f t="shared" si="16"/>
        <v/>
      </c>
      <c r="J316" s="34"/>
      <c r="K316" s="29" t="str">
        <f>IF('Sundry Debtor'!K322="","",CONCATENATE('Sundry Debtor'!K322," ",'Sundry Debtor'!O322))</f>
        <v/>
      </c>
    </row>
    <row r="317" spans="1:11" x14ac:dyDescent="0.2">
      <c r="A317" s="35" t="str">
        <f>IF('Sundry Debtor'!G323="","",'Sundry Debtor'!G323)</f>
        <v/>
      </c>
      <c r="B317" s="35" t="str">
        <f>IF('Sundry Debtor'!C323="","",IF('Sundry Debtor'!G323&lt;70000,'Sundry Debtor'!C323,""))</f>
        <v/>
      </c>
      <c r="C317" s="34" t="str">
        <f>IF('Sundry Debtor'!C323="","",IF('Sundry Debtor'!G323&gt;69999,'Sundry Debtor'!C323,""))</f>
        <v/>
      </c>
      <c r="D317" s="34" t="str">
        <f>IF('Sundry Debtor'!D323="","",'Sundry Debtor'!D323)</f>
        <v/>
      </c>
      <c r="E317" s="34" t="str">
        <f>IF('Sundry Debtor'!F323="","",'Sundry Debtor'!F323)</f>
        <v/>
      </c>
      <c r="F317" s="98" t="str">
        <f>IF('Sundry Debtor'!I323="","",IF('Sundry Debtor'!J323="D",'Sundry Debtor'!I323,""))</f>
        <v/>
      </c>
      <c r="G317" s="98" t="str">
        <f>IF('Sundry Debtor'!I323="","",IF('Sundry Debtor'!J323="C",'Sundry Debtor'!I323,""))</f>
        <v/>
      </c>
      <c r="H317" s="34" t="str">
        <f t="shared" si="15"/>
        <v/>
      </c>
      <c r="I317" s="34" t="str">
        <f t="shared" si="16"/>
        <v/>
      </c>
      <c r="J317" s="34"/>
      <c r="K317" s="29" t="str">
        <f>IF('Sundry Debtor'!K323="","",CONCATENATE('Sundry Debtor'!K323," ",'Sundry Debtor'!O323))</f>
        <v/>
      </c>
    </row>
    <row r="318" spans="1:11" x14ac:dyDescent="0.2">
      <c r="A318" s="35" t="str">
        <f>IF('Sundry Debtor'!G324="","",'Sundry Debtor'!G324)</f>
        <v/>
      </c>
      <c r="B318" s="35" t="str">
        <f>IF('Sundry Debtor'!C324="","",IF('Sundry Debtor'!G324&lt;70000,'Sundry Debtor'!C324,""))</f>
        <v/>
      </c>
      <c r="C318" s="34" t="str">
        <f>IF('Sundry Debtor'!C324="","",IF('Sundry Debtor'!G324&gt;69999,'Sundry Debtor'!C324,""))</f>
        <v/>
      </c>
      <c r="D318" s="34" t="str">
        <f>IF('Sundry Debtor'!D324="","",'Sundry Debtor'!D324)</f>
        <v/>
      </c>
      <c r="E318" s="34" t="str">
        <f>IF('Sundry Debtor'!F324="","",'Sundry Debtor'!F324)</f>
        <v/>
      </c>
      <c r="F318" s="98" t="str">
        <f>IF('Sundry Debtor'!I324="","",IF('Sundry Debtor'!J324="D",'Sundry Debtor'!I324,""))</f>
        <v/>
      </c>
      <c r="G318" s="98" t="str">
        <f>IF('Sundry Debtor'!I324="","",IF('Sundry Debtor'!J324="C",'Sundry Debtor'!I324,""))</f>
        <v/>
      </c>
      <c r="H318" s="34" t="str">
        <f t="shared" si="15"/>
        <v/>
      </c>
      <c r="I318" s="34" t="str">
        <f t="shared" si="16"/>
        <v/>
      </c>
      <c r="J318" s="34"/>
      <c r="K318" s="29" t="str">
        <f>IF('Sundry Debtor'!K324="","",CONCATENATE('Sundry Debtor'!K324," ",'Sundry Debtor'!O324))</f>
        <v/>
      </c>
    </row>
    <row r="319" spans="1:11" x14ac:dyDescent="0.2">
      <c r="A319" s="35" t="str">
        <f>IF('Sundry Debtor'!G325="","",'Sundry Debtor'!G325)</f>
        <v/>
      </c>
      <c r="B319" s="35" t="str">
        <f>IF('Sundry Debtor'!C325="","",IF('Sundry Debtor'!G325&lt;70000,'Sundry Debtor'!C325,""))</f>
        <v/>
      </c>
      <c r="C319" s="34" t="str">
        <f>IF('Sundry Debtor'!C325="","",IF('Sundry Debtor'!G325&gt;69999,'Sundry Debtor'!C325,""))</f>
        <v/>
      </c>
      <c r="D319" s="34" t="str">
        <f>IF('Sundry Debtor'!D325="","",'Sundry Debtor'!D325)</f>
        <v/>
      </c>
      <c r="E319" s="34" t="str">
        <f>IF('Sundry Debtor'!F325="","",'Sundry Debtor'!F325)</f>
        <v/>
      </c>
      <c r="F319" s="98" t="str">
        <f>IF('Sundry Debtor'!I325="","",IF('Sundry Debtor'!J325="D",'Sundry Debtor'!I325,""))</f>
        <v/>
      </c>
      <c r="G319" s="98" t="str">
        <f>IF('Sundry Debtor'!I325="","",IF('Sundry Debtor'!J325="C",'Sundry Debtor'!I325,""))</f>
        <v/>
      </c>
      <c r="H319" s="34" t="str">
        <f t="shared" si="15"/>
        <v/>
      </c>
      <c r="I319" s="34" t="str">
        <f t="shared" si="16"/>
        <v/>
      </c>
      <c r="J319" s="34"/>
      <c r="K319" s="29" t="str">
        <f>IF('Sundry Debtor'!K325="","",CONCATENATE('Sundry Debtor'!K325," ",'Sundry Debtor'!O325))</f>
        <v/>
      </c>
    </row>
    <row r="320" spans="1:11" x14ac:dyDescent="0.2">
      <c r="A320" s="35" t="str">
        <f>IF('Sundry Debtor'!G326="","",'Sundry Debtor'!G326)</f>
        <v/>
      </c>
      <c r="B320" s="35" t="str">
        <f>IF('Sundry Debtor'!C326="","",IF('Sundry Debtor'!G326&lt;70000,'Sundry Debtor'!C326,""))</f>
        <v/>
      </c>
      <c r="C320" s="34" t="str">
        <f>IF('Sundry Debtor'!C326="","",IF('Sundry Debtor'!G326&gt;69999,'Sundry Debtor'!C326,""))</f>
        <v/>
      </c>
      <c r="D320" s="34" t="str">
        <f>IF('Sundry Debtor'!D326="","",'Sundry Debtor'!D326)</f>
        <v/>
      </c>
      <c r="E320" s="34" t="str">
        <f>IF('Sundry Debtor'!F326="","",'Sundry Debtor'!F326)</f>
        <v/>
      </c>
      <c r="F320" s="98" t="str">
        <f>IF('Sundry Debtor'!I326="","",IF('Sundry Debtor'!J326="D",'Sundry Debtor'!I326,""))</f>
        <v/>
      </c>
      <c r="G320" s="98" t="str">
        <f>IF('Sundry Debtor'!I326="","",IF('Sundry Debtor'!J326="C",'Sundry Debtor'!I326,""))</f>
        <v/>
      </c>
      <c r="H320" s="34" t="str">
        <f t="shared" si="15"/>
        <v/>
      </c>
      <c r="I320" s="34" t="str">
        <f t="shared" si="16"/>
        <v/>
      </c>
      <c r="J320" s="34"/>
      <c r="K320" s="29" t="str">
        <f>IF('Sundry Debtor'!K326="","",CONCATENATE('Sundry Debtor'!K326," ",'Sundry Debtor'!O326))</f>
        <v/>
      </c>
    </row>
    <row r="321" spans="1:11" x14ac:dyDescent="0.2">
      <c r="A321" s="35" t="str">
        <f>IF('Sundry Debtor'!G327="","",'Sundry Debtor'!G327)</f>
        <v/>
      </c>
      <c r="B321" s="35" t="str">
        <f>IF('Sundry Debtor'!C327="","",IF('Sundry Debtor'!G327&lt;70000,'Sundry Debtor'!C327,""))</f>
        <v/>
      </c>
      <c r="C321" s="34" t="str">
        <f>IF('Sundry Debtor'!C327="","",IF('Sundry Debtor'!G327&gt;69999,'Sundry Debtor'!C327,""))</f>
        <v/>
      </c>
      <c r="D321" s="34" t="str">
        <f>IF('Sundry Debtor'!D327="","",'Sundry Debtor'!D327)</f>
        <v/>
      </c>
      <c r="E321" s="34" t="str">
        <f>IF('Sundry Debtor'!F327="","",'Sundry Debtor'!F327)</f>
        <v/>
      </c>
      <c r="F321" s="98" t="str">
        <f>IF('Sundry Debtor'!I327="","",IF('Sundry Debtor'!J327="D",'Sundry Debtor'!I327,""))</f>
        <v/>
      </c>
      <c r="G321" s="98" t="str">
        <f>IF('Sundry Debtor'!I327="","",IF('Sundry Debtor'!J327="C",'Sundry Debtor'!I327,""))</f>
        <v/>
      </c>
      <c r="H321" s="34" t="str">
        <f t="shared" si="15"/>
        <v/>
      </c>
      <c r="I321" s="34" t="str">
        <f t="shared" si="16"/>
        <v/>
      </c>
      <c r="J321" s="34"/>
      <c r="K321" s="29" t="str">
        <f>IF('Sundry Debtor'!K327="","",CONCATENATE('Sundry Debtor'!K327," ",'Sundry Debtor'!O327))</f>
        <v/>
      </c>
    </row>
    <row r="322" spans="1:11" x14ac:dyDescent="0.2">
      <c r="A322" s="35" t="str">
        <f>IF('Sundry Debtor'!G328="","",'Sundry Debtor'!G328)</f>
        <v/>
      </c>
      <c r="B322" s="35" t="str">
        <f>IF('Sundry Debtor'!C328="","",IF('Sundry Debtor'!G328&lt;70000,'Sundry Debtor'!C328,""))</f>
        <v/>
      </c>
      <c r="C322" s="34" t="str">
        <f>IF('Sundry Debtor'!C328="","",IF('Sundry Debtor'!G328&gt;69999,'Sundry Debtor'!C328,""))</f>
        <v/>
      </c>
      <c r="D322" s="34" t="str">
        <f>IF('Sundry Debtor'!D328="","",'Sundry Debtor'!D328)</f>
        <v/>
      </c>
      <c r="E322" s="34" t="str">
        <f>IF('Sundry Debtor'!F328="","",'Sundry Debtor'!F328)</f>
        <v/>
      </c>
      <c r="F322" s="98" t="str">
        <f>IF('Sundry Debtor'!I328="","",IF('Sundry Debtor'!J328="D",'Sundry Debtor'!I328,""))</f>
        <v/>
      </c>
      <c r="G322" s="98" t="str">
        <f>IF('Sundry Debtor'!I328="","",IF('Sundry Debtor'!J328="C",'Sundry Debtor'!I328,""))</f>
        <v/>
      </c>
      <c r="H322" s="34" t="str">
        <f t="shared" si="15"/>
        <v/>
      </c>
      <c r="I322" s="34" t="str">
        <f t="shared" si="16"/>
        <v/>
      </c>
      <c r="J322" s="34"/>
      <c r="K322" s="29" t="str">
        <f>IF('Sundry Debtor'!K328="","",CONCATENATE('Sundry Debtor'!K328," ",'Sundry Debtor'!O328))</f>
        <v/>
      </c>
    </row>
    <row r="323" spans="1:11" x14ac:dyDescent="0.2">
      <c r="A323" s="35" t="str">
        <f>IF('Sundry Debtor'!G329="","",'Sundry Debtor'!G329)</f>
        <v/>
      </c>
      <c r="B323" s="35" t="str">
        <f>IF('Sundry Debtor'!C329="","",IF('Sundry Debtor'!G329&lt;70000,'Sundry Debtor'!C329,""))</f>
        <v/>
      </c>
      <c r="C323" s="34" t="str">
        <f>IF('Sundry Debtor'!C329="","",IF('Sundry Debtor'!G329&gt;69999,'Sundry Debtor'!C329,""))</f>
        <v/>
      </c>
      <c r="D323" s="34" t="str">
        <f>IF('Sundry Debtor'!D329="","",'Sundry Debtor'!D329)</f>
        <v/>
      </c>
      <c r="E323" s="34" t="str">
        <f>IF('Sundry Debtor'!F329="","",'Sundry Debtor'!F329)</f>
        <v/>
      </c>
      <c r="F323" s="98" t="str">
        <f>IF('Sundry Debtor'!I329="","",IF('Sundry Debtor'!J329="D",'Sundry Debtor'!I329,""))</f>
        <v/>
      </c>
      <c r="G323" s="98" t="str">
        <f>IF('Sundry Debtor'!I329="","",IF('Sundry Debtor'!J329="C",'Sundry Debtor'!I329,""))</f>
        <v/>
      </c>
      <c r="H323" s="34" t="str">
        <f t="shared" si="15"/>
        <v/>
      </c>
      <c r="I323" s="34" t="str">
        <f t="shared" si="16"/>
        <v/>
      </c>
      <c r="J323" s="34"/>
      <c r="K323" s="29" t="str">
        <f>IF('Sundry Debtor'!K329="","",CONCATENATE('Sundry Debtor'!K329," ",'Sundry Debtor'!O329))</f>
        <v/>
      </c>
    </row>
    <row r="324" spans="1:11" x14ac:dyDescent="0.2">
      <c r="A324" s="35" t="str">
        <f>IF('Sundry Debtor'!G330="","",'Sundry Debtor'!G330)</f>
        <v/>
      </c>
      <c r="B324" s="35" t="str">
        <f>IF('Sundry Debtor'!C330="","",IF('Sundry Debtor'!G330&lt;70000,'Sundry Debtor'!C330,""))</f>
        <v/>
      </c>
      <c r="C324" s="34" t="str">
        <f>IF('Sundry Debtor'!C330="","",IF('Sundry Debtor'!G330&gt;69999,'Sundry Debtor'!C330,""))</f>
        <v/>
      </c>
      <c r="D324" s="34" t="str">
        <f>IF('Sundry Debtor'!D330="","",'Sundry Debtor'!D330)</f>
        <v/>
      </c>
      <c r="E324" s="34" t="str">
        <f>IF('Sundry Debtor'!F330="","",'Sundry Debtor'!F330)</f>
        <v/>
      </c>
      <c r="F324" s="98" t="str">
        <f>IF('Sundry Debtor'!I330="","",IF('Sundry Debtor'!J330="D",'Sundry Debtor'!I330,""))</f>
        <v/>
      </c>
      <c r="G324" s="98" t="str">
        <f>IF('Sundry Debtor'!I330="","",IF('Sundry Debtor'!J330="C",'Sundry Debtor'!I330,""))</f>
        <v/>
      </c>
      <c r="H324" s="34" t="str">
        <f t="shared" si="15"/>
        <v/>
      </c>
      <c r="I324" s="34" t="str">
        <f t="shared" si="16"/>
        <v/>
      </c>
      <c r="J324" s="34"/>
      <c r="K324" s="29" t="str">
        <f>IF('Sundry Debtor'!K330="","",CONCATENATE('Sundry Debtor'!K330," ",'Sundry Debtor'!O330))</f>
        <v/>
      </c>
    </row>
    <row r="325" spans="1:11" x14ac:dyDescent="0.2">
      <c r="A325" s="35" t="str">
        <f>IF('Sundry Debtor'!G331="","",'Sundry Debtor'!G331)</f>
        <v/>
      </c>
      <c r="B325" s="35" t="str">
        <f>IF('Sundry Debtor'!C331="","",IF('Sundry Debtor'!G331&lt;70000,'Sundry Debtor'!C331,""))</f>
        <v/>
      </c>
      <c r="C325" s="34" t="str">
        <f>IF('Sundry Debtor'!C331="","",IF('Sundry Debtor'!G331&gt;69999,'Sundry Debtor'!C331,""))</f>
        <v/>
      </c>
      <c r="D325" s="34" t="str">
        <f>IF('Sundry Debtor'!D331="","",'Sundry Debtor'!D331)</f>
        <v/>
      </c>
      <c r="E325" s="34" t="str">
        <f>IF('Sundry Debtor'!F331="","",'Sundry Debtor'!F331)</f>
        <v/>
      </c>
      <c r="F325" s="98" t="str">
        <f>IF('Sundry Debtor'!I331="","",IF('Sundry Debtor'!J331="D",'Sundry Debtor'!I331,""))</f>
        <v/>
      </c>
      <c r="G325" s="98" t="str">
        <f>IF('Sundry Debtor'!I331="","",IF('Sundry Debtor'!J331="C",'Sundry Debtor'!I331,""))</f>
        <v/>
      </c>
      <c r="H325" s="34" t="str">
        <f t="shared" si="15"/>
        <v/>
      </c>
      <c r="I325" s="34" t="str">
        <f t="shared" si="16"/>
        <v/>
      </c>
      <c r="J325" s="34"/>
      <c r="K325" s="29" t="str">
        <f>IF('Sundry Debtor'!K331="","",CONCATENATE('Sundry Debtor'!K331," ",'Sundry Debtor'!O331))</f>
        <v/>
      </c>
    </row>
    <row r="326" spans="1:11" x14ac:dyDescent="0.2">
      <c r="A326" s="35" t="str">
        <f>IF('Sundry Debtor'!G332="","",'Sundry Debtor'!G332)</f>
        <v/>
      </c>
      <c r="B326" s="35" t="str">
        <f>IF('Sundry Debtor'!C332="","",IF('Sundry Debtor'!G332&lt;70000,'Sundry Debtor'!C332,""))</f>
        <v/>
      </c>
      <c r="C326" s="34" t="str">
        <f>IF('Sundry Debtor'!C332="","",IF('Sundry Debtor'!G332&gt;69999,'Sundry Debtor'!C332,""))</f>
        <v/>
      </c>
      <c r="D326" s="34" t="str">
        <f>IF('Sundry Debtor'!D332="","",'Sundry Debtor'!D332)</f>
        <v/>
      </c>
      <c r="E326" s="34" t="str">
        <f>IF('Sundry Debtor'!F332="","",'Sundry Debtor'!F332)</f>
        <v/>
      </c>
      <c r="F326" s="98" t="str">
        <f>IF('Sundry Debtor'!I332="","",IF('Sundry Debtor'!J332="D",'Sundry Debtor'!I332,""))</f>
        <v/>
      </c>
      <c r="G326" s="98" t="str">
        <f>IF('Sundry Debtor'!I332="","",IF('Sundry Debtor'!J332="C",'Sundry Debtor'!I332,""))</f>
        <v/>
      </c>
      <c r="H326" s="34" t="str">
        <f t="shared" si="15"/>
        <v/>
      </c>
      <c r="I326" s="34" t="str">
        <f t="shared" si="16"/>
        <v/>
      </c>
      <c r="J326" s="34"/>
      <c r="K326" s="29" t="str">
        <f>IF('Sundry Debtor'!K332="","",CONCATENATE('Sundry Debtor'!K332," ",'Sundry Debtor'!O332))</f>
        <v/>
      </c>
    </row>
    <row r="327" spans="1:11" x14ac:dyDescent="0.2">
      <c r="A327" s="35" t="str">
        <f>IF('Sundry Debtor'!G333="","",'Sundry Debtor'!G333)</f>
        <v/>
      </c>
      <c r="B327" s="35" t="str">
        <f>IF('Sundry Debtor'!C333="","",IF('Sundry Debtor'!G333&lt;70000,'Sundry Debtor'!C333,""))</f>
        <v/>
      </c>
      <c r="C327" s="34" t="str">
        <f>IF('Sundry Debtor'!C333="","",IF('Sundry Debtor'!G333&gt;69999,'Sundry Debtor'!C333,""))</f>
        <v/>
      </c>
      <c r="D327" s="34" t="str">
        <f>IF('Sundry Debtor'!D333="","",'Sundry Debtor'!D333)</f>
        <v/>
      </c>
      <c r="E327" s="34" t="str">
        <f>IF('Sundry Debtor'!F333="","",'Sundry Debtor'!F333)</f>
        <v/>
      </c>
      <c r="F327" s="98" t="str">
        <f>IF('Sundry Debtor'!I333="","",IF('Sundry Debtor'!J333="D",'Sundry Debtor'!I333,""))</f>
        <v/>
      </c>
      <c r="G327" s="98" t="str">
        <f>IF('Sundry Debtor'!I333="","",IF('Sundry Debtor'!J333="C",'Sundry Debtor'!I333,""))</f>
        <v/>
      </c>
      <c r="H327" s="34" t="str">
        <f t="shared" si="15"/>
        <v/>
      </c>
      <c r="I327" s="34" t="str">
        <f t="shared" si="16"/>
        <v/>
      </c>
      <c r="J327" s="34"/>
      <c r="K327" s="29" t="str">
        <f>IF('Sundry Debtor'!K333="","",CONCATENATE('Sundry Debtor'!K333," ",'Sundry Debtor'!O333))</f>
        <v/>
      </c>
    </row>
    <row r="328" spans="1:11" x14ac:dyDescent="0.2">
      <c r="A328" s="35" t="str">
        <f>IF('Sundry Debtor'!G334="","",'Sundry Debtor'!G334)</f>
        <v/>
      </c>
      <c r="B328" s="35" t="str">
        <f>IF('Sundry Debtor'!C334="","",IF('Sundry Debtor'!G334&lt;70000,'Sundry Debtor'!C334,""))</f>
        <v/>
      </c>
      <c r="C328" s="34" t="str">
        <f>IF('Sundry Debtor'!C334="","",IF('Sundry Debtor'!G334&gt;69999,'Sundry Debtor'!C334,""))</f>
        <v/>
      </c>
      <c r="D328" s="34" t="str">
        <f>IF('Sundry Debtor'!D334="","",'Sundry Debtor'!D334)</f>
        <v/>
      </c>
      <c r="E328" s="34" t="str">
        <f>IF('Sundry Debtor'!F334="","",'Sundry Debtor'!F334)</f>
        <v/>
      </c>
      <c r="F328" s="98" t="str">
        <f>IF('Sundry Debtor'!I334="","",IF('Sundry Debtor'!J334="D",'Sundry Debtor'!I334,""))</f>
        <v/>
      </c>
      <c r="G328" s="98" t="str">
        <f>IF('Sundry Debtor'!I334="","",IF('Sundry Debtor'!J334="C",'Sundry Debtor'!I334,""))</f>
        <v/>
      </c>
      <c r="H328" s="34" t="str">
        <f t="shared" si="15"/>
        <v/>
      </c>
      <c r="I328" s="34" t="str">
        <f t="shared" si="16"/>
        <v/>
      </c>
      <c r="J328" s="34"/>
      <c r="K328" s="29" t="str">
        <f>IF('Sundry Debtor'!K334="","",CONCATENATE('Sundry Debtor'!K334," ",'Sundry Debtor'!O334))</f>
        <v/>
      </c>
    </row>
    <row r="329" spans="1:11" x14ac:dyDescent="0.2">
      <c r="A329" s="35" t="str">
        <f>IF('Sundry Debtor'!G335="","",'Sundry Debtor'!G335)</f>
        <v/>
      </c>
      <c r="B329" s="35" t="str">
        <f>IF('Sundry Debtor'!C335="","",IF('Sundry Debtor'!G335&lt;70000,'Sundry Debtor'!C335,""))</f>
        <v/>
      </c>
      <c r="C329" s="34" t="str">
        <f>IF('Sundry Debtor'!C335="","",IF('Sundry Debtor'!G335&gt;69999,'Sundry Debtor'!C335,""))</f>
        <v/>
      </c>
      <c r="D329" s="34" t="str">
        <f>IF('Sundry Debtor'!D335="","",'Sundry Debtor'!D335)</f>
        <v/>
      </c>
      <c r="E329" s="34" t="str">
        <f>IF('Sundry Debtor'!F335="","",'Sundry Debtor'!F335)</f>
        <v/>
      </c>
      <c r="F329" s="98" t="str">
        <f>IF('Sundry Debtor'!I335="","",IF('Sundry Debtor'!J335="D",'Sundry Debtor'!I335,""))</f>
        <v/>
      </c>
      <c r="G329" s="98" t="str">
        <f>IF('Sundry Debtor'!I335="","",IF('Sundry Debtor'!J335="C",'Sundry Debtor'!I335,""))</f>
        <v/>
      </c>
      <c r="H329" s="34" t="str">
        <f t="shared" si="15"/>
        <v/>
      </c>
      <c r="I329" s="34" t="str">
        <f t="shared" si="16"/>
        <v/>
      </c>
      <c r="J329" s="34"/>
      <c r="K329" s="29" t="str">
        <f>IF('Sundry Debtor'!K335="","",CONCATENATE('Sundry Debtor'!K335," ",'Sundry Debtor'!O335))</f>
        <v/>
      </c>
    </row>
    <row r="330" spans="1:11" x14ac:dyDescent="0.2">
      <c r="A330" s="35" t="str">
        <f>IF('Sundry Debtor'!G336="","",'Sundry Debtor'!G336)</f>
        <v/>
      </c>
      <c r="B330" s="35" t="str">
        <f>IF('Sundry Debtor'!C336="","",IF('Sundry Debtor'!G336&lt;70000,'Sundry Debtor'!C336,""))</f>
        <v/>
      </c>
      <c r="C330" s="34" t="str">
        <f>IF('Sundry Debtor'!C336="","",IF('Sundry Debtor'!G336&gt;69999,'Sundry Debtor'!C336,""))</f>
        <v/>
      </c>
      <c r="D330" s="34" t="str">
        <f>IF('Sundry Debtor'!D336="","",'Sundry Debtor'!D336)</f>
        <v/>
      </c>
      <c r="E330" s="34" t="str">
        <f>IF('Sundry Debtor'!F336="","",'Sundry Debtor'!F336)</f>
        <v/>
      </c>
      <c r="F330" s="98" t="str">
        <f>IF('Sundry Debtor'!I336="","",IF('Sundry Debtor'!J336="D",'Sundry Debtor'!I336,""))</f>
        <v/>
      </c>
      <c r="G330" s="98" t="str">
        <f>IF('Sundry Debtor'!I336="","",IF('Sundry Debtor'!J336="C",'Sundry Debtor'!I336,""))</f>
        <v/>
      </c>
      <c r="H330" s="34" t="str">
        <f t="shared" si="15"/>
        <v/>
      </c>
      <c r="I330" s="34" t="str">
        <f t="shared" si="16"/>
        <v/>
      </c>
      <c r="J330" s="34"/>
      <c r="K330" s="29" t="str">
        <f>IF('Sundry Debtor'!K336="","",CONCATENATE('Sundry Debtor'!K336," ",'Sundry Debtor'!O336))</f>
        <v/>
      </c>
    </row>
    <row r="331" spans="1:11" x14ac:dyDescent="0.2">
      <c r="A331" s="35" t="str">
        <f>IF('Sundry Debtor'!G337="","",'Sundry Debtor'!G337)</f>
        <v/>
      </c>
      <c r="B331" s="35" t="str">
        <f>IF('Sundry Debtor'!C337="","",IF('Sundry Debtor'!G337&lt;70000,'Sundry Debtor'!C337,""))</f>
        <v/>
      </c>
      <c r="C331" s="34" t="str">
        <f>IF('Sundry Debtor'!C337="","",IF('Sundry Debtor'!G337&gt;69999,'Sundry Debtor'!C337,""))</f>
        <v/>
      </c>
      <c r="D331" s="34" t="str">
        <f>IF('Sundry Debtor'!D337="","",'Sundry Debtor'!D337)</f>
        <v/>
      </c>
      <c r="E331" s="34" t="str">
        <f>IF('Sundry Debtor'!F337="","",'Sundry Debtor'!F337)</f>
        <v/>
      </c>
      <c r="F331" s="98" t="str">
        <f>IF('Sundry Debtor'!I337="","",IF('Sundry Debtor'!J337="D",'Sundry Debtor'!I337,""))</f>
        <v/>
      </c>
      <c r="G331" s="98" t="str">
        <f>IF('Sundry Debtor'!I337="","",IF('Sundry Debtor'!J337="C",'Sundry Debtor'!I337,""))</f>
        <v/>
      </c>
      <c r="H331" s="34" t="str">
        <f t="shared" si="15"/>
        <v/>
      </c>
      <c r="I331" s="34" t="str">
        <f t="shared" si="16"/>
        <v/>
      </c>
      <c r="J331" s="34"/>
      <c r="K331" s="29" t="str">
        <f>IF('Sundry Debtor'!K337="","",CONCATENATE('Sundry Debtor'!K337," ",'Sundry Debtor'!O337))</f>
        <v/>
      </c>
    </row>
    <row r="332" spans="1:11" x14ac:dyDescent="0.2">
      <c r="A332" s="35" t="str">
        <f>IF('Sundry Debtor'!G338="","",'Sundry Debtor'!G338)</f>
        <v/>
      </c>
      <c r="B332" s="35" t="str">
        <f>IF('Sundry Debtor'!C338="","",IF('Sundry Debtor'!G338&lt;70000,'Sundry Debtor'!C338,""))</f>
        <v/>
      </c>
      <c r="C332" s="34" t="str">
        <f>IF('Sundry Debtor'!C338="","",IF('Sundry Debtor'!G338&gt;69999,'Sundry Debtor'!C338,""))</f>
        <v/>
      </c>
      <c r="D332" s="34" t="str">
        <f>IF('Sundry Debtor'!D338="","",'Sundry Debtor'!D338)</f>
        <v/>
      </c>
      <c r="E332" s="34" t="str">
        <f>IF('Sundry Debtor'!F338="","",'Sundry Debtor'!F338)</f>
        <v/>
      </c>
      <c r="F332" s="98" t="str">
        <f>IF('Sundry Debtor'!I338="","",IF('Sundry Debtor'!J338="D",'Sundry Debtor'!I338,""))</f>
        <v/>
      </c>
      <c r="G332" s="98" t="str">
        <f>IF('Sundry Debtor'!I338="","",IF('Sundry Debtor'!J338="C",'Sundry Debtor'!I338,""))</f>
        <v/>
      </c>
      <c r="H332" s="34" t="str">
        <f t="shared" si="15"/>
        <v/>
      </c>
      <c r="I332" s="34" t="str">
        <f t="shared" si="16"/>
        <v/>
      </c>
      <c r="J332" s="34"/>
      <c r="K332" s="29" t="str">
        <f>IF('Sundry Debtor'!K338="","",CONCATENATE('Sundry Debtor'!K338," ",'Sundry Debtor'!O338))</f>
        <v/>
      </c>
    </row>
    <row r="333" spans="1:11" x14ac:dyDescent="0.2">
      <c r="A333" s="35" t="str">
        <f>IF('Sundry Debtor'!G339="","",'Sundry Debtor'!G339)</f>
        <v/>
      </c>
      <c r="B333" s="35" t="str">
        <f>IF('Sundry Debtor'!C339="","",IF('Sundry Debtor'!G339&lt;70000,'Sundry Debtor'!C339,""))</f>
        <v/>
      </c>
      <c r="C333" s="34" t="str">
        <f>IF('Sundry Debtor'!C339="","",IF('Sundry Debtor'!G339&gt;69999,'Sundry Debtor'!C339,""))</f>
        <v/>
      </c>
      <c r="D333" s="34" t="str">
        <f>IF('Sundry Debtor'!D339="","",'Sundry Debtor'!D339)</f>
        <v/>
      </c>
      <c r="E333" s="34" t="str">
        <f>IF('Sundry Debtor'!F339="","",'Sundry Debtor'!F339)</f>
        <v/>
      </c>
      <c r="F333" s="98" t="str">
        <f>IF('Sundry Debtor'!I339="","",IF('Sundry Debtor'!J339="D",'Sundry Debtor'!I339,""))</f>
        <v/>
      </c>
      <c r="G333" s="98" t="str">
        <f>IF('Sundry Debtor'!I339="","",IF('Sundry Debtor'!J339="C",'Sundry Debtor'!I339,""))</f>
        <v/>
      </c>
      <c r="H333" s="34" t="str">
        <f t="shared" si="15"/>
        <v/>
      </c>
      <c r="I333" s="34" t="str">
        <f t="shared" si="16"/>
        <v/>
      </c>
      <c r="J333" s="34"/>
      <c r="K333" s="29" t="str">
        <f>IF('Sundry Debtor'!K339="","",CONCATENATE('Sundry Debtor'!K339," ",'Sundry Debtor'!O339))</f>
        <v/>
      </c>
    </row>
    <row r="334" spans="1:11" x14ac:dyDescent="0.2">
      <c r="A334" s="35" t="str">
        <f>IF('Sundry Debtor'!G340="","",'Sundry Debtor'!G340)</f>
        <v/>
      </c>
      <c r="B334" s="35" t="str">
        <f>IF('Sundry Debtor'!C340="","",IF('Sundry Debtor'!G340&lt;70000,'Sundry Debtor'!C340,""))</f>
        <v/>
      </c>
      <c r="C334" s="34" t="str">
        <f>IF('Sundry Debtor'!C340="","",IF('Sundry Debtor'!G340&gt;69999,'Sundry Debtor'!C340,""))</f>
        <v/>
      </c>
      <c r="D334" s="34" t="str">
        <f>IF('Sundry Debtor'!D340="","",'Sundry Debtor'!D340)</f>
        <v/>
      </c>
      <c r="E334" s="34" t="str">
        <f>IF('Sundry Debtor'!F340="","",'Sundry Debtor'!F340)</f>
        <v/>
      </c>
      <c r="F334" s="98" t="str">
        <f>IF('Sundry Debtor'!I340="","",IF('Sundry Debtor'!J340="D",'Sundry Debtor'!I340,""))</f>
        <v/>
      </c>
      <c r="G334" s="98" t="str">
        <f>IF('Sundry Debtor'!I340="","",IF('Sundry Debtor'!J340="C",'Sundry Debtor'!I340,""))</f>
        <v/>
      </c>
      <c r="H334" s="34" t="str">
        <f t="shared" si="15"/>
        <v/>
      </c>
      <c r="I334" s="34" t="str">
        <f t="shared" si="16"/>
        <v/>
      </c>
      <c r="J334" s="34"/>
      <c r="K334" s="29" t="str">
        <f>IF('Sundry Debtor'!K340="","",CONCATENATE('Sundry Debtor'!K340," ",'Sundry Debtor'!O340))</f>
        <v/>
      </c>
    </row>
    <row r="335" spans="1:11" x14ac:dyDescent="0.2">
      <c r="A335" s="35" t="str">
        <f>IF('Sundry Debtor'!G341="","",'Sundry Debtor'!G341)</f>
        <v/>
      </c>
      <c r="B335" s="35" t="str">
        <f>IF('Sundry Debtor'!C341="","",IF('Sundry Debtor'!G341&lt;70000,'Sundry Debtor'!C341,""))</f>
        <v/>
      </c>
      <c r="C335" s="34" t="str">
        <f>IF('Sundry Debtor'!C341="","",IF('Sundry Debtor'!G341&gt;69999,'Sundry Debtor'!C341,""))</f>
        <v/>
      </c>
      <c r="D335" s="34" t="str">
        <f>IF('Sundry Debtor'!D341="","",'Sundry Debtor'!D341)</f>
        <v/>
      </c>
      <c r="E335" s="34" t="str">
        <f>IF('Sundry Debtor'!F341="","",'Sundry Debtor'!F341)</f>
        <v/>
      </c>
      <c r="F335" s="98" t="str">
        <f>IF('Sundry Debtor'!I341="","",IF('Sundry Debtor'!J341="D",'Sundry Debtor'!I341,""))</f>
        <v/>
      </c>
      <c r="G335" s="98" t="str">
        <f>IF('Sundry Debtor'!I341="","",IF('Sundry Debtor'!J341="C",'Sundry Debtor'!I341,""))</f>
        <v/>
      </c>
      <c r="H335" s="34" t="str">
        <f t="shared" si="15"/>
        <v/>
      </c>
      <c r="I335" s="34" t="str">
        <f t="shared" si="16"/>
        <v/>
      </c>
      <c r="J335" s="34"/>
      <c r="K335" s="29" t="str">
        <f>IF('Sundry Debtor'!K341="","",CONCATENATE('Sundry Debtor'!K341," ",'Sundry Debtor'!O341))</f>
        <v/>
      </c>
    </row>
    <row r="336" spans="1:11" x14ac:dyDescent="0.2">
      <c r="A336" s="35" t="str">
        <f>IF('Sundry Debtor'!G342="","",'Sundry Debtor'!G342)</f>
        <v/>
      </c>
      <c r="B336" s="35" t="str">
        <f>IF('Sundry Debtor'!C342="","",IF('Sundry Debtor'!G342&lt;70000,'Sundry Debtor'!C342,""))</f>
        <v/>
      </c>
      <c r="C336" s="34" t="str">
        <f>IF('Sundry Debtor'!C342="","",IF('Sundry Debtor'!G342&gt;69999,'Sundry Debtor'!C342,""))</f>
        <v/>
      </c>
      <c r="D336" s="34" t="str">
        <f>IF('Sundry Debtor'!D342="","",'Sundry Debtor'!D342)</f>
        <v/>
      </c>
      <c r="E336" s="34" t="str">
        <f>IF('Sundry Debtor'!F342="","",'Sundry Debtor'!F342)</f>
        <v/>
      </c>
      <c r="F336" s="98" t="str">
        <f>IF('Sundry Debtor'!I342="","",IF('Sundry Debtor'!J342="D",'Sundry Debtor'!I342,""))</f>
        <v/>
      </c>
      <c r="G336" s="98" t="str">
        <f>IF('Sundry Debtor'!I342="","",IF('Sundry Debtor'!J342="C",'Sundry Debtor'!I342,""))</f>
        <v/>
      </c>
      <c r="H336" s="34" t="str">
        <f t="shared" si="15"/>
        <v/>
      </c>
      <c r="I336" s="34" t="str">
        <f t="shared" si="16"/>
        <v/>
      </c>
      <c r="J336" s="34"/>
      <c r="K336" s="29" t="str">
        <f>IF('Sundry Debtor'!K342="","",CONCATENATE('Sundry Debtor'!K342," ",'Sundry Debtor'!O342))</f>
        <v/>
      </c>
    </row>
    <row r="337" spans="1:11" x14ac:dyDescent="0.2">
      <c r="A337" s="35" t="str">
        <f>IF('Sundry Debtor'!G343="","",'Sundry Debtor'!G343)</f>
        <v/>
      </c>
      <c r="B337" s="35" t="str">
        <f>IF('Sundry Debtor'!C343="","",IF('Sundry Debtor'!G343&lt;70000,'Sundry Debtor'!C343,""))</f>
        <v/>
      </c>
      <c r="C337" s="34" t="str">
        <f>IF('Sundry Debtor'!C343="","",IF('Sundry Debtor'!G343&gt;69999,'Sundry Debtor'!C343,""))</f>
        <v/>
      </c>
      <c r="D337" s="34" t="str">
        <f>IF('Sundry Debtor'!D343="","",'Sundry Debtor'!D343)</f>
        <v/>
      </c>
      <c r="E337" s="34" t="str">
        <f>IF('Sundry Debtor'!F343="","",'Sundry Debtor'!F343)</f>
        <v/>
      </c>
      <c r="F337" s="98" t="str">
        <f>IF('Sundry Debtor'!I343="","",IF('Sundry Debtor'!J343="D",'Sundry Debtor'!I343,""))</f>
        <v/>
      </c>
      <c r="G337" s="98" t="str">
        <f>IF('Sundry Debtor'!I343="","",IF('Sundry Debtor'!J343="C",'Sundry Debtor'!I343,""))</f>
        <v/>
      </c>
      <c r="H337" s="34" t="str">
        <f t="shared" si="15"/>
        <v/>
      </c>
      <c r="I337" s="34" t="str">
        <f t="shared" si="16"/>
        <v/>
      </c>
      <c r="J337" s="34"/>
      <c r="K337" s="29" t="str">
        <f>IF('Sundry Debtor'!K343="","",CONCATENATE('Sundry Debtor'!K343," ",'Sundry Debtor'!O343))</f>
        <v/>
      </c>
    </row>
    <row r="338" spans="1:11" x14ac:dyDescent="0.2">
      <c r="A338" s="35" t="str">
        <f>IF('Sundry Debtor'!G344="","",'Sundry Debtor'!G344)</f>
        <v/>
      </c>
      <c r="B338" s="35" t="str">
        <f>IF('Sundry Debtor'!C344="","",IF('Sundry Debtor'!G344&lt;70000,'Sundry Debtor'!C344,""))</f>
        <v/>
      </c>
      <c r="C338" s="34" t="str">
        <f>IF('Sundry Debtor'!C344="","",IF('Sundry Debtor'!G344&gt;69999,'Sundry Debtor'!C344,""))</f>
        <v/>
      </c>
      <c r="D338" s="34" t="str">
        <f>IF('Sundry Debtor'!D344="","",'Sundry Debtor'!D344)</f>
        <v/>
      </c>
      <c r="E338" s="34" t="str">
        <f>IF('Sundry Debtor'!F344="","",'Sundry Debtor'!F344)</f>
        <v/>
      </c>
      <c r="F338" s="98" t="str">
        <f>IF('Sundry Debtor'!I344="","",IF('Sundry Debtor'!J344="D",'Sundry Debtor'!I344,""))</f>
        <v/>
      </c>
      <c r="G338" s="98" t="str">
        <f>IF('Sundry Debtor'!I344="","",IF('Sundry Debtor'!J344="C",'Sundry Debtor'!I344,""))</f>
        <v/>
      </c>
      <c r="H338" s="34" t="str">
        <f t="shared" si="15"/>
        <v/>
      </c>
      <c r="I338" s="34" t="str">
        <f t="shared" si="16"/>
        <v/>
      </c>
      <c r="J338" s="34"/>
      <c r="K338" s="29" t="str">
        <f>IF('Sundry Debtor'!K344="","",CONCATENATE('Sundry Debtor'!K344," ",'Sundry Debtor'!O344))</f>
        <v/>
      </c>
    </row>
    <row r="339" spans="1:11" x14ac:dyDescent="0.2">
      <c r="A339" s="35" t="str">
        <f>IF('Sundry Debtor'!G345="","",'Sundry Debtor'!G345)</f>
        <v/>
      </c>
      <c r="B339" s="35" t="str">
        <f>IF('Sundry Debtor'!C345="","",IF('Sundry Debtor'!G345&lt;70000,'Sundry Debtor'!C345,""))</f>
        <v/>
      </c>
      <c r="C339" s="34" t="str">
        <f>IF('Sundry Debtor'!C345="","",IF('Sundry Debtor'!G345&gt;69999,'Sundry Debtor'!C345,""))</f>
        <v/>
      </c>
      <c r="D339" s="34" t="str">
        <f>IF('Sundry Debtor'!D345="","",'Sundry Debtor'!D345)</f>
        <v/>
      </c>
      <c r="E339" s="34" t="str">
        <f>IF('Sundry Debtor'!F345="","",'Sundry Debtor'!F345)</f>
        <v/>
      </c>
      <c r="F339" s="98" t="str">
        <f>IF('Sundry Debtor'!I345="","",IF('Sundry Debtor'!J345="D",'Sundry Debtor'!I345,""))</f>
        <v/>
      </c>
      <c r="G339" s="98" t="str">
        <f>IF('Sundry Debtor'!I345="","",IF('Sundry Debtor'!J345="C",'Sundry Debtor'!I345,""))</f>
        <v/>
      </c>
      <c r="H339" s="34" t="str">
        <f t="shared" si="15"/>
        <v/>
      </c>
      <c r="I339" s="34" t="str">
        <f t="shared" si="16"/>
        <v/>
      </c>
      <c r="J339" s="34"/>
      <c r="K339" s="29" t="str">
        <f>IF('Sundry Debtor'!K345="","",CONCATENATE('Sundry Debtor'!K345," ",'Sundry Debtor'!O345))</f>
        <v/>
      </c>
    </row>
    <row r="340" spans="1:11" x14ac:dyDescent="0.2">
      <c r="A340" s="35" t="str">
        <f>IF('Sundry Debtor'!G346="","",'Sundry Debtor'!G346)</f>
        <v/>
      </c>
      <c r="B340" s="35" t="str">
        <f>IF('Sundry Debtor'!C346="","",IF('Sundry Debtor'!G346&lt;70000,'Sundry Debtor'!C346,""))</f>
        <v/>
      </c>
      <c r="C340" s="34" t="str">
        <f>IF('Sundry Debtor'!C346="","",IF('Sundry Debtor'!G346&gt;69999,'Sundry Debtor'!C346,""))</f>
        <v/>
      </c>
      <c r="D340" s="34" t="str">
        <f>IF('Sundry Debtor'!D346="","",'Sundry Debtor'!D346)</f>
        <v/>
      </c>
      <c r="E340" s="34" t="str">
        <f>IF('Sundry Debtor'!F346="","",'Sundry Debtor'!F346)</f>
        <v/>
      </c>
      <c r="F340" s="98" t="str">
        <f>IF('Sundry Debtor'!I346="","",IF('Sundry Debtor'!J346="D",'Sundry Debtor'!I346,""))</f>
        <v/>
      </c>
      <c r="G340" s="98" t="str">
        <f>IF('Sundry Debtor'!I346="","",IF('Sundry Debtor'!J346="C",'Sundry Debtor'!I346,""))</f>
        <v/>
      </c>
      <c r="H340" s="34" t="str">
        <f t="shared" si="15"/>
        <v/>
      </c>
      <c r="I340" s="34" t="str">
        <f t="shared" si="16"/>
        <v/>
      </c>
      <c r="J340" s="34"/>
      <c r="K340" s="29" t="str">
        <f>IF('Sundry Debtor'!K346="","",CONCATENATE('Sundry Debtor'!K346," ",'Sundry Debtor'!O346))</f>
        <v/>
      </c>
    </row>
    <row r="341" spans="1:11" x14ac:dyDescent="0.2">
      <c r="A341" s="35" t="str">
        <f>IF('Sundry Debtor'!G347="","",'Sundry Debtor'!G347)</f>
        <v/>
      </c>
      <c r="B341" s="35" t="str">
        <f>IF('Sundry Debtor'!C347="","",IF('Sundry Debtor'!G347&lt;70000,'Sundry Debtor'!C347,""))</f>
        <v/>
      </c>
      <c r="C341" s="34" t="str">
        <f>IF('Sundry Debtor'!C347="","",IF('Sundry Debtor'!G347&gt;69999,'Sundry Debtor'!C347,""))</f>
        <v/>
      </c>
      <c r="D341" s="34" t="str">
        <f>IF('Sundry Debtor'!D347="","",'Sundry Debtor'!D347)</f>
        <v/>
      </c>
      <c r="E341" s="34" t="str">
        <f>IF('Sundry Debtor'!F347="","",'Sundry Debtor'!F347)</f>
        <v/>
      </c>
      <c r="F341" s="98" t="str">
        <f>IF('Sundry Debtor'!I347="","",IF('Sundry Debtor'!J347="D",'Sundry Debtor'!I347,""))</f>
        <v/>
      </c>
      <c r="G341" s="98" t="str">
        <f>IF('Sundry Debtor'!I347="","",IF('Sundry Debtor'!J347="C",'Sundry Debtor'!I347,""))</f>
        <v/>
      </c>
      <c r="H341" s="34" t="str">
        <f t="shared" si="15"/>
        <v/>
      </c>
      <c r="I341" s="34" t="str">
        <f t="shared" si="16"/>
        <v/>
      </c>
      <c r="J341" s="34"/>
      <c r="K341" s="29" t="str">
        <f>IF('Sundry Debtor'!K347="","",CONCATENATE('Sundry Debtor'!K347," ",'Sundry Debtor'!O347))</f>
        <v/>
      </c>
    </row>
    <row r="342" spans="1:11" x14ac:dyDescent="0.2">
      <c r="A342" s="35" t="str">
        <f>IF('Sundry Debtor'!G348="","",'Sundry Debtor'!G348)</f>
        <v/>
      </c>
      <c r="B342" s="35" t="str">
        <f>IF('Sundry Debtor'!C348="","",IF('Sundry Debtor'!G348&lt;70000,'Sundry Debtor'!C348,""))</f>
        <v/>
      </c>
      <c r="C342" s="34" t="str">
        <f>IF('Sundry Debtor'!C348="","",IF('Sundry Debtor'!G348&gt;69999,'Sundry Debtor'!C348,""))</f>
        <v/>
      </c>
      <c r="D342" s="34" t="str">
        <f>IF('Sundry Debtor'!D348="","",'Sundry Debtor'!D348)</f>
        <v/>
      </c>
      <c r="E342" s="34" t="str">
        <f>IF('Sundry Debtor'!F348="","",'Sundry Debtor'!F348)</f>
        <v/>
      </c>
      <c r="F342" s="98" t="str">
        <f>IF('Sundry Debtor'!I348="","",IF('Sundry Debtor'!J348="D",'Sundry Debtor'!I348,""))</f>
        <v/>
      </c>
      <c r="G342" s="98" t="str">
        <f>IF('Sundry Debtor'!I348="","",IF('Sundry Debtor'!J348="C",'Sundry Debtor'!I348,""))</f>
        <v/>
      </c>
      <c r="H342" s="34" t="str">
        <f t="shared" si="15"/>
        <v/>
      </c>
      <c r="I342" s="34" t="str">
        <f t="shared" si="16"/>
        <v/>
      </c>
      <c r="J342" s="34"/>
      <c r="K342" s="29" t="str">
        <f>IF('Sundry Debtor'!K348="","",CONCATENATE('Sundry Debtor'!K348," ",'Sundry Debtor'!O348))</f>
        <v/>
      </c>
    </row>
    <row r="343" spans="1:11" x14ac:dyDescent="0.2">
      <c r="A343" s="35" t="str">
        <f>IF('Sundry Debtor'!G349="","",'Sundry Debtor'!G349)</f>
        <v/>
      </c>
      <c r="B343" s="35" t="str">
        <f>IF('Sundry Debtor'!C349="","",IF('Sundry Debtor'!G349&lt;70000,'Sundry Debtor'!C349,""))</f>
        <v/>
      </c>
      <c r="C343" s="34" t="str">
        <f>IF('Sundry Debtor'!C349="","",IF('Sundry Debtor'!G349&gt;69999,'Sundry Debtor'!C349,""))</f>
        <v/>
      </c>
      <c r="D343" s="34" t="str">
        <f>IF('Sundry Debtor'!D349="","",'Sundry Debtor'!D349)</f>
        <v/>
      </c>
      <c r="E343" s="34" t="str">
        <f>IF('Sundry Debtor'!F349="","",'Sundry Debtor'!F349)</f>
        <v/>
      </c>
      <c r="F343" s="98" t="str">
        <f>IF('Sundry Debtor'!I349="","",IF('Sundry Debtor'!J349="D",'Sundry Debtor'!I349,""))</f>
        <v/>
      </c>
      <c r="G343" s="98" t="str">
        <f>IF('Sundry Debtor'!I349="","",IF('Sundry Debtor'!J349="C",'Sundry Debtor'!I349,""))</f>
        <v/>
      </c>
      <c r="H343" s="34" t="str">
        <f t="shared" si="15"/>
        <v/>
      </c>
      <c r="I343" s="34" t="str">
        <f t="shared" si="16"/>
        <v/>
      </c>
      <c r="J343" s="34"/>
      <c r="K343" s="29" t="str">
        <f>IF('Sundry Debtor'!K349="","",CONCATENATE('Sundry Debtor'!K349," ",'Sundry Debtor'!O349))</f>
        <v/>
      </c>
    </row>
    <row r="344" spans="1:11" x14ac:dyDescent="0.2">
      <c r="A344" s="35" t="str">
        <f>IF('Sundry Debtor'!G350="","",'Sundry Debtor'!G350)</f>
        <v/>
      </c>
      <c r="B344" s="35" t="str">
        <f>IF('Sundry Debtor'!C350="","",IF('Sundry Debtor'!G350&lt;70000,'Sundry Debtor'!C350,""))</f>
        <v/>
      </c>
      <c r="C344" s="34" t="str">
        <f>IF('Sundry Debtor'!C350="","",IF('Sundry Debtor'!G350&gt;69999,'Sundry Debtor'!C350,""))</f>
        <v/>
      </c>
      <c r="D344" s="34" t="str">
        <f>IF('Sundry Debtor'!D350="","",'Sundry Debtor'!D350)</f>
        <v/>
      </c>
      <c r="E344" s="34" t="str">
        <f>IF('Sundry Debtor'!F350="","",'Sundry Debtor'!F350)</f>
        <v/>
      </c>
      <c r="F344" s="98" t="str">
        <f>IF('Sundry Debtor'!I350="","",IF('Sundry Debtor'!J350="D",'Sundry Debtor'!I350,""))</f>
        <v/>
      </c>
      <c r="G344" s="98" t="str">
        <f>IF('Sundry Debtor'!I350="","",IF('Sundry Debtor'!J350="C",'Sundry Debtor'!I350,""))</f>
        <v/>
      </c>
      <c r="H344" s="34" t="str">
        <f t="shared" si="15"/>
        <v/>
      </c>
      <c r="I344" s="34" t="str">
        <f t="shared" si="16"/>
        <v/>
      </c>
      <c r="J344" s="34"/>
      <c r="K344" s="29" t="str">
        <f>IF('Sundry Debtor'!K350="","",CONCATENATE('Sundry Debtor'!K350," ",'Sundry Debtor'!O350))</f>
        <v/>
      </c>
    </row>
    <row r="345" spans="1:11" x14ac:dyDescent="0.2">
      <c r="A345" s="35" t="str">
        <f>IF('Sundry Debtor'!G351="","",'Sundry Debtor'!G351)</f>
        <v/>
      </c>
      <c r="B345" s="35" t="str">
        <f>IF('Sundry Debtor'!C351="","",IF('Sundry Debtor'!G351&lt;70000,'Sundry Debtor'!C351,""))</f>
        <v/>
      </c>
      <c r="C345" s="34" t="str">
        <f>IF('Sundry Debtor'!C351="","",IF('Sundry Debtor'!G351&gt;69999,'Sundry Debtor'!C351,""))</f>
        <v/>
      </c>
      <c r="D345" s="34" t="str">
        <f>IF('Sundry Debtor'!D351="","",'Sundry Debtor'!D351)</f>
        <v/>
      </c>
      <c r="E345" s="34" t="str">
        <f>IF('Sundry Debtor'!F351="","",'Sundry Debtor'!F351)</f>
        <v/>
      </c>
      <c r="F345" s="98" t="str">
        <f>IF('Sundry Debtor'!I351="","",IF('Sundry Debtor'!J351="D",'Sundry Debtor'!I351,""))</f>
        <v/>
      </c>
      <c r="G345" s="98" t="str">
        <f>IF('Sundry Debtor'!I351="","",IF('Sundry Debtor'!J351="C",'Sundry Debtor'!I351,""))</f>
        <v/>
      </c>
      <c r="H345" s="34" t="str">
        <f t="shared" si="15"/>
        <v/>
      </c>
      <c r="I345" s="34" t="str">
        <f t="shared" si="16"/>
        <v/>
      </c>
      <c r="J345" s="34"/>
      <c r="K345" s="29" t="str">
        <f>IF('Sundry Debtor'!K351="","",CONCATENATE('Sundry Debtor'!K351," ",'Sundry Debtor'!O351))</f>
        <v/>
      </c>
    </row>
    <row r="346" spans="1:11" x14ac:dyDescent="0.2">
      <c r="A346" s="35" t="str">
        <f>IF('Sundry Debtor'!G352="","",'Sundry Debtor'!G352)</f>
        <v/>
      </c>
      <c r="B346" s="35" t="str">
        <f>IF('Sundry Debtor'!C352="","",IF('Sundry Debtor'!G352&lt;70000,'Sundry Debtor'!C352,""))</f>
        <v/>
      </c>
      <c r="C346" s="34" t="str">
        <f>IF('Sundry Debtor'!C352="","",IF('Sundry Debtor'!G352&gt;69999,'Sundry Debtor'!C352,""))</f>
        <v/>
      </c>
      <c r="D346" s="34" t="str">
        <f>IF('Sundry Debtor'!D352="","",'Sundry Debtor'!D352)</f>
        <v/>
      </c>
      <c r="E346" s="34" t="str">
        <f>IF('Sundry Debtor'!F352="","",'Sundry Debtor'!F352)</f>
        <v/>
      </c>
      <c r="F346" s="98" t="str">
        <f>IF('Sundry Debtor'!I352="","",IF('Sundry Debtor'!J352="D",'Sundry Debtor'!I352,""))</f>
        <v/>
      </c>
      <c r="G346" s="98" t="str">
        <f>IF('Sundry Debtor'!I352="","",IF('Sundry Debtor'!J352="C",'Sundry Debtor'!I352,""))</f>
        <v/>
      </c>
      <c r="H346" s="34" t="str">
        <f t="shared" ref="H346:H409" si="17">IF(A346="","",IF(OR(A346=96030,A346=96040),"AN",IF(A346=80061,"VN",IF(LEFT(A346,1)="7","AN",IF(LEFT(A346,1)="8","AN","VN")))))</f>
        <v/>
      </c>
      <c r="I346" s="34" t="str">
        <f t="shared" ref="I346:I409" si="18">IF(A346="","",1000)</f>
        <v/>
      </c>
      <c r="J346" s="34"/>
      <c r="K346" s="29" t="str">
        <f>IF('Sundry Debtor'!K352="","",CONCATENATE('Sundry Debtor'!K352," ",'Sundry Debtor'!O352))</f>
        <v/>
      </c>
    </row>
    <row r="347" spans="1:11" x14ac:dyDescent="0.2">
      <c r="A347" s="35" t="str">
        <f>IF('Sundry Debtor'!G353="","",'Sundry Debtor'!G353)</f>
        <v/>
      </c>
      <c r="B347" s="35" t="str">
        <f>IF('Sundry Debtor'!C353="","",IF('Sundry Debtor'!G353&lt;70000,'Sundry Debtor'!C353,""))</f>
        <v/>
      </c>
      <c r="C347" s="34" t="str">
        <f>IF('Sundry Debtor'!C353="","",IF('Sundry Debtor'!G353&gt;69999,'Sundry Debtor'!C353,""))</f>
        <v/>
      </c>
      <c r="D347" s="34" t="str">
        <f>IF('Sundry Debtor'!D353="","",'Sundry Debtor'!D353)</f>
        <v/>
      </c>
      <c r="E347" s="34" t="str">
        <f>IF('Sundry Debtor'!F353="","",'Sundry Debtor'!F353)</f>
        <v/>
      </c>
      <c r="F347" s="98" t="str">
        <f>IF('Sundry Debtor'!I353="","",IF('Sundry Debtor'!J353="D",'Sundry Debtor'!I353,""))</f>
        <v/>
      </c>
      <c r="G347" s="98" t="str">
        <f>IF('Sundry Debtor'!I353="","",IF('Sundry Debtor'!J353="C",'Sundry Debtor'!I353,""))</f>
        <v/>
      </c>
      <c r="H347" s="34" t="str">
        <f t="shared" si="17"/>
        <v/>
      </c>
      <c r="I347" s="34" t="str">
        <f t="shared" si="18"/>
        <v/>
      </c>
      <c r="J347" s="34"/>
      <c r="K347" s="29" t="str">
        <f>IF('Sundry Debtor'!K353="","",CONCATENATE('Sundry Debtor'!K353," ",'Sundry Debtor'!O353))</f>
        <v/>
      </c>
    </row>
    <row r="348" spans="1:11" x14ac:dyDescent="0.2">
      <c r="A348" s="35" t="str">
        <f>IF('Sundry Debtor'!G354="","",'Sundry Debtor'!G354)</f>
        <v/>
      </c>
      <c r="B348" s="35" t="str">
        <f>IF('Sundry Debtor'!C354="","",IF('Sundry Debtor'!G354&lt;70000,'Sundry Debtor'!C354,""))</f>
        <v/>
      </c>
      <c r="C348" s="34" t="str">
        <f>IF('Sundry Debtor'!C354="","",IF('Sundry Debtor'!G354&gt;69999,'Sundry Debtor'!C354,""))</f>
        <v/>
      </c>
      <c r="D348" s="34" t="str">
        <f>IF('Sundry Debtor'!D354="","",'Sundry Debtor'!D354)</f>
        <v/>
      </c>
      <c r="E348" s="34" t="str">
        <f>IF('Sundry Debtor'!F354="","",'Sundry Debtor'!F354)</f>
        <v/>
      </c>
      <c r="F348" s="98" t="str">
        <f>IF('Sundry Debtor'!I354="","",IF('Sundry Debtor'!J354="D",'Sundry Debtor'!I354,""))</f>
        <v/>
      </c>
      <c r="G348" s="98" t="str">
        <f>IF('Sundry Debtor'!I354="","",IF('Sundry Debtor'!J354="C",'Sundry Debtor'!I354,""))</f>
        <v/>
      </c>
      <c r="H348" s="34" t="str">
        <f t="shared" si="17"/>
        <v/>
      </c>
      <c r="I348" s="34" t="str">
        <f t="shared" si="18"/>
        <v/>
      </c>
      <c r="J348" s="34"/>
      <c r="K348" s="29" t="str">
        <f>IF('Sundry Debtor'!K354="","",CONCATENATE('Sundry Debtor'!K354," ",'Sundry Debtor'!O354))</f>
        <v/>
      </c>
    </row>
    <row r="349" spans="1:11" x14ac:dyDescent="0.2">
      <c r="A349" s="35" t="str">
        <f>IF('Sundry Debtor'!G355="","",'Sundry Debtor'!G355)</f>
        <v/>
      </c>
      <c r="B349" s="35" t="str">
        <f>IF('Sundry Debtor'!C355="","",IF('Sundry Debtor'!G355&lt;70000,'Sundry Debtor'!C355,""))</f>
        <v/>
      </c>
      <c r="C349" s="34" t="str">
        <f>IF('Sundry Debtor'!C355="","",IF('Sundry Debtor'!G355&gt;69999,'Sundry Debtor'!C355,""))</f>
        <v/>
      </c>
      <c r="D349" s="34" t="str">
        <f>IF('Sundry Debtor'!D355="","",'Sundry Debtor'!D355)</f>
        <v/>
      </c>
      <c r="E349" s="34" t="str">
        <f>IF('Sundry Debtor'!F355="","",'Sundry Debtor'!F355)</f>
        <v/>
      </c>
      <c r="F349" s="98" t="str">
        <f>IF('Sundry Debtor'!I355="","",IF('Sundry Debtor'!J355="D",'Sundry Debtor'!I355,""))</f>
        <v/>
      </c>
      <c r="G349" s="98" t="str">
        <f>IF('Sundry Debtor'!I355="","",IF('Sundry Debtor'!J355="C",'Sundry Debtor'!I355,""))</f>
        <v/>
      </c>
      <c r="H349" s="34" t="str">
        <f t="shared" si="17"/>
        <v/>
      </c>
      <c r="I349" s="34" t="str">
        <f t="shared" si="18"/>
        <v/>
      </c>
      <c r="J349" s="34"/>
      <c r="K349" s="29" t="str">
        <f>IF('Sundry Debtor'!K355="","",CONCATENATE('Sundry Debtor'!K355," ",'Sundry Debtor'!O355))</f>
        <v/>
      </c>
    </row>
    <row r="350" spans="1:11" x14ac:dyDescent="0.2">
      <c r="A350" s="35" t="str">
        <f>IF('Sundry Debtor'!G356="","",'Sundry Debtor'!G356)</f>
        <v/>
      </c>
      <c r="B350" s="35" t="str">
        <f>IF('Sundry Debtor'!C356="","",IF('Sundry Debtor'!G356&lt;70000,'Sundry Debtor'!C356,""))</f>
        <v/>
      </c>
      <c r="C350" s="34" t="str">
        <f>IF('Sundry Debtor'!C356="","",IF('Sundry Debtor'!G356&gt;69999,'Sundry Debtor'!C356,""))</f>
        <v/>
      </c>
      <c r="D350" s="34" t="str">
        <f>IF('Sundry Debtor'!D356="","",'Sundry Debtor'!D356)</f>
        <v/>
      </c>
      <c r="E350" s="34" t="str">
        <f>IF('Sundry Debtor'!F356="","",'Sundry Debtor'!F356)</f>
        <v/>
      </c>
      <c r="F350" s="98" t="str">
        <f>IF('Sundry Debtor'!I356="","",IF('Sundry Debtor'!J356="D",'Sundry Debtor'!I356,""))</f>
        <v/>
      </c>
      <c r="G350" s="98" t="str">
        <f>IF('Sundry Debtor'!I356="","",IF('Sundry Debtor'!J356="C",'Sundry Debtor'!I356,""))</f>
        <v/>
      </c>
      <c r="H350" s="34" t="str">
        <f t="shared" si="17"/>
        <v/>
      </c>
      <c r="I350" s="34" t="str">
        <f t="shared" si="18"/>
        <v/>
      </c>
      <c r="J350" s="34"/>
      <c r="K350" s="29" t="str">
        <f>IF('Sundry Debtor'!K356="","",CONCATENATE('Sundry Debtor'!K356," ",'Sundry Debtor'!O356))</f>
        <v/>
      </c>
    </row>
    <row r="351" spans="1:11" x14ac:dyDescent="0.2">
      <c r="A351" s="35" t="str">
        <f>IF('Sundry Debtor'!G357="","",'Sundry Debtor'!G357)</f>
        <v/>
      </c>
      <c r="B351" s="35" t="str">
        <f>IF('Sundry Debtor'!C357="","",IF('Sundry Debtor'!G357&lt;70000,'Sundry Debtor'!C357,""))</f>
        <v/>
      </c>
      <c r="C351" s="34" t="str">
        <f>IF('Sundry Debtor'!C357="","",IF('Sundry Debtor'!G357&gt;69999,'Sundry Debtor'!C357,""))</f>
        <v/>
      </c>
      <c r="D351" s="34" t="str">
        <f>IF('Sundry Debtor'!D357="","",'Sundry Debtor'!D357)</f>
        <v/>
      </c>
      <c r="E351" s="34" t="str">
        <f>IF('Sundry Debtor'!F357="","",'Sundry Debtor'!F357)</f>
        <v/>
      </c>
      <c r="F351" s="98" t="str">
        <f>IF('Sundry Debtor'!I357="","",IF('Sundry Debtor'!J357="D",'Sundry Debtor'!I357,""))</f>
        <v/>
      </c>
      <c r="G351" s="98" t="str">
        <f>IF('Sundry Debtor'!I357="","",IF('Sundry Debtor'!J357="C",'Sundry Debtor'!I357,""))</f>
        <v/>
      </c>
      <c r="H351" s="34" t="str">
        <f t="shared" si="17"/>
        <v/>
      </c>
      <c r="I351" s="34" t="str">
        <f t="shared" si="18"/>
        <v/>
      </c>
      <c r="J351" s="34"/>
      <c r="K351" s="29" t="str">
        <f>IF('Sundry Debtor'!K357="","",CONCATENATE('Sundry Debtor'!K357," ",'Sundry Debtor'!O357))</f>
        <v/>
      </c>
    </row>
    <row r="352" spans="1:11" x14ac:dyDescent="0.2">
      <c r="A352" s="35" t="str">
        <f>IF('Sundry Debtor'!G358="","",'Sundry Debtor'!G358)</f>
        <v/>
      </c>
      <c r="B352" s="35" t="str">
        <f>IF('Sundry Debtor'!C358="","",IF('Sundry Debtor'!G358&lt;70000,'Sundry Debtor'!C358,""))</f>
        <v/>
      </c>
      <c r="C352" s="34" t="str">
        <f>IF('Sundry Debtor'!C358="","",IF('Sundry Debtor'!G358&gt;69999,'Sundry Debtor'!C358,""))</f>
        <v/>
      </c>
      <c r="D352" s="34" t="str">
        <f>IF('Sundry Debtor'!D358="","",'Sundry Debtor'!D358)</f>
        <v/>
      </c>
      <c r="E352" s="34" t="str">
        <f>IF('Sundry Debtor'!F358="","",'Sundry Debtor'!F358)</f>
        <v/>
      </c>
      <c r="F352" s="98" t="str">
        <f>IF('Sundry Debtor'!I358="","",IF('Sundry Debtor'!J358="D",'Sundry Debtor'!I358,""))</f>
        <v/>
      </c>
      <c r="G352" s="98" t="str">
        <f>IF('Sundry Debtor'!I358="","",IF('Sundry Debtor'!J358="C",'Sundry Debtor'!I358,""))</f>
        <v/>
      </c>
      <c r="H352" s="34" t="str">
        <f t="shared" si="17"/>
        <v/>
      </c>
      <c r="I352" s="34" t="str">
        <f t="shared" si="18"/>
        <v/>
      </c>
      <c r="J352" s="34"/>
      <c r="K352" s="29" t="str">
        <f>IF('Sundry Debtor'!K358="","",CONCATENATE('Sundry Debtor'!K358," ",'Sundry Debtor'!O358))</f>
        <v/>
      </c>
    </row>
    <row r="353" spans="1:11" x14ac:dyDescent="0.2">
      <c r="A353" s="35" t="str">
        <f>IF('Sundry Debtor'!G359="","",'Sundry Debtor'!G359)</f>
        <v/>
      </c>
      <c r="B353" s="35" t="str">
        <f>IF('Sundry Debtor'!C359="","",IF('Sundry Debtor'!G359&lt;70000,'Sundry Debtor'!C359,""))</f>
        <v/>
      </c>
      <c r="C353" s="34" t="str">
        <f>IF('Sundry Debtor'!C359="","",IF('Sundry Debtor'!G359&gt;69999,'Sundry Debtor'!C359,""))</f>
        <v/>
      </c>
      <c r="D353" s="34" t="str">
        <f>IF('Sundry Debtor'!D359="","",'Sundry Debtor'!D359)</f>
        <v/>
      </c>
      <c r="E353" s="34" t="str">
        <f>IF('Sundry Debtor'!F359="","",'Sundry Debtor'!F359)</f>
        <v/>
      </c>
      <c r="F353" s="98" t="str">
        <f>IF('Sundry Debtor'!I359="","",IF('Sundry Debtor'!J359="D",'Sundry Debtor'!I359,""))</f>
        <v/>
      </c>
      <c r="G353" s="98" t="str">
        <f>IF('Sundry Debtor'!I359="","",IF('Sundry Debtor'!J359="C",'Sundry Debtor'!I359,""))</f>
        <v/>
      </c>
      <c r="H353" s="34" t="str">
        <f t="shared" si="17"/>
        <v/>
      </c>
      <c r="I353" s="34" t="str">
        <f t="shared" si="18"/>
        <v/>
      </c>
      <c r="J353" s="34"/>
      <c r="K353" s="29" t="str">
        <f>IF('Sundry Debtor'!K359="","",CONCATENATE('Sundry Debtor'!K359," ",'Sundry Debtor'!O359))</f>
        <v/>
      </c>
    </row>
    <row r="354" spans="1:11" x14ac:dyDescent="0.2">
      <c r="A354" s="35" t="str">
        <f>IF('Sundry Debtor'!G360="","",'Sundry Debtor'!G360)</f>
        <v/>
      </c>
      <c r="B354" s="35" t="str">
        <f>IF('Sundry Debtor'!C360="","",IF('Sundry Debtor'!G360&lt;70000,'Sundry Debtor'!C360,""))</f>
        <v/>
      </c>
      <c r="C354" s="34" t="str">
        <f>IF('Sundry Debtor'!C360="","",IF('Sundry Debtor'!G360&gt;69999,'Sundry Debtor'!C360,""))</f>
        <v/>
      </c>
      <c r="D354" s="34" t="str">
        <f>IF('Sundry Debtor'!D360="","",'Sundry Debtor'!D360)</f>
        <v/>
      </c>
      <c r="E354" s="34" t="str">
        <f>IF('Sundry Debtor'!F360="","",'Sundry Debtor'!F360)</f>
        <v/>
      </c>
      <c r="F354" s="98" t="str">
        <f>IF('Sundry Debtor'!I360="","",IF('Sundry Debtor'!J360="D",'Sundry Debtor'!I360,""))</f>
        <v/>
      </c>
      <c r="G354" s="98" t="str">
        <f>IF('Sundry Debtor'!I360="","",IF('Sundry Debtor'!J360="C",'Sundry Debtor'!I360,""))</f>
        <v/>
      </c>
      <c r="H354" s="34" t="str">
        <f t="shared" si="17"/>
        <v/>
      </c>
      <c r="I354" s="34" t="str">
        <f t="shared" si="18"/>
        <v/>
      </c>
      <c r="J354" s="34"/>
      <c r="K354" s="29" t="str">
        <f>IF('Sundry Debtor'!K360="","",CONCATENATE('Sundry Debtor'!K360," ",'Sundry Debtor'!O360))</f>
        <v/>
      </c>
    </row>
    <row r="355" spans="1:11" x14ac:dyDescent="0.2">
      <c r="A355" s="35" t="str">
        <f>IF('Sundry Debtor'!G361="","",'Sundry Debtor'!G361)</f>
        <v/>
      </c>
      <c r="B355" s="35" t="str">
        <f>IF('Sundry Debtor'!C361="","",IF('Sundry Debtor'!G361&lt;70000,'Sundry Debtor'!C361,""))</f>
        <v/>
      </c>
      <c r="C355" s="34" t="str">
        <f>IF('Sundry Debtor'!C361="","",IF('Sundry Debtor'!G361&gt;69999,'Sundry Debtor'!C361,""))</f>
        <v/>
      </c>
      <c r="D355" s="34" t="str">
        <f>IF('Sundry Debtor'!D361="","",'Sundry Debtor'!D361)</f>
        <v/>
      </c>
      <c r="E355" s="34" t="str">
        <f>IF('Sundry Debtor'!F361="","",'Sundry Debtor'!F361)</f>
        <v/>
      </c>
      <c r="F355" s="98" t="str">
        <f>IF('Sundry Debtor'!I361="","",IF('Sundry Debtor'!J361="D",'Sundry Debtor'!I361,""))</f>
        <v/>
      </c>
      <c r="G355" s="98" t="str">
        <f>IF('Sundry Debtor'!I361="","",IF('Sundry Debtor'!J361="C",'Sundry Debtor'!I361,""))</f>
        <v/>
      </c>
      <c r="H355" s="34" t="str">
        <f t="shared" si="17"/>
        <v/>
      </c>
      <c r="I355" s="34" t="str">
        <f t="shared" si="18"/>
        <v/>
      </c>
      <c r="J355" s="34"/>
      <c r="K355" s="29" t="str">
        <f>IF('Sundry Debtor'!K361="","",CONCATENATE('Sundry Debtor'!K361," ",'Sundry Debtor'!O361))</f>
        <v/>
      </c>
    </row>
    <row r="356" spans="1:11" x14ac:dyDescent="0.2">
      <c r="A356" s="35" t="str">
        <f>IF('Sundry Debtor'!G362="","",'Sundry Debtor'!G362)</f>
        <v/>
      </c>
      <c r="B356" s="35" t="str">
        <f>IF('Sundry Debtor'!C362="","",IF('Sundry Debtor'!G362&lt;70000,'Sundry Debtor'!C362,""))</f>
        <v/>
      </c>
      <c r="C356" s="34" t="str">
        <f>IF('Sundry Debtor'!C362="","",IF('Sundry Debtor'!G362&gt;69999,'Sundry Debtor'!C362,""))</f>
        <v/>
      </c>
      <c r="D356" s="34" t="str">
        <f>IF('Sundry Debtor'!D362="","",'Sundry Debtor'!D362)</f>
        <v/>
      </c>
      <c r="E356" s="34" t="str">
        <f>IF('Sundry Debtor'!F362="","",'Sundry Debtor'!F362)</f>
        <v/>
      </c>
      <c r="F356" s="98" t="str">
        <f>IF('Sundry Debtor'!I362="","",IF('Sundry Debtor'!J362="D",'Sundry Debtor'!I362,""))</f>
        <v/>
      </c>
      <c r="G356" s="98" t="str">
        <f>IF('Sundry Debtor'!I362="","",IF('Sundry Debtor'!J362="C",'Sundry Debtor'!I362,""))</f>
        <v/>
      </c>
      <c r="H356" s="34" t="str">
        <f t="shared" si="17"/>
        <v/>
      </c>
      <c r="I356" s="34" t="str">
        <f t="shared" si="18"/>
        <v/>
      </c>
      <c r="J356" s="34"/>
      <c r="K356" s="29" t="str">
        <f>IF('Sundry Debtor'!K362="","",CONCATENATE('Sundry Debtor'!K362," ",'Sundry Debtor'!O362))</f>
        <v/>
      </c>
    </row>
    <row r="357" spans="1:11" x14ac:dyDescent="0.2">
      <c r="A357" s="35" t="str">
        <f>IF('Sundry Debtor'!G363="","",'Sundry Debtor'!G363)</f>
        <v/>
      </c>
      <c r="B357" s="35" t="str">
        <f>IF('Sundry Debtor'!C363="","",IF('Sundry Debtor'!G363&lt;70000,'Sundry Debtor'!C363,""))</f>
        <v/>
      </c>
      <c r="C357" s="34" t="str">
        <f>IF('Sundry Debtor'!C363="","",IF('Sundry Debtor'!G363&gt;69999,'Sundry Debtor'!C363,""))</f>
        <v/>
      </c>
      <c r="D357" s="34" t="str">
        <f>IF('Sundry Debtor'!D363="","",'Sundry Debtor'!D363)</f>
        <v/>
      </c>
      <c r="E357" s="34" t="str">
        <f>IF('Sundry Debtor'!F363="","",'Sundry Debtor'!F363)</f>
        <v/>
      </c>
      <c r="F357" s="98" t="str">
        <f>IF('Sundry Debtor'!I363="","",IF('Sundry Debtor'!J363="D",'Sundry Debtor'!I363,""))</f>
        <v/>
      </c>
      <c r="G357" s="98" t="str">
        <f>IF('Sundry Debtor'!I363="","",IF('Sundry Debtor'!J363="C",'Sundry Debtor'!I363,""))</f>
        <v/>
      </c>
      <c r="H357" s="34" t="str">
        <f t="shared" si="17"/>
        <v/>
      </c>
      <c r="I357" s="34" t="str">
        <f t="shared" si="18"/>
        <v/>
      </c>
      <c r="J357" s="34"/>
      <c r="K357" s="29" t="str">
        <f>IF('Sundry Debtor'!K363="","",CONCATENATE('Sundry Debtor'!K363," ",'Sundry Debtor'!O363))</f>
        <v/>
      </c>
    </row>
    <row r="358" spans="1:11" x14ac:dyDescent="0.2">
      <c r="A358" s="35" t="str">
        <f>IF('Sundry Debtor'!G364="","",'Sundry Debtor'!G364)</f>
        <v/>
      </c>
      <c r="B358" s="35" t="str">
        <f>IF('Sundry Debtor'!C364="","",IF('Sundry Debtor'!G364&lt;70000,'Sundry Debtor'!C364,""))</f>
        <v/>
      </c>
      <c r="C358" s="34" t="str">
        <f>IF('Sundry Debtor'!C364="","",IF('Sundry Debtor'!G364&gt;69999,'Sundry Debtor'!C364,""))</f>
        <v/>
      </c>
      <c r="D358" s="34" t="str">
        <f>IF('Sundry Debtor'!D364="","",'Sundry Debtor'!D364)</f>
        <v/>
      </c>
      <c r="E358" s="34" t="str">
        <f>IF('Sundry Debtor'!F364="","",'Sundry Debtor'!F364)</f>
        <v/>
      </c>
      <c r="F358" s="98" t="str">
        <f>IF('Sundry Debtor'!I364="","",IF('Sundry Debtor'!J364="D",'Sundry Debtor'!I364,""))</f>
        <v/>
      </c>
      <c r="G358" s="98" t="str">
        <f>IF('Sundry Debtor'!I364="","",IF('Sundry Debtor'!J364="C",'Sundry Debtor'!I364,""))</f>
        <v/>
      </c>
      <c r="H358" s="34" t="str">
        <f t="shared" si="17"/>
        <v/>
      </c>
      <c r="I358" s="34" t="str">
        <f t="shared" si="18"/>
        <v/>
      </c>
      <c r="J358" s="34"/>
      <c r="K358" s="29" t="str">
        <f>IF('Sundry Debtor'!K364="","",CONCATENATE('Sundry Debtor'!K364," ",'Sundry Debtor'!O364))</f>
        <v/>
      </c>
    </row>
    <row r="359" spans="1:11" x14ac:dyDescent="0.2">
      <c r="A359" s="35" t="str">
        <f>IF('Sundry Debtor'!G365="","",'Sundry Debtor'!G365)</f>
        <v/>
      </c>
      <c r="B359" s="35" t="str">
        <f>IF('Sundry Debtor'!C365="","",IF('Sundry Debtor'!G365&lt;70000,'Sundry Debtor'!C365,""))</f>
        <v/>
      </c>
      <c r="C359" s="34" t="str">
        <f>IF('Sundry Debtor'!C365="","",IF('Sundry Debtor'!G365&gt;69999,'Sundry Debtor'!C365,""))</f>
        <v/>
      </c>
      <c r="D359" s="34" t="str">
        <f>IF('Sundry Debtor'!D365="","",'Sundry Debtor'!D365)</f>
        <v/>
      </c>
      <c r="E359" s="34" t="str">
        <f>IF('Sundry Debtor'!F365="","",'Sundry Debtor'!F365)</f>
        <v/>
      </c>
      <c r="F359" s="98" t="str">
        <f>IF('Sundry Debtor'!I365="","",IF('Sundry Debtor'!J365="D",'Sundry Debtor'!I365,""))</f>
        <v/>
      </c>
      <c r="G359" s="98" t="str">
        <f>IF('Sundry Debtor'!I365="","",IF('Sundry Debtor'!J365="C",'Sundry Debtor'!I365,""))</f>
        <v/>
      </c>
      <c r="H359" s="34" t="str">
        <f t="shared" si="17"/>
        <v/>
      </c>
      <c r="I359" s="34" t="str">
        <f t="shared" si="18"/>
        <v/>
      </c>
      <c r="J359" s="34"/>
      <c r="K359" s="29" t="str">
        <f>IF('Sundry Debtor'!K365="","",CONCATENATE('Sundry Debtor'!K365," ",'Sundry Debtor'!O365))</f>
        <v/>
      </c>
    </row>
    <row r="360" spans="1:11" x14ac:dyDescent="0.2">
      <c r="A360" s="35" t="str">
        <f>IF('Sundry Debtor'!G366="","",'Sundry Debtor'!G366)</f>
        <v/>
      </c>
      <c r="B360" s="35" t="str">
        <f>IF('Sundry Debtor'!C366="","",IF('Sundry Debtor'!G366&lt;70000,'Sundry Debtor'!C366,""))</f>
        <v/>
      </c>
      <c r="C360" s="34" t="str">
        <f>IF('Sundry Debtor'!C366="","",IF('Sundry Debtor'!G366&gt;69999,'Sundry Debtor'!C366,""))</f>
        <v/>
      </c>
      <c r="D360" s="34" t="str">
        <f>IF('Sundry Debtor'!D366="","",'Sundry Debtor'!D366)</f>
        <v/>
      </c>
      <c r="E360" s="34" t="str">
        <f>IF('Sundry Debtor'!F366="","",'Sundry Debtor'!F366)</f>
        <v/>
      </c>
      <c r="F360" s="98" t="str">
        <f>IF('Sundry Debtor'!I366="","",IF('Sundry Debtor'!J366="D",'Sundry Debtor'!I366,""))</f>
        <v/>
      </c>
      <c r="G360" s="98" t="str">
        <f>IF('Sundry Debtor'!I366="","",IF('Sundry Debtor'!J366="C",'Sundry Debtor'!I366,""))</f>
        <v/>
      </c>
      <c r="H360" s="34" t="str">
        <f t="shared" si="17"/>
        <v/>
      </c>
      <c r="I360" s="34" t="str">
        <f t="shared" si="18"/>
        <v/>
      </c>
      <c r="J360" s="34"/>
      <c r="K360" s="29" t="str">
        <f>IF('Sundry Debtor'!K366="","",CONCATENATE('Sundry Debtor'!K366," ",'Sundry Debtor'!O366))</f>
        <v/>
      </c>
    </row>
    <row r="361" spans="1:11" x14ac:dyDescent="0.2">
      <c r="A361" s="35" t="str">
        <f>IF('Sundry Debtor'!G367="","",'Sundry Debtor'!G367)</f>
        <v/>
      </c>
      <c r="B361" s="35" t="str">
        <f>IF('Sundry Debtor'!C367="","",IF('Sundry Debtor'!G367&lt;70000,'Sundry Debtor'!C367,""))</f>
        <v/>
      </c>
      <c r="C361" s="34" t="str">
        <f>IF('Sundry Debtor'!C367="","",IF('Sundry Debtor'!G367&gt;69999,'Sundry Debtor'!C367,""))</f>
        <v/>
      </c>
      <c r="D361" s="34" t="str">
        <f>IF('Sundry Debtor'!D367="","",'Sundry Debtor'!D367)</f>
        <v/>
      </c>
      <c r="E361" s="34" t="str">
        <f>IF('Sundry Debtor'!F367="","",'Sundry Debtor'!F367)</f>
        <v/>
      </c>
      <c r="F361" s="98" t="str">
        <f>IF('Sundry Debtor'!I367="","",IF('Sundry Debtor'!J367="D",'Sundry Debtor'!I367,""))</f>
        <v/>
      </c>
      <c r="G361" s="98" t="str">
        <f>IF('Sundry Debtor'!I367="","",IF('Sundry Debtor'!J367="C",'Sundry Debtor'!I367,""))</f>
        <v/>
      </c>
      <c r="H361" s="34" t="str">
        <f t="shared" si="17"/>
        <v/>
      </c>
      <c r="I361" s="34" t="str">
        <f t="shared" si="18"/>
        <v/>
      </c>
      <c r="J361" s="34"/>
      <c r="K361" s="29" t="str">
        <f>IF('Sundry Debtor'!K367="","",CONCATENATE('Sundry Debtor'!K367," ",'Sundry Debtor'!O367))</f>
        <v/>
      </c>
    </row>
    <row r="362" spans="1:11" x14ac:dyDescent="0.2">
      <c r="A362" s="35" t="str">
        <f>IF('Sundry Debtor'!G368="","",'Sundry Debtor'!G368)</f>
        <v/>
      </c>
      <c r="B362" s="35" t="str">
        <f>IF('Sundry Debtor'!C368="","",IF('Sundry Debtor'!G368&lt;70000,'Sundry Debtor'!C368,""))</f>
        <v/>
      </c>
      <c r="C362" s="34" t="str">
        <f>IF('Sundry Debtor'!C368="","",IF('Sundry Debtor'!G368&gt;69999,'Sundry Debtor'!C368,""))</f>
        <v/>
      </c>
      <c r="D362" s="34" t="str">
        <f>IF('Sundry Debtor'!D368="","",'Sundry Debtor'!D368)</f>
        <v/>
      </c>
      <c r="E362" s="34" t="str">
        <f>IF('Sundry Debtor'!F368="","",'Sundry Debtor'!F368)</f>
        <v/>
      </c>
      <c r="F362" s="98" t="str">
        <f>IF('Sundry Debtor'!I368="","",IF('Sundry Debtor'!J368="D",'Sundry Debtor'!I368,""))</f>
        <v/>
      </c>
      <c r="G362" s="98" t="str">
        <f>IF('Sundry Debtor'!I368="","",IF('Sundry Debtor'!J368="C",'Sundry Debtor'!I368,""))</f>
        <v/>
      </c>
      <c r="H362" s="34" t="str">
        <f t="shared" si="17"/>
        <v/>
      </c>
      <c r="I362" s="34" t="str">
        <f t="shared" si="18"/>
        <v/>
      </c>
      <c r="J362" s="34"/>
      <c r="K362" s="29" t="str">
        <f>IF('Sundry Debtor'!K368="","",CONCATENATE('Sundry Debtor'!K368," ",'Sundry Debtor'!O368))</f>
        <v/>
      </c>
    </row>
    <row r="363" spans="1:11" x14ac:dyDescent="0.2">
      <c r="A363" s="35" t="str">
        <f>IF('Sundry Debtor'!G369="","",'Sundry Debtor'!G369)</f>
        <v/>
      </c>
      <c r="B363" s="35" t="str">
        <f>IF('Sundry Debtor'!C369="","",IF('Sundry Debtor'!G369&lt;70000,'Sundry Debtor'!C369,""))</f>
        <v/>
      </c>
      <c r="C363" s="34" t="str">
        <f>IF('Sundry Debtor'!C369="","",IF('Sundry Debtor'!G369&gt;69999,'Sundry Debtor'!C369,""))</f>
        <v/>
      </c>
      <c r="D363" s="34" t="str">
        <f>IF('Sundry Debtor'!D369="","",'Sundry Debtor'!D369)</f>
        <v/>
      </c>
      <c r="E363" s="34" t="str">
        <f>IF('Sundry Debtor'!F369="","",'Sundry Debtor'!F369)</f>
        <v/>
      </c>
      <c r="F363" s="98" t="str">
        <f>IF('Sundry Debtor'!I369="","",IF('Sundry Debtor'!J369="D",'Sundry Debtor'!I369,""))</f>
        <v/>
      </c>
      <c r="G363" s="98" t="str">
        <f>IF('Sundry Debtor'!I369="","",IF('Sundry Debtor'!J369="C",'Sundry Debtor'!I369,""))</f>
        <v/>
      </c>
      <c r="H363" s="34" t="str">
        <f t="shared" si="17"/>
        <v/>
      </c>
      <c r="I363" s="34" t="str">
        <f t="shared" si="18"/>
        <v/>
      </c>
      <c r="J363" s="34"/>
      <c r="K363" s="29" t="str">
        <f>IF('Sundry Debtor'!K369="","",CONCATENATE('Sundry Debtor'!K369," ",'Sundry Debtor'!O369))</f>
        <v/>
      </c>
    </row>
    <row r="364" spans="1:11" x14ac:dyDescent="0.2">
      <c r="A364" s="35" t="str">
        <f>IF('Sundry Debtor'!G370="","",'Sundry Debtor'!G370)</f>
        <v/>
      </c>
      <c r="B364" s="35" t="str">
        <f>IF('Sundry Debtor'!C370="","",IF('Sundry Debtor'!G370&lt;70000,'Sundry Debtor'!C370,""))</f>
        <v/>
      </c>
      <c r="C364" s="34" t="str">
        <f>IF('Sundry Debtor'!C370="","",IF('Sundry Debtor'!G370&gt;69999,'Sundry Debtor'!C370,""))</f>
        <v/>
      </c>
      <c r="D364" s="34" t="str">
        <f>IF('Sundry Debtor'!D370="","",'Sundry Debtor'!D370)</f>
        <v/>
      </c>
      <c r="E364" s="34" t="str">
        <f>IF('Sundry Debtor'!F370="","",'Sundry Debtor'!F370)</f>
        <v/>
      </c>
      <c r="F364" s="98" t="str">
        <f>IF('Sundry Debtor'!I370="","",IF('Sundry Debtor'!J370="D",'Sundry Debtor'!I370,""))</f>
        <v/>
      </c>
      <c r="G364" s="98" t="str">
        <f>IF('Sundry Debtor'!I370="","",IF('Sundry Debtor'!J370="C",'Sundry Debtor'!I370,""))</f>
        <v/>
      </c>
      <c r="H364" s="34" t="str">
        <f t="shared" si="17"/>
        <v/>
      </c>
      <c r="I364" s="34" t="str">
        <f t="shared" si="18"/>
        <v/>
      </c>
      <c r="J364" s="34"/>
      <c r="K364" s="29" t="str">
        <f>IF('Sundry Debtor'!K370="","",CONCATENATE('Sundry Debtor'!K370," ",'Sundry Debtor'!O370))</f>
        <v/>
      </c>
    </row>
    <row r="365" spans="1:11" x14ac:dyDescent="0.2">
      <c r="A365" s="35" t="str">
        <f>IF('Sundry Debtor'!G371="","",'Sundry Debtor'!G371)</f>
        <v/>
      </c>
      <c r="B365" s="35" t="str">
        <f>IF('Sundry Debtor'!C371="","",IF('Sundry Debtor'!G371&lt;70000,'Sundry Debtor'!C371,""))</f>
        <v/>
      </c>
      <c r="C365" s="34" t="str">
        <f>IF('Sundry Debtor'!C371="","",IF('Sundry Debtor'!G371&gt;69999,'Sundry Debtor'!C371,""))</f>
        <v/>
      </c>
      <c r="D365" s="34" t="str">
        <f>IF('Sundry Debtor'!D371="","",'Sundry Debtor'!D371)</f>
        <v/>
      </c>
      <c r="E365" s="34" t="str">
        <f>IF('Sundry Debtor'!F371="","",'Sundry Debtor'!F371)</f>
        <v/>
      </c>
      <c r="F365" s="98" t="str">
        <f>IF('Sundry Debtor'!I371="","",IF('Sundry Debtor'!J371="D",'Sundry Debtor'!I371,""))</f>
        <v/>
      </c>
      <c r="G365" s="98" t="str">
        <f>IF('Sundry Debtor'!I371="","",IF('Sundry Debtor'!J371="C",'Sundry Debtor'!I371,""))</f>
        <v/>
      </c>
      <c r="H365" s="34" t="str">
        <f t="shared" si="17"/>
        <v/>
      </c>
      <c r="I365" s="34" t="str">
        <f t="shared" si="18"/>
        <v/>
      </c>
      <c r="J365" s="34"/>
      <c r="K365" s="29" t="str">
        <f>IF('Sundry Debtor'!K371="","",CONCATENATE('Sundry Debtor'!K371," ",'Sundry Debtor'!O371))</f>
        <v/>
      </c>
    </row>
    <row r="366" spans="1:11" x14ac:dyDescent="0.2">
      <c r="A366" s="35" t="str">
        <f>IF('Sundry Debtor'!G372="","",'Sundry Debtor'!G372)</f>
        <v/>
      </c>
      <c r="B366" s="35" t="str">
        <f>IF('Sundry Debtor'!C372="","",IF('Sundry Debtor'!G372&lt;70000,'Sundry Debtor'!C372,""))</f>
        <v/>
      </c>
      <c r="C366" s="34" t="str">
        <f>IF('Sundry Debtor'!C372="","",IF('Sundry Debtor'!G372&gt;69999,'Sundry Debtor'!C372,""))</f>
        <v/>
      </c>
      <c r="D366" s="34" t="str">
        <f>IF('Sundry Debtor'!D372="","",'Sundry Debtor'!D372)</f>
        <v/>
      </c>
      <c r="E366" s="34" t="str">
        <f>IF('Sundry Debtor'!F372="","",'Sundry Debtor'!F372)</f>
        <v/>
      </c>
      <c r="F366" s="98" t="str">
        <f>IF('Sundry Debtor'!I372="","",IF('Sundry Debtor'!J372="D",'Sundry Debtor'!I372,""))</f>
        <v/>
      </c>
      <c r="G366" s="98" t="str">
        <f>IF('Sundry Debtor'!I372="","",IF('Sundry Debtor'!J372="C",'Sundry Debtor'!I372,""))</f>
        <v/>
      </c>
      <c r="H366" s="34" t="str">
        <f t="shared" si="17"/>
        <v/>
      </c>
      <c r="I366" s="34" t="str">
        <f t="shared" si="18"/>
        <v/>
      </c>
      <c r="J366" s="34"/>
      <c r="K366" s="29" t="str">
        <f>IF('Sundry Debtor'!K372="","",CONCATENATE('Sundry Debtor'!K372," ",'Sundry Debtor'!O372))</f>
        <v/>
      </c>
    </row>
    <row r="367" spans="1:11" x14ac:dyDescent="0.2">
      <c r="A367" s="35" t="str">
        <f>IF('Sundry Debtor'!G373="","",'Sundry Debtor'!G373)</f>
        <v/>
      </c>
      <c r="B367" s="35" t="str">
        <f>IF('Sundry Debtor'!C373="","",IF('Sundry Debtor'!G373&lt;70000,'Sundry Debtor'!C373,""))</f>
        <v/>
      </c>
      <c r="C367" s="34" t="str">
        <f>IF('Sundry Debtor'!C373="","",IF('Sundry Debtor'!G373&gt;69999,'Sundry Debtor'!C373,""))</f>
        <v/>
      </c>
      <c r="D367" s="34" t="str">
        <f>IF('Sundry Debtor'!D373="","",'Sundry Debtor'!D373)</f>
        <v/>
      </c>
      <c r="E367" s="34" t="str">
        <f>IF('Sundry Debtor'!F373="","",'Sundry Debtor'!F373)</f>
        <v/>
      </c>
      <c r="F367" s="98" t="str">
        <f>IF('Sundry Debtor'!I373="","",IF('Sundry Debtor'!J373="D",'Sundry Debtor'!I373,""))</f>
        <v/>
      </c>
      <c r="G367" s="98" t="str">
        <f>IF('Sundry Debtor'!I373="","",IF('Sundry Debtor'!J373="C",'Sundry Debtor'!I373,""))</f>
        <v/>
      </c>
      <c r="H367" s="34" t="str">
        <f t="shared" si="17"/>
        <v/>
      </c>
      <c r="I367" s="34" t="str">
        <f t="shared" si="18"/>
        <v/>
      </c>
      <c r="J367" s="34"/>
      <c r="K367" s="29" t="str">
        <f>IF('Sundry Debtor'!K373="","",CONCATENATE('Sundry Debtor'!K373," ",'Sundry Debtor'!O373))</f>
        <v/>
      </c>
    </row>
    <row r="368" spans="1:11" x14ac:dyDescent="0.2">
      <c r="A368" s="35" t="str">
        <f>IF('Sundry Debtor'!G374="","",'Sundry Debtor'!G374)</f>
        <v/>
      </c>
      <c r="B368" s="35" t="str">
        <f>IF('Sundry Debtor'!C374="","",IF('Sundry Debtor'!G374&lt;70000,'Sundry Debtor'!C374,""))</f>
        <v/>
      </c>
      <c r="C368" s="34" t="str">
        <f>IF('Sundry Debtor'!C374="","",IF('Sundry Debtor'!G374&gt;69999,'Sundry Debtor'!C374,""))</f>
        <v/>
      </c>
      <c r="D368" s="34" t="str">
        <f>IF('Sundry Debtor'!D374="","",'Sundry Debtor'!D374)</f>
        <v/>
      </c>
      <c r="E368" s="34" t="str">
        <f>IF('Sundry Debtor'!F374="","",'Sundry Debtor'!F374)</f>
        <v/>
      </c>
      <c r="F368" s="98" t="str">
        <f>IF('Sundry Debtor'!I374="","",IF('Sundry Debtor'!J374="D",'Sundry Debtor'!I374,""))</f>
        <v/>
      </c>
      <c r="G368" s="98" t="str">
        <f>IF('Sundry Debtor'!I374="","",IF('Sundry Debtor'!J374="C",'Sundry Debtor'!I374,""))</f>
        <v/>
      </c>
      <c r="H368" s="34" t="str">
        <f t="shared" si="17"/>
        <v/>
      </c>
      <c r="I368" s="34" t="str">
        <f t="shared" si="18"/>
        <v/>
      </c>
      <c r="J368" s="34"/>
      <c r="K368" s="29" t="str">
        <f>IF('Sundry Debtor'!K374="","",CONCATENATE('Sundry Debtor'!K374," ",'Sundry Debtor'!O374))</f>
        <v/>
      </c>
    </row>
    <row r="369" spans="1:11" x14ac:dyDescent="0.2">
      <c r="A369" s="35" t="str">
        <f>IF('Sundry Debtor'!G375="","",'Sundry Debtor'!G375)</f>
        <v/>
      </c>
      <c r="B369" s="35" t="str">
        <f>IF('Sundry Debtor'!C375="","",IF('Sundry Debtor'!G375&lt;70000,'Sundry Debtor'!C375,""))</f>
        <v/>
      </c>
      <c r="C369" s="34" t="str">
        <f>IF('Sundry Debtor'!C375="","",IF('Sundry Debtor'!G375&gt;69999,'Sundry Debtor'!C375,""))</f>
        <v/>
      </c>
      <c r="D369" s="34" t="str">
        <f>IF('Sundry Debtor'!D375="","",'Sundry Debtor'!D375)</f>
        <v/>
      </c>
      <c r="E369" s="34" t="str">
        <f>IF('Sundry Debtor'!F375="","",'Sundry Debtor'!F375)</f>
        <v/>
      </c>
      <c r="F369" s="98" t="str">
        <f>IF('Sundry Debtor'!I375="","",IF('Sundry Debtor'!J375="D",'Sundry Debtor'!I375,""))</f>
        <v/>
      </c>
      <c r="G369" s="98" t="str">
        <f>IF('Sundry Debtor'!I375="","",IF('Sundry Debtor'!J375="C",'Sundry Debtor'!I375,""))</f>
        <v/>
      </c>
      <c r="H369" s="34" t="str">
        <f t="shared" si="17"/>
        <v/>
      </c>
      <c r="I369" s="34" t="str">
        <f t="shared" si="18"/>
        <v/>
      </c>
      <c r="J369" s="34"/>
      <c r="K369" s="29" t="str">
        <f>IF('Sundry Debtor'!K375="","",CONCATENATE('Sundry Debtor'!K375," ",'Sundry Debtor'!O375))</f>
        <v/>
      </c>
    </row>
    <row r="370" spans="1:11" x14ac:dyDescent="0.2">
      <c r="A370" s="35" t="str">
        <f>IF('Sundry Debtor'!G376="","",'Sundry Debtor'!G376)</f>
        <v/>
      </c>
      <c r="B370" s="35" t="str">
        <f>IF('Sundry Debtor'!C376="","",IF('Sundry Debtor'!G376&lt;70000,'Sundry Debtor'!C376,""))</f>
        <v/>
      </c>
      <c r="C370" s="34" t="str">
        <f>IF('Sundry Debtor'!C376="","",IF('Sundry Debtor'!G376&gt;69999,'Sundry Debtor'!C376,""))</f>
        <v/>
      </c>
      <c r="D370" s="34" t="str">
        <f>IF('Sundry Debtor'!D376="","",'Sundry Debtor'!D376)</f>
        <v/>
      </c>
      <c r="E370" s="34" t="str">
        <f>IF('Sundry Debtor'!F376="","",'Sundry Debtor'!F376)</f>
        <v/>
      </c>
      <c r="F370" s="98" t="str">
        <f>IF('Sundry Debtor'!I376="","",IF('Sundry Debtor'!J376="D",'Sundry Debtor'!I376,""))</f>
        <v/>
      </c>
      <c r="G370" s="98" t="str">
        <f>IF('Sundry Debtor'!I376="","",IF('Sundry Debtor'!J376="C",'Sundry Debtor'!I376,""))</f>
        <v/>
      </c>
      <c r="H370" s="34" t="str">
        <f t="shared" si="17"/>
        <v/>
      </c>
      <c r="I370" s="34" t="str">
        <f t="shared" si="18"/>
        <v/>
      </c>
      <c r="J370" s="34"/>
      <c r="K370" s="29" t="str">
        <f>IF('Sundry Debtor'!K376="","",CONCATENATE('Sundry Debtor'!K376," ",'Sundry Debtor'!O376))</f>
        <v/>
      </c>
    </row>
    <row r="371" spans="1:11" x14ac:dyDescent="0.2">
      <c r="A371" s="35" t="str">
        <f>IF('Sundry Debtor'!G377="","",'Sundry Debtor'!G377)</f>
        <v/>
      </c>
      <c r="B371" s="35" t="str">
        <f>IF('Sundry Debtor'!C377="","",IF('Sundry Debtor'!G377&lt;70000,'Sundry Debtor'!C377,""))</f>
        <v/>
      </c>
      <c r="C371" s="34" t="str">
        <f>IF('Sundry Debtor'!C377="","",IF('Sundry Debtor'!G377&gt;69999,'Sundry Debtor'!C377,""))</f>
        <v/>
      </c>
      <c r="D371" s="34" t="str">
        <f>IF('Sundry Debtor'!D377="","",'Sundry Debtor'!D377)</f>
        <v/>
      </c>
      <c r="E371" s="34" t="str">
        <f>IF('Sundry Debtor'!F377="","",'Sundry Debtor'!F377)</f>
        <v/>
      </c>
      <c r="F371" s="98" t="str">
        <f>IF('Sundry Debtor'!I377="","",IF('Sundry Debtor'!J377="D",'Sundry Debtor'!I377,""))</f>
        <v/>
      </c>
      <c r="G371" s="98" t="str">
        <f>IF('Sundry Debtor'!I377="","",IF('Sundry Debtor'!J377="C",'Sundry Debtor'!I377,""))</f>
        <v/>
      </c>
      <c r="H371" s="34" t="str">
        <f t="shared" si="17"/>
        <v/>
      </c>
      <c r="I371" s="34" t="str">
        <f t="shared" si="18"/>
        <v/>
      </c>
      <c r="J371" s="34"/>
      <c r="K371" s="29" t="str">
        <f>IF('Sundry Debtor'!K377="","",CONCATENATE('Sundry Debtor'!K377," ",'Sundry Debtor'!O377))</f>
        <v/>
      </c>
    </row>
    <row r="372" spans="1:11" x14ac:dyDescent="0.2">
      <c r="A372" s="35" t="str">
        <f>IF('Sundry Debtor'!G378="","",'Sundry Debtor'!G378)</f>
        <v/>
      </c>
      <c r="B372" s="35" t="str">
        <f>IF('Sundry Debtor'!C378="","",IF('Sundry Debtor'!G378&lt;70000,'Sundry Debtor'!C378,""))</f>
        <v/>
      </c>
      <c r="C372" s="34" t="str">
        <f>IF('Sundry Debtor'!C378="","",IF('Sundry Debtor'!G378&gt;69999,'Sundry Debtor'!C378,""))</f>
        <v/>
      </c>
      <c r="D372" s="34" t="str">
        <f>IF('Sundry Debtor'!D378="","",'Sundry Debtor'!D378)</f>
        <v/>
      </c>
      <c r="E372" s="34" t="str">
        <f>IF('Sundry Debtor'!F378="","",'Sundry Debtor'!F378)</f>
        <v/>
      </c>
      <c r="F372" s="98" t="str">
        <f>IF('Sundry Debtor'!I378="","",IF('Sundry Debtor'!J378="D",'Sundry Debtor'!I378,""))</f>
        <v/>
      </c>
      <c r="G372" s="98" t="str">
        <f>IF('Sundry Debtor'!I378="","",IF('Sundry Debtor'!J378="C",'Sundry Debtor'!I378,""))</f>
        <v/>
      </c>
      <c r="H372" s="34" t="str">
        <f t="shared" si="17"/>
        <v/>
      </c>
      <c r="I372" s="34" t="str">
        <f t="shared" si="18"/>
        <v/>
      </c>
      <c r="J372" s="34"/>
      <c r="K372" s="29" t="str">
        <f>IF('Sundry Debtor'!K378="","",CONCATENATE('Sundry Debtor'!K378," ",'Sundry Debtor'!O378))</f>
        <v/>
      </c>
    </row>
    <row r="373" spans="1:11" x14ac:dyDescent="0.2">
      <c r="A373" s="35" t="str">
        <f>IF('Sundry Debtor'!G379="","",'Sundry Debtor'!G379)</f>
        <v/>
      </c>
      <c r="B373" s="35" t="str">
        <f>IF('Sundry Debtor'!C379="","",IF('Sundry Debtor'!G379&lt;70000,'Sundry Debtor'!C379,""))</f>
        <v/>
      </c>
      <c r="C373" s="34" t="str">
        <f>IF('Sundry Debtor'!C379="","",IF('Sundry Debtor'!G379&gt;69999,'Sundry Debtor'!C379,""))</f>
        <v/>
      </c>
      <c r="D373" s="34" t="str">
        <f>IF('Sundry Debtor'!D379="","",'Sundry Debtor'!D379)</f>
        <v/>
      </c>
      <c r="E373" s="34" t="str">
        <f>IF('Sundry Debtor'!F379="","",'Sundry Debtor'!F379)</f>
        <v/>
      </c>
      <c r="F373" s="98" t="str">
        <f>IF('Sundry Debtor'!I379="","",IF('Sundry Debtor'!J379="D",'Sundry Debtor'!I379,""))</f>
        <v/>
      </c>
      <c r="G373" s="98" t="str">
        <f>IF('Sundry Debtor'!I379="","",IF('Sundry Debtor'!J379="C",'Sundry Debtor'!I379,""))</f>
        <v/>
      </c>
      <c r="H373" s="34" t="str">
        <f t="shared" si="17"/>
        <v/>
      </c>
      <c r="I373" s="34" t="str">
        <f t="shared" si="18"/>
        <v/>
      </c>
      <c r="J373" s="34"/>
      <c r="K373" s="29" t="str">
        <f>IF('Sundry Debtor'!K379="","",CONCATENATE('Sundry Debtor'!K379," ",'Sundry Debtor'!O379))</f>
        <v/>
      </c>
    </row>
    <row r="374" spans="1:11" x14ac:dyDescent="0.2">
      <c r="A374" s="35" t="str">
        <f>IF('Sundry Debtor'!G380="","",'Sundry Debtor'!G380)</f>
        <v/>
      </c>
      <c r="B374" s="35" t="str">
        <f>IF('Sundry Debtor'!C380="","",IF('Sundry Debtor'!G380&lt;70000,'Sundry Debtor'!C380,""))</f>
        <v/>
      </c>
      <c r="C374" s="34" t="str">
        <f>IF('Sundry Debtor'!C380="","",IF('Sundry Debtor'!G380&gt;69999,'Sundry Debtor'!C380,""))</f>
        <v/>
      </c>
      <c r="D374" s="34" t="str">
        <f>IF('Sundry Debtor'!D380="","",'Sundry Debtor'!D380)</f>
        <v/>
      </c>
      <c r="E374" s="34" t="str">
        <f>IF('Sundry Debtor'!F380="","",'Sundry Debtor'!F380)</f>
        <v/>
      </c>
      <c r="F374" s="98" t="str">
        <f>IF('Sundry Debtor'!I380="","",IF('Sundry Debtor'!J380="D",'Sundry Debtor'!I380,""))</f>
        <v/>
      </c>
      <c r="G374" s="98" t="str">
        <f>IF('Sundry Debtor'!I380="","",IF('Sundry Debtor'!J380="C",'Sundry Debtor'!I380,""))</f>
        <v/>
      </c>
      <c r="H374" s="34" t="str">
        <f t="shared" si="17"/>
        <v/>
      </c>
      <c r="I374" s="34" t="str">
        <f t="shared" si="18"/>
        <v/>
      </c>
      <c r="J374" s="34"/>
      <c r="K374" s="29" t="str">
        <f>IF('Sundry Debtor'!K380="","",CONCATENATE('Sundry Debtor'!K380," ",'Sundry Debtor'!O380))</f>
        <v/>
      </c>
    </row>
    <row r="375" spans="1:11" x14ac:dyDescent="0.2">
      <c r="A375" s="35" t="str">
        <f>IF('Sundry Debtor'!G381="","",'Sundry Debtor'!G381)</f>
        <v/>
      </c>
      <c r="B375" s="35" t="str">
        <f>IF('Sundry Debtor'!C381="","",IF('Sundry Debtor'!G381&lt;70000,'Sundry Debtor'!C381,""))</f>
        <v/>
      </c>
      <c r="C375" s="34" t="str">
        <f>IF('Sundry Debtor'!C381="","",IF('Sundry Debtor'!G381&gt;69999,'Sundry Debtor'!C381,""))</f>
        <v/>
      </c>
      <c r="D375" s="34" t="str">
        <f>IF('Sundry Debtor'!D381="","",'Sundry Debtor'!D381)</f>
        <v/>
      </c>
      <c r="E375" s="34" t="str">
        <f>IF('Sundry Debtor'!F381="","",'Sundry Debtor'!F381)</f>
        <v/>
      </c>
      <c r="F375" s="98" t="str">
        <f>IF('Sundry Debtor'!I381="","",IF('Sundry Debtor'!J381="D",'Sundry Debtor'!I381,""))</f>
        <v/>
      </c>
      <c r="G375" s="98" t="str">
        <f>IF('Sundry Debtor'!I381="","",IF('Sundry Debtor'!J381="C",'Sundry Debtor'!I381,""))</f>
        <v/>
      </c>
      <c r="H375" s="34" t="str">
        <f t="shared" si="17"/>
        <v/>
      </c>
      <c r="I375" s="34" t="str">
        <f t="shared" si="18"/>
        <v/>
      </c>
      <c r="J375" s="34"/>
      <c r="K375" s="29" t="str">
        <f>IF('Sundry Debtor'!K381="","",CONCATENATE('Sundry Debtor'!K381," ",'Sundry Debtor'!O381))</f>
        <v/>
      </c>
    </row>
    <row r="376" spans="1:11" x14ac:dyDescent="0.2">
      <c r="A376" s="35" t="str">
        <f>IF('Sundry Debtor'!G382="","",'Sundry Debtor'!G382)</f>
        <v/>
      </c>
      <c r="B376" s="35" t="str">
        <f>IF('Sundry Debtor'!C382="","",IF('Sundry Debtor'!G382&lt;70000,'Sundry Debtor'!C382,""))</f>
        <v/>
      </c>
      <c r="C376" s="34" t="str">
        <f>IF('Sundry Debtor'!C382="","",IF('Sundry Debtor'!G382&gt;69999,'Sundry Debtor'!C382,""))</f>
        <v/>
      </c>
      <c r="D376" s="34" t="str">
        <f>IF('Sundry Debtor'!D382="","",'Sundry Debtor'!D382)</f>
        <v/>
      </c>
      <c r="E376" s="34" t="str">
        <f>IF('Sundry Debtor'!F382="","",'Sundry Debtor'!F382)</f>
        <v/>
      </c>
      <c r="F376" s="98" t="str">
        <f>IF('Sundry Debtor'!I382="","",IF('Sundry Debtor'!J382="D",'Sundry Debtor'!I382,""))</f>
        <v/>
      </c>
      <c r="G376" s="98" t="str">
        <f>IF('Sundry Debtor'!I382="","",IF('Sundry Debtor'!J382="C",'Sundry Debtor'!I382,""))</f>
        <v/>
      </c>
      <c r="H376" s="34" t="str">
        <f t="shared" si="17"/>
        <v/>
      </c>
      <c r="I376" s="34" t="str">
        <f t="shared" si="18"/>
        <v/>
      </c>
      <c r="J376" s="34"/>
      <c r="K376" s="29" t="str">
        <f>IF('Sundry Debtor'!K382="","",CONCATENATE('Sundry Debtor'!K382," ",'Sundry Debtor'!O382))</f>
        <v/>
      </c>
    </row>
    <row r="377" spans="1:11" x14ac:dyDescent="0.2">
      <c r="A377" s="35" t="str">
        <f>IF('Sundry Debtor'!G383="","",'Sundry Debtor'!G383)</f>
        <v/>
      </c>
      <c r="B377" s="35" t="str">
        <f>IF('Sundry Debtor'!C383="","",IF('Sundry Debtor'!G383&lt;70000,'Sundry Debtor'!C383,""))</f>
        <v/>
      </c>
      <c r="C377" s="34" t="str">
        <f>IF('Sundry Debtor'!C383="","",IF('Sundry Debtor'!G383&gt;69999,'Sundry Debtor'!C383,""))</f>
        <v/>
      </c>
      <c r="D377" s="34" t="str">
        <f>IF('Sundry Debtor'!D383="","",'Sundry Debtor'!D383)</f>
        <v/>
      </c>
      <c r="E377" s="34" t="str">
        <f>IF('Sundry Debtor'!F383="","",'Sundry Debtor'!F383)</f>
        <v/>
      </c>
      <c r="F377" s="98" t="str">
        <f>IF('Sundry Debtor'!I383="","",IF('Sundry Debtor'!J383="D",'Sundry Debtor'!I383,""))</f>
        <v/>
      </c>
      <c r="G377" s="98" t="str">
        <f>IF('Sundry Debtor'!I383="","",IF('Sundry Debtor'!J383="C",'Sundry Debtor'!I383,""))</f>
        <v/>
      </c>
      <c r="H377" s="34" t="str">
        <f t="shared" si="17"/>
        <v/>
      </c>
      <c r="I377" s="34" t="str">
        <f t="shared" si="18"/>
        <v/>
      </c>
      <c r="J377" s="34"/>
      <c r="K377" s="29" t="str">
        <f>IF('Sundry Debtor'!K383="","",CONCATENATE('Sundry Debtor'!K383," ",'Sundry Debtor'!O383))</f>
        <v/>
      </c>
    </row>
    <row r="378" spans="1:11" x14ac:dyDescent="0.2">
      <c r="A378" s="35" t="str">
        <f>IF('Sundry Debtor'!G384="","",'Sundry Debtor'!G384)</f>
        <v/>
      </c>
      <c r="B378" s="35" t="str">
        <f>IF('Sundry Debtor'!C384="","",IF('Sundry Debtor'!G384&lt;70000,'Sundry Debtor'!C384,""))</f>
        <v/>
      </c>
      <c r="C378" s="34" t="str">
        <f>IF('Sundry Debtor'!C384="","",IF('Sundry Debtor'!G384&gt;69999,'Sundry Debtor'!C384,""))</f>
        <v/>
      </c>
      <c r="D378" s="34" t="str">
        <f>IF('Sundry Debtor'!D384="","",'Sundry Debtor'!D384)</f>
        <v/>
      </c>
      <c r="E378" s="34" t="str">
        <f>IF('Sundry Debtor'!F384="","",'Sundry Debtor'!F384)</f>
        <v/>
      </c>
      <c r="F378" s="98" t="str">
        <f>IF('Sundry Debtor'!I384="","",IF('Sundry Debtor'!J384="D",'Sundry Debtor'!I384,""))</f>
        <v/>
      </c>
      <c r="G378" s="98" t="str">
        <f>IF('Sundry Debtor'!I384="","",IF('Sundry Debtor'!J384="C",'Sundry Debtor'!I384,""))</f>
        <v/>
      </c>
      <c r="H378" s="34" t="str">
        <f t="shared" si="17"/>
        <v/>
      </c>
      <c r="I378" s="34" t="str">
        <f t="shared" si="18"/>
        <v/>
      </c>
      <c r="J378" s="34"/>
      <c r="K378" s="29" t="str">
        <f>IF('Sundry Debtor'!K384="","",CONCATENATE('Sundry Debtor'!K384," ",'Sundry Debtor'!O384))</f>
        <v/>
      </c>
    </row>
    <row r="379" spans="1:11" x14ac:dyDescent="0.2">
      <c r="A379" s="35" t="str">
        <f>IF('Sundry Debtor'!G385="","",'Sundry Debtor'!G385)</f>
        <v/>
      </c>
      <c r="B379" s="35" t="str">
        <f>IF('Sundry Debtor'!C385="","",IF('Sundry Debtor'!G385&lt;70000,'Sundry Debtor'!C385,""))</f>
        <v/>
      </c>
      <c r="C379" s="34" t="str">
        <f>IF('Sundry Debtor'!C385="","",IF('Sundry Debtor'!G385&gt;69999,'Sundry Debtor'!C385,""))</f>
        <v/>
      </c>
      <c r="D379" s="34" t="str">
        <f>IF('Sundry Debtor'!D385="","",'Sundry Debtor'!D385)</f>
        <v/>
      </c>
      <c r="E379" s="34" t="str">
        <f>IF('Sundry Debtor'!F385="","",'Sundry Debtor'!F385)</f>
        <v/>
      </c>
      <c r="F379" s="98" t="str">
        <f>IF('Sundry Debtor'!I385="","",IF('Sundry Debtor'!J385="D",'Sundry Debtor'!I385,""))</f>
        <v/>
      </c>
      <c r="G379" s="98" t="str">
        <f>IF('Sundry Debtor'!I385="","",IF('Sundry Debtor'!J385="C",'Sundry Debtor'!I385,""))</f>
        <v/>
      </c>
      <c r="H379" s="34" t="str">
        <f t="shared" si="17"/>
        <v/>
      </c>
      <c r="I379" s="34" t="str">
        <f t="shared" si="18"/>
        <v/>
      </c>
      <c r="J379" s="34"/>
      <c r="K379" s="29" t="str">
        <f>IF('Sundry Debtor'!K385="","",CONCATENATE('Sundry Debtor'!K385," ",'Sundry Debtor'!O385))</f>
        <v/>
      </c>
    </row>
    <row r="380" spans="1:11" x14ac:dyDescent="0.2">
      <c r="A380" s="35" t="str">
        <f>IF('Sundry Debtor'!G386="","",'Sundry Debtor'!G386)</f>
        <v/>
      </c>
      <c r="B380" s="35" t="str">
        <f>IF('Sundry Debtor'!C386="","",IF('Sundry Debtor'!G386&lt;70000,'Sundry Debtor'!C386,""))</f>
        <v/>
      </c>
      <c r="C380" s="34" t="str">
        <f>IF('Sundry Debtor'!C386="","",IF('Sundry Debtor'!G386&gt;69999,'Sundry Debtor'!C386,""))</f>
        <v/>
      </c>
      <c r="D380" s="34" t="str">
        <f>IF('Sundry Debtor'!D386="","",'Sundry Debtor'!D386)</f>
        <v/>
      </c>
      <c r="E380" s="34" t="str">
        <f>IF('Sundry Debtor'!F386="","",'Sundry Debtor'!F386)</f>
        <v/>
      </c>
      <c r="F380" s="98" t="str">
        <f>IF('Sundry Debtor'!I386="","",IF('Sundry Debtor'!J386="D",'Sundry Debtor'!I386,""))</f>
        <v/>
      </c>
      <c r="G380" s="98" t="str">
        <f>IF('Sundry Debtor'!I386="","",IF('Sundry Debtor'!J386="C",'Sundry Debtor'!I386,""))</f>
        <v/>
      </c>
      <c r="H380" s="34" t="str">
        <f t="shared" si="17"/>
        <v/>
      </c>
      <c r="I380" s="34" t="str">
        <f t="shared" si="18"/>
        <v/>
      </c>
      <c r="J380" s="34"/>
      <c r="K380" s="29" t="str">
        <f>IF('Sundry Debtor'!K386="","",CONCATENATE('Sundry Debtor'!K386," ",'Sundry Debtor'!O386))</f>
        <v/>
      </c>
    </row>
    <row r="381" spans="1:11" x14ac:dyDescent="0.2">
      <c r="A381" s="35" t="str">
        <f>IF('Sundry Debtor'!G387="","",'Sundry Debtor'!G387)</f>
        <v/>
      </c>
      <c r="B381" s="35" t="str">
        <f>IF('Sundry Debtor'!C387="","",IF('Sundry Debtor'!G387&lt;70000,'Sundry Debtor'!C387,""))</f>
        <v/>
      </c>
      <c r="C381" s="34" t="str">
        <f>IF('Sundry Debtor'!C387="","",IF('Sundry Debtor'!G387&gt;69999,'Sundry Debtor'!C387,""))</f>
        <v/>
      </c>
      <c r="D381" s="34" t="str">
        <f>IF('Sundry Debtor'!D387="","",'Sundry Debtor'!D387)</f>
        <v/>
      </c>
      <c r="E381" s="34" t="str">
        <f>IF('Sundry Debtor'!F387="","",'Sundry Debtor'!F387)</f>
        <v/>
      </c>
      <c r="F381" s="98" t="str">
        <f>IF('Sundry Debtor'!I387="","",IF('Sundry Debtor'!J387="D",'Sundry Debtor'!I387,""))</f>
        <v/>
      </c>
      <c r="G381" s="98" t="str">
        <f>IF('Sundry Debtor'!I387="","",IF('Sundry Debtor'!J387="C",'Sundry Debtor'!I387,""))</f>
        <v/>
      </c>
      <c r="H381" s="34" t="str">
        <f t="shared" si="17"/>
        <v/>
      </c>
      <c r="I381" s="34" t="str">
        <f t="shared" si="18"/>
        <v/>
      </c>
      <c r="J381" s="34"/>
      <c r="K381" s="29" t="str">
        <f>IF('Sundry Debtor'!K387="","",CONCATENATE('Sundry Debtor'!K387," ",'Sundry Debtor'!O387))</f>
        <v/>
      </c>
    </row>
    <row r="382" spans="1:11" x14ac:dyDescent="0.2">
      <c r="A382" s="35" t="str">
        <f>IF('Sundry Debtor'!G388="","",'Sundry Debtor'!G388)</f>
        <v/>
      </c>
      <c r="B382" s="35" t="str">
        <f>IF('Sundry Debtor'!C388="","",IF('Sundry Debtor'!G388&lt;70000,'Sundry Debtor'!C388,""))</f>
        <v/>
      </c>
      <c r="C382" s="34" t="str">
        <f>IF('Sundry Debtor'!C388="","",IF('Sundry Debtor'!G388&gt;69999,'Sundry Debtor'!C388,""))</f>
        <v/>
      </c>
      <c r="D382" s="34" t="str">
        <f>IF('Sundry Debtor'!D388="","",'Sundry Debtor'!D388)</f>
        <v/>
      </c>
      <c r="E382" s="34" t="str">
        <f>IF('Sundry Debtor'!F388="","",'Sundry Debtor'!F388)</f>
        <v/>
      </c>
      <c r="F382" s="98" t="str">
        <f>IF('Sundry Debtor'!I388="","",IF('Sundry Debtor'!J388="D",'Sundry Debtor'!I388,""))</f>
        <v/>
      </c>
      <c r="G382" s="98" t="str">
        <f>IF('Sundry Debtor'!I388="","",IF('Sundry Debtor'!J388="C",'Sundry Debtor'!I388,""))</f>
        <v/>
      </c>
      <c r="H382" s="34" t="str">
        <f t="shared" si="17"/>
        <v/>
      </c>
      <c r="I382" s="34" t="str">
        <f t="shared" si="18"/>
        <v/>
      </c>
      <c r="J382" s="34"/>
      <c r="K382" s="29" t="str">
        <f>IF('Sundry Debtor'!K388="","",CONCATENATE('Sundry Debtor'!K388," ",'Sundry Debtor'!O388))</f>
        <v/>
      </c>
    </row>
    <row r="383" spans="1:11" x14ac:dyDescent="0.2">
      <c r="A383" s="35" t="str">
        <f>IF('Sundry Debtor'!G389="","",'Sundry Debtor'!G389)</f>
        <v/>
      </c>
      <c r="B383" s="35" t="str">
        <f>IF('Sundry Debtor'!C389="","",IF('Sundry Debtor'!G389&lt;70000,'Sundry Debtor'!C389,""))</f>
        <v/>
      </c>
      <c r="C383" s="34" t="str">
        <f>IF('Sundry Debtor'!C389="","",IF('Sundry Debtor'!G389&gt;69999,'Sundry Debtor'!C389,""))</f>
        <v/>
      </c>
      <c r="D383" s="34" t="str">
        <f>IF('Sundry Debtor'!D389="","",'Sundry Debtor'!D389)</f>
        <v/>
      </c>
      <c r="E383" s="34" t="str">
        <f>IF('Sundry Debtor'!F389="","",'Sundry Debtor'!F389)</f>
        <v/>
      </c>
      <c r="F383" s="98" t="str">
        <f>IF('Sundry Debtor'!I389="","",IF('Sundry Debtor'!J389="D",'Sundry Debtor'!I389,""))</f>
        <v/>
      </c>
      <c r="G383" s="98" t="str">
        <f>IF('Sundry Debtor'!I389="","",IF('Sundry Debtor'!J389="C",'Sundry Debtor'!I389,""))</f>
        <v/>
      </c>
      <c r="H383" s="34" t="str">
        <f t="shared" si="17"/>
        <v/>
      </c>
      <c r="I383" s="34" t="str">
        <f t="shared" si="18"/>
        <v/>
      </c>
      <c r="J383" s="34"/>
      <c r="K383" s="29" t="str">
        <f>IF('Sundry Debtor'!K389="","",CONCATENATE('Sundry Debtor'!K389," ",'Sundry Debtor'!O389))</f>
        <v/>
      </c>
    </row>
    <row r="384" spans="1:11" x14ac:dyDescent="0.2">
      <c r="A384" s="35" t="str">
        <f>IF('Sundry Debtor'!G390="","",'Sundry Debtor'!G390)</f>
        <v/>
      </c>
      <c r="B384" s="35" t="str">
        <f>IF('Sundry Debtor'!C390="","",IF('Sundry Debtor'!G390&lt;70000,'Sundry Debtor'!C390,""))</f>
        <v/>
      </c>
      <c r="C384" s="34" t="str">
        <f>IF('Sundry Debtor'!C390="","",IF('Sundry Debtor'!G390&gt;69999,'Sundry Debtor'!C390,""))</f>
        <v/>
      </c>
      <c r="D384" s="34" t="str">
        <f>IF('Sundry Debtor'!D390="","",'Sundry Debtor'!D390)</f>
        <v/>
      </c>
      <c r="E384" s="34" t="str">
        <f>IF('Sundry Debtor'!F390="","",'Sundry Debtor'!F390)</f>
        <v/>
      </c>
      <c r="F384" s="98" t="str">
        <f>IF('Sundry Debtor'!I390="","",IF('Sundry Debtor'!J390="D",'Sundry Debtor'!I390,""))</f>
        <v/>
      </c>
      <c r="G384" s="98" t="str">
        <f>IF('Sundry Debtor'!I390="","",IF('Sundry Debtor'!J390="C",'Sundry Debtor'!I390,""))</f>
        <v/>
      </c>
      <c r="H384" s="34" t="str">
        <f t="shared" si="17"/>
        <v/>
      </c>
      <c r="I384" s="34" t="str">
        <f t="shared" si="18"/>
        <v/>
      </c>
      <c r="J384" s="34"/>
      <c r="K384" s="29" t="str">
        <f>IF('Sundry Debtor'!K390="","",CONCATENATE('Sundry Debtor'!K390," ",'Sundry Debtor'!O390))</f>
        <v/>
      </c>
    </row>
    <row r="385" spans="1:11" x14ac:dyDescent="0.2">
      <c r="A385" s="35" t="str">
        <f>IF('Sundry Debtor'!G391="","",'Sundry Debtor'!G391)</f>
        <v/>
      </c>
      <c r="B385" s="35" t="str">
        <f>IF('Sundry Debtor'!C391="","",IF('Sundry Debtor'!G391&lt;70000,'Sundry Debtor'!C391,""))</f>
        <v/>
      </c>
      <c r="C385" s="34" t="str">
        <f>IF('Sundry Debtor'!C391="","",IF('Sundry Debtor'!G391&gt;69999,'Sundry Debtor'!C391,""))</f>
        <v/>
      </c>
      <c r="D385" s="34" t="str">
        <f>IF('Sundry Debtor'!D391="","",'Sundry Debtor'!D391)</f>
        <v/>
      </c>
      <c r="E385" s="34" t="str">
        <f>IF('Sundry Debtor'!F391="","",'Sundry Debtor'!F391)</f>
        <v/>
      </c>
      <c r="F385" s="98" t="str">
        <f>IF('Sundry Debtor'!I391="","",IF('Sundry Debtor'!J391="D",'Sundry Debtor'!I391,""))</f>
        <v/>
      </c>
      <c r="G385" s="98" t="str">
        <f>IF('Sundry Debtor'!I391="","",IF('Sundry Debtor'!J391="C",'Sundry Debtor'!I391,""))</f>
        <v/>
      </c>
      <c r="H385" s="34" t="str">
        <f t="shared" si="17"/>
        <v/>
      </c>
      <c r="I385" s="34" t="str">
        <f t="shared" si="18"/>
        <v/>
      </c>
      <c r="J385" s="34"/>
      <c r="K385" s="29" t="str">
        <f>IF('Sundry Debtor'!K391="","",CONCATENATE('Sundry Debtor'!K391," ",'Sundry Debtor'!O391))</f>
        <v/>
      </c>
    </row>
    <row r="386" spans="1:11" x14ac:dyDescent="0.2">
      <c r="A386" s="35" t="str">
        <f>IF('Sundry Debtor'!G392="","",'Sundry Debtor'!G392)</f>
        <v/>
      </c>
      <c r="B386" s="35" t="str">
        <f>IF('Sundry Debtor'!C392="","",IF('Sundry Debtor'!G392&lt;70000,'Sundry Debtor'!C392,""))</f>
        <v/>
      </c>
      <c r="C386" s="34" t="str">
        <f>IF('Sundry Debtor'!C392="","",IF('Sundry Debtor'!G392&gt;69999,'Sundry Debtor'!C392,""))</f>
        <v/>
      </c>
      <c r="D386" s="34" t="str">
        <f>IF('Sundry Debtor'!D392="","",'Sundry Debtor'!D392)</f>
        <v/>
      </c>
      <c r="E386" s="34" t="str">
        <f>IF('Sundry Debtor'!F392="","",'Sundry Debtor'!F392)</f>
        <v/>
      </c>
      <c r="F386" s="98" t="str">
        <f>IF('Sundry Debtor'!I392="","",IF('Sundry Debtor'!J392="D",'Sundry Debtor'!I392,""))</f>
        <v/>
      </c>
      <c r="G386" s="98" t="str">
        <f>IF('Sundry Debtor'!I392="","",IF('Sundry Debtor'!J392="C",'Sundry Debtor'!I392,""))</f>
        <v/>
      </c>
      <c r="H386" s="34" t="str">
        <f t="shared" si="17"/>
        <v/>
      </c>
      <c r="I386" s="34" t="str">
        <f t="shared" si="18"/>
        <v/>
      </c>
      <c r="J386" s="34"/>
      <c r="K386" s="29" t="str">
        <f>IF('Sundry Debtor'!K392="","",CONCATENATE('Sundry Debtor'!K392," ",'Sundry Debtor'!O392))</f>
        <v/>
      </c>
    </row>
    <row r="387" spans="1:11" x14ac:dyDescent="0.2">
      <c r="A387" s="35" t="str">
        <f>IF('Sundry Debtor'!G393="","",'Sundry Debtor'!G393)</f>
        <v/>
      </c>
      <c r="B387" s="35" t="str">
        <f>IF('Sundry Debtor'!C393="","",IF('Sundry Debtor'!G393&lt;70000,'Sundry Debtor'!C393,""))</f>
        <v/>
      </c>
      <c r="C387" s="34" t="str">
        <f>IF('Sundry Debtor'!C393="","",IF('Sundry Debtor'!G393&gt;69999,'Sundry Debtor'!C393,""))</f>
        <v/>
      </c>
      <c r="D387" s="34" t="str">
        <f>IF('Sundry Debtor'!D393="","",'Sundry Debtor'!D393)</f>
        <v/>
      </c>
      <c r="E387" s="34" t="str">
        <f>IF('Sundry Debtor'!F393="","",'Sundry Debtor'!F393)</f>
        <v/>
      </c>
      <c r="F387" s="98" t="str">
        <f>IF('Sundry Debtor'!I393="","",IF('Sundry Debtor'!J393="D",'Sundry Debtor'!I393,""))</f>
        <v/>
      </c>
      <c r="G387" s="98" t="str">
        <f>IF('Sundry Debtor'!I393="","",IF('Sundry Debtor'!J393="C",'Sundry Debtor'!I393,""))</f>
        <v/>
      </c>
      <c r="H387" s="34" t="str">
        <f t="shared" si="17"/>
        <v/>
      </c>
      <c r="I387" s="34" t="str">
        <f t="shared" si="18"/>
        <v/>
      </c>
      <c r="J387" s="34"/>
      <c r="K387" s="29" t="str">
        <f>IF('Sundry Debtor'!K393="","",CONCATENATE('Sundry Debtor'!K393," ",'Sundry Debtor'!O393))</f>
        <v/>
      </c>
    </row>
    <row r="388" spans="1:11" x14ac:dyDescent="0.2">
      <c r="A388" s="35" t="str">
        <f>IF('Sundry Debtor'!G394="","",'Sundry Debtor'!G394)</f>
        <v/>
      </c>
      <c r="B388" s="35" t="str">
        <f>IF('Sundry Debtor'!C394="","",IF('Sundry Debtor'!G394&lt;70000,'Sundry Debtor'!C394,""))</f>
        <v/>
      </c>
      <c r="C388" s="34" t="str">
        <f>IF('Sundry Debtor'!C394="","",IF('Sundry Debtor'!G394&gt;69999,'Sundry Debtor'!C394,""))</f>
        <v/>
      </c>
      <c r="D388" s="34" t="str">
        <f>IF('Sundry Debtor'!D394="","",'Sundry Debtor'!D394)</f>
        <v/>
      </c>
      <c r="E388" s="34" t="str">
        <f>IF('Sundry Debtor'!F394="","",'Sundry Debtor'!F394)</f>
        <v/>
      </c>
      <c r="F388" s="98" t="str">
        <f>IF('Sundry Debtor'!I394="","",IF('Sundry Debtor'!J394="D",'Sundry Debtor'!I394,""))</f>
        <v/>
      </c>
      <c r="G388" s="98" t="str">
        <f>IF('Sundry Debtor'!I394="","",IF('Sundry Debtor'!J394="C",'Sundry Debtor'!I394,""))</f>
        <v/>
      </c>
      <c r="H388" s="34" t="str">
        <f t="shared" si="17"/>
        <v/>
      </c>
      <c r="I388" s="34" t="str">
        <f t="shared" si="18"/>
        <v/>
      </c>
      <c r="J388" s="34"/>
      <c r="K388" s="29" t="str">
        <f>IF('Sundry Debtor'!K394="","",CONCATENATE('Sundry Debtor'!K394," ",'Sundry Debtor'!O394))</f>
        <v/>
      </c>
    </row>
    <row r="389" spans="1:11" x14ac:dyDescent="0.2">
      <c r="A389" s="35" t="str">
        <f>IF('Sundry Debtor'!G395="","",'Sundry Debtor'!G395)</f>
        <v/>
      </c>
      <c r="B389" s="35" t="str">
        <f>IF('Sundry Debtor'!C395="","",IF('Sundry Debtor'!G395&lt;70000,'Sundry Debtor'!C395,""))</f>
        <v/>
      </c>
      <c r="C389" s="34" t="str">
        <f>IF('Sundry Debtor'!C395="","",IF('Sundry Debtor'!G395&gt;69999,'Sundry Debtor'!C395,""))</f>
        <v/>
      </c>
      <c r="D389" s="34" t="str">
        <f>IF('Sundry Debtor'!D395="","",'Sundry Debtor'!D395)</f>
        <v/>
      </c>
      <c r="E389" s="34" t="str">
        <f>IF('Sundry Debtor'!F395="","",'Sundry Debtor'!F395)</f>
        <v/>
      </c>
      <c r="F389" s="98" t="str">
        <f>IF('Sundry Debtor'!I395="","",IF('Sundry Debtor'!J395="D",'Sundry Debtor'!I395,""))</f>
        <v/>
      </c>
      <c r="G389" s="98" t="str">
        <f>IF('Sundry Debtor'!I395="","",IF('Sundry Debtor'!J395="C",'Sundry Debtor'!I395,""))</f>
        <v/>
      </c>
      <c r="H389" s="34" t="str">
        <f t="shared" si="17"/>
        <v/>
      </c>
      <c r="I389" s="34" t="str">
        <f t="shared" si="18"/>
        <v/>
      </c>
      <c r="J389" s="34"/>
      <c r="K389" s="29" t="str">
        <f>IF('Sundry Debtor'!K395="","",CONCATENATE('Sundry Debtor'!K395," ",'Sundry Debtor'!O395))</f>
        <v/>
      </c>
    </row>
    <row r="390" spans="1:11" x14ac:dyDescent="0.2">
      <c r="A390" s="35" t="str">
        <f>IF('Sundry Debtor'!G396="","",'Sundry Debtor'!G396)</f>
        <v/>
      </c>
      <c r="B390" s="35" t="str">
        <f>IF('Sundry Debtor'!C396="","",IF('Sundry Debtor'!G396&lt;70000,'Sundry Debtor'!C396,""))</f>
        <v/>
      </c>
      <c r="C390" s="34" t="str">
        <f>IF('Sundry Debtor'!C396="","",IF('Sundry Debtor'!G396&gt;69999,'Sundry Debtor'!C396,""))</f>
        <v/>
      </c>
      <c r="D390" s="34" t="str">
        <f>IF('Sundry Debtor'!D396="","",'Sundry Debtor'!D396)</f>
        <v/>
      </c>
      <c r="E390" s="34" t="str">
        <f>IF('Sundry Debtor'!F396="","",'Sundry Debtor'!F396)</f>
        <v/>
      </c>
      <c r="F390" s="98" t="str">
        <f>IF('Sundry Debtor'!I396="","",IF('Sundry Debtor'!J396="D",'Sundry Debtor'!I396,""))</f>
        <v/>
      </c>
      <c r="G390" s="98" t="str">
        <f>IF('Sundry Debtor'!I396="","",IF('Sundry Debtor'!J396="C",'Sundry Debtor'!I396,""))</f>
        <v/>
      </c>
      <c r="H390" s="34" t="str">
        <f t="shared" si="17"/>
        <v/>
      </c>
      <c r="I390" s="34" t="str">
        <f t="shared" si="18"/>
        <v/>
      </c>
      <c r="J390" s="34"/>
      <c r="K390" s="29" t="str">
        <f>IF('Sundry Debtor'!K396="","",CONCATENATE('Sundry Debtor'!K396," ",'Sundry Debtor'!O396))</f>
        <v/>
      </c>
    </row>
    <row r="391" spans="1:11" x14ac:dyDescent="0.2">
      <c r="A391" s="35" t="str">
        <f>IF('Sundry Debtor'!G397="","",'Sundry Debtor'!G397)</f>
        <v/>
      </c>
      <c r="B391" s="35" t="str">
        <f>IF('Sundry Debtor'!C397="","",IF('Sundry Debtor'!G397&lt;70000,'Sundry Debtor'!C397,""))</f>
        <v/>
      </c>
      <c r="C391" s="34" t="str">
        <f>IF('Sundry Debtor'!C397="","",IF('Sundry Debtor'!G397&gt;69999,'Sundry Debtor'!C397,""))</f>
        <v/>
      </c>
      <c r="D391" s="34" t="str">
        <f>IF('Sundry Debtor'!D397="","",'Sundry Debtor'!D397)</f>
        <v/>
      </c>
      <c r="E391" s="34" t="str">
        <f>IF('Sundry Debtor'!F397="","",'Sundry Debtor'!F397)</f>
        <v/>
      </c>
      <c r="F391" s="98" t="str">
        <f>IF('Sundry Debtor'!I397="","",IF('Sundry Debtor'!J397="D",'Sundry Debtor'!I397,""))</f>
        <v/>
      </c>
      <c r="G391" s="98" t="str">
        <f>IF('Sundry Debtor'!I397="","",IF('Sundry Debtor'!J397="C",'Sundry Debtor'!I397,""))</f>
        <v/>
      </c>
      <c r="H391" s="34" t="str">
        <f t="shared" si="17"/>
        <v/>
      </c>
      <c r="I391" s="34" t="str">
        <f t="shared" si="18"/>
        <v/>
      </c>
      <c r="J391" s="34"/>
      <c r="K391" s="29" t="str">
        <f>IF('Sundry Debtor'!K397="","",CONCATENATE('Sundry Debtor'!K397," ",'Sundry Debtor'!O397))</f>
        <v/>
      </c>
    </row>
    <row r="392" spans="1:11" x14ac:dyDescent="0.2">
      <c r="A392" s="35" t="str">
        <f>IF('Sundry Debtor'!G398="","",'Sundry Debtor'!G398)</f>
        <v/>
      </c>
      <c r="B392" s="35" t="str">
        <f>IF('Sundry Debtor'!C398="","",IF('Sundry Debtor'!G398&lt;70000,'Sundry Debtor'!C398,""))</f>
        <v/>
      </c>
      <c r="C392" s="34" t="str">
        <f>IF('Sundry Debtor'!C398="","",IF('Sundry Debtor'!G398&gt;69999,'Sundry Debtor'!C398,""))</f>
        <v/>
      </c>
      <c r="D392" s="34" t="str">
        <f>IF('Sundry Debtor'!D398="","",'Sundry Debtor'!D398)</f>
        <v/>
      </c>
      <c r="E392" s="34" t="str">
        <f>IF('Sundry Debtor'!F398="","",'Sundry Debtor'!F398)</f>
        <v/>
      </c>
      <c r="F392" s="98" t="str">
        <f>IF('Sundry Debtor'!I398="","",IF('Sundry Debtor'!J398="D",'Sundry Debtor'!I398,""))</f>
        <v/>
      </c>
      <c r="G392" s="98" t="str">
        <f>IF('Sundry Debtor'!I398="","",IF('Sundry Debtor'!J398="C",'Sundry Debtor'!I398,""))</f>
        <v/>
      </c>
      <c r="H392" s="34" t="str">
        <f t="shared" si="17"/>
        <v/>
      </c>
      <c r="I392" s="34" t="str">
        <f t="shared" si="18"/>
        <v/>
      </c>
      <c r="J392" s="34"/>
      <c r="K392" s="29" t="str">
        <f>IF('Sundry Debtor'!K398="","",CONCATENATE('Sundry Debtor'!K398," ",'Sundry Debtor'!O398))</f>
        <v/>
      </c>
    </row>
    <row r="393" spans="1:11" x14ac:dyDescent="0.2">
      <c r="A393" s="35" t="str">
        <f>IF('Sundry Debtor'!G399="","",'Sundry Debtor'!G399)</f>
        <v/>
      </c>
      <c r="B393" s="35" t="str">
        <f>IF('Sundry Debtor'!C399="","",IF('Sundry Debtor'!G399&lt;70000,'Sundry Debtor'!C399,""))</f>
        <v/>
      </c>
      <c r="C393" s="34" t="str">
        <f>IF('Sundry Debtor'!C399="","",IF('Sundry Debtor'!G399&gt;69999,'Sundry Debtor'!C399,""))</f>
        <v/>
      </c>
      <c r="D393" s="34" t="str">
        <f>IF('Sundry Debtor'!D399="","",'Sundry Debtor'!D399)</f>
        <v/>
      </c>
      <c r="E393" s="34" t="str">
        <f>IF('Sundry Debtor'!F399="","",'Sundry Debtor'!F399)</f>
        <v/>
      </c>
      <c r="F393" s="98" t="str">
        <f>IF('Sundry Debtor'!I399="","",IF('Sundry Debtor'!J399="D",'Sundry Debtor'!I399,""))</f>
        <v/>
      </c>
      <c r="G393" s="98" t="str">
        <f>IF('Sundry Debtor'!I399="","",IF('Sundry Debtor'!J399="C",'Sundry Debtor'!I399,""))</f>
        <v/>
      </c>
      <c r="H393" s="34" t="str">
        <f t="shared" si="17"/>
        <v/>
      </c>
      <c r="I393" s="34" t="str">
        <f t="shared" si="18"/>
        <v/>
      </c>
      <c r="J393" s="34"/>
      <c r="K393" s="29" t="str">
        <f>IF('Sundry Debtor'!K399="","",CONCATENATE('Sundry Debtor'!K399," ",'Sundry Debtor'!O399))</f>
        <v/>
      </c>
    </row>
    <row r="394" spans="1:11" x14ac:dyDescent="0.2">
      <c r="A394" s="35" t="str">
        <f>IF('Sundry Debtor'!G400="","",'Sundry Debtor'!G400)</f>
        <v/>
      </c>
      <c r="B394" s="35" t="str">
        <f>IF('Sundry Debtor'!C400="","",IF('Sundry Debtor'!G400&lt;70000,'Sundry Debtor'!C400,""))</f>
        <v/>
      </c>
      <c r="C394" s="34" t="str">
        <f>IF('Sundry Debtor'!C400="","",IF('Sundry Debtor'!G400&gt;69999,'Sundry Debtor'!C400,""))</f>
        <v/>
      </c>
      <c r="D394" s="34" t="str">
        <f>IF('Sundry Debtor'!D400="","",'Sundry Debtor'!D400)</f>
        <v/>
      </c>
      <c r="E394" s="34" t="str">
        <f>IF('Sundry Debtor'!F400="","",'Sundry Debtor'!F400)</f>
        <v/>
      </c>
      <c r="F394" s="98" t="str">
        <f>IF('Sundry Debtor'!I400="","",IF('Sundry Debtor'!J400="D",'Sundry Debtor'!I400,""))</f>
        <v/>
      </c>
      <c r="G394" s="98" t="str">
        <f>IF('Sundry Debtor'!I400="","",IF('Sundry Debtor'!J400="C",'Sundry Debtor'!I400,""))</f>
        <v/>
      </c>
      <c r="H394" s="34" t="str">
        <f t="shared" si="17"/>
        <v/>
      </c>
      <c r="I394" s="34" t="str">
        <f t="shared" si="18"/>
        <v/>
      </c>
      <c r="J394" s="34"/>
      <c r="K394" s="29" t="str">
        <f>IF('Sundry Debtor'!K400="","",CONCATENATE('Sundry Debtor'!K400," ",'Sundry Debtor'!O400))</f>
        <v/>
      </c>
    </row>
    <row r="395" spans="1:11" x14ac:dyDescent="0.2">
      <c r="A395" s="35" t="str">
        <f>IF('Sundry Debtor'!G401="","",'Sundry Debtor'!G401)</f>
        <v/>
      </c>
      <c r="B395" s="35" t="str">
        <f>IF('Sundry Debtor'!C401="","",IF('Sundry Debtor'!G401&lt;70000,'Sundry Debtor'!C401,""))</f>
        <v/>
      </c>
      <c r="C395" s="34" t="str">
        <f>IF('Sundry Debtor'!C401="","",IF('Sundry Debtor'!G401&gt;69999,'Sundry Debtor'!C401,""))</f>
        <v/>
      </c>
      <c r="D395" s="34" t="str">
        <f>IF('Sundry Debtor'!D401="","",'Sundry Debtor'!D401)</f>
        <v/>
      </c>
      <c r="E395" s="34" t="str">
        <f>IF('Sundry Debtor'!F401="","",'Sundry Debtor'!F401)</f>
        <v/>
      </c>
      <c r="F395" s="98" t="str">
        <f>IF('Sundry Debtor'!I401="","",IF('Sundry Debtor'!J401="D",'Sundry Debtor'!I401,""))</f>
        <v/>
      </c>
      <c r="G395" s="98" t="str">
        <f>IF('Sundry Debtor'!I401="","",IF('Sundry Debtor'!J401="C",'Sundry Debtor'!I401,""))</f>
        <v/>
      </c>
      <c r="H395" s="34" t="str">
        <f t="shared" si="17"/>
        <v/>
      </c>
      <c r="I395" s="34" t="str">
        <f t="shared" si="18"/>
        <v/>
      </c>
      <c r="J395" s="34"/>
      <c r="K395" s="29" t="str">
        <f>IF('Sundry Debtor'!K401="","",CONCATENATE('Sundry Debtor'!K401," ",'Sundry Debtor'!O401))</f>
        <v/>
      </c>
    </row>
    <row r="396" spans="1:11" x14ac:dyDescent="0.2">
      <c r="A396" s="35" t="str">
        <f>IF('Sundry Debtor'!G402="","",'Sundry Debtor'!G402)</f>
        <v/>
      </c>
      <c r="B396" s="35" t="str">
        <f>IF('Sundry Debtor'!C402="","",IF('Sundry Debtor'!G402&lt;70000,'Sundry Debtor'!C402,""))</f>
        <v/>
      </c>
      <c r="C396" s="34" t="str">
        <f>IF('Sundry Debtor'!C402="","",IF('Sundry Debtor'!G402&gt;69999,'Sundry Debtor'!C402,""))</f>
        <v/>
      </c>
      <c r="D396" s="34" t="str">
        <f>IF('Sundry Debtor'!D402="","",'Sundry Debtor'!D402)</f>
        <v/>
      </c>
      <c r="E396" s="34" t="str">
        <f>IF('Sundry Debtor'!F402="","",'Sundry Debtor'!F402)</f>
        <v/>
      </c>
      <c r="F396" s="98" t="str">
        <f>IF('Sundry Debtor'!I402="","",IF('Sundry Debtor'!J402="D",'Sundry Debtor'!I402,""))</f>
        <v/>
      </c>
      <c r="G396" s="98" t="str">
        <f>IF('Sundry Debtor'!I402="","",IF('Sundry Debtor'!J402="C",'Sundry Debtor'!I402,""))</f>
        <v/>
      </c>
      <c r="H396" s="34" t="str">
        <f t="shared" si="17"/>
        <v/>
      </c>
      <c r="I396" s="34" t="str">
        <f t="shared" si="18"/>
        <v/>
      </c>
      <c r="J396" s="34"/>
      <c r="K396" s="29" t="str">
        <f>IF('Sundry Debtor'!K402="","",CONCATENATE('Sundry Debtor'!K402," ",'Sundry Debtor'!O402))</f>
        <v/>
      </c>
    </row>
    <row r="397" spans="1:11" x14ac:dyDescent="0.2">
      <c r="A397" s="35" t="str">
        <f>IF('Sundry Debtor'!G403="","",'Sundry Debtor'!G403)</f>
        <v/>
      </c>
      <c r="B397" s="35" t="str">
        <f>IF('Sundry Debtor'!C403="","",IF('Sundry Debtor'!G403&lt;70000,'Sundry Debtor'!C403,""))</f>
        <v/>
      </c>
      <c r="C397" s="34" t="str">
        <f>IF('Sundry Debtor'!C403="","",IF('Sundry Debtor'!G403&gt;69999,'Sundry Debtor'!C403,""))</f>
        <v/>
      </c>
      <c r="D397" s="34" t="str">
        <f>IF('Sundry Debtor'!D403="","",'Sundry Debtor'!D403)</f>
        <v/>
      </c>
      <c r="E397" s="34" t="str">
        <f>IF('Sundry Debtor'!F403="","",'Sundry Debtor'!F403)</f>
        <v/>
      </c>
      <c r="F397" s="98" t="str">
        <f>IF('Sundry Debtor'!I403="","",IF('Sundry Debtor'!J403="D",'Sundry Debtor'!I403,""))</f>
        <v/>
      </c>
      <c r="G397" s="98" t="str">
        <f>IF('Sundry Debtor'!I403="","",IF('Sundry Debtor'!J403="C",'Sundry Debtor'!I403,""))</f>
        <v/>
      </c>
      <c r="H397" s="34" t="str">
        <f t="shared" si="17"/>
        <v/>
      </c>
      <c r="I397" s="34" t="str">
        <f t="shared" si="18"/>
        <v/>
      </c>
      <c r="J397" s="34"/>
      <c r="K397" s="29" t="str">
        <f>IF('Sundry Debtor'!K403="","",CONCATENATE('Sundry Debtor'!K403," ",'Sundry Debtor'!O403))</f>
        <v/>
      </c>
    </row>
    <row r="398" spans="1:11" x14ac:dyDescent="0.2">
      <c r="A398" s="35" t="str">
        <f>IF('Sundry Debtor'!G404="","",'Sundry Debtor'!G404)</f>
        <v/>
      </c>
      <c r="B398" s="35" t="str">
        <f>IF('Sundry Debtor'!C404="","",IF('Sundry Debtor'!G404&lt;70000,'Sundry Debtor'!C404,""))</f>
        <v/>
      </c>
      <c r="C398" s="34" t="str">
        <f>IF('Sundry Debtor'!C404="","",IF('Sundry Debtor'!G404&gt;69999,'Sundry Debtor'!C404,""))</f>
        <v/>
      </c>
      <c r="D398" s="34" t="str">
        <f>IF('Sundry Debtor'!D404="","",'Sundry Debtor'!D404)</f>
        <v/>
      </c>
      <c r="E398" s="34" t="str">
        <f>IF('Sundry Debtor'!F404="","",'Sundry Debtor'!F404)</f>
        <v/>
      </c>
      <c r="F398" s="98" t="str">
        <f>IF('Sundry Debtor'!I404="","",IF('Sundry Debtor'!J404="D",'Sundry Debtor'!I404,""))</f>
        <v/>
      </c>
      <c r="G398" s="98" t="str">
        <f>IF('Sundry Debtor'!I404="","",IF('Sundry Debtor'!J404="C",'Sundry Debtor'!I404,""))</f>
        <v/>
      </c>
      <c r="H398" s="34" t="str">
        <f t="shared" si="17"/>
        <v/>
      </c>
      <c r="I398" s="34" t="str">
        <f t="shared" si="18"/>
        <v/>
      </c>
      <c r="J398" s="34"/>
      <c r="K398" s="29" t="str">
        <f>IF('Sundry Debtor'!K404="","",CONCATENATE('Sundry Debtor'!K404," ",'Sundry Debtor'!O404))</f>
        <v/>
      </c>
    </row>
    <row r="399" spans="1:11" x14ac:dyDescent="0.2">
      <c r="A399" s="35" t="str">
        <f>IF('Sundry Debtor'!G405="","",'Sundry Debtor'!G405)</f>
        <v/>
      </c>
      <c r="B399" s="35" t="str">
        <f>IF('Sundry Debtor'!C405="","",IF('Sundry Debtor'!G405&lt;70000,'Sundry Debtor'!C405,""))</f>
        <v/>
      </c>
      <c r="C399" s="34" t="str">
        <f>IF('Sundry Debtor'!C405="","",IF('Sundry Debtor'!G405&gt;69999,'Sundry Debtor'!C405,""))</f>
        <v/>
      </c>
      <c r="D399" s="34" t="str">
        <f>IF('Sundry Debtor'!D405="","",'Sundry Debtor'!D405)</f>
        <v/>
      </c>
      <c r="E399" s="34" t="str">
        <f>IF('Sundry Debtor'!F405="","",'Sundry Debtor'!F405)</f>
        <v/>
      </c>
      <c r="F399" s="98" t="str">
        <f>IF('Sundry Debtor'!I405="","",IF('Sundry Debtor'!J405="D",'Sundry Debtor'!I405,""))</f>
        <v/>
      </c>
      <c r="G399" s="98" t="str">
        <f>IF('Sundry Debtor'!I405="","",IF('Sundry Debtor'!J405="C",'Sundry Debtor'!I405,""))</f>
        <v/>
      </c>
      <c r="H399" s="34" t="str">
        <f t="shared" si="17"/>
        <v/>
      </c>
      <c r="I399" s="34" t="str">
        <f t="shared" si="18"/>
        <v/>
      </c>
      <c r="J399" s="34"/>
      <c r="K399" s="29" t="str">
        <f>IF('Sundry Debtor'!K405="","",CONCATENATE('Sundry Debtor'!K405," ",'Sundry Debtor'!O405))</f>
        <v/>
      </c>
    </row>
    <row r="400" spans="1:11" x14ac:dyDescent="0.2">
      <c r="A400" s="35" t="str">
        <f>IF('Sundry Debtor'!G406="","",'Sundry Debtor'!G406)</f>
        <v/>
      </c>
      <c r="B400" s="35" t="str">
        <f>IF('Sundry Debtor'!C406="","",IF('Sundry Debtor'!G406&lt;70000,'Sundry Debtor'!C406,""))</f>
        <v/>
      </c>
      <c r="C400" s="34" t="str">
        <f>IF('Sundry Debtor'!C406="","",IF('Sundry Debtor'!G406&gt;69999,'Sundry Debtor'!C406,""))</f>
        <v/>
      </c>
      <c r="D400" s="34" t="str">
        <f>IF('Sundry Debtor'!D406="","",'Sundry Debtor'!D406)</f>
        <v/>
      </c>
      <c r="E400" s="34" t="str">
        <f>IF('Sundry Debtor'!F406="","",'Sundry Debtor'!F406)</f>
        <v/>
      </c>
      <c r="F400" s="98" t="str">
        <f>IF('Sundry Debtor'!I406="","",IF('Sundry Debtor'!J406="D",'Sundry Debtor'!I406,""))</f>
        <v/>
      </c>
      <c r="G400" s="98" t="str">
        <f>IF('Sundry Debtor'!I406="","",IF('Sundry Debtor'!J406="C",'Sundry Debtor'!I406,""))</f>
        <v/>
      </c>
      <c r="H400" s="34" t="str">
        <f t="shared" si="17"/>
        <v/>
      </c>
      <c r="I400" s="34" t="str">
        <f t="shared" si="18"/>
        <v/>
      </c>
      <c r="J400" s="34"/>
      <c r="K400" s="29" t="str">
        <f>IF('Sundry Debtor'!K406="","",CONCATENATE('Sundry Debtor'!K406," ",'Sundry Debtor'!O406))</f>
        <v/>
      </c>
    </row>
    <row r="401" spans="1:11" x14ac:dyDescent="0.2">
      <c r="A401" s="35" t="str">
        <f>IF('Sundry Debtor'!G407="","",'Sundry Debtor'!G407)</f>
        <v/>
      </c>
      <c r="B401" s="35" t="str">
        <f>IF('Sundry Debtor'!C407="","",IF('Sundry Debtor'!G407&lt;70000,'Sundry Debtor'!C407,""))</f>
        <v/>
      </c>
      <c r="C401" s="34" t="str">
        <f>IF('Sundry Debtor'!C407="","",IF('Sundry Debtor'!G407&gt;69999,'Sundry Debtor'!C407,""))</f>
        <v/>
      </c>
      <c r="D401" s="34" t="str">
        <f>IF('Sundry Debtor'!D407="","",'Sundry Debtor'!D407)</f>
        <v/>
      </c>
      <c r="E401" s="34" t="str">
        <f>IF('Sundry Debtor'!F407="","",'Sundry Debtor'!F407)</f>
        <v/>
      </c>
      <c r="F401" s="98" t="str">
        <f>IF('Sundry Debtor'!I407="","",IF('Sundry Debtor'!J407="D",'Sundry Debtor'!I407,""))</f>
        <v/>
      </c>
      <c r="G401" s="98" t="str">
        <f>IF('Sundry Debtor'!I407="","",IF('Sundry Debtor'!J407="C",'Sundry Debtor'!I407,""))</f>
        <v/>
      </c>
      <c r="H401" s="34" t="str">
        <f t="shared" si="17"/>
        <v/>
      </c>
      <c r="I401" s="34" t="str">
        <f t="shared" si="18"/>
        <v/>
      </c>
      <c r="J401" s="34"/>
      <c r="K401" s="29" t="str">
        <f>IF('Sundry Debtor'!K407="","",CONCATENATE('Sundry Debtor'!K407," ",'Sundry Debtor'!O407))</f>
        <v/>
      </c>
    </row>
    <row r="402" spans="1:11" x14ac:dyDescent="0.2">
      <c r="A402" s="35" t="str">
        <f>IF('Sundry Debtor'!G408="","",'Sundry Debtor'!G408)</f>
        <v/>
      </c>
      <c r="B402" s="35" t="str">
        <f>IF('Sundry Debtor'!C408="","",IF('Sundry Debtor'!G408&lt;70000,'Sundry Debtor'!C408,""))</f>
        <v/>
      </c>
      <c r="C402" s="34" t="str">
        <f>IF('Sundry Debtor'!C408="","",IF('Sundry Debtor'!G408&gt;69999,'Sundry Debtor'!C408,""))</f>
        <v/>
      </c>
      <c r="D402" s="34" t="str">
        <f>IF('Sundry Debtor'!D408="","",'Sundry Debtor'!D408)</f>
        <v/>
      </c>
      <c r="E402" s="34" t="str">
        <f>IF('Sundry Debtor'!F408="","",'Sundry Debtor'!F408)</f>
        <v/>
      </c>
      <c r="F402" s="98" t="str">
        <f>IF('Sundry Debtor'!I408="","",IF('Sundry Debtor'!J408="D",'Sundry Debtor'!I408,""))</f>
        <v/>
      </c>
      <c r="G402" s="98" t="str">
        <f>IF('Sundry Debtor'!I408="","",IF('Sundry Debtor'!J408="C",'Sundry Debtor'!I408,""))</f>
        <v/>
      </c>
      <c r="H402" s="34" t="str">
        <f t="shared" si="17"/>
        <v/>
      </c>
      <c r="I402" s="34" t="str">
        <f t="shared" si="18"/>
        <v/>
      </c>
      <c r="J402" s="34"/>
      <c r="K402" s="29" t="str">
        <f>IF('Sundry Debtor'!K408="","",CONCATENATE('Sundry Debtor'!K408," ",'Sundry Debtor'!O408))</f>
        <v/>
      </c>
    </row>
    <row r="403" spans="1:11" x14ac:dyDescent="0.2">
      <c r="A403" s="35" t="str">
        <f>IF('Sundry Debtor'!G409="","",'Sundry Debtor'!G409)</f>
        <v/>
      </c>
      <c r="B403" s="35" t="str">
        <f>IF('Sundry Debtor'!C409="","",IF('Sundry Debtor'!G409&lt;70000,'Sundry Debtor'!C409,""))</f>
        <v/>
      </c>
      <c r="C403" s="34" t="str">
        <f>IF('Sundry Debtor'!C409="","",IF('Sundry Debtor'!G409&gt;69999,'Sundry Debtor'!C409,""))</f>
        <v/>
      </c>
      <c r="D403" s="34" t="str">
        <f>IF('Sundry Debtor'!D409="","",'Sundry Debtor'!D409)</f>
        <v/>
      </c>
      <c r="E403" s="34" t="str">
        <f>IF('Sundry Debtor'!F409="","",'Sundry Debtor'!F409)</f>
        <v/>
      </c>
      <c r="F403" s="98" t="str">
        <f>IF('Sundry Debtor'!I409="","",IF('Sundry Debtor'!J409="D",'Sundry Debtor'!I409,""))</f>
        <v/>
      </c>
      <c r="G403" s="98" t="str">
        <f>IF('Sundry Debtor'!I409="","",IF('Sundry Debtor'!J409="C",'Sundry Debtor'!I409,""))</f>
        <v/>
      </c>
      <c r="H403" s="34" t="str">
        <f t="shared" si="17"/>
        <v/>
      </c>
      <c r="I403" s="34" t="str">
        <f t="shared" si="18"/>
        <v/>
      </c>
      <c r="J403" s="34"/>
      <c r="K403" s="29" t="str">
        <f>IF('Sundry Debtor'!K409="","",CONCATENATE('Sundry Debtor'!K409," ",'Sundry Debtor'!O409))</f>
        <v/>
      </c>
    </row>
    <row r="404" spans="1:11" x14ac:dyDescent="0.2">
      <c r="A404" s="35" t="str">
        <f>IF('Sundry Debtor'!G410="","",'Sundry Debtor'!G410)</f>
        <v/>
      </c>
      <c r="B404" s="35" t="str">
        <f>IF('Sundry Debtor'!C410="","",IF('Sundry Debtor'!G410&lt;70000,'Sundry Debtor'!C410,""))</f>
        <v/>
      </c>
      <c r="C404" s="34" t="str">
        <f>IF('Sundry Debtor'!C410="","",IF('Sundry Debtor'!G410&gt;69999,'Sundry Debtor'!C410,""))</f>
        <v/>
      </c>
      <c r="D404" s="34" t="str">
        <f>IF('Sundry Debtor'!D410="","",'Sundry Debtor'!D410)</f>
        <v/>
      </c>
      <c r="E404" s="34" t="str">
        <f>IF('Sundry Debtor'!F410="","",'Sundry Debtor'!F410)</f>
        <v/>
      </c>
      <c r="F404" s="98" t="str">
        <f>IF('Sundry Debtor'!I410="","",IF('Sundry Debtor'!J410="D",'Sundry Debtor'!I410,""))</f>
        <v/>
      </c>
      <c r="G404" s="98" t="str">
        <f>IF('Sundry Debtor'!I410="","",IF('Sundry Debtor'!J410="C",'Sundry Debtor'!I410,""))</f>
        <v/>
      </c>
      <c r="H404" s="34" t="str">
        <f t="shared" si="17"/>
        <v/>
      </c>
      <c r="I404" s="34" t="str">
        <f t="shared" si="18"/>
        <v/>
      </c>
      <c r="J404" s="34"/>
      <c r="K404" s="29" t="str">
        <f>IF('Sundry Debtor'!K410="","",CONCATENATE('Sundry Debtor'!K410," ",'Sundry Debtor'!O410))</f>
        <v/>
      </c>
    </row>
    <row r="405" spans="1:11" x14ac:dyDescent="0.2">
      <c r="A405" s="35" t="str">
        <f>IF('Sundry Debtor'!G411="","",'Sundry Debtor'!G411)</f>
        <v/>
      </c>
      <c r="B405" s="35" t="str">
        <f>IF('Sundry Debtor'!C411="","",IF('Sundry Debtor'!G411&lt;70000,'Sundry Debtor'!C411,""))</f>
        <v/>
      </c>
      <c r="C405" s="34" t="str">
        <f>IF('Sundry Debtor'!C411="","",IF('Sundry Debtor'!G411&gt;69999,'Sundry Debtor'!C411,""))</f>
        <v/>
      </c>
      <c r="D405" s="34" t="str">
        <f>IF('Sundry Debtor'!D411="","",'Sundry Debtor'!D411)</f>
        <v/>
      </c>
      <c r="E405" s="34" t="str">
        <f>IF('Sundry Debtor'!F411="","",'Sundry Debtor'!F411)</f>
        <v/>
      </c>
      <c r="F405" s="98" t="str">
        <f>IF('Sundry Debtor'!I411="","",IF('Sundry Debtor'!J411="D",'Sundry Debtor'!I411,""))</f>
        <v/>
      </c>
      <c r="G405" s="98" t="str">
        <f>IF('Sundry Debtor'!I411="","",IF('Sundry Debtor'!J411="C",'Sundry Debtor'!I411,""))</f>
        <v/>
      </c>
      <c r="H405" s="34" t="str">
        <f t="shared" si="17"/>
        <v/>
      </c>
      <c r="I405" s="34" t="str">
        <f t="shared" si="18"/>
        <v/>
      </c>
      <c r="J405" s="34"/>
      <c r="K405" s="29" t="str">
        <f>IF('Sundry Debtor'!K411="","",CONCATENATE('Sundry Debtor'!K411," ",'Sundry Debtor'!O411))</f>
        <v/>
      </c>
    </row>
    <row r="406" spans="1:11" x14ac:dyDescent="0.2">
      <c r="A406" s="35" t="str">
        <f>IF('Sundry Debtor'!G412="","",'Sundry Debtor'!G412)</f>
        <v/>
      </c>
      <c r="B406" s="35" t="str">
        <f>IF('Sundry Debtor'!C412="","",IF('Sundry Debtor'!G412&lt;70000,'Sundry Debtor'!C412,""))</f>
        <v/>
      </c>
      <c r="C406" s="34" t="str">
        <f>IF('Sundry Debtor'!C412="","",IF('Sundry Debtor'!G412&gt;69999,'Sundry Debtor'!C412,""))</f>
        <v/>
      </c>
      <c r="D406" s="34" t="str">
        <f>IF('Sundry Debtor'!D412="","",'Sundry Debtor'!D412)</f>
        <v/>
      </c>
      <c r="E406" s="34" t="str">
        <f>IF('Sundry Debtor'!F412="","",'Sundry Debtor'!F412)</f>
        <v/>
      </c>
      <c r="F406" s="98" t="str">
        <f>IF('Sundry Debtor'!I412="","",IF('Sundry Debtor'!J412="D",'Sundry Debtor'!I412,""))</f>
        <v/>
      </c>
      <c r="G406" s="98" t="str">
        <f>IF('Sundry Debtor'!I412="","",IF('Sundry Debtor'!J412="C",'Sundry Debtor'!I412,""))</f>
        <v/>
      </c>
      <c r="H406" s="34" t="str">
        <f t="shared" si="17"/>
        <v/>
      </c>
      <c r="I406" s="34" t="str">
        <f t="shared" si="18"/>
        <v/>
      </c>
      <c r="J406" s="34"/>
      <c r="K406" s="29" t="str">
        <f>IF('Sundry Debtor'!K412="","",CONCATENATE('Sundry Debtor'!K412," ",'Sundry Debtor'!O412))</f>
        <v/>
      </c>
    </row>
    <row r="407" spans="1:11" x14ac:dyDescent="0.2">
      <c r="A407" s="35" t="str">
        <f>IF('Sundry Debtor'!G413="","",'Sundry Debtor'!G413)</f>
        <v/>
      </c>
      <c r="B407" s="35" t="str">
        <f>IF('Sundry Debtor'!C413="","",IF('Sundry Debtor'!G413&lt;70000,'Sundry Debtor'!C413,""))</f>
        <v/>
      </c>
      <c r="C407" s="34" t="str">
        <f>IF('Sundry Debtor'!C413="","",IF('Sundry Debtor'!G413&gt;69999,'Sundry Debtor'!C413,""))</f>
        <v/>
      </c>
      <c r="D407" s="34" t="str">
        <f>IF('Sundry Debtor'!D413="","",'Sundry Debtor'!D413)</f>
        <v/>
      </c>
      <c r="E407" s="34" t="str">
        <f>IF('Sundry Debtor'!F413="","",'Sundry Debtor'!F413)</f>
        <v/>
      </c>
      <c r="F407" s="98" t="str">
        <f>IF('Sundry Debtor'!I413="","",IF('Sundry Debtor'!J413="D",'Sundry Debtor'!I413,""))</f>
        <v/>
      </c>
      <c r="G407" s="98" t="str">
        <f>IF('Sundry Debtor'!I413="","",IF('Sundry Debtor'!J413="C",'Sundry Debtor'!I413,""))</f>
        <v/>
      </c>
      <c r="H407" s="34" t="str">
        <f t="shared" si="17"/>
        <v/>
      </c>
      <c r="I407" s="34" t="str">
        <f t="shared" si="18"/>
        <v/>
      </c>
      <c r="J407" s="34"/>
      <c r="K407" s="29" t="str">
        <f>IF('Sundry Debtor'!K413="","",CONCATENATE('Sundry Debtor'!K413," ",'Sundry Debtor'!O413))</f>
        <v/>
      </c>
    </row>
    <row r="408" spans="1:11" x14ac:dyDescent="0.2">
      <c r="A408" s="35" t="str">
        <f>IF('Sundry Debtor'!G414="","",'Sundry Debtor'!G414)</f>
        <v/>
      </c>
      <c r="B408" s="35" t="str">
        <f>IF('Sundry Debtor'!C414="","",IF('Sundry Debtor'!G414&lt;70000,'Sundry Debtor'!C414,""))</f>
        <v/>
      </c>
      <c r="C408" s="34" t="str">
        <f>IF('Sundry Debtor'!C414="","",IF('Sundry Debtor'!G414&gt;69999,'Sundry Debtor'!C414,""))</f>
        <v/>
      </c>
      <c r="D408" s="34" t="str">
        <f>IF('Sundry Debtor'!D414="","",'Sundry Debtor'!D414)</f>
        <v/>
      </c>
      <c r="E408" s="34" t="str">
        <f>IF('Sundry Debtor'!F414="","",'Sundry Debtor'!F414)</f>
        <v/>
      </c>
      <c r="F408" s="98" t="str">
        <f>IF('Sundry Debtor'!I414="","",IF('Sundry Debtor'!J414="D",'Sundry Debtor'!I414,""))</f>
        <v/>
      </c>
      <c r="G408" s="98" t="str">
        <f>IF('Sundry Debtor'!I414="","",IF('Sundry Debtor'!J414="C",'Sundry Debtor'!I414,""))</f>
        <v/>
      </c>
      <c r="H408" s="34" t="str">
        <f t="shared" si="17"/>
        <v/>
      </c>
      <c r="I408" s="34" t="str">
        <f t="shared" si="18"/>
        <v/>
      </c>
      <c r="J408" s="34"/>
      <c r="K408" s="29" t="str">
        <f>IF('Sundry Debtor'!K414="","",CONCATENATE('Sundry Debtor'!K414," ",'Sundry Debtor'!O414))</f>
        <v/>
      </c>
    </row>
    <row r="409" spans="1:11" x14ac:dyDescent="0.2">
      <c r="A409" s="35" t="str">
        <f>IF('Sundry Debtor'!G415="","",'Sundry Debtor'!G415)</f>
        <v/>
      </c>
      <c r="B409" s="35" t="str">
        <f>IF('Sundry Debtor'!C415="","",IF('Sundry Debtor'!G415&lt;70000,'Sundry Debtor'!C415,""))</f>
        <v/>
      </c>
      <c r="C409" s="34" t="str">
        <f>IF('Sundry Debtor'!C415="","",IF('Sundry Debtor'!G415&gt;69999,'Sundry Debtor'!C415,""))</f>
        <v/>
      </c>
      <c r="D409" s="34" t="str">
        <f>IF('Sundry Debtor'!D415="","",'Sundry Debtor'!D415)</f>
        <v/>
      </c>
      <c r="E409" s="34" t="str">
        <f>IF('Sundry Debtor'!F415="","",'Sundry Debtor'!F415)</f>
        <v/>
      </c>
      <c r="F409" s="98" t="str">
        <f>IF('Sundry Debtor'!I415="","",IF('Sundry Debtor'!J415="D",'Sundry Debtor'!I415,""))</f>
        <v/>
      </c>
      <c r="G409" s="98" t="str">
        <f>IF('Sundry Debtor'!I415="","",IF('Sundry Debtor'!J415="C",'Sundry Debtor'!I415,""))</f>
        <v/>
      </c>
      <c r="H409" s="34" t="str">
        <f t="shared" si="17"/>
        <v/>
      </c>
      <c r="I409" s="34" t="str">
        <f t="shared" si="18"/>
        <v/>
      </c>
      <c r="J409" s="34"/>
      <c r="K409" s="29" t="str">
        <f>IF('Sundry Debtor'!K415="","",CONCATENATE('Sundry Debtor'!K415," ",'Sundry Debtor'!O415))</f>
        <v/>
      </c>
    </row>
    <row r="410" spans="1:11" x14ac:dyDescent="0.2">
      <c r="A410" s="35" t="str">
        <f>IF('Sundry Debtor'!G416="","",'Sundry Debtor'!G416)</f>
        <v/>
      </c>
      <c r="B410" s="35" t="str">
        <f>IF('Sundry Debtor'!C416="","",IF('Sundry Debtor'!G416&lt;70000,'Sundry Debtor'!C416,""))</f>
        <v/>
      </c>
      <c r="C410" s="34" t="str">
        <f>IF('Sundry Debtor'!C416="","",IF('Sundry Debtor'!G416&gt;69999,'Sundry Debtor'!C416,""))</f>
        <v/>
      </c>
      <c r="D410" s="34" t="str">
        <f>IF('Sundry Debtor'!D416="","",'Sundry Debtor'!D416)</f>
        <v/>
      </c>
      <c r="E410" s="34" t="str">
        <f>IF('Sundry Debtor'!F416="","",'Sundry Debtor'!F416)</f>
        <v/>
      </c>
      <c r="F410" s="98" t="str">
        <f>IF('Sundry Debtor'!I416="","",IF('Sundry Debtor'!J416="D",'Sundry Debtor'!I416,""))</f>
        <v/>
      </c>
      <c r="G410" s="98" t="str">
        <f>IF('Sundry Debtor'!I416="","",IF('Sundry Debtor'!J416="C",'Sundry Debtor'!I416,""))</f>
        <v/>
      </c>
      <c r="H410" s="34" t="str">
        <f t="shared" ref="H410:H473" si="19">IF(A410="","",IF(OR(A410=96030,A410=96040),"AN",IF(A410=80061,"VN",IF(LEFT(A410,1)="7","AN",IF(LEFT(A410,1)="8","AN","VN")))))</f>
        <v/>
      </c>
      <c r="I410" s="34" t="str">
        <f t="shared" ref="I410:I473" si="20">IF(A410="","",1000)</f>
        <v/>
      </c>
      <c r="J410" s="34"/>
      <c r="K410" s="29" t="str">
        <f>IF('Sundry Debtor'!K416="","",CONCATENATE('Sundry Debtor'!K416," ",'Sundry Debtor'!O416))</f>
        <v/>
      </c>
    </row>
    <row r="411" spans="1:11" x14ac:dyDescent="0.2">
      <c r="A411" s="35" t="str">
        <f>IF('Sundry Debtor'!G417="","",'Sundry Debtor'!G417)</f>
        <v/>
      </c>
      <c r="B411" s="35" t="str">
        <f>IF('Sundry Debtor'!C417="","",IF('Sundry Debtor'!G417&lt;70000,'Sundry Debtor'!C417,""))</f>
        <v/>
      </c>
      <c r="C411" s="34" t="str">
        <f>IF('Sundry Debtor'!C417="","",IF('Sundry Debtor'!G417&gt;69999,'Sundry Debtor'!C417,""))</f>
        <v/>
      </c>
      <c r="D411" s="34" t="str">
        <f>IF('Sundry Debtor'!D417="","",'Sundry Debtor'!D417)</f>
        <v/>
      </c>
      <c r="E411" s="34" t="str">
        <f>IF('Sundry Debtor'!F417="","",'Sundry Debtor'!F417)</f>
        <v/>
      </c>
      <c r="F411" s="98" t="str">
        <f>IF('Sundry Debtor'!I417="","",IF('Sundry Debtor'!J417="D",'Sundry Debtor'!I417,""))</f>
        <v/>
      </c>
      <c r="G411" s="98" t="str">
        <f>IF('Sundry Debtor'!I417="","",IF('Sundry Debtor'!J417="C",'Sundry Debtor'!I417,""))</f>
        <v/>
      </c>
      <c r="H411" s="34" t="str">
        <f t="shared" si="19"/>
        <v/>
      </c>
      <c r="I411" s="34" t="str">
        <f t="shared" si="20"/>
        <v/>
      </c>
      <c r="J411" s="34"/>
      <c r="K411" s="29" t="str">
        <f>IF('Sundry Debtor'!K417="","",CONCATENATE('Sundry Debtor'!K417," ",'Sundry Debtor'!O417))</f>
        <v/>
      </c>
    </row>
    <row r="412" spans="1:11" x14ac:dyDescent="0.2">
      <c r="A412" s="35" t="str">
        <f>IF('Sundry Debtor'!G418="","",'Sundry Debtor'!G418)</f>
        <v/>
      </c>
      <c r="B412" s="35" t="str">
        <f>IF('Sundry Debtor'!C418="","",IF('Sundry Debtor'!G418&lt;70000,'Sundry Debtor'!C418,""))</f>
        <v/>
      </c>
      <c r="C412" s="34" t="str">
        <f>IF('Sundry Debtor'!C418="","",IF('Sundry Debtor'!G418&gt;69999,'Sundry Debtor'!C418,""))</f>
        <v/>
      </c>
      <c r="D412" s="34" t="str">
        <f>IF('Sundry Debtor'!D418="","",'Sundry Debtor'!D418)</f>
        <v/>
      </c>
      <c r="E412" s="34" t="str">
        <f>IF('Sundry Debtor'!F418="","",'Sundry Debtor'!F418)</f>
        <v/>
      </c>
      <c r="F412" s="98" t="str">
        <f>IF('Sundry Debtor'!I418="","",IF('Sundry Debtor'!J418="D",'Sundry Debtor'!I418,""))</f>
        <v/>
      </c>
      <c r="G412" s="98" t="str">
        <f>IF('Sundry Debtor'!I418="","",IF('Sundry Debtor'!J418="C",'Sundry Debtor'!I418,""))</f>
        <v/>
      </c>
      <c r="H412" s="34" t="str">
        <f t="shared" si="19"/>
        <v/>
      </c>
      <c r="I412" s="34" t="str">
        <f t="shared" si="20"/>
        <v/>
      </c>
      <c r="J412" s="34"/>
      <c r="K412" s="29" t="str">
        <f>IF('Sundry Debtor'!K418="","",CONCATENATE('Sundry Debtor'!K418," ",'Sundry Debtor'!O418))</f>
        <v/>
      </c>
    </row>
    <row r="413" spans="1:11" x14ac:dyDescent="0.2">
      <c r="A413" s="35" t="str">
        <f>IF('Sundry Debtor'!G419="","",'Sundry Debtor'!G419)</f>
        <v/>
      </c>
      <c r="B413" s="35" t="str">
        <f>IF('Sundry Debtor'!C419="","",IF('Sundry Debtor'!G419&lt;70000,'Sundry Debtor'!C419,""))</f>
        <v/>
      </c>
      <c r="C413" s="34" t="str">
        <f>IF('Sundry Debtor'!C419="","",IF('Sundry Debtor'!G419&gt;69999,'Sundry Debtor'!C419,""))</f>
        <v/>
      </c>
      <c r="D413" s="34" t="str">
        <f>IF('Sundry Debtor'!D419="","",'Sundry Debtor'!D419)</f>
        <v/>
      </c>
      <c r="E413" s="34" t="str">
        <f>IF('Sundry Debtor'!F419="","",'Sundry Debtor'!F419)</f>
        <v/>
      </c>
      <c r="F413" s="98" t="str">
        <f>IF('Sundry Debtor'!I419="","",IF('Sundry Debtor'!J419="D",'Sundry Debtor'!I419,""))</f>
        <v/>
      </c>
      <c r="G413" s="98" t="str">
        <f>IF('Sundry Debtor'!I419="","",IF('Sundry Debtor'!J419="C",'Sundry Debtor'!I419,""))</f>
        <v/>
      </c>
      <c r="H413" s="34" t="str">
        <f t="shared" si="19"/>
        <v/>
      </c>
      <c r="I413" s="34" t="str">
        <f t="shared" si="20"/>
        <v/>
      </c>
      <c r="J413" s="34"/>
      <c r="K413" s="29" t="str">
        <f>IF('Sundry Debtor'!K419="","",CONCATENATE('Sundry Debtor'!K419," ",'Sundry Debtor'!O419))</f>
        <v/>
      </c>
    </row>
    <row r="414" spans="1:11" x14ac:dyDescent="0.2">
      <c r="A414" s="35" t="str">
        <f>IF('Sundry Debtor'!G420="","",'Sundry Debtor'!G420)</f>
        <v/>
      </c>
      <c r="B414" s="35" t="str">
        <f>IF('Sundry Debtor'!C420="","",IF('Sundry Debtor'!G420&lt;70000,'Sundry Debtor'!C420,""))</f>
        <v/>
      </c>
      <c r="C414" s="34" t="str">
        <f>IF('Sundry Debtor'!C420="","",IF('Sundry Debtor'!G420&gt;69999,'Sundry Debtor'!C420,""))</f>
        <v/>
      </c>
      <c r="D414" s="34" t="str">
        <f>IF('Sundry Debtor'!D420="","",'Sundry Debtor'!D420)</f>
        <v/>
      </c>
      <c r="E414" s="34" t="str">
        <f>IF('Sundry Debtor'!F420="","",'Sundry Debtor'!F420)</f>
        <v/>
      </c>
      <c r="F414" s="98" t="str">
        <f>IF('Sundry Debtor'!I420="","",IF('Sundry Debtor'!J420="D",'Sundry Debtor'!I420,""))</f>
        <v/>
      </c>
      <c r="G414" s="98" t="str">
        <f>IF('Sundry Debtor'!I420="","",IF('Sundry Debtor'!J420="C",'Sundry Debtor'!I420,""))</f>
        <v/>
      </c>
      <c r="H414" s="34" t="str">
        <f t="shared" si="19"/>
        <v/>
      </c>
      <c r="I414" s="34" t="str">
        <f t="shared" si="20"/>
        <v/>
      </c>
      <c r="J414" s="34"/>
      <c r="K414" s="29" t="str">
        <f>IF('Sundry Debtor'!K420="","",CONCATENATE('Sundry Debtor'!K420," ",'Sundry Debtor'!O420))</f>
        <v/>
      </c>
    </row>
    <row r="415" spans="1:11" x14ac:dyDescent="0.2">
      <c r="A415" s="35" t="str">
        <f>IF('Sundry Debtor'!G421="","",'Sundry Debtor'!G421)</f>
        <v/>
      </c>
      <c r="B415" s="35" t="str">
        <f>IF('Sundry Debtor'!C421="","",IF('Sundry Debtor'!G421&lt;70000,'Sundry Debtor'!C421,""))</f>
        <v/>
      </c>
      <c r="C415" s="34" t="str">
        <f>IF('Sundry Debtor'!C421="","",IF('Sundry Debtor'!G421&gt;69999,'Sundry Debtor'!C421,""))</f>
        <v/>
      </c>
      <c r="D415" s="34" t="str">
        <f>IF('Sundry Debtor'!D421="","",'Sundry Debtor'!D421)</f>
        <v/>
      </c>
      <c r="E415" s="34" t="str">
        <f>IF('Sundry Debtor'!F421="","",'Sundry Debtor'!F421)</f>
        <v/>
      </c>
      <c r="F415" s="98" t="str">
        <f>IF('Sundry Debtor'!I421="","",IF('Sundry Debtor'!J421="D",'Sundry Debtor'!I421,""))</f>
        <v/>
      </c>
      <c r="G415" s="98" t="str">
        <f>IF('Sundry Debtor'!I421="","",IF('Sundry Debtor'!J421="C",'Sundry Debtor'!I421,""))</f>
        <v/>
      </c>
      <c r="H415" s="34" t="str">
        <f t="shared" si="19"/>
        <v/>
      </c>
      <c r="I415" s="34" t="str">
        <f t="shared" si="20"/>
        <v/>
      </c>
      <c r="J415" s="34"/>
      <c r="K415" s="29" t="str">
        <f>IF('Sundry Debtor'!K421="","",CONCATENATE('Sundry Debtor'!K421," ",'Sundry Debtor'!O421))</f>
        <v/>
      </c>
    </row>
    <row r="416" spans="1:11" x14ac:dyDescent="0.2">
      <c r="A416" s="35" t="str">
        <f>IF('Sundry Debtor'!G422="","",'Sundry Debtor'!G422)</f>
        <v/>
      </c>
      <c r="B416" s="35" t="str">
        <f>IF('Sundry Debtor'!C422="","",IF('Sundry Debtor'!G422&lt;70000,'Sundry Debtor'!C422,""))</f>
        <v/>
      </c>
      <c r="C416" s="34" t="str">
        <f>IF('Sundry Debtor'!C422="","",IF('Sundry Debtor'!G422&gt;69999,'Sundry Debtor'!C422,""))</f>
        <v/>
      </c>
      <c r="D416" s="34" t="str">
        <f>IF('Sundry Debtor'!D422="","",'Sundry Debtor'!D422)</f>
        <v/>
      </c>
      <c r="E416" s="34" t="str">
        <f>IF('Sundry Debtor'!F422="","",'Sundry Debtor'!F422)</f>
        <v/>
      </c>
      <c r="F416" s="98" t="str">
        <f>IF('Sundry Debtor'!I422="","",IF('Sundry Debtor'!J422="D",'Sundry Debtor'!I422,""))</f>
        <v/>
      </c>
      <c r="G416" s="98" t="str">
        <f>IF('Sundry Debtor'!I422="","",IF('Sundry Debtor'!J422="C",'Sundry Debtor'!I422,""))</f>
        <v/>
      </c>
      <c r="H416" s="34" t="str">
        <f t="shared" si="19"/>
        <v/>
      </c>
      <c r="I416" s="34" t="str">
        <f t="shared" si="20"/>
        <v/>
      </c>
      <c r="J416" s="34"/>
      <c r="K416" s="29" t="str">
        <f>IF('Sundry Debtor'!K422="","",CONCATENATE('Sundry Debtor'!K422," ",'Sundry Debtor'!O422))</f>
        <v/>
      </c>
    </row>
    <row r="417" spans="1:11" x14ac:dyDescent="0.2">
      <c r="A417" s="35" t="str">
        <f>IF('Sundry Debtor'!G423="","",'Sundry Debtor'!G423)</f>
        <v/>
      </c>
      <c r="B417" s="35" t="str">
        <f>IF('Sundry Debtor'!C423="","",IF('Sundry Debtor'!G423&lt;70000,'Sundry Debtor'!C423,""))</f>
        <v/>
      </c>
      <c r="C417" s="34" t="str">
        <f>IF('Sundry Debtor'!C423="","",IF('Sundry Debtor'!G423&gt;69999,'Sundry Debtor'!C423,""))</f>
        <v/>
      </c>
      <c r="D417" s="34" t="str">
        <f>IF('Sundry Debtor'!D423="","",'Sundry Debtor'!D423)</f>
        <v/>
      </c>
      <c r="E417" s="34" t="str">
        <f>IF('Sundry Debtor'!F423="","",'Sundry Debtor'!F423)</f>
        <v/>
      </c>
      <c r="F417" s="98" t="str">
        <f>IF('Sundry Debtor'!I423="","",IF('Sundry Debtor'!J423="D",'Sundry Debtor'!I423,""))</f>
        <v/>
      </c>
      <c r="G417" s="98" t="str">
        <f>IF('Sundry Debtor'!I423="","",IF('Sundry Debtor'!J423="C",'Sundry Debtor'!I423,""))</f>
        <v/>
      </c>
      <c r="H417" s="34" t="str">
        <f t="shared" si="19"/>
        <v/>
      </c>
      <c r="I417" s="34" t="str">
        <f t="shared" si="20"/>
        <v/>
      </c>
      <c r="J417" s="34"/>
      <c r="K417" s="29" t="str">
        <f>IF('Sundry Debtor'!K423="","",CONCATENATE('Sundry Debtor'!K423," ",'Sundry Debtor'!O423))</f>
        <v/>
      </c>
    </row>
    <row r="418" spans="1:11" x14ac:dyDescent="0.2">
      <c r="A418" s="35" t="str">
        <f>IF('Sundry Debtor'!G424="","",'Sundry Debtor'!G424)</f>
        <v/>
      </c>
      <c r="B418" s="35" t="str">
        <f>IF('Sundry Debtor'!C424="","",IF('Sundry Debtor'!G424&lt;70000,'Sundry Debtor'!C424,""))</f>
        <v/>
      </c>
      <c r="C418" s="34" t="str">
        <f>IF('Sundry Debtor'!C424="","",IF('Sundry Debtor'!G424&gt;69999,'Sundry Debtor'!C424,""))</f>
        <v/>
      </c>
      <c r="D418" s="34" t="str">
        <f>IF('Sundry Debtor'!D424="","",'Sundry Debtor'!D424)</f>
        <v/>
      </c>
      <c r="E418" s="34" t="str">
        <f>IF('Sundry Debtor'!F424="","",'Sundry Debtor'!F424)</f>
        <v/>
      </c>
      <c r="F418" s="98" t="str">
        <f>IF('Sundry Debtor'!I424="","",IF('Sundry Debtor'!J424="D",'Sundry Debtor'!I424,""))</f>
        <v/>
      </c>
      <c r="G418" s="98" t="str">
        <f>IF('Sundry Debtor'!I424="","",IF('Sundry Debtor'!J424="C",'Sundry Debtor'!I424,""))</f>
        <v/>
      </c>
      <c r="H418" s="34" t="str">
        <f t="shared" si="19"/>
        <v/>
      </c>
      <c r="I418" s="34" t="str">
        <f t="shared" si="20"/>
        <v/>
      </c>
      <c r="J418" s="34"/>
      <c r="K418" s="29" t="str">
        <f>IF('Sundry Debtor'!K424="","",CONCATENATE('Sundry Debtor'!K424," ",'Sundry Debtor'!O424))</f>
        <v/>
      </c>
    </row>
    <row r="419" spans="1:11" x14ac:dyDescent="0.2">
      <c r="A419" s="35" t="str">
        <f>IF('Sundry Debtor'!G425="","",'Sundry Debtor'!G425)</f>
        <v/>
      </c>
      <c r="B419" s="35" t="str">
        <f>IF('Sundry Debtor'!C425="","",IF('Sundry Debtor'!G425&lt;70000,'Sundry Debtor'!C425,""))</f>
        <v/>
      </c>
      <c r="C419" s="34" t="str">
        <f>IF('Sundry Debtor'!C425="","",IF('Sundry Debtor'!G425&gt;69999,'Sundry Debtor'!C425,""))</f>
        <v/>
      </c>
      <c r="D419" s="34" t="str">
        <f>IF('Sundry Debtor'!D425="","",'Sundry Debtor'!D425)</f>
        <v/>
      </c>
      <c r="E419" s="34" t="str">
        <f>IF('Sundry Debtor'!F425="","",'Sundry Debtor'!F425)</f>
        <v/>
      </c>
      <c r="F419" s="98" t="str">
        <f>IF('Sundry Debtor'!I425="","",IF('Sundry Debtor'!J425="D",'Sundry Debtor'!I425,""))</f>
        <v/>
      </c>
      <c r="G419" s="98" t="str">
        <f>IF('Sundry Debtor'!I425="","",IF('Sundry Debtor'!J425="C",'Sundry Debtor'!I425,""))</f>
        <v/>
      </c>
      <c r="H419" s="34" t="str">
        <f t="shared" si="19"/>
        <v/>
      </c>
      <c r="I419" s="34" t="str">
        <f t="shared" si="20"/>
        <v/>
      </c>
      <c r="J419" s="34"/>
      <c r="K419" s="29" t="str">
        <f>IF('Sundry Debtor'!K425="","",CONCATENATE('Sundry Debtor'!K425," ",'Sundry Debtor'!O425))</f>
        <v/>
      </c>
    </row>
    <row r="420" spans="1:11" x14ac:dyDescent="0.2">
      <c r="A420" s="35" t="str">
        <f>IF('Sundry Debtor'!G426="","",'Sundry Debtor'!G426)</f>
        <v/>
      </c>
      <c r="B420" s="35" t="str">
        <f>IF('Sundry Debtor'!C426="","",IF('Sundry Debtor'!G426&lt;70000,'Sundry Debtor'!C426,""))</f>
        <v/>
      </c>
      <c r="C420" s="34" t="str">
        <f>IF('Sundry Debtor'!C426="","",IF('Sundry Debtor'!G426&gt;69999,'Sundry Debtor'!C426,""))</f>
        <v/>
      </c>
      <c r="D420" s="34" t="str">
        <f>IF('Sundry Debtor'!D426="","",'Sundry Debtor'!D426)</f>
        <v/>
      </c>
      <c r="E420" s="34" t="str">
        <f>IF('Sundry Debtor'!F426="","",'Sundry Debtor'!F426)</f>
        <v/>
      </c>
      <c r="F420" s="98" t="str">
        <f>IF('Sundry Debtor'!I426="","",IF('Sundry Debtor'!J426="D",'Sundry Debtor'!I426,""))</f>
        <v/>
      </c>
      <c r="G420" s="98" t="str">
        <f>IF('Sundry Debtor'!I426="","",IF('Sundry Debtor'!J426="C",'Sundry Debtor'!I426,""))</f>
        <v/>
      </c>
      <c r="H420" s="34" t="str">
        <f t="shared" si="19"/>
        <v/>
      </c>
      <c r="I420" s="34" t="str">
        <f t="shared" si="20"/>
        <v/>
      </c>
      <c r="J420" s="34"/>
      <c r="K420" s="29" t="str">
        <f>IF('Sundry Debtor'!K426="","",CONCATENATE('Sundry Debtor'!K426," ",'Sundry Debtor'!O426))</f>
        <v/>
      </c>
    </row>
    <row r="421" spans="1:11" x14ac:dyDescent="0.2">
      <c r="A421" s="35" t="str">
        <f>IF('Sundry Debtor'!G427="","",'Sundry Debtor'!G427)</f>
        <v/>
      </c>
      <c r="B421" s="35" t="str">
        <f>IF('Sundry Debtor'!C427="","",IF('Sundry Debtor'!G427&lt;70000,'Sundry Debtor'!C427,""))</f>
        <v/>
      </c>
      <c r="C421" s="34" t="str">
        <f>IF('Sundry Debtor'!C427="","",IF('Sundry Debtor'!G427&gt;69999,'Sundry Debtor'!C427,""))</f>
        <v/>
      </c>
      <c r="D421" s="34" t="str">
        <f>IF('Sundry Debtor'!D427="","",'Sundry Debtor'!D427)</f>
        <v/>
      </c>
      <c r="E421" s="34" t="str">
        <f>IF('Sundry Debtor'!F427="","",'Sundry Debtor'!F427)</f>
        <v/>
      </c>
      <c r="F421" s="98" t="str">
        <f>IF('Sundry Debtor'!I427="","",IF('Sundry Debtor'!J427="D",'Sundry Debtor'!I427,""))</f>
        <v/>
      </c>
      <c r="G421" s="98" t="str">
        <f>IF('Sundry Debtor'!I427="","",IF('Sundry Debtor'!J427="C",'Sundry Debtor'!I427,""))</f>
        <v/>
      </c>
      <c r="H421" s="34" t="str">
        <f t="shared" si="19"/>
        <v/>
      </c>
      <c r="I421" s="34" t="str">
        <f t="shared" si="20"/>
        <v/>
      </c>
      <c r="J421" s="34"/>
      <c r="K421" s="29" t="str">
        <f>IF('Sundry Debtor'!K427="","",CONCATENATE('Sundry Debtor'!K427," ",'Sundry Debtor'!O427))</f>
        <v/>
      </c>
    </row>
    <row r="422" spans="1:11" x14ac:dyDescent="0.2">
      <c r="A422" s="35" t="str">
        <f>IF('Sundry Debtor'!G428="","",'Sundry Debtor'!G428)</f>
        <v/>
      </c>
      <c r="B422" s="35" t="str">
        <f>IF('Sundry Debtor'!C428="","",IF('Sundry Debtor'!G428&lt;70000,'Sundry Debtor'!C428,""))</f>
        <v/>
      </c>
      <c r="C422" s="34" t="str">
        <f>IF('Sundry Debtor'!C428="","",IF('Sundry Debtor'!G428&gt;69999,'Sundry Debtor'!C428,""))</f>
        <v/>
      </c>
      <c r="D422" s="34" t="str">
        <f>IF('Sundry Debtor'!D428="","",'Sundry Debtor'!D428)</f>
        <v/>
      </c>
      <c r="E422" s="34" t="str">
        <f>IF('Sundry Debtor'!F428="","",'Sundry Debtor'!F428)</f>
        <v/>
      </c>
      <c r="F422" s="98" t="str">
        <f>IF('Sundry Debtor'!I428="","",IF('Sundry Debtor'!J428="D",'Sundry Debtor'!I428,""))</f>
        <v/>
      </c>
      <c r="G422" s="98" t="str">
        <f>IF('Sundry Debtor'!I428="","",IF('Sundry Debtor'!J428="C",'Sundry Debtor'!I428,""))</f>
        <v/>
      </c>
      <c r="H422" s="34" t="str">
        <f t="shared" si="19"/>
        <v/>
      </c>
      <c r="I422" s="34" t="str">
        <f t="shared" si="20"/>
        <v/>
      </c>
      <c r="J422" s="34"/>
      <c r="K422" s="29" t="str">
        <f>IF('Sundry Debtor'!K428="","",CONCATENATE('Sundry Debtor'!K428," ",'Sundry Debtor'!O428))</f>
        <v/>
      </c>
    </row>
    <row r="423" spans="1:11" x14ac:dyDescent="0.2">
      <c r="A423" s="35" t="str">
        <f>IF('Sundry Debtor'!G429="","",'Sundry Debtor'!G429)</f>
        <v/>
      </c>
      <c r="B423" s="35" t="str">
        <f>IF('Sundry Debtor'!C429="","",IF('Sundry Debtor'!G429&lt;70000,'Sundry Debtor'!C429,""))</f>
        <v/>
      </c>
      <c r="C423" s="34" t="str">
        <f>IF('Sundry Debtor'!C429="","",IF('Sundry Debtor'!G429&gt;69999,'Sundry Debtor'!C429,""))</f>
        <v/>
      </c>
      <c r="D423" s="34" t="str">
        <f>IF('Sundry Debtor'!D429="","",'Sundry Debtor'!D429)</f>
        <v/>
      </c>
      <c r="E423" s="34" t="str">
        <f>IF('Sundry Debtor'!F429="","",'Sundry Debtor'!F429)</f>
        <v/>
      </c>
      <c r="F423" s="98" t="str">
        <f>IF('Sundry Debtor'!I429="","",IF('Sundry Debtor'!J429="D",'Sundry Debtor'!I429,""))</f>
        <v/>
      </c>
      <c r="G423" s="98" t="str">
        <f>IF('Sundry Debtor'!I429="","",IF('Sundry Debtor'!J429="C",'Sundry Debtor'!I429,""))</f>
        <v/>
      </c>
      <c r="H423" s="34" t="str">
        <f t="shared" si="19"/>
        <v/>
      </c>
      <c r="I423" s="34" t="str">
        <f t="shared" si="20"/>
        <v/>
      </c>
      <c r="J423" s="34"/>
      <c r="K423" s="29" t="str">
        <f>IF('Sundry Debtor'!K429="","",CONCATENATE('Sundry Debtor'!K429," ",'Sundry Debtor'!O429))</f>
        <v/>
      </c>
    </row>
    <row r="424" spans="1:11" x14ac:dyDescent="0.2">
      <c r="A424" s="35" t="str">
        <f>IF('Sundry Debtor'!G430="","",'Sundry Debtor'!G430)</f>
        <v/>
      </c>
      <c r="B424" s="35" t="str">
        <f>IF('Sundry Debtor'!C430="","",IF('Sundry Debtor'!G430&lt;70000,'Sundry Debtor'!C430,""))</f>
        <v/>
      </c>
      <c r="C424" s="34" t="str">
        <f>IF('Sundry Debtor'!C430="","",IF('Sundry Debtor'!G430&gt;69999,'Sundry Debtor'!C430,""))</f>
        <v/>
      </c>
      <c r="D424" s="34" t="str">
        <f>IF('Sundry Debtor'!D430="","",'Sundry Debtor'!D430)</f>
        <v/>
      </c>
      <c r="E424" s="34" t="str">
        <f>IF('Sundry Debtor'!F430="","",'Sundry Debtor'!F430)</f>
        <v/>
      </c>
      <c r="F424" s="98" t="str">
        <f>IF('Sundry Debtor'!I430="","",IF('Sundry Debtor'!J430="D",'Sundry Debtor'!I430,""))</f>
        <v/>
      </c>
      <c r="G424" s="98" t="str">
        <f>IF('Sundry Debtor'!I430="","",IF('Sundry Debtor'!J430="C",'Sundry Debtor'!I430,""))</f>
        <v/>
      </c>
      <c r="H424" s="34" t="str">
        <f t="shared" si="19"/>
        <v/>
      </c>
      <c r="I424" s="34" t="str">
        <f t="shared" si="20"/>
        <v/>
      </c>
      <c r="J424" s="34"/>
      <c r="K424" s="29" t="str">
        <f>IF('Sundry Debtor'!K430="","",CONCATENATE('Sundry Debtor'!K430," ",'Sundry Debtor'!O430))</f>
        <v/>
      </c>
    </row>
    <row r="425" spans="1:11" x14ac:dyDescent="0.2">
      <c r="A425" s="35" t="str">
        <f>IF('Sundry Debtor'!G431="","",'Sundry Debtor'!G431)</f>
        <v/>
      </c>
      <c r="B425" s="35" t="str">
        <f>IF('Sundry Debtor'!C431="","",IF('Sundry Debtor'!G431&lt;70000,'Sundry Debtor'!C431,""))</f>
        <v/>
      </c>
      <c r="C425" s="34" t="str">
        <f>IF('Sundry Debtor'!C431="","",IF('Sundry Debtor'!G431&gt;69999,'Sundry Debtor'!C431,""))</f>
        <v/>
      </c>
      <c r="D425" s="34" t="str">
        <f>IF('Sundry Debtor'!D431="","",'Sundry Debtor'!D431)</f>
        <v/>
      </c>
      <c r="E425" s="34" t="str">
        <f>IF('Sundry Debtor'!F431="","",'Sundry Debtor'!F431)</f>
        <v/>
      </c>
      <c r="F425" s="98" t="str">
        <f>IF('Sundry Debtor'!I431="","",IF('Sundry Debtor'!J431="D",'Sundry Debtor'!I431,""))</f>
        <v/>
      </c>
      <c r="G425" s="98" t="str">
        <f>IF('Sundry Debtor'!I431="","",IF('Sundry Debtor'!J431="C",'Sundry Debtor'!I431,""))</f>
        <v/>
      </c>
      <c r="H425" s="34" t="str">
        <f t="shared" si="19"/>
        <v/>
      </c>
      <c r="I425" s="34" t="str">
        <f t="shared" si="20"/>
        <v/>
      </c>
      <c r="J425" s="34"/>
      <c r="K425" s="29" t="str">
        <f>IF('Sundry Debtor'!K431="","",CONCATENATE('Sundry Debtor'!K431," ",'Sundry Debtor'!O431))</f>
        <v/>
      </c>
    </row>
    <row r="426" spans="1:11" x14ac:dyDescent="0.2">
      <c r="A426" s="35" t="str">
        <f>IF('Sundry Debtor'!G432="","",'Sundry Debtor'!G432)</f>
        <v/>
      </c>
      <c r="B426" s="35" t="str">
        <f>IF('Sundry Debtor'!C432="","",IF('Sundry Debtor'!G432&lt;70000,'Sundry Debtor'!C432,""))</f>
        <v/>
      </c>
      <c r="C426" s="34" t="str">
        <f>IF('Sundry Debtor'!C432="","",IF('Sundry Debtor'!G432&gt;69999,'Sundry Debtor'!C432,""))</f>
        <v/>
      </c>
      <c r="D426" s="34" t="str">
        <f>IF('Sundry Debtor'!D432="","",'Sundry Debtor'!D432)</f>
        <v/>
      </c>
      <c r="E426" s="34" t="str">
        <f>IF('Sundry Debtor'!F432="","",'Sundry Debtor'!F432)</f>
        <v/>
      </c>
      <c r="F426" s="98" t="str">
        <f>IF('Sundry Debtor'!I432="","",IF('Sundry Debtor'!J432="D",'Sundry Debtor'!I432,""))</f>
        <v/>
      </c>
      <c r="G426" s="98" t="str">
        <f>IF('Sundry Debtor'!I432="","",IF('Sundry Debtor'!J432="C",'Sundry Debtor'!I432,""))</f>
        <v/>
      </c>
      <c r="H426" s="34" t="str">
        <f t="shared" si="19"/>
        <v/>
      </c>
      <c r="I426" s="34" t="str">
        <f t="shared" si="20"/>
        <v/>
      </c>
      <c r="J426" s="34"/>
      <c r="K426" s="29" t="str">
        <f>IF('Sundry Debtor'!K432="","",CONCATENATE('Sundry Debtor'!K432," ",'Sundry Debtor'!O432))</f>
        <v/>
      </c>
    </row>
    <row r="427" spans="1:11" x14ac:dyDescent="0.2">
      <c r="A427" s="35" t="str">
        <f>IF('Sundry Debtor'!G433="","",'Sundry Debtor'!G433)</f>
        <v/>
      </c>
      <c r="B427" s="35" t="str">
        <f>IF('Sundry Debtor'!C433="","",IF('Sundry Debtor'!G433&lt;70000,'Sundry Debtor'!C433,""))</f>
        <v/>
      </c>
      <c r="C427" s="34" t="str">
        <f>IF('Sundry Debtor'!C433="","",IF('Sundry Debtor'!G433&gt;69999,'Sundry Debtor'!C433,""))</f>
        <v/>
      </c>
      <c r="D427" s="34" t="str">
        <f>IF('Sundry Debtor'!D433="","",'Sundry Debtor'!D433)</f>
        <v/>
      </c>
      <c r="E427" s="34" t="str">
        <f>IF('Sundry Debtor'!F433="","",'Sundry Debtor'!F433)</f>
        <v/>
      </c>
      <c r="F427" s="98" t="str">
        <f>IF('Sundry Debtor'!I433="","",IF('Sundry Debtor'!J433="D",'Sundry Debtor'!I433,""))</f>
        <v/>
      </c>
      <c r="G427" s="98" t="str">
        <f>IF('Sundry Debtor'!I433="","",IF('Sundry Debtor'!J433="C",'Sundry Debtor'!I433,""))</f>
        <v/>
      </c>
      <c r="H427" s="34" t="str">
        <f t="shared" si="19"/>
        <v/>
      </c>
      <c r="I427" s="34" t="str">
        <f t="shared" si="20"/>
        <v/>
      </c>
      <c r="J427" s="34"/>
      <c r="K427" s="29" t="str">
        <f>IF('Sundry Debtor'!K433="","",CONCATENATE('Sundry Debtor'!K433," ",'Sundry Debtor'!O433))</f>
        <v/>
      </c>
    </row>
    <row r="428" spans="1:11" x14ac:dyDescent="0.2">
      <c r="A428" s="35" t="str">
        <f>IF('Sundry Debtor'!G434="","",'Sundry Debtor'!G434)</f>
        <v/>
      </c>
      <c r="B428" s="35" t="str">
        <f>IF('Sundry Debtor'!C434="","",IF('Sundry Debtor'!G434&lt;70000,'Sundry Debtor'!C434,""))</f>
        <v/>
      </c>
      <c r="C428" s="34" t="str">
        <f>IF('Sundry Debtor'!C434="","",IF('Sundry Debtor'!G434&gt;69999,'Sundry Debtor'!C434,""))</f>
        <v/>
      </c>
      <c r="D428" s="34" t="str">
        <f>IF('Sundry Debtor'!D434="","",'Sundry Debtor'!D434)</f>
        <v/>
      </c>
      <c r="E428" s="34" t="str">
        <f>IF('Sundry Debtor'!F434="","",'Sundry Debtor'!F434)</f>
        <v/>
      </c>
      <c r="F428" s="98" t="str">
        <f>IF('Sundry Debtor'!I434="","",IF('Sundry Debtor'!J434="D",'Sundry Debtor'!I434,""))</f>
        <v/>
      </c>
      <c r="G428" s="98" t="str">
        <f>IF('Sundry Debtor'!I434="","",IF('Sundry Debtor'!J434="C",'Sundry Debtor'!I434,""))</f>
        <v/>
      </c>
      <c r="H428" s="34" t="str">
        <f t="shared" si="19"/>
        <v/>
      </c>
      <c r="I428" s="34" t="str">
        <f t="shared" si="20"/>
        <v/>
      </c>
      <c r="J428" s="34"/>
      <c r="K428" s="29" t="str">
        <f>IF('Sundry Debtor'!K434="","",CONCATENATE('Sundry Debtor'!K434," ",'Sundry Debtor'!O434))</f>
        <v/>
      </c>
    </row>
    <row r="429" spans="1:11" x14ac:dyDescent="0.2">
      <c r="A429" s="35" t="str">
        <f>IF('Sundry Debtor'!G435="","",'Sundry Debtor'!G435)</f>
        <v/>
      </c>
      <c r="B429" s="35" t="str">
        <f>IF('Sundry Debtor'!C435="","",IF('Sundry Debtor'!G435&lt;70000,'Sundry Debtor'!C435,""))</f>
        <v/>
      </c>
      <c r="C429" s="34" t="str">
        <f>IF('Sundry Debtor'!C435="","",IF('Sundry Debtor'!G435&gt;69999,'Sundry Debtor'!C435,""))</f>
        <v/>
      </c>
      <c r="D429" s="34" t="str">
        <f>IF('Sundry Debtor'!D435="","",'Sundry Debtor'!D435)</f>
        <v/>
      </c>
      <c r="E429" s="34" t="str">
        <f>IF('Sundry Debtor'!F435="","",'Sundry Debtor'!F435)</f>
        <v/>
      </c>
      <c r="F429" s="98" t="str">
        <f>IF('Sundry Debtor'!I435="","",IF('Sundry Debtor'!J435="D",'Sundry Debtor'!I435,""))</f>
        <v/>
      </c>
      <c r="G429" s="98" t="str">
        <f>IF('Sundry Debtor'!I435="","",IF('Sundry Debtor'!J435="C",'Sundry Debtor'!I435,""))</f>
        <v/>
      </c>
      <c r="H429" s="34" t="str">
        <f t="shared" si="19"/>
        <v/>
      </c>
      <c r="I429" s="34" t="str">
        <f t="shared" si="20"/>
        <v/>
      </c>
      <c r="J429" s="34"/>
      <c r="K429" s="29" t="str">
        <f>IF('Sundry Debtor'!K435="","",CONCATENATE('Sundry Debtor'!K435," ",'Sundry Debtor'!O435))</f>
        <v/>
      </c>
    </row>
    <row r="430" spans="1:11" x14ac:dyDescent="0.2">
      <c r="A430" s="35" t="str">
        <f>IF('Sundry Debtor'!G436="","",'Sundry Debtor'!G436)</f>
        <v/>
      </c>
      <c r="B430" s="35" t="str">
        <f>IF('Sundry Debtor'!C436="","",IF('Sundry Debtor'!G436&lt;70000,'Sundry Debtor'!C436,""))</f>
        <v/>
      </c>
      <c r="C430" s="34" t="str">
        <f>IF('Sundry Debtor'!C436="","",IF('Sundry Debtor'!G436&gt;69999,'Sundry Debtor'!C436,""))</f>
        <v/>
      </c>
      <c r="D430" s="34" t="str">
        <f>IF('Sundry Debtor'!D436="","",'Sundry Debtor'!D436)</f>
        <v/>
      </c>
      <c r="E430" s="34" t="str">
        <f>IF('Sundry Debtor'!F436="","",'Sundry Debtor'!F436)</f>
        <v/>
      </c>
      <c r="F430" s="98" t="str">
        <f>IF('Sundry Debtor'!I436="","",IF('Sundry Debtor'!J436="D",'Sundry Debtor'!I436,""))</f>
        <v/>
      </c>
      <c r="G430" s="98" t="str">
        <f>IF('Sundry Debtor'!I436="","",IF('Sundry Debtor'!J436="C",'Sundry Debtor'!I436,""))</f>
        <v/>
      </c>
      <c r="H430" s="34" t="str">
        <f t="shared" si="19"/>
        <v/>
      </c>
      <c r="I430" s="34" t="str">
        <f t="shared" si="20"/>
        <v/>
      </c>
      <c r="J430" s="34"/>
      <c r="K430" s="29" t="str">
        <f>IF('Sundry Debtor'!K436="","",CONCATENATE('Sundry Debtor'!K436," ",'Sundry Debtor'!O436))</f>
        <v/>
      </c>
    </row>
    <row r="431" spans="1:11" x14ac:dyDescent="0.2">
      <c r="A431" s="35" t="str">
        <f>IF('Sundry Debtor'!G437="","",'Sundry Debtor'!G437)</f>
        <v/>
      </c>
      <c r="B431" s="35" t="str">
        <f>IF('Sundry Debtor'!C437="","",IF('Sundry Debtor'!G437&lt;70000,'Sundry Debtor'!C437,""))</f>
        <v/>
      </c>
      <c r="C431" s="34" t="str">
        <f>IF('Sundry Debtor'!C437="","",IF('Sundry Debtor'!G437&gt;69999,'Sundry Debtor'!C437,""))</f>
        <v/>
      </c>
      <c r="D431" s="34" t="str">
        <f>IF('Sundry Debtor'!D437="","",'Sundry Debtor'!D437)</f>
        <v/>
      </c>
      <c r="E431" s="34" t="str">
        <f>IF('Sundry Debtor'!F437="","",'Sundry Debtor'!F437)</f>
        <v/>
      </c>
      <c r="F431" s="98" t="str">
        <f>IF('Sundry Debtor'!I437="","",IF('Sundry Debtor'!J437="D",'Sundry Debtor'!I437,""))</f>
        <v/>
      </c>
      <c r="G431" s="98" t="str">
        <f>IF('Sundry Debtor'!I437="","",IF('Sundry Debtor'!J437="C",'Sundry Debtor'!I437,""))</f>
        <v/>
      </c>
      <c r="H431" s="34" t="str">
        <f t="shared" si="19"/>
        <v/>
      </c>
      <c r="I431" s="34" t="str">
        <f t="shared" si="20"/>
        <v/>
      </c>
      <c r="J431" s="34"/>
      <c r="K431" s="29" t="str">
        <f>IF('Sundry Debtor'!K437="","",CONCATENATE('Sundry Debtor'!K437," ",'Sundry Debtor'!O437))</f>
        <v/>
      </c>
    </row>
    <row r="432" spans="1:11" x14ac:dyDescent="0.2">
      <c r="A432" s="35" t="str">
        <f>IF('Sundry Debtor'!G438="","",'Sundry Debtor'!G438)</f>
        <v/>
      </c>
      <c r="B432" s="35" t="str">
        <f>IF('Sundry Debtor'!C438="","",IF('Sundry Debtor'!G438&lt;70000,'Sundry Debtor'!C438,""))</f>
        <v/>
      </c>
      <c r="C432" s="34" t="str">
        <f>IF('Sundry Debtor'!C438="","",IF('Sundry Debtor'!G438&gt;69999,'Sundry Debtor'!C438,""))</f>
        <v/>
      </c>
      <c r="D432" s="34" t="str">
        <f>IF('Sundry Debtor'!D438="","",'Sundry Debtor'!D438)</f>
        <v/>
      </c>
      <c r="E432" s="34" t="str">
        <f>IF('Sundry Debtor'!F438="","",'Sundry Debtor'!F438)</f>
        <v/>
      </c>
      <c r="F432" s="98" t="str">
        <f>IF('Sundry Debtor'!I438="","",IF('Sundry Debtor'!J438="D",'Sundry Debtor'!I438,""))</f>
        <v/>
      </c>
      <c r="G432" s="98" t="str">
        <f>IF('Sundry Debtor'!I438="","",IF('Sundry Debtor'!J438="C",'Sundry Debtor'!I438,""))</f>
        <v/>
      </c>
      <c r="H432" s="34" t="str">
        <f t="shared" si="19"/>
        <v/>
      </c>
      <c r="I432" s="34" t="str">
        <f t="shared" si="20"/>
        <v/>
      </c>
      <c r="J432" s="34"/>
      <c r="K432" s="29" t="str">
        <f>IF('Sundry Debtor'!K438="","",CONCATENATE('Sundry Debtor'!K438," ",'Sundry Debtor'!O438))</f>
        <v/>
      </c>
    </row>
    <row r="433" spans="1:11" x14ac:dyDescent="0.2">
      <c r="A433" s="35" t="str">
        <f>IF('Sundry Debtor'!G439="","",'Sundry Debtor'!G439)</f>
        <v/>
      </c>
      <c r="B433" s="35" t="str">
        <f>IF('Sundry Debtor'!C439="","",IF('Sundry Debtor'!G439&lt;70000,'Sundry Debtor'!C439,""))</f>
        <v/>
      </c>
      <c r="C433" s="34" t="str">
        <f>IF('Sundry Debtor'!C439="","",IF('Sundry Debtor'!G439&gt;69999,'Sundry Debtor'!C439,""))</f>
        <v/>
      </c>
      <c r="D433" s="34" t="str">
        <f>IF('Sundry Debtor'!D439="","",'Sundry Debtor'!D439)</f>
        <v/>
      </c>
      <c r="E433" s="34" t="str">
        <f>IF('Sundry Debtor'!F439="","",'Sundry Debtor'!F439)</f>
        <v/>
      </c>
      <c r="F433" s="98" t="str">
        <f>IF('Sundry Debtor'!I439="","",IF('Sundry Debtor'!J439="D",'Sundry Debtor'!I439,""))</f>
        <v/>
      </c>
      <c r="G433" s="98" t="str">
        <f>IF('Sundry Debtor'!I439="","",IF('Sundry Debtor'!J439="C",'Sundry Debtor'!I439,""))</f>
        <v/>
      </c>
      <c r="H433" s="34" t="str">
        <f t="shared" si="19"/>
        <v/>
      </c>
      <c r="I433" s="34" t="str">
        <f t="shared" si="20"/>
        <v/>
      </c>
      <c r="J433" s="34"/>
      <c r="K433" s="29" t="str">
        <f>IF('Sundry Debtor'!K439="","",CONCATENATE('Sundry Debtor'!K439," ",'Sundry Debtor'!O439))</f>
        <v/>
      </c>
    </row>
    <row r="434" spans="1:11" x14ac:dyDescent="0.2">
      <c r="A434" s="35" t="str">
        <f>IF('Sundry Debtor'!G440="","",'Sundry Debtor'!G440)</f>
        <v/>
      </c>
      <c r="B434" s="35" t="str">
        <f>IF('Sundry Debtor'!C440="","",IF('Sundry Debtor'!G440&lt;70000,'Sundry Debtor'!C440,""))</f>
        <v/>
      </c>
      <c r="C434" s="34" t="str">
        <f>IF('Sundry Debtor'!C440="","",IF('Sundry Debtor'!G440&gt;69999,'Sundry Debtor'!C440,""))</f>
        <v/>
      </c>
      <c r="D434" s="34" t="str">
        <f>IF('Sundry Debtor'!D440="","",'Sundry Debtor'!D440)</f>
        <v/>
      </c>
      <c r="E434" s="34" t="str">
        <f>IF('Sundry Debtor'!F440="","",'Sundry Debtor'!F440)</f>
        <v/>
      </c>
      <c r="F434" s="98" t="str">
        <f>IF('Sundry Debtor'!I440="","",IF('Sundry Debtor'!J440="D",'Sundry Debtor'!I440,""))</f>
        <v/>
      </c>
      <c r="G434" s="98" t="str">
        <f>IF('Sundry Debtor'!I440="","",IF('Sundry Debtor'!J440="C",'Sundry Debtor'!I440,""))</f>
        <v/>
      </c>
      <c r="H434" s="34" t="str">
        <f t="shared" si="19"/>
        <v/>
      </c>
      <c r="I434" s="34" t="str">
        <f t="shared" si="20"/>
        <v/>
      </c>
      <c r="J434" s="34"/>
      <c r="K434" s="29" t="str">
        <f>IF('Sundry Debtor'!K440="","",CONCATENATE('Sundry Debtor'!K440," ",'Sundry Debtor'!O440))</f>
        <v/>
      </c>
    </row>
    <row r="435" spans="1:11" x14ac:dyDescent="0.2">
      <c r="A435" s="35" t="str">
        <f>IF('Sundry Debtor'!G441="","",'Sundry Debtor'!G441)</f>
        <v/>
      </c>
      <c r="B435" s="35" t="str">
        <f>IF('Sundry Debtor'!C441="","",IF('Sundry Debtor'!G441&lt;70000,'Sundry Debtor'!C441,""))</f>
        <v/>
      </c>
      <c r="C435" s="34" t="str">
        <f>IF('Sundry Debtor'!C441="","",IF('Sundry Debtor'!G441&gt;69999,'Sundry Debtor'!C441,""))</f>
        <v/>
      </c>
      <c r="D435" s="34" t="str">
        <f>IF('Sundry Debtor'!D441="","",'Sundry Debtor'!D441)</f>
        <v/>
      </c>
      <c r="E435" s="34" t="str">
        <f>IF('Sundry Debtor'!F441="","",'Sundry Debtor'!F441)</f>
        <v/>
      </c>
      <c r="F435" s="98" t="str">
        <f>IF('Sundry Debtor'!I441="","",IF('Sundry Debtor'!J441="D",'Sundry Debtor'!I441,""))</f>
        <v/>
      </c>
      <c r="G435" s="98" t="str">
        <f>IF('Sundry Debtor'!I441="","",IF('Sundry Debtor'!J441="C",'Sundry Debtor'!I441,""))</f>
        <v/>
      </c>
      <c r="H435" s="34" t="str">
        <f t="shared" si="19"/>
        <v/>
      </c>
      <c r="I435" s="34" t="str">
        <f t="shared" si="20"/>
        <v/>
      </c>
      <c r="J435" s="34"/>
      <c r="K435" s="29" t="str">
        <f>IF('Sundry Debtor'!K441="","",CONCATENATE('Sundry Debtor'!K441," ",'Sundry Debtor'!O441))</f>
        <v/>
      </c>
    </row>
    <row r="436" spans="1:11" x14ac:dyDescent="0.2">
      <c r="A436" s="35" t="str">
        <f>IF('Sundry Debtor'!G442="","",'Sundry Debtor'!G442)</f>
        <v/>
      </c>
      <c r="B436" s="35" t="str">
        <f>IF('Sundry Debtor'!C442="","",IF('Sundry Debtor'!G442&lt;70000,'Sundry Debtor'!C442,""))</f>
        <v/>
      </c>
      <c r="C436" s="34" t="str">
        <f>IF('Sundry Debtor'!C442="","",IF('Sundry Debtor'!G442&gt;69999,'Sundry Debtor'!C442,""))</f>
        <v/>
      </c>
      <c r="D436" s="34" t="str">
        <f>IF('Sundry Debtor'!D442="","",'Sundry Debtor'!D442)</f>
        <v/>
      </c>
      <c r="E436" s="34" t="str">
        <f>IF('Sundry Debtor'!F442="","",'Sundry Debtor'!F442)</f>
        <v/>
      </c>
      <c r="F436" s="98" t="str">
        <f>IF('Sundry Debtor'!I442="","",IF('Sundry Debtor'!J442="D",'Sundry Debtor'!I442,""))</f>
        <v/>
      </c>
      <c r="G436" s="98" t="str">
        <f>IF('Sundry Debtor'!I442="","",IF('Sundry Debtor'!J442="C",'Sundry Debtor'!I442,""))</f>
        <v/>
      </c>
      <c r="H436" s="34" t="str">
        <f t="shared" si="19"/>
        <v/>
      </c>
      <c r="I436" s="34" t="str">
        <f t="shared" si="20"/>
        <v/>
      </c>
      <c r="J436" s="34"/>
      <c r="K436" s="29" t="str">
        <f>IF('Sundry Debtor'!K442="","",CONCATENATE('Sundry Debtor'!K442," ",'Sundry Debtor'!O442))</f>
        <v/>
      </c>
    </row>
    <row r="437" spans="1:11" x14ac:dyDescent="0.2">
      <c r="A437" s="35" t="str">
        <f>IF('Sundry Debtor'!G443="","",'Sundry Debtor'!G443)</f>
        <v/>
      </c>
      <c r="B437" s="35" t="str">
        <f>IF('Sundry Debtor'!C443="","",IF('Sundry Debtor'!G443&lt;70000,'Sundry Debtor'!C443,""))</f>
        <v/>
      </c>
      <c r="C437" s="34" t="str">
        <f>IF('Sundry Debtor'!C443="","",IF('Sundry Debtor'!G443&gt;69999,'Sundry Debtor'!C443,""))</f>
        <v/>
      </c>
      <c r="D437" s="34" t="str">
        <f>IF('Sundry Debtor'!D443="","",'Sundry Debtor'!D443)</f>
        <v/>
      </c>
      <c r="E437" s="34" t="str">
        <f>IF('Sundry Debtor'!F443="","",'Sundry Debtor'!F443)</f>
        <v/>
      </c>
      <c r="F437" s="98" t="str">
        <f>IF('Sundry Debtor'!I443="","",IF('Sundry Debtor'!J443="D",'Sundry Debtor'!I443,""))</f>
        <v/>
      </c>
      <c r="G437" s="98" t="str">
        <f>IF('Sundry Debtor'!I443="","",IF('Sundry Debtor'!J443="C",'Sundry Debtor'!I443,""))</f>
        <v/>
      </c>
      <c r="H437" s="34" t="str">
        <f t="shared" si="19"/>
        <v/>
      </c>
      <c r="I437" s="34" t="str">
        <f t="shared" si="20"/>
        <v/>
      </c>
      <c r="J437" s="34"/>
      <c r="K437" s="29" t="str">
        <f>IF('Sundry Debtor'!K443="","",CONCATENATE('Sundry Debtor'!K443," ",'Sundry Debtor'!O443))</f>
        <v/>
      </c>
    </row>
    <row r="438" spans="1:11" x14ac:dyDescent="0.2">
      <c r="A438" s="35" t="str">
        <f>IF('Sundry Debtor'!G444="","",'Sundry Debtor'!G444)</f>
        <v/>
      </c>
      <c r="B438" s="35" t="str">
        <f>IF('Sundry Debtor'!C444="","",IF('Sundry Debtor'!G444&lt;70000,'Sundry Debtor'!C444,""))</f>
        <v/>
      </c>
      <c r="C438" s="34" t="str">
        <f>IF('Sundry Debtor'!C444="","",IF('Sundry Debtor'!G444&gt;69999,'Sundry Debtor'!C444,""))</f>
        <v/>
      </c>
      <c r="D438" s="34" t="str">
        <f>IF('Sundry Debtor'!D444="","",'Sundry Debtor'!D444)</f>
        <v/>
      </c>
      <c r="E438" s="34" t="str">
        <f>IF('Sundry Debtor'!F444="","",'Sundry Debtor'!F444)</f>
        <v/>
      </c>
      <c r="F438" s="98" t="str">
        <f>IF('Sundry Debtor'!I444="","",IF('Sundry Debtor'!J444="D",'Sundry Debtor'!I444,""))</f>
        <v/>
      </c>
      <c r="G438" s="98" t="str">
        <f>IF('Sundry Debtor'!I444="","",IF('Sundry Debtor'!J444="C",'Sundry Debtor'!I444,""))</f>
        <v/>
      </c>
      <c r="H438" s="34" t="str">
        <f t="shared" si="19"/>
        <v/>
      </c>
      <c r="I438" s="34" t="str">
        <f t="shared" si="20"/>
        <v/>
      </c>
      <c r="J438" s="34"/>
      <c r="K438" s="29" t="str">
        <f>IF('Sundry Debtor'!K444="","",CONCATENATE('Sundry Debtor'!K444," ",'Sundry Debtor'!O444))</f>
        <v/>
      </c>
    </row>
    <row r="439" spans="1:11" x14ac:dyDescent="0.2">
      <c r="A439" s="35" t="str">
        <f>IF('Sundry Debtor'!G445="","",'Sundry Debtor'!G445)</f>
        <v/>
      </c>
      <c r="B439" s="35" t="str">
        <f>IF('Sundry Debtor'!C445="","",IF('Sundry Debtor'!G445&lt;70000,'Sundry Debtor'!C445,""))</f>
        <v/>
      </c>
      <c r="C439" s="34" t="str">
        <f>IF('Sundry Debtor'!C445="","",IF('Sundry Debtor'!G445&gt;69999,'Sundry Debtor'!C445,""))</f>
        <v/>
      </c>
      <c r="D439" s="34" t="str">
        <f>IF('Sundry Debtor'!D445="","",'Sundry Debtor'!D445)</f>
        <v/>
      </c>
      <c r="E439" s="34" t="str">
        <f>IF('Sundry Debtor'!F445="","",'Sundry Debtor'!F445)</f>
        <v/>
      </c>
      <c r="F439" s="98" t="str">
        <f>IF('Sundry Debtor'!I445="","",IF('Sundry Debtor'!J445="D",'Sundry Debtor'!I445,""))</f>
        <v/>
      </c>
      <c r="G439" s="98" t="str">
        <f>IF('Sundry Debtor'!I445="","",IF('Sundry Debtor'!J445="C",'Sundry Debtor'!I445,""))</f>
        <v/>
      </c>
      <c r="H439" s="34" t="str">
        <f t="shared" si="19"/>
        <v/>
      </c>
      <c r="I439" s="34" t="str">
        <f t="shared" si="20"/>
        <v/>
      </c>
      <c r="J439" s="34"/>
      <c r="K439" s="29" t="str">
        <f>IF('Sundry Debtor'!K445="","",CONCATENATE('Sundry Debtor'!K445," ",'Sundry Debtor'!O445))</f>
        <v/>
      </c>
    </row>
    <row r="440" spans="1:11" x14ac:dyDescent="0.2">
      <c r="A440" s="35" t="str">
        <f>IF('Sundry Debtor'!G446="","",'Sundry Debtor'!G446)</f>
        <v/>
      </c>
      <c r="B440" s="35" t="str">
        <f>IF('Sundry Debtor'!C446="","",IF('Sundry Debtor'!G446&lt;70000,'Sundry Debtor'!C446,""))</f>
        <v/>
      </c>
      <c r="C440" s="34" t="str">
        <f>IF('Sundry Debtor'!C446="","",IF('Sundry Debtor'!G446&gt;69999,'Sundry Debtor'!C446,""))</f>
        <v/>
      </c>
      <c r="D440" s="34" t="str">
        <f>IF('Sundry Debtor'!D446="","",'Sundry Debtor'!D446)</f>
        <v/>
      </c>
      <c r="E440" s="34" t="str">
        <f>IF('Sundry Debtor'!F446="","",'Sundry Debtor'!F446)</f>
        <v/>
      </c>
      <c r="F440" s="98" t="str">
        <f>IF('Sundry Debtor'!I446="","",IF('Sundry Debtor'!J446="D",'Sundry Debtor'!I446,""))</f>
        <v/>
      </c>
      <c r="G440" s="98" t="str">
        <f>IF('Sundry Debtor'!I446="","",IF('Sundry Debtor'!J446="C",'Sundry Debtor'!I446,""))</f>
        <v/>
      </c>
      <c r="H440" s="34" t="str">
        <f t="shared" si="19"/>
        <v/>
      </c>
      <c r="I440" s="34" t="str">
        <f t="shared" si="20"/>
        <v/>
      </c>
      <c r="J440" s="34"/>
      <c r="K440" s="29" t="str">
        <f>IF('Sundry Debtor'!K446="","",CONCATENATE('Sundry Debtor'!K446," ",'Sundry Debtor'!O446))</f>
        <v/>
      </c>
    </row>
    <row r="441" spans="1:11" x14ac:dyDescent="0.2">
      <c r="A441" s="35" t="str">
        <f>IF('Sundry Debtor'!G447="","",'Sundry Debtor'!G447)</f>
        <v/>
      </c>
      <c r="B441" s="35" t="str">
        <f>IF('Sundry Debtor'!C447="","",IF('Sundry Debtor'!G447&lt;70000,'Sundry Debtor'!C447,""))</f>
        <v/>
      </c>
      <c r="C441" s="34" t="str">
        <f>IF('Sundry Debtor'!C447="","",IF('Sundry Debtor'!G447&gt;69999,'Sundry Debtor'!C447,""))</f>
        <v/>
      </c>
      <c r="D441" s="34" t="str">
        <f>IF('Sundry Debtor'!D447="","",'Sundry Debtor'!D447)</f>
        <v/>
      </c>
      <c r="E441" s="34" t="str">
        <f>IF('Sundry Debtor'!F447="","",'Sundry Debtor'!F447)</f>
        <v/>
      </c>
      <c r="F441" s="98" t="str">
        <f>IF('Sundry Debtor'!I447="","",IF('Sundry Debtor'!J447="D",'Sundry Debtor'!I447,""))</f>
        <v/>
      </c>
      <c r="G441" s="98" t="str">
        <f>IF('Sundry Debtor'!I447="","",IF('Sundry Debtor'!J447="C",'Sundry Debtor'!I447,""))</f>
        <v/>
      </c>
      <c r="H441" s="34" t="str">
        <f t="shared" si="19"/>
        <v/>
      </c>
      <c r="I441" s="34" t="str">
        <f t="shared" si="20"/>
        <v/>
      </c>
      <c r="J441" s="34"/>
      <c r="K441" s="29" t="str">
        <f>IF('Sundry Debtor'!K447="","",CONCATENATE('Sundry Debtor'!K447," ",'Sundry Debtor'!O447))</f>
        <v/>
      </c>
    </row>
    <row r="442" spans="1:11" x14ac:dyDescent="0.2">
      <c r="A442" s="35" t="str">
        <f>IF('Sundry Debtor'!G448="","",'Sundry Debtor'!G448)</f>
        <v/>
      </c>
      <c r="B442" s="35" t="str">
        <f>IF('Sundry Debtor'!C448="","",IF('Sundry Debtor'!G448&lt;70000,'Sundry Debtor'!C448,""))</f>
        <v/>
      </c>
      <c r="C442" s="34" t="str">
        <f>IF('Sundry Debtor'!C448="","",IF('Sundry Debtor'!G448&gt;69999,'Sundry Debtor'!C448,""))</f>
        <v/>
      </c>
      <c r="D442" s="34" t="str">
        <f>IF('Sundry Debtor'!D448="","",'Sundry Debtor'!D448)</f>
        <v/>
      </c>
      <c r="E442" s="34" t="str">
        <f>IF('Sundry Debtor'!F448="","",'Sundry Debtor'!F448)</f>
        <v/>
      </c>
      <c r="F442" s="98" t="str">
        <f>IF('Sundry Debtor'!I448="","",IF('Sundry Debtor'!J448="D",'Sundry Debtor'!I448,""))</f>
        <v/>
      </c>
      <c r="G442" s="98" t="str">
        <f>IF('Sundry Debtor'!I448="","",IF('Sundry Debtor'!J448="C",'Sundry Debtor'!I448,""))</f>
        <v/>
      </c>
      <c r="H442" s="34" t="str">
        <f t="shared" si="19"/>
        <v/>
      </c>
      <c r="I442" s="34" t="str">
        <f t="shared" si="20"/>
        <v/>
      </c>
      <c r="J442" s="34"/>
      <c r="K442" s="29" t="str">
        <f>IF('Sundry Debtor'!K448="","",CONCATENATE('Sundry Debtor'!K448," ",'Sundry Debtor'!O448))</f>
        <v/>
      </c>
    </row>
    <row r="443" spans="1:11" x14ac:dyDescent="0.2">
      <c r="A443" s="35" t="str">
        <f>IF('Sundry Debtor'!G449="","",'Sundry Debtor'!G449)</f>
        <v/>
      </c>
      <c r="B443" s="35" t="str">
        <f>IF('Sundry Debtor'!C449="","",IF('Sundry Debtor'!G449&lt;70000,'Sundry Debtor'!C449,""))</f>
        <v/>
      </c>
      <c r="C443" s="34" t="str">
        <f>IF('Sundry Debtor'!C449="","",IF('Sundry Debtor'!G449&gt;69999,'Sundry Debtor'!C449,""))</f>
        <v/>
      </c>
      <c r="D443" s="34" t="str">
        <f>IF('Sundry Debtor'!D449="","",'Sundry Debtor'!D449)</f>
        <v/>
      </c>
      <c r="E443" s="34" t="str">
        <f>IF('Sundry Debtor'!F449="","",'Sundry Debtor'!F449)</f>
        <v/>
      </c>
      <c r="F443" s="98" t="str">
        <f>IF('Sundry Debtor'!I449="","",IF('Sundry Debtor'!J449="D",'Sundry Debtor'!I449,""))</f>
        <v/>
      </c>
      <c r="G443" s="98" t="str">
        <f>IF('Sundry Debtor'!I449="","",IF('Sundry Debtor'!J449="C",'Sundry Debtor'!I449,""))</f>
        <v/>
      </c>
      <c r="H443" s="34" t="str">
        <f t="shared" si="19"/>
        <v/>
      </c>
      <c r="I443" s="34" t="str">
        <f t="shared" si="20"/>
        <v/>
      </c>
      <c r="J443" s="34"/>
      <c r="K443" s="29" t="str">
        <f>IF('Sundry Debtor'!K449="","",CONCATENATE('Sundry Debtor'!K449," ",'Sundry Debtor'!O449))</f>
        <v/>
      </c>
    </row>
    <row r="444" spans="1:11" x14ac:dyDescent="0.2">
      <c r="A444" s="35" t="str">
        <f>IF('Sundry Debtor'!G450="","",'Sundry Debtor'!G450)</f>
        <v/>
      </c>
      <c r="B444" s="35" t="str">
        <f>IF('Sundry Debtor'!C450="","",IF('Sundry Debtor'!G450&lt;70000,'Sundry Debtor'!C450,""))</f>
        <v/>
      </c>
      <c r="C444" s="34" t="str">
        <f>IF('Sundry Debtor'!C450="","",IF('Sundry Debtor'!G450&gt;69999,'Sundry Debtor'!C450,""))</f>
        <v/>
      </c>
      <c r="D444" s="34" t="str">
        <f>IF('Sundry Debtor'!D450="","",'Sundry Debtor'!D450)</f>
        <v/>
      </c>
      <c r="E444" s="34" t="str">
        <f>IF('Sundry Debtor'!F450="","",'Sundry Debtor'!F450)</f>
        <v/>
      </c>
      <c r="F444" s="98" t="str">
        <f>IF('Sundry Debtor'!I450="","",IF('Sundry Debtor'!J450="D",'Sundry Debtor'!I450,""))</f>
        <v/>
      </c>
      <c r="G444" s="98" t="str">
        <f>IF('Sundry Debtor'!I450="","",IF('Sundry Debtor'!J450="C",'Sundry Debtor'!I450,""))</f>
        <v/>
      </c>
      <c r="H444" s="34" t="str">
        <f t="shared" si="19"/>
        <v/>
      </c>
      <c r="I444" s="34" t="str">
        <f t="shared" si="20"/>
        <v/>
      </c>
      <c r="J444" s="34"/>
      <c r="K444" s="29" t="str">
        <f>IF('Sundry Debtor'!K450="","",CONCATENATE('Sundry Debtor'!K450," ",'Sundry Debtor'!O450))</f>
        <v/>
      </c>
    </row>
    <row r="445" spans="1:11" x14ac:dyDescent="0.2">
      <c r="A445" s="35" t="str">
        <f>IF('Sundry Debtor'!G451="","",'Sundry Debtor'!G451)</f>
        <v/>
      </c>
      <c r="B445" s="35" t="str">
        <f>IF('Sundry Debtor'!C451="","",IF('Sundry Debtor'!G451&lt;70000,'Sundry Debtor'!C451,""))</f>
        <v/>
      </c>
      <c r="C445" s="34" t="str">
        <f>IF('Sundry Debtor'!C451="","",IF('Sundry Debtor'!G451&gt;69999,'Sundry Debtor'!C451,""))</f>
        <v/>
      </c>
      <c r="D445" s="34" t="str">
        <f>IF('Sundry Debtor'!D451="","",'Sundry Debtor'!D451)</f>
        <v/>
      </c>
      <c r="E445" s="34" t="str">
        <f>IF('Sundry Debtor'!F451="","",'Sundry Debtor'!F451)</f>
        <v/>
      </c>
      <c r="F445" s="98" t="str">
        <f>IF('Sundry Debtor'!I451="","",IF('Sundry Debtor'!J451="D",'Sundry Debtor'!I451,""))</f>
        <v/>
      </c>
      <c r="G445" s="98" t="str">
        <f>IF('Sundry Debtor'!I451="","",IF('Sundry Debtor'!J451="C",'Sundry Debtor'!I451,""))</f>
        <v/>
      </c>
      <c r="H445" s="34" t="str">
        <f t="shared" si="19"/>
        <v/>
      </c>
      <c r="I445" s="34" t="str">
        <f t="shared" si="20"/>
        <v/>
      </c>
      <c r="J445" s="34"/>
      <c r="K445" s="29" t="str">
        <f>IF('Sundry Debtor'!K451="","",CONCATENATE('Sundry Debtor'!K451," ",'Sundry Debtor'!O451))</f>
        <v/>
      </c>
    </row>
    <row r="446" spans="1:11" x14ac:dyDescent="0.2">
      <c r="A446" s="35" t="str">
        <f>IF('Sundry Debtor'!G452="","",'Sundry Debtor'!G452)</f>
        <v/>
      </c>
      <c r="B446" s="35" t="str">
        <f>IF('Sundry Debtor'!C452="","",IF('Sundry Debtor'!G452&lt;70000,'Sundry Debtor'!C452,""))</f>
        <v/>
      </c>
      <c r="C446" s="34" t="str">
        <f>IF('Sundry Debtor'!C452="","",IF('Sundry Debtor'!G452&gt;69999,'Sundry Debtor'!C452,""))</f>
        <v/>
      </c>
      <c r="D446" s="34" t="str">
        <f>IF('Sundry Debtor'!D452="","",'Sundry Debtor'!D452)</f>
        <v/>
      </c>
      <c r="E446" s="34" t="str">
        <f>IF('Sundry Debtor'!F452="","",'Sundry Debtor'!F452)</f>
        <v/>
      </c>
      <c r="F446" s="98" t="str">
        <f>IF('Sundry Debtor'!I452="","",IF('Sundry Debtor'!J452="D",'Sundry Debtor'!I452,""))</f>
        <v/>
      </c>
      <c r="G446" s="98" t="str">
        <f>IF('Sundry Debtor'!I452="","",IF('Sundry Debtor'!J452="C",'Sundry Debtor'!I452,""))</f>
        <v/>
      </c>
      <c r="H446" s="34" t="str">
        <f t="shared" si="19"/>
        <v/>
      </c>
      <c r="I446" s="34" t="str">
        <f t="shared" si="20"/>
        <v/>
      </c>
      <c r="J446" s="34"/>
      <c r="K446" s="29" t="str">
        <f>IF('Sundry Debtor'!K452="","",CONCATENATE('Sundry Debtor'!K452," ",'Sundry Debtor'!O452))</f>
        <v/>
      </c>
    </row>
    <row r="447" spans="1:11" x14ac:dyDescent="0.2">
      <c r="A447" s="35" t="str">
        <f>IF('Sundry Debtor'!G453="","",'Sundry Debtor'!G453)</f>
        <v/>
      </c>
      <c r="B447" s="35" t="str">
        <f>IF('Sundry Debtor'!C453="","",IF('Sundry Debtor'!G453&lt;70000,'Sundry Debtor'!C453,""))</f>
        <v/>
      </c>
      <c r="C447" s="34" t="str">
        <f>IF('Sundry Debtor'!C453="","",IF('Sundry Debtor'!G453&gt;69999,'Sundry Debtor'!C453,""))</f>
        <v/>
      </c>
      <c r="D447" s="34" t="str">
        <f>IF('Sundry Debtor'!D453="","",'Sundry Debtor'!D453)</f>
        <v/>
      </c>
      <c r="E447" s="34" t="str">
        <f>IF('Sundry Debtor'!F453="","",'Sundry Debtor'!F453)</f>
        <v/>
      </c>
      <c r="F447" s="98" t="str">
        <f>IF('Sundry Debtor'!I453="","",IF('Sundry Debtor'!J453="D",'Sundry Debtor'!I453,""))</f>
        <v/>
      </c>
      <c r="G447" s="98" t="str">
        <f>IF('Sundry Debtor'!I453="","",IF('Sundry Debtor'!J453="C",'Sundry Debtor'!I453,""))</f>
        <v/>
      </c>
      <c r="H447" s="34" t="str">
        <f t="shared" si="19"/>
        <v/>
      </c>
      <c r="I447" s="34" t="str">
        <f t="shared" si="20"/>
        <v/>
      </c>
      <c r="J447" s="34"/>
      <c r="K447" s="29" t="str">
        <f>IF('Sundry Debtor'!K453="","",CONCATENATE('Sundry Debtor'!K453," ",'Sundry Debtor'!O453))</f>
        <v/>
      </c>
    </row>
    <row r="448" spans="1:11" x14ac:dyDescent="0.2">
      <c r="A448" s="35" t="str">
        <f>IF('Sundry Debtor'!G454="","",'Sundry Debtor'!G454)</f>
        <v/>
      </c>
      <c r="B448" s="35" t="str">
        <f>IF('Sundry Debtor'!C454="","",IF('Sundry Debtor'!G454&lt;70000,'Sundry Debtor'!C454,""))</f>
        <v/>
      </c>
      <c r="C448" s="34" t="str">
        <f>IF('Sundry Debtor'!C454="","",IF('Sundry Debtor'!G454&gt;69999,'Sundry Debtor'!C454,""))</f>
        <v/>
      </c>
      <c r="D448" s="34" t="str">
        <f>IF('Sundry Debtor'!D454="","",'Sundry Debtor'!D454)</f>
        <v/>
      </c>
      <c r="E448" s="34" t="str">
        <f>IF('Sundry Debtor'!F454="","",'Sundry Debtor'!F454)</f>
        <v/>
      </c>
      <c r="F448" s="98" t="str">
        <f>IF('Sundry Debtor'!I454="","",IF('Sundry Debtor'!J454="D",'Sundry Debtor'!I454,""))</f>
        <v/>
      </c>
      <c r="G448" s="98" t="str">
        <f>IF('Sundry Debtor'!I454="","",IF('Sundry Debtor'!J454="C",'Sundry Debtor'!I454,""))</f>
        <v/>
      </c>
      <c r="H448" s="34" t="str">
        <f t="shared" si="19"/>
        <v/>
      </c>
      <c r="I448" s="34" t="str">
        <f t="shared" si="20"/>
        <v/>
      </c>
      <c r="J448" s="34"/>
      <c r="K448" s="29" t="str">
        <f>IF('Sundry Debtor'!K454="","",CONCATENATE('Sundry Debtor'!K454," ",'Sundry Debtor'!O454))</f>
        <v/>
      </c>
    </row>
    <row r="449" spans="1:11" x14ac:dyDescent="0.2">
      <c r="A449" s="35" t="str">
        <f>IF('Sundry Debtor'!G455="","",'Sundry Debtor'!G455)</f>
        <v/>
      </c>
      <c r="B449" s="35" t="str">
        <f>IF('Sundry Debtor'!C455="","",IF('Sundry Debtor'!G455&lt;70000,'Sundry Debtor'!C455,""))</f>
        <v/>
      </c>
      <c r="C449" s="34" t="str">
        <f>IF('Sundry Debtor'!C455="","",IF('Sundry Debtor'!G455&gt;69999,'Sundry Debtor'!C455,""))</f>
        <v/>
      </c>
      <c r="D449" s="34" t="str">
        <f>IF('Sundry Debtor'!D455="","",'Sundry Debtor'!D455)</f>
        <v/>
      </c>
      <c r="E449" s="34" t="str">
        <f>IF('Sundry Debtor'!F455="","",'Sundry Debtor'!F455)</f>
        <v/>
      </c>
      <c r="F449" s="98" t="str">
        <f>IF('Sundry Debtor'!I455="","",IF('Sundry Debtor'!J455="D",'Sundry Debtor'!I455,""))</f>
        <v/>
      </c>
      <c r="G449" s="98" t="str">
        <f>IF('Sundry Debtor'!I455="","",IF('Sundry Debtor'!J455="C",'Sundry Debtor'!I455,""))</f>
        <v/>
      </c>
      <c r="H449" s="34" t="str">
        <f t="shared" si="19"/>
        <v/>
      </c>
      <c r="I449" s="34" t="str">
        <f t="shared" si="20"/>
        <v/>
      </c>
      <c r="J449" s="34"/>
      <c r="K449" s="29" t="str">
        <f>IF('Sundry Debtor'!K455="","",CONCATENATE('Sundry Debtor'!K455," ",'Sundry Debtor'!O455))</f>
        <v/>
      </c>
    </row>
    <row r="450" spans="1:11" x14ac:dyDescent="0.2">
      <c r="A450" s="35" t="str">
        <f>IF('Sundry Debtor'!G456="","",'Sundry Debtor'!G456)</f>
        <v/>
      </c>
      <c r="B450" s="35" t="str">
        <f>IF('Sundry Debtor'!C456="","",IF('Sundry Debtor'!G456&lt;70000,'Sundry Debtor'!C456,""))</f>
        <v/>
      </c>
      <c r="C450" s="34" t="str">
        <f>IF('Sundry Debtor'!C456="","",IF('Sundry Debtor'!G456&gt;69999,'Sundry Debtor'!C456,""))</f>
        <v/>
      </c>
      <c r="D450" s="34" t="str">
        <f>IF('Sundry Debtor'!D456="","",'Sundry Debtor'!D456)</f>
        <v/>
      </c>
      <c r="E450" s="34" t="str">
        <f>IF('Sundry Debtor'!F456="","",'Sundry Debtor'!F456)</f>
        <v/>
      </c>
      <c r="F450" s="98" t="str">
        <f>IF('Sundry Debtor'!I456="","",IF('Sundry Debtor'!J456="D",'Sundry Debtor'!I456,""))</f>
        <v/>
      </c>
      <c r="G450" s="98" t="str">
        <f>IF('Sundry Debtor'!I456="","",IF('Sundry Debtor'!J456="C",'Sundry Debtor'!I456,""))</f>
        <v/>
      </c>
      <c r="H450" s="34" t="str">
        <f t="shared" si="19"/>
        <v/>
      </c>
      <c r="I450" s="34" t="str">
        <f t="shared" si="20"/>
        <v/>
      </c>
      <c r="J450" s="34"/>
      <c r="K450" s="29" t="str">
        <f>IF('Sundry Debtor'!K456="","",CONCATENATE('Sundry Debtor'!K456," ",'Sundry Debtor'!O456))</f>
        <v/>
      </c>
    </row>
    <row r="451" spans="1:11" x14ac:dyDescent="0.2">
      <c r="A451" s="35" t="str">
        <f>IF('Sundry Debtor'!G457="","",'Sundry Debtor'!G457)</f>
        <v/>
      </c>
      <c r="B451" s="35" t="str">
        <f>IF('Sundry Debtor'!C457="","",IF('Sundry Debtor'!G457&lt;70000,'Sundry Debtor'!C457,""))</f>
        <v/>
      </c>
      <c r="C451" s="34" t="str">
        <f>IF('Sundry Debtor'!C457="","",IF('Sundry Debtor'!G457&gt;69999,'Sundry Debtor'!C457,""))</f>
        <v/>
      </c>
      <c r="D451" s="34" t="str">
        <f>IF('Sundry Debtor'!D457="","",'Sundry Debtor'!D457)</f>
        <v/>
      </c>
      <c r="E451" s="34" t="str">
        <f>IF('Sundry Debtor'!F457="","",'Sundry Debtor'!F457)</f>
        <v/>
      </c>
      <c r="F451" s="98" t="str">
        <f>IF('Sundry Debtor'!I457="","",IF('Sundry Debtor'!J457="D",'Sundry Debtor'!I457,""))</f>
        <v/>
      </c>
      <c r="G451" s="98" t="str">
        <f>IF('Sundry Debtor'!I457="","",IF('Sundry Debtor'!J457="C",'Sundry Debtor'!I457,""))</f>
        <v/>
      </c>
      <c r="H451" s="34" t="str">
        <f t="shared" si="19"/>
        <v/>
      </c>
      <c r="I451" s="34" t="str">
        <f t="shared" si="20"/>
        <v/>
      </c>
      <c r="J451" s="34"/>
      <c r="K451" s="29" t="str">
        <f>IF('Sundry Debtor'!K457="","",CONCATENATE('Sundry Debtor'!K457," ",'Sundry Debtor'!O457))</f>
        <v/>
      </c>
    </row>
    <row r="452" spans="1:11" x14ac:dyDescent="0.2">
      <c r="A452" s="35" t="str">
        <f>IF('Sundry Debtor'!G458="","",'Sundry Debtor'!G458)</f>
        <v/>
      </c>
      <c r="B452" s="35" t="str">
        <f>IF('Sundry Debtor'!C458="","",IF('Sundry Debtor'!G458&lt;70000,'Sundry Debtor'!C458,""))</f>
        <v/>
      </c>
      <c r="C452" s="34" t="str">
        <f>IF('Sundry Debtor'!C458="","",IF('Sundry Debtor'!G458&gt;69999,'Sundry Debtor'!C458,""))</f>
        <v/>
      </c>
      <c r="D452" s="34" t="str">
        <f>IF('Sundry Debtor'!D458="","",'Sundry Debtor'!D458)</f>
        <v/>
      </c>
      <c r="E452" s="34" t="str">
        <f>IF('Sundry Debtor'!F458="","",'Sundry Debtor'!F458)</f>
        <v/>
      </c>
      <c r="F452" s="98" t="str">
        <f>IF('Sundry Debtor'!I458="","",IF('Sundry Debtor'!J458="D",'Sundry Debtor'!I458,""))</f>
        <v/>
      </c>
      <c r="G452" s="98" t="str">
        <f>IF('Sundry Debtor'!I458="","",IF('Sundry Debtor'!J458="C",'Sundry Debtor'!I458,""))</f>
        <v/>
      </c>
      <c r="H452" s="34" t="str">
        <f t="shared" si="19"/>
        <v/>
      </c>
      <c r="I452" s="34" t="str">
        <f t="shared" si="20"/>
        <v/>
      </c>
      <c r="J452" s="34"/>
      <c r="K452" s="29" t="str">
        <f>IF('Sundry Debtor'!K458="","",CONCATENATE('Sundry Debtor'!K458," ",'Sundry Debtor'!O458))</f>
        <v/>
      </c>
    </row>
    <row r="453" spans="1:11" x14ac:dyDescent="0.2">
      <c r="A453" s="35" t="str">
        <f>IF('Sundry Debtor'!G459="","",'Sundry Debtor'!G459)</f>
        <v/>
      </c>
      <c r="B453" s="35" t="str">
        <f>IF('Sundry Debtor'!C459="","",IF('Sundry Debtor'!G459&lt;70000,'Sundry Debtor'!C459,""))</f>
        <v/>
      </c>
      <c r="C453" s="34" t="str">
        <f>IF('Sundry Debtor'!C459="","",IF('Sundry Debtor'!G459&gt;69999,'Sundry Debtor'!C459,""))</f>
        <v/>
      </c>
      <c r="D453" s="34" t="str">
        <f>IF('Sundry Debtor'!D459="","",'Sundry Debtor'!D459)</f>
        <v/>
      </c>
      <c r="E453" s="34" t="str">
        <f>IF('Sundry Debtor'!F459="","",'Sundry Debtor'!F459)</f>
        <v/>
      </c>
      <c r="F453" s="98" t="str">
        <f>IF('Sundry Debtor'!I459="","",IF('Sundry Debtor'!J459="D",'Sundry Debtor'!I459,""))</f>
        <v/>
      </c>
      <c r="G453" s="98" t="str">
        <f>IF('Sundry Debtor'!I459="","",IF('Sundry Debtor'!J459="C",'Sundry Debtor'!I459,""))</f>
        <v/>
      </c>
      <c r="H453" s="34" t="str">
        <f t="shared" si="19"/>
        <v/>
      </c>
      <c r="I453" s="34" t="str">
        <f t="shared" si="20"/>
        <v/>
      </c>
      <c r="J453" s="34"/>
      <c r="K453" s="29" t="str">
        <f>IF('Sundry Debtor'!K459="","",CONCATENATE('Sundry Debtor'!K459," ",'Sundry Debtor'!O459))</f>
        <v/>
      </c>
    </row>
    <row r="454" spans="1:11" x14ac:dyDescent="0.2">
      <c r="A454" s="35" t="str">
        <f>IF('Sundry Debtor'!G460="","",'Sundry Debtor'!G460)</f>
        <v/>
      </c>
      <c r="B454" s="35" t="str">
        <f>IF('Sundry Debtor'!C460="","",IF('Sundry Debtor'!G460&lt;70000,'Sundry Debtor'!C460,""))</f>
        <v/>
      </c>
      <c r="C454" s="34" t="str">
        <f>IF('Sundry Debtor'!C460="","",IF('Sundry Debtor'!G460&gt;69999,'Sundry Debtor'!C460,""))</f>
        <v/>
      </c>
      <c r="D454" s="34" t="str">
        <f>IF('Sundry Debtor'!D460="","",'Sundry Debtor'!D460)</f>
        <v/>
      </c>
      <c r="E454" s="34" t="str">
        <f>IF('Sundry Debtor'!F460="","",'Sundry Debtor'!F460)</f>
        <v/>
      </c>
      <c r="F454" s="98" t="str">
        <f>IF('Sundry Debtor'!I460="","",IF('Sundry Debtor'!J460="D",'Sundry Debtor'!I460,""))</f>
        <v/>
      </c>
      <c r="G454" s="98" t="str">
        <f>IF('Sundry Debtor'!I460="","",IF('Sundry Debtor'!J460="C",'Sundry Debtor'!I460,""))</f>
        <v/>
      </c>
      <c r="H454" s="34" t="str">
        <f t="shared" si="19"/>
        <v/>
      </c>
      <c r="I454" s="34" t="str">
        <f t="shared" si="20"/>
        <v/>
      </c>
      <c r="J454" s="34"/>
      <c r="K454" s="29" t="str">
        <f>IF('Sundry Debtor'!K460="","",CONCATENATE('Sundry Debtor'!K460," ",'Sundry Debtor'!O460))</f>
        <v/>
      </c>
    </row>
    <row r="455" spans="1:11" x14ac:dyDescent="0.2">
      <c r="A455" s="35" t="str">
        <f>IF('Sundry Debtor'!G461="","",'Sundry Debtor'!G461)</f>
        <v/>
      </c>
      <c r="B455" s="35" t="str">
        <f>IF('Sundry Debtor'!C461="","",IF('Sundry Debtor'!G461&lt;70000,'Sundry Debtor'!C461,""))</f>
        <v/>
      </c>
      <c r="C455" s="34" t="str">
        <f>IF('Sundry Debtor'!C461="","",IF('Sundry Debtor'!G461&gt;69999,'Sundry Debtor'!C461,""))</f>
        <v/>
      </c>
      <c r="D455" s="34" t="str">
        <f>IF('Sundry Debtor'!D461="","",'Sundry Debtor'!D461)</f>
        <v/>
      </c>
      <c r="E455" s="34" t="str">
        <f>IF('Sundry Debtor'!F461="","",'Sundry Debtor'!F461)</f>
        <v/>
      </c>
      <c r="F455" s="98" t="str">
        <f>IF('Sundry Debtor'!I461="","",IF('Sundry Debtor'!J461="D",'Sundry Debtor'!I461,""))</f>
        <v/>
      </c>
      <c r="G455" s="98" t="str">
        <f>IF('Sundry Debtor'!I461="","",IF('Sundry Debtor'!J461="C",'Sundry Debtor'!I461,""))</f>
        <v/>
      </c>
      <c r="H455" s="34" t="str">
        <f t="shared" si="19"/>
        <v/>
      </c>
      <c r="I455" s="34" t="str">
        <f t="shared" si="20"/>
        <v/>
      </c>
      <c r="J455" s="34"/>
      <c r="K455" s="29" t="str">
        <f>IF('Sundry Debtor'!K461="","",CONCATENATE('Sundry Debtor'!K461," ",'Sundry Debtor'!O461))</f>
        <v/>
      </c>
    </row>
    <row r="456" spans="1:11" x14ac:dyDescent="0.2">
      <c r="A456" s="35" t="str">
        <f>IF('Sundry Debtor'!G462="","",'Sundry Debtor'!G462)</f>
        <v/>
      </c>
      <c r="B456" s="35" t="str">
        <f>IF('Sundry Debtor'!C462="","",IF('Sundry Debtor'!G462&lt;70000,'Sundry Debtor'!C462,""))</f>
        <v/>
      </c>
      <c r="C456" s="34" t="str">
        <f>IF('Sundry Debtor'!C462="","",IF('Sundry Debtor'!G462&gt;69999,'Sundry Debtor'!C462,""))</f>
        <v/>
      </c>
      <c r="D456" s="34" t="str">
        <f>IF('Sundry Debtor'!D462="","",'Sundry Debtor'!D462)</f>
        <v/>
      </c>
      <c r="E456" s="34" t="str">
        <f>IF('Sundry Debtor'!F462="","",'Sundry Debtor'!F462)</f>
        <v/>
      </c>
      <c r="F456" s="98" t="str">
        <f>IF('Sundry Debtor'!I462="","",IF('Sundry Debtor'!J462="D",'Sundry Debtor'!I462,""))</f>
        <v/>
      </c>
      <c r="G456" s="98" t="str">
        <f>IF('Sundry Debtor'!I462="","",IF('Sundry Debtor'!J462="C",'Sundry Debtor'!I462,""))</f>
        <v/>
      </c>
      <c r="H456" s="34" t="str">
        <f t="shared" si="19"/>
        <v/>
      </c>
      <c r="I456" s="34" t="str">
        <f t="shared" si="20"/>
        <v/>
      </c>
      <c r="J456" s="34"/>
      <c r="K456" s="29" t="str">
        <f>IF('Sundry Debtor'!K462="","",CONCATENATE('Sundry Debtor'!K462," ",'Sundry Debtor'!O462))</f>
        <v/>
      </c>
    </row>
    <row r="457" spans="1:11" x14ac:dyDescent="0.2">
      <c r="A457" s="35" t="str">
        <f>IF('Sundry Debtor'!G463="","",'Sundry Debtor'!G463)</f>
        <v/>
      </c>
      <c r="B457" s="35" t="str">
        <f>IF('Sundry Debtor'!C463="","",IF('Sundry Debtor'!G463&lt;70000,'Sundry Debtor'!C463,""))</f>
        <v/>
      </c>
      <c r="C457" s="34" t="str">
        <f>IF('Sundry Debtor'!C463="","",IF('Sundry Debtor'!G463&gt;69999,'Sundry Debtor'!C463,""))</f>
        <v/>
      </c>
      <c r="D457" s="34" t="str">
        <f>IF('Sundry Debtor'!D463="","",'Sundry Debtor'!D463)</f>
        <v/>
      </c>
      <c r="E457" s="34" t="str">
        <f>IF('Sundry Debtor'!F463="","",'Sundry Debtor'!F463)</f>
        <v/>
      </c>
      <c r="F457" s="98" t="str">
        <f>IF('Sundry Debtor'!I463="","",IF('Sundry Debtor'!J463="D",'Sundry Debtor'!I463,""))</f>
        <v/>
      </c>
      <c r="G457" s="98" t="str">
        <f>IF('Sundry Debtor'!I463="","",IF('Sundry Debtor'!J463="C",'Sundry Debtor'!I463,""))</f>
        <v/>
      </c>
      <c r="H457" s="34" t="str">
        <f t="shared" si="19"/>
        <v/>
      </c>
      <c r="I457" s="34" t="str">
        <f t="shared" si="20"/>
        <v/>
      </c>
      <c r="J457" s="34"/>
      <c r="K457" s="29" t="str">
        <f>IF('Sundry Debtor'!K463="","",CONCATENATE('Sundry Debtor'!K463," ",'Sundry Debtor'!O463))</f>
        <v/>
      </c>
    </row>
    <row r="458" spans="1:11" x14ac:dyDescent="0.2">
      <c r="A458" s="35" t="str">
        <f>IF('Sundry Debtor'!G464="","",'Sundry Debtor'!G464)</f>
        <v/>
      </c>
      <c r="B458" s="35" t="str">
        <f>IF('Sundry Debtor'!C464="","",IF('Sundry Debtor'!G464&lt;70000,'Sundry Debtor'!C464,""))</f>
        <v/>
      </c>
      <c r="C458" s="34" t="str">
        <f>IF('Sundry Debtor'!C464="","",IF('Sundry Debtor'!G464&gt;69999,'Sundry Debtor'!C464,""))</f>
        <v/>
      </c>
      <c r="D458" s="34" t="str">
        <f>IF('Sundry Debtor'!D464="","",'Sundry Debtor'!D464)</f>
        <v/>
      </c>
      <c r="E458" s="34" t="str">
        <f>IF('Sundry Debtor'!F464="","",'Sundry Debtor'!F464)</f>
        <v/>
      </c>
      <c r="F458" s="98" t="str">
        <f>IF('Sundry Debtor'!I464="","",IF('Sundry Debtor'!J464="D",'Sundry Debtor'!I464,""))</f>
        <v/>
      </c>
      <c r="G458" s="98" t="str">
        <f>IF('Sundry Debtor'!I464="","",IF('Sundry Debtor'!J464="C",'Sundry Debtor'!I464,""))</f>
        <v/>
      </c>
      <c r="H458" s="34" t="str">
        <f t="shared" si="19"/>
        <v/>
      </c>
      <c r="I458" s="34" t="str">
        <f t="shared" si="20"/>
        <v/>
      </c>
      <c r="J458" s="34"/>
      <c r="K458" s="29" t="str">
        <f>IF('Sundry Debtor'!K464="","",CONCATENATE('Sundry Debtor'!K464," ",'Sundry Debtor'!O464))</f>
        <v/>
      </c>
    </row>
    <row r="459" spans="1:11" x14ac:dyDescent="0.2">
      <c r="A459" s="35" t="str">
        <f>IF('Sundry Debtor'!G465="","",'Sundry Debtor'!G465)</f>
        <v/>
      </c>
      <c r="B459" s="35" t="str">
        <f>IF('Sundry Debtor'!C465="","",IF('Sundry Debtor'!G465&lt;70000,'Sundry Debtor'!C465,""))</f>
        <v/>
      </c>
      <c r="C459" s="34" t="str">
        <f>IF('Sundry Debtor'!C465="","",IF('Sundry Debtor'!G465&gt;69999,'Sundry Debtor'!C465,""))</f>
        <v/>
      </c>
      <c r="D459" s="34" t="str">
        <f>IF('Sundry Debtor'!D465="","",'Sundry Debtor'!D465)</f>
        <v/>
      </c>
      <c r="E459" s="34" t="str">
        <f>IF('Sundry Debtor'!F465="","",'Sundry Debtor'!F465)</f>
        <v/>
      </c>
      <c r="F459" s="98" t="str">
        <f>IF('Sundry Debtor'!I465="","",IF('Sundry Debtor'!J465="D",'Sundry Debtor'!I465,""))</f>
        <v/>
      </c>
      <c r="G459" s="98" t="str">
        <f>IF('Sundry Debtor'!I465="","",IF('Sundry Debtor'!J465="C",'Sundry Debtor'!I465,""))</f>
        <v/>
      </c>
      <c r="H459" s="34" t="str">
        <f t="shared" si="19"/>
        <v/>
      </c>
      <c r="I459" s="34" t="str">
        <f t="shared" si="20"/>
        <v/>
      </c>
      <c r="J459" s="34"/>
      <c r="K459" s="29" t="str">
        <f>IF('Sundry Debtor'!K465="","",CONCATENATE('Sundry Debtor'!K465," ",'Sundry Debtor'!O465))</f>
        <v/>
      </c>
    </row>
    <row r="460" spans="1:11" x14ac:dyDescent="0.2">
      <c r="A460" s="35" t="str">
        <f>IF('Sundry Debtor'!G466="","",'Sundry Debtor'!G466)</f>
        <v/>
      </c>
      <c r="B460" s="35" t="str">
        <f>IF('Sundry Debtor'!C466="","",IF('Sundry Debtor'!G466&lt;70000,'Sundry Debtor'!C466,""))</f>
        <v/>
      </c>
      <c r="C460" s="34" t="str">
        <f>IF('Sundry Debtor'!C466="","",IF('Sundry Debtor'!G466&gt;69999,'Sundry Debtor'!C466,""))</f>
        <v/>
      </c>
      <c r="D460" s="34" t="str">
        <f>IF('Sundry Debtor'!D466="","",'Sundry Debtor'!D466)</f>
        <v/>
      </c>
      <c r="E460" s="34" t="str">
        <f>IF('Sundry Debtor'!F466="","",'Sundry Debtor'!F466)</f>
        <v/>
      </c>
      <c r="F460" s="98" t="str">
        <f>IF('Sundry Debtor'!I466="","",IF('Sundry Debtor'!J466="D",'Sundry Debtor'!I466,""))</f>
        <v/>
      </c>
      <c r="G460" s="98" t="str">
        <f>IF('Sundry Debtor'!I466="","",IF('Sundry Debtor'!J466="C",'Sundry Debtor'!I466,""))</f>
        <v/>
      </c>
      <c r="H460" s="34" t="str">
        <f t="shared" si="19"/>
        <v/>
      </c>
      <c r="I460" s="34" t="str">
        <f t="shared" si="20"/>
        <v/>
      </c>
      <c r="J460" s="34"/>
      <c r="K460" s="29" t="str">
        <f>IF('Sundry Debtor'!K466="","",CONCATENATE('Sundry Debtor'!K466," ",'Sundry Debtor'!O466))</f>
        <v/>
      </c>
    </row>
    <row r="461" spans="1:11" x14ac:dyDescent="0.2">
      <c r="A461" s="35" t="str">
        <f>IF('Sundry Debtor'!G467="","",'Sundry Debtor'!G467)</f>
        <v/>
      </c>
      <c r="B461" s="35" t="str">
        <f>IF('Sundry Debtor'!C467="","",IF('Sundry Debtor'!G467&lt;70000,'Sundry Debtor'!C467,""))</f>
        <v/>
      </c>
      <c r="C461" s="34" t="str">
        <f>IF('Sundry Debtor'!C467="","",IF('Sundry Debtor'!G467&gt;69999,'Sundry Debtor'!C467,""))</f>
        <v/>
      </c>
      <c r="D461" s="34" t="str">
        <f>IF('Sundry Debtor'!D467="","",'Sundry Debtor'!D467)</f>
        <v/>
      </c>
      <c r="E461" s="34" t="str">
        <f>IF('Sundry Debtor'!F467="","",'Sundry Debtor'!F467)</f>
        <v/>
      </c>
      <c r="F461" s="98" t="str">
        <f>IF('Sundry Debtor'!I467="","",IF('Sundry Debtor'!J467="D",'Sundry Debtor'!I467,""))</f>
        <v/>
      </c>
      <c r="G461" s="98" t="str">
        <f>IF('Sundry Debtor'!I467="","",IF('Sundry Debtor'!J467="C",'Sundry Debtor'!I467,""))</f>
        <v/>
      </c>
      <c r="H461" s="34" t="str">
        <f t="shared" si="19"/>
        <v/>
      </c>
      <c r="I461" s="34" t="str">
        <f t="shared" si="20"/>
        <v/>
      </c>
      <c r="J461" s="34"/>
      <c r="K461" s="29" t="str">
        <f>IF('Sundry Debtor'!K467="","",CONCATENATE('Sundry Debtor'!K467," ",'Sundry Debtor'!O467))</f>
        <v/>
      </c>
    </row>
    <row r="462" spans="1:11" x14ac:dyDescent="0.2">
      <c r="A462" s="35" t="str">
        <f>IF('Sundry Debtor'!G468="","",'Sundry Debtor'!G468)</f>
        <v/>
      </c>
      <c r="B462" s="35" t="str">
        <f>IF('Sundry Debtor'!C468="","",IF('Sundry Debtor'!G468&lt;70000,'Sundry Debtor'!C468,""))</f>
        <v/>
      </c>
      <c r="C462" s="34" t="str">
        <f>IF('Sundry Debtor'!C468="","",IF('Sundry Debtor'!G468&gt;69999,'Sundry Debtor'!C468,""))</f>
        <v/>
      </c>
      <c r="D462" s="34" t="str">
        <f>IF('Sundry Debtor'!D468="","",'Sundry Debtor'!D468)</f>
        <v/>
      </c>
      <c r="E462" s="34" t="str">
        <f>IF('Sundry Debtor'!F468="","",'Sundry Debtor'!F468)</f>
        <v/>
      </c>
      <c r="F462" s="98" t="str">
        <f>IF('Sundry Debtor'!I468="","",IF('Sundry Debtor'!J468="D",'Sundry Debtor'!I468,""))</f>
        <v/>
      </c>
      <c r="G462" s="98" t="str">
        <f>IF('Sundry Debtor'!I468="","",IF('Sundry Debtor'!J468="C",'Sundry Debtor'!I468,""))</f>
        <v/>
      </c>
      <c r="H462" s="34" t="str">
        <f t="shared" si="19"/>
        <v/>
      </c>
      <c r="I462" s="34" t="str">
        <f t="shared" si="20"/>
        <v/>
      </c>
      <c r="J462" s="34"/>
      <c r="K462" s="29" t="str">
        <f>IF('Sundry Debtor'!K468="","",CONCATENATE('Sundry Debtor'!K468," ",'Sundry Debtor'!O468))</f>
        <v/>
      </c>
    </row>
    <row r="463" spans="1:11" x14ac:dyDescent="0.2">
      <c r="A463" s="35" t="str">
        <f>IF('Sundry Debtor'!G469="","",'Sundry Debtor'!G469)</f>
        <v/>
      </c>
      <c r="B463" s="35" t="str">
        <f>IF('Sundry Debtor'!C469="","",IF('Sundry Debtor'!G469&lt;70000,'Sundry Debtor'!C469,""))</f>
        <v/>
      </c>
      <c r="C463" s="34" t="str">
        <f>IF('Sundry Debtor'!C469="","",IF('Sundry Debtor'!G469&gt;69999,'Sundry Debtor'!C469,""))</f>
        <v/>
      </c>
      <c r="D463" s="34" t="str">
        <f>IF('Sundry Debtor'!D469="","",'Sundry Debtor'!D469)</f>
        <v/>
      </c>
      <c r="E463" s="34" t="str">
        <f>IF('Sundry Debtor'!F469="","",'Sundry Debtor'!F469)</f>
        <v/>
      </c>
      <c r="F463" s="98" t="str">
        <f>IF('Sundry Debtor'!I469="","",IF('Sundry Debtor'!J469="D",'Sundry Debtor'!I469,""))</f>
        <v/>
      </c>
      <c r="G463" s="98" t="str">
        <f>IF('Sundry Debtor'!I469="","",IF('Sundry Debtor'!J469="C",'Sundry Debtor'!I469,""))</f>
        <v/>
      </c>
      <c r="H463" s="34" t="str">
        <f t="shared" si="19"/>
        <v/>
      </c>
      <c r="I463" s="34" t="str">
        <f t="shared" si="20"/>
        <v/>
      </c>
      <c r="J463" s="34"/>
      <c r="K463" s="29" t="str">
        <f>IF('Sundry Debtor'!K469="","",CONCATENATE('Sundry Debtor'!K469," ",'Sundry Debtor'!O469))</f>
        <v/>
      </c>
    </row>
    <row r="464" spans="1:11" x14ac:dyDescent="0.2">
      <c r="A464" s="35" t="str">
        <f>IF('Sundry Debtor'!G470="","",'Sundry Debtor'!G470)</f>
        <v/>
      </c>
      <c r="B464" s="35" t="str">
        <f>IF('Sundry Debtor'!C470="","",IF('Sundry Debtor'!G470&lt;70000,'Sundry Debtor'!C470,""))</f>
        <v/>
      </c>
      <c r="C464" s="34" t="str">
        <f>IF('Sundry Debtor'!C470="","",IF('Sundry Debtor'!G470&gt;69999,'Sundry Debtor'!C470,""))</f>
        <v/>
      </c>
      <c r="D464" s="34" t="str">
        <f>IF('Sundry Debtor'!D470="","",'Sundry Debtor'!D470)</f>
        <v/>
      </c>
      <c r="E464" s="34" t="str">
        <f>IF('Sundry Debtor'!F470="","",'Sundry Debtor'!F470)</f>
        <v/>
      </c>
      <c r="F464" s="98" t="str">
        <f>IF('Sundry Debtor'!I470="","",IF('Sundry Debtor'!J470="D",'Sundry Debtor'!I470,""))</f>
        <v/>
      </c>
      <c r="G464" s="98" t="str">
        <f>IF('Sundry Debtor'!I470="","",IF('Sundry Debtor'!J470="C",'Sundry Debtor'!I470,""))</f>
        <v/>
      </c>
      <c r="H464" s="34" t="str">
        <f t="shared" si="19"/>
        <v/>
      </c>
      <c r="I464" s="34" t="str">
        <f t="shared" si="20"/>
        <v/>
      </c>
      <c r="J464" s="34"/>
      <c r="K464" s="29" t="str">
        <f>IF('Sundry Debtor'!K470="","",CONCATENATE('Sundry Debtor'!K470," ",'Sundry Debtor'!O470))</f>
        <v/>
      </c>
    </row>
    <row r="465" spans="1:11" x14ac:dyDescent="0.2">
      <c r="A465" s="35" t="str">
        <f>IF('Sundry Debtor'!G471="","",'Sundry Debtor'!G471)</f>
        <v/>
      </c>
      <c r="B465" s="35" t="str">
        <f>IF('Sundry Debtor'!C471="","",IF('Sundry Debtor'!G471&lt;70000,'Sundry Debtor'!C471,""))</f>
        <v/>
      </c>
      <c r="C465" s="34" t="str">
        <f>IF('Sundry Debtor'!C471="","",IF('Sundry Debtor'!G471&gt;69999,'Sundry Debtor'!C471,""))</f>
        <v/>
      </c>
      <c r="D465" s="34" t="str">
        <f>IF('Sundry Debtor'!D471="","",'Sundry Debtor'!D471)</f>
        <v/>
      </c>
      <c r="E465" s="34" t="str">
        <f>IF('Sundry Debtor'!F471="","",'Sundry Debtor'!F471)</f>
        <v/>
      </c>
      <c r="F465" s="98" t="str">
        <f>IF('Sundry Debtor'!I471="","",IF('Sundry Debtor'!J471="D",'Sundry Debtor'!I471,""))</f>
        <v/>
      </c>
      <c r="G465" s="98" t="str">
        <f>IF('Sundry Debtor'!I471="","",IF('Sundry Debtor'!J471="C",'Sundry Debtor'!I471,""))</f>
        <v/>
      </c>
      <c r="H465" s="34" t="str">
        <f t="shared" si="19"/>
        <v/>
      </c>
      <c r="I465" s="34" t="str">
        <f t="shared" si="20"/>
        <v/>
      </c>
      <c r="J465" s="34"/>
      <c r="K465" s="29" t="str">
        <f>IF('Sundry Debtor'!K471="","",CONCATENATE('Sundry Debtor'!K471," ",'Sundry Debtor'!O471))</f>
        <v/>
      </c>
    </row>
    <row r="466" spans="1:11" x14ac:dyDescent="0.2">
      <c r="A466" s="35" t="str">
        <f>IF('Sundry Debtor'!G472="","",'Sundry Debtor'!G472)</f>
        <v/>
      </c>
      <c r="B466" s="35" t="str">
        <f>IF('Sundry Debtor'!C472="","",IF('Sundry Debtor'!G472&lt;70000,'Sundry Debtor'!C472,""))</f>
        <v/>
      </c>
      <c r="C466" s="34" t="str">
        <f>IF('Sundry Debtor'!C472="","",IF('Sundry Debtor'!G472&gt;69999,'Sundry Debtor'!C472,""))</f>
        <v/>
      </c>
      <c r="D466" s="34" t="str">
        <f>IF('Sundry Debtor'!D472="","",'Sundry Debtor'!D472)</f>
        <v/>
      </c>
      <c r="E466" s="34" t="str">
        <f>IF('Sundry Debtor'!F472="","",'Sundry Debtor'!F472)</f>
        <v/>
      </c>
      <c r="F466" s="98" t="str">
        <f>IF('Sundry Debtor'!I472="","",IF('Sundry Debtor'!J472="D",'Sundry Debtor'!I472,""))</f>
        <v/>
      </c>
      <c r="G466" s="98" t="str">
        <f>IF('Sundry Debtor'!I472="","",IF('Sundry Debtor'!J472="C",'Sundry Debtor'!I472,""))</f>
        <v/>
      </c>
      <c r="H466" s="34" t="str">
        <f t="shared" si="19"/>
        <v/>
      </c>
      <c r="I466" s="34" t="str">
        <f t="shared" si="20"/>
        <v/>
      </c>
      <c r="J466" s="34"/>
      <c r="K466" s="29" t="str">
        <f>IF('Sundry Debtor'!K472="","",CONCATENATE('Sundry Debtor'!K472," ",'Sundry Debtor'!O472))</f>
        <v/>
      </c>
    </row>
    <row r="467" spans="1:11" x14ac:dyDescent="0.2">
      <c r="A467" s="35" t="str">
        <f>IF('Sundry Debtor'!G473="","",'Sundry Debtor'!G473)</f>
        <v/>
      </c>
      <c r="B467" s="35" t="str">
        <f>IF('Sundry Debtor'!C473="","",IF('Sundry Debtor'!G473&lt;70000,'Sundry Debtor'!C473,""))</f>
        <v/>
      </c>
      <c r="C467" s="34" t="str">
        <f>IF('Sundry Debtor'!C473="","",IF('Sundry Debtor'!G473&gt;69999,'Sundry Debtor'!C473,""))</f>
        <v/>
      </c>
      <c r="D467" s="34" t="str">
        <f>IF('Sundry Debtor'!D473="","",'Sundry Debtor'!D473)</f>
        <v/>
      </c>
      <c r="E467" s="34" t="str">
        <f>IF('Sundry Debtor'!F473="","",'Sundry Debtor'!F473)</f>
        <v/>
      </c>
      <c r="F467" s="98" t="str">
        <f>IF('Sundry Debtor'!I473="","",IF('Sundry Debtor'!J473="D",'Sundry Debtor'!I473,""))</f>
        <v/>
      </c>
      <c r="G467" s="98" t="str">
        <f>IF('Sundry Debtor'!I473="","",IF('Sundry Debtor'!J473="C",'Sundry Debtor'!I473,""))</f>
        <v/>
      </c>
      <c r="H467" s="34" t="str">
        <f t="shared" si="19"/>
        <v/>
      </c>
      <c r="I467" s="34" t="str">
        <f t="shared" si="20"/>
        <v/>
      </c>
      <c r="J467" s="34"/>
      <c r="K467" s="29" t="str">
        <f>IF('Sundry Debtor'!K473="","",CONCATENATE('Sundry Debtor'!K473," ",'Sundry Debtor'!O473))</f>
        <v/>
      </c>
    </row>
    <row r="468" spans="1:11" x14ac:dyDescent="0.2">
      <c r="A468" s="35" t="str">
        <f>IF('Sundry Debtor'!G474="","",'Sundry Debtor'!G474)</f>
        <v/>
      </c>
      <c r="B468" s="35" t="str">
        <f>IF('Sundry Debtor'!C474="","",IF('Sundry Debtor'!G474&lt;70000,'Sundry Debtor'!C474,""))</f>
        <v/>
      </c>
      <c r="C468" s="34" t="str">
        <f>IF('Sundry Debtor'!C474="","",IF('Sundry Debtor'!G474&gt;69999,'Sundry Debtor'!C474,""))</f>
        <v/>
      </c>
      <c r="D468" s="34" t="str">
        <f>IF('Sundry Debtor'!D474="","",'Sundry Debtor'!D474)</f>
        <v/>
      </c>
      <c r="E468" s="34" t="str">
        <f>IF('Sundry Debtor'!F474="","",'Sundry Debtor'!F474)</f>
        <v/>
      </c>
      <c r="F468" s="98" t="str">
        <f>IF('Sundry Debtor'!I474="","",IF('Sundry Debtor'!J474="D",'Sundry Debtor'!I474,""))</f>
        <v/>
      </c>
      <c r="G468" s="98" t="str">
        <f>IF('Sundry Debtor'!I474="","",IF('Sundry Debtor'!J474="C",'Sundry Debtor'!I474,""))</f>
        <v/>
      </c>
      <c r="H468" s="34" t="str">
        <f t="shared" si="19"/>
        <v/>
      </c>
      <c r="I468" s="34" t="str">
        <f t="shared" si="20"/>
        <v/>
      </c>
      <c r="J468" s="34"/>
      <c r="K468" s="29" t="str">
        <f>IF('Sundry Debtor'!K474="","",CONCATENATE('Sundry Debtor'!K474," ",'Sundry Debtor'!O474))</f>
        <v/>
      </c>
    </row>
    <row r="469" spans="1:11" x14ac:dyDescent="0.2">
      <c r="A469" s="35" t="str">
        <f>IF('Sundry Debtor'!G475="","",'Sundry Debtor'!G475)</f>
        <v/>
      </c>
      <c r="B469" s="35" t="str">
        <f>IF('Sundry Debtor'!C475="","",IF('Sundry Debtor'!G475&lt;70000,'Sundry Debtor'!C475,""))</f>
        <v/>
      </c>
      <c r="C469" s="34" t="str">
        <f>IF('Sundry Debtor'!C475="","",IF('Sundry Debtor'!G475&gt;69999,'Sundry Debtor'!C475,""))</f>
        <v/>
      </c>
      <c r="D469" s="34" t="str">
        <f>IF('Sundry Debtor'!D475="","",'Sundry Debtor'!D475)</f>
        <v/>
      </c>
      <c r="E469" s="34" t="str">
        <f>IF('Sundry Debtor'!F475="","",'Sundry Debtor'!F475)</f>
        <v/>
      </c>
      <c r="F469" s="98" t="str">
        <f>IF('Sundry Debtor'!I475="","",IF('Sundry Debtor'!J475="D",'Sundry Debtor'!I475,""))</f>
        <v/>
      </c>
      <c r="G469" s="98" t="str">
        <f>IF('Sundry Debtor'!I475="","",IF('Sundry Debtor'!J475="C",'Sundry Debtor'!I475,""))</f>
        <v/>
      </c>
      <c r="H469" s="34" t="str">
        <f t="shared" si="19"/>
        <v/>
      </c>
      <c r="I469" s="34" t="str">
        <f t="shared" si="20"/>
        <v/>
      </c>
      <c r="J469" s="34"/>
      <c r="K469" s="29" t="str">
        <f>IF('Sundry Debtor'!K475="","",CONCATENATE('Sundry Debtor'!K475," ",'Sundry Debtor'!O475))</f>
        <v/>
      </c>
    </row>
    <row r="470" spans="1:11" x14ac:dyDescent="0.2">
      <c r="A470" s="35" t="str">
        <f>IF('Sundry Debtor'!G476="","",'Sundry Debtor'!G476)</f>
        <v/>
      </c>
      <c r="B470" s="35" t="str">
        <f>IF('Sundry Debtor'!C476="","",IF('Sundry Debtor'!G476&lt;70000,'Sundry Debtor'!C476,""))</f>
        <v/>
      </c>
      <c r="C470" s="34" t="str">
        <f>IF('Sundry Debtor'!C476="","",IF('Sundry Debtor'!G476&gt;69999,'Sundry Debtor'!C476,""))</f>
        <v/>
      </c>
      <c r="D470" s="34" t="str">
        <f>IF('Sundry Debtor'!D476="","",'Sundry Debtor'!D476)</f>
        <v/>
      </c>
      <c r="E470" s="34" t="str">
        <f>IF('Sundry Debtor'!F476="","",'Sundry Debtor'!F476)</f>
        <v/>
      </c>
      <c r="F470" s="98" t="str">
        <f>IF('Sundry Debtor'!I476="","",IF('Sundry Debtor'!J476="D",'Sundry Debtor'!I476,""))</f>
        <v/>
      </c>
      <c r="G470" s="98" t="str">
        <f>IF('Sundry Debtor'!I476="","",IF('Sundry Debtor'!J476="C",'Sundry Debtor'!I476,""))</f>
        <v/>
      </c>
      <c r="H470" s="34" t="str">
        <f t="shared" si="19"/>
        <v/>
      </c>
      <c r="I470" s="34" t="str">
        <f t="shared" si="20"/>
        <v/>
      </c>
      <c r="J470" s="34"/>
      <c r="K470" s="29" t="str">
        <f>IF('Sundry Debtor'!K476="","",CONCATENATE('Sundry Debtor'!K476," ",'Sundry Debtor'!O476))</f>
        <v/>
      </c>
    </row>
    <row r="471" spans="1:11" x14ac:dyDescent="0.2">
      <c r="A471" s="35" t="str">
        <f>IF('Sundry Debtor'!G477="","",'Sundry Debtor'!G477)</f>
        <v/>
      </c>
      <c r="B471" s="35" t="str">
        <f>IF('Sundry Debtor'!C477="","",IF('Sundry Debtor'!G477&lt;70000,'Sundry Debtor'!C477,""))</f>
        <v/>
      </c>
      <c r="C471" s="34" t="str">
        <f>IF('Sundry Debtor'!C477="","",IF('Sundry Debtor'!G477&gt;69999,'Sundry Debtor'!C477,""))</f>
        <v/>
      </c>
      <c r="D471" s="34" t="str">
        <f>IF('Sundry Debtor'!D477="","",'Sundry Debtor'!D477)</f>
        <v/>
      </c>
      <c r="E471" s="34" t="str">
        <f>IF('Sundry Debtor'!F477="","",'Sundry Debtor'!F477)</f>
        <v/>
      </c>
      <c r="F471" s="98" t="str">
        <f>IF('Sundry Debtor'!I477="","",IF('Sundry Debtor'!J477="D",'Sundry Debtor'!I477,""))</f>
        <v/>
      </c>
      <c r="G471" s="98" t="str">
        <f>IF('Sundry Debtor'!I477="","",IF('Sundry Debtor'!J477="C",'Sundry Debtor'!I477,""))</f>
        <v/>
      </c>
      <c r="H471" s="34" t="str">
        <f t="shared" si="19"/>
        <v/>
      </c>
      <c r="I471" s="34" t="str">
        <f t="shared" si="20"/>
        <v/>
      </c>
      <c r="J471" s="34"/>
      <c r="K471" s="29" t="str">
        <f>IF('Sundry Debtor'!K477="","",CONCATENATE('Sundry Debtor'!K477," ",'Sundry Debtor'!O477))</f>
        <v/>
      </c>
    </row>
    <row r="472" spans="1:11" x14ac:dyDescent="0.2">
      <c r="A472" s="35" t="str">
        <f>IF('Sundry Debtor'!G478="","",'Sundry Debtor'!G478)</f>
        <v/>
      </c>
      <c r="B472" s="35" t="str">
        <f>IF('Sundry Debtor'!C478="","",IF('Sundry Debtor'!G478&lt;70000,'Sundry Debtor'!C478,""))</f>
        <v/>
      </c>
      <c r="C472" s="34" t="str">
        <f>IF('Sundry Debtor'!C478="","",IF('Sundry Debtor'!G478&gt;69999,'Sundry Debtor'!C478,""))</f>
        <v/>
      </c>
      <c r="D472" s="34" t="str">
        <f>IF('Sundry Debtor'!D478="","",'Sundry Debtor'!D478)</f>
        <v/>
      </c>
      <c r="E472" s="34" t="str">
        <f>IF('Sundry Debtor'!F478="","",'Sundry Debtor'!F478)</f>
        <v/>
      </c>
      <c r="F472" s="98" t="str">
        <f>IF('Sundry Debtor'!I478="","",IF('Sundry Debtor'!J478="D",'Sundry Debtor'!I478,""))</f>
        <v/>
      </c>
      <c r="G472" s="98" t="str">
        <f>IF('Sundry Debtor'!I478="","",IF('Sundry Debtor'!J478="C",'Sundry Debtor'!I478,""))</f>
        <v/>
      </c>
      <c r="H472" s="34" t="str">
        <f t="shared" si="19"/>
        <v/>
      </c>
      <c r="I472" s="34" t="str">
        <f t="shared" si="20"/>
        <v/>
      </c>
      <c r="J472" s="34"/>
      <c r="K472" s="29" t="str">
        <f>IF('Sundry Debtor'!K478="","",CONCATENATE('Sundry Debtor'!K478," ",'Sundry Debtor'!O478))</f>
        <v/>
      </c>
    </row>
    <row r="473" spans="1:11" x14ac:dyDescent="0.2">
      <c r="A473" s="35" t="str">
        <f>IF('Sundry Debtor'!G479="","",'Sundry Debtor'!G479)</f>
        <v/>
      </c>
      <c r="B473" s="35" t="str">
        <f>IF('Sundry Debtor'!C479="","",IF('Sundry Debtor'!G479&lt;70000,'Sundry Debtor'!C479,""))</f>
        <v/>
      </c>
      <c r="C473" s="34" t="str">
        <f>IF('Sundry Debtor'!C479="","",IF('Sundry Debtor'!G479&gt;69999,'Sundry Debtor'!C479,""))</f>
        <v/>
      </c>
      <c r="D473" s="34" t="str">
        <f>IF('Sundry Debtor'!D479="","",'Sundry Debtor'!D479)</f>
        <v/>
      </c>
      <c r="E473" s="34" t="str">
        <f>IF('Sundry Debtor'!F479="","",'Sundry Debtor'!F479)</f>
        <v/>
      </c>
      <c r="F473" s="98" t="str">
        <f>IF('Sundry Debtor'!I479="","",IF('Sundry Debtor'!J479="D",'Sundry Debtor'!I479,""))</f>
        <v/>
      </c>
      <c r="G473" s="98" t="str">
        <f>IF('Sundry Debtor'!I479="","",IF('Sundry Debtor'!J479="C",'Sundry Debtor'!I479,""))</f>
        <v/>
      </c>
      <c r="H473" s="34" t="str">
        <f t="shared" si="19"/>
        <v/>
      </c>
      <c r="I473" s="34" t="str">
        <f t="shared" si="20"/>
        <v/>
      </c>
      <c r="J473" s="34"/>
      <c r="K473" s="29" t="str">
        <f>IF('Sundry Debtor'!K479="","",CONCATENATE('Sundry Debtor'!K479," ",'Sundry Debtor'!O479))</f>
        <v/>
      </c>
    </row>
    <row r="474" spans="1:11" x14ac:dyDescent="0.2">
      <c r="A474" s="35" t="str">
        <f>IF('Sundry Debtor'!G480="","",'Sundry Debtor'!G480)</f>
        <v/>
      </c>
      <c r="B474" s="35" t="str">
        <f>IF('Sundry Debtor'!C480="","",IF('Sundry Debtor'!G480&lt;70000,'Sundry Debtor'!C480,""))</f>
        <v/>
      </c>
      <c r="C474" s="34" t="str">
        <f>IF('Sundry Debtor'!C480="","",IF('Sundry Debtor'!G480&gt;69999,'Sundry Debtor'!C480,""))</f>
        <v/>
      </c>
      <c r="D474" s="34" t="str">
        <f>IF('Sundry Debtor'!D480="","",'Sundry Debtor'!D480)</f>
        <v/>
      </c>
      <c r="E474" s="34" t="str">
        <f>IF('Sundry Debtor'!F480="","",'Sundry Debtor'!F480)</f>
        <v/>
      </c>
      <c r="F474" s="98" t="str">
        <f>IF('Sundry Debtor'!I480="","",IF('Sundry Debtor'!J480="D",'Sundry Debtor'!I480,""))</f>
        <v/>
      </c>
      <c r="G474" s="98" t="str">
        <f>IF('Sundry Debtor'!I480="","",IF('Sundry Debtor'!J480="C",'Sundry Debtor'!I480,""))</f>
        <v/>
      </c>
      <c r="H474" s="34" t="str">
        <f t="shared" ref="H474:H537" si="21">IF(A474="","",IF(OR(A474=96030,A474=96040),"AN",IF(A474=80061,"VN",IF(LEFT(A474,1)="7","AN",IF(LEFT(A474,1)="8","AN","VN")))))</f>
        <v/>
      </c>
      <c r="I474" s="34" t="str">
        <f t="shared" ref="I474:I537" si="22">IF(A474="","",1000)</f>
        <v/>
      </c>
      <c r="J474" s="34"/>
      <c r="K474" s="29" t="str">
        <f>IF('Sundry Debtor'!K480="","",CONCATENATE('Sundry Debtor'!K480," ",'Sundry Debtor'!O480))</f>
        <v/>
      </c>
    </row>
    <row r="475" spans="1:11" x14ac:dyDescent="0.2">
      <c r="A475" s="35" t="str">
        <f>IF('Sundry Debtor'!G481="","",'Sundry Debtor'!G481)</f>
        <v/>
      </c>
      <c r="B475" s="35" t="str">
        <f>IF('Sundry Debtor'!C481="","",IF('Sundry Debtor'!G481&lt;70000,'Sundry Debtor'!C481,""))</f>
        <v/>
      </c>
      <c r="C475" s="34" t="str">
        <f>IF('Sundry Debtor'!C481="","",IF('Sundry Debtor'!G481&gt;69999,'Sundry Debtor'!C481,""))</f>
        <v/>
      </c>
      <c r="D475" s="34" t="str">
        <f>IF('Sundry Debtor'!D481="","",'Sundry Debtor'!D481)</f>
        <v/>
      </c>
      <c r="E475" s="34" t="str">
        <f>IF('Sundry Debtor'!F481="","",'Sundry Debtor'!F481)</f>
        <v/>
      </c>
      <c r="F475" s="98" t="str">
        <f>IF('Sundry Debtor'!I481="","",IF('Sundry Debtor'!J481="D",'Sundry Debtor'!I481,""))</f>
        <v/>
      </c>
      <c r="G475" s="98" t="str">
        <f>IF('Sundry Debtor'!I481="","",IF('Sundry Debtor'!J481="C",'Sundry Debtor'!I481,""))</f>
        <v/>
      </c>
      <c r="H475" s="34" t="str">
        <f t="shared" si="21"/>
        <v/>
      </c>
      <c r="I475" s="34" t="str">
        <f t="shared" si="22"/>
        <v/>
      </c>
      <c r="J475" s="34"/>
      <c r="K475" s="29" t="str">
        <f>IF('Sundry Debtor'!K481="","",CONCATENATE('Sundry Debtor'!K481," ",'Sundry Debtor'!O481))</f>
        <v/>
      </c>
    </row>
    <row r="476" spans="1:11" x14ac:dyDescent="0.2">
      <c r="A476" s="35" t="str">
        <f>IF('Sundry Debtor'!G482="","",'Sundry Debtor'!G482)</f>
        <v/>
      </c>
      <c r="B476" s="35" t="str">
        <f>IF('Sundry Debtor'!C482="","",IF('Sundry Debtor'!G482&lt;70000,'Sundry Debtor'!C482,""))</f>
        <v/>
      </c>
      <c r="C476" s="34" t="str">
        <f>IF('Sundry Debtor'!C482="","",IF('Sundry Debtor'!G482&gt;69999,'Sundry Debtor'!C482,""))</f>
        <v/>
      </c>
      <c r="D476" s="34" t="str">
        <f>IF('Sundry Debtor'!D482="","",'Sundry Debtor'!D482)</f>
        <v/>
      </c>
      <c r="E476" s="34" t="str">
        <f>IF('Sundry Debtor'!F482="","",'Sundry Debtor'!F482)</f>
        <v/>
      </c>
      <c r="F476" s="98" t="str">
        <f>IF('Sundry Debtor'!I482="","",IF('Sundry Debtor'!J482="D",'Sundry Debtor'!I482,""))</f>
        <v/>
      </c>
      <c r="G476" s="98" t="str">
        <f>IF('Sundry Debtor'!I482="","",IF('Sundry Debtor'!J482="C",'Sundry Debtor'!I482,""))</f>
        <v/>
      </c>
      <c r="H476" s="34" t="str">
        <f t="shared" si="21"/>
        <v/>
      </c>
      <c r="I476" s="34" t="str">
        <f t="shared" si="22"/>
        <v/>
      </c>
      <c r="J476" s="34"/>
      <c r="K476" s="29" t="str">
        <f>IF('Sundry Debtor'!K482="","",CONCATENATE('Sundry Debtor'!K482," ",'Sundry Debtor'!O482))</f>
        <v/>
      </c>
    </row>
    <row r="477" spans="1:11" x14ac:dyDescent="0.2">
      <c r="A477" s="35" t="str">
        <f>IF('Sundry Debtor'!G483="","",'Sundry Debtor'!G483)</f>
        <v/>
      </c>
      <c r="B477" s="35" t="str">
        <f>IF('Sundry Debtor'!C483="","",IF('Sundry Debtor'!G483&lt;70000,'Sundry Debtor'!C483,""))</f>
        <v/>
      </c>
      <c r="C477" s="34" t="str">
        <f>IF('Sundry Debtor'!C483="","",IF('Sundry Debtor'!G483&gt;69999,'Sundry Debtor'!C483,""))</f>
        <v/>
      </c>
      <c r="D477" s="34" t="str">
        <f>IF('Sundry Debtor'!D483="","",'Sundry Debtor'!D483)</f>
        <v/>
      </c>
      <c r="E477" s="34" t="str">
        <f>IF('Sundry Debtor'!F483="","",'Sundry Debtor'!F483)</f>
        <v/>
      </c>
      <c r="F477" s="98" t="str">
        <f>IF('Sundry Debtor'!I483="","",IF('Sundry Debtor'!J483="D",'Sundry Debtor'!I483,""))</f>
        <v/>
      </c>
      <c r="G477" s="98" t="str">
        <f>IF('Sundry Debtor'!I483="","",IF('Sundry Debtor'!J483="C",'Sundry Debtor'!I483,""))</f>
        <v/>
      </c>
      <c r="H477" s="34" t="str">
        <f t="shared" si="21"/>
        <v/>
      </c>
      <c r="I477" s="34" t="str">
        <f t="shared" si="22"/>
        <v/>
      </c>
      <c r="J477" s="34"/>
      <c r="K477" s="29" t="str">
        <f>IF('Sundry Debtor'!K483="","",CONCATENATE('Sundry Debtor'!K483," ",'Sundry Debtor'!O483))</f>
        <v/>
      </c>
    </row>
    <row r="478" spans="1:11" x14ac:dyDescent="0.2">
      <c r="A478" s="35" t="str">
        <f>IF('Sundry Debtor'!G484="","",'Sundry Debtor'!G484)</f>
        <v/>
      </c>
      <c r="B478" s="35" t="str">
        <f>IF('Sundry Debtor'!C484="","",IF('Sundry Debtor'!G484&lt;70000,'Sundry Debtor'!C484,""))</f>
        <v/>
      </c>
      <c r="C478" s="34" t="str">
        <f>IF('Sundry Debtor'!C484="","",IF('Sundry Debtor'!G484&gt;69999,'Sundry Debtor'!C484,""))</f>
        <v/>
      </c>
      <c r="D478" s="34" t="str">
        <f>IF('Sundry Debtor'!D484="","",'Sundry Debtor'!D484)</f>
        <v/>
      </c>
      <c r="E478" s="34" t="str">
        <f>IF('Sundry Debtor'!F484="","",'Sundry Debtor'!F484)</f>
        <v/>
      </c>
      <c r="F478" s="98" t="str">
        <f>IF('Sundry Debtor'!I484="","",IF('Sundry Debtor'!J484="D",'Sundry Debtor'!I484,""))</f>
        <v/>
      </c>
      <c r="G478" s="98" t="str">
        <f>IF('Sundry Debtor'!I484="","",IF('Sundry Debtor'!J484="C",'Sundry Debtor'!I484,""))</f>
        <v/>
      </c>
      <c r="H478" s="34" t="str">
        <f t="shared" si="21"/>
        <v/>
      </c>
      <c r="I478" s="34" t="str">
        <f t="shared" si="22"/>
        <v/>
      </c>
      <c r="J478" s="34"/>
      <c r="K478" s="29" t="str">
        <f>IF('Sundry Debtor'!K484="","",CONCATENATE('Sundry Debtor'!K484," ",'Sundry Debtor'!O484))</f>
        <v/>
      </c>
    </row>
    <row r="479" spans="1:11" x14ac:dyDescent="0.2">
      <c r="A479" s="35" t="str">
        <f>IF('Sundry Debtor'!G485="","",'Sundry Debtor'!G485)</f>
        <v/>
      </c>
      <c r="B479" s="35" t="str">
        <f>IF('Sundry Debtor'!C485="","",IF('Sundry Debtor'!G485&lt;70000,'Sundry Debtor'!C485,""))</f>
        <v/>
      </c>
      <c r="C479" s="34" t="str">
        <f>IF('Sundry Debtor'!C485="","",IF('Sundry Debtor'!G485&gt;69999,'Sundry Debtor'!C485,""))</f>
        <v/>
      </c>
      <c r="D479" s="34" t="str">
        <f>IF('Sundry Debtor'!D485="","",'Sundry Debtor'!D485)</f>
        <v/>
      </c>
      <c r="E479" s="34" t="str">
        <f>IF('Sundry Debtor'!F485="","",'Sundry Debtor'!F485)</f>
        <v/>
      </c>
      <c r="F479" s="98" t="str">
        <f>IF('Sundry Debtor'!I485="","",IF('Sundry Debtor'!J485="D",'Sundry Debtor'!I485,""))</f>
        <v/>
      </c>
      <c r="G479" s="98" t="str">
        <f>IF('Sundry Debtor'!I485="","",IF('Sundry Debtor'!J485="C",'Sundry Debtor'!I485,""))</f>
        <v/>
      </c>
      <c r="H479" s="34" t="str">
        <f t="shared" si="21"/>
        <v/>
      </c>
      <c r="I479" s="34" t="str">
        <f t="shared" si="22"/>
        <v/>
      </c>
      <c r="J479" s="34"/>
      <c r="K479" s="29" t="str">
        <f>IF('Sundry Debtor'!K485="","",CONCATENATE('Sundry Debtor'!K485," ",'Sundry Debtor'!O485))</f>
        <v/>
      </c>
    </row>
    <row r="480" spans="1:11" x14ac:dyDescent="0.2">
      <c r="A480" s="35" t="str">
        <f>IF('Sundry Debtor'!G486="","",'Sundry Debtor'!G486)</f>
        <v/>
      </c>
      <c r="B480" s="35" t="str">
        <f>IF('Sundry Debtor'!C486="","",IF('Sundry Debtor'!G486&lt;70000,'Sundry Debtor'!C486,""))</f>
        <v/>
      </c>
      <c r="C480" s="34" t="str">
        <f>IF('Sundry Debtor'!C486="","",IF('Sundry Debtor'!G486&gt;69999,'Sundry Debtor'!C486,""))</f>
        <v/>
      </c>
      <c r="D480" s="34" t="str">
        <f>IF('Sundry Debtor'!D486="","",'Sundry Debtor'!D486)</f>
        <v/>
      </c>
      <c r="E480" s="34" t="str">
        <f>IF('Sundry Debtor'!F486="","",'Sundry Debtor'!F486)</f>
        <v/>
      </c>
      <c r="F480" s="98" t="str">
        <f>IF('Sundry Debtor'!I486="","",IF('Sundry Debtor'!J486="D",'Sundry Debtor'!I486,""))</f>
        <v/>
      </c>
      <c r="G480" s="98" t="str">
        <f>IF('Sundry Debtor'!I486="","",IF('Sundry Debtor'!J486="C",'Sundry Debtor'!I486,""))</f>
        <v/>
      </c>
      <c r="H480" s="34" t="str">
        <f t="shared" si="21"/>
        <v/>
      </c>
      <c r="I480" s="34" t="str">
        <f t="shared" si="22"/>
        <v/>
      </c>
      <c r="J480" s="34"/>
      <c r="K480" s="29" t="str">
        <f>IF('Sundry Debtor'!K486="","",CONCATENATE('Sundry Debtor'!K486," ",'Sundry Debtor'!O486))</f>
        <v/>
      </c>
    </row>
    <row r="481" spans="1:11" x14ac:dyDescent="0.2">
      <c r="A481" s="35" t="str">
        <f>IF('Sundry Debtor'!G487="","",'Sundry Debtor'!G487)</f>
        <v/>
      </c>
      <c r="B481" s="35" t="str">
        <f>IF('Sundry Debtor'!C487="","",IF('Sundry Debtor'!G487&lt;70000,'Sundry Debtor'!C487,""))</f>
        <v/>
      </c>
      <c r="C481" s="34" t="str">
        <f>IF('Sundry Debtor'!C487="","",IF('Sundry Debtor'!G487&gt;69999,'Sundry Debtor'!C487,""))</f>
        <v/>
      </c>
      <c r="D481" s="34" t="str">
        <f>IF('Sundry Debtor'!D487="","",'Sundry Debtor'!D487)</f>
        <v/>
      </c>
      <c r="E481" s="34" t="str">
        <f>IF('Sundry Debtor'!F487="","",'Sundry Debtor'!F487)</f>
        <v/>
      </c>
      <c r="F481" s="98" t="str">
        <f>IF('Sundry Debtor'!I487="","",IF('Sundry Debtor'!J487="D",'Sundry Debtor'!I487,""))</f>
        <v/>
      </c>
      <c r="G481" s="98" t="str">
        <f>IF('Sundry Debtor'!I487="","",IF('Sundry Debtor'!J487="C",'Sundry Debtor'!I487,""))</f>
        <v/>
      </c>
      <c r="H481" s="34" t="str">
        <f t="shared" si="21"/>
        <v/>
      </c>
      <c r="I481" s="34" t="str">
        <f t="shared" si="22"/>
        <v/>
      </c>
      <c r="J481" s="34"/>
      <c r="K481" s="29" t="str">
        <f>IF('Sundry Debtor'!K487="","",CONCATENATE('Sundry Debtor'!K487," ",'Sundry Debtor'!O487))</f>
        <v/>
      </c>
    </row>
    <row r="482" spans="1:11" x14ac:dyDescent="0.2">
      <c r="A482" s="35" t="str">
        <f>IF('Sundry Debtor'!G488="","",'Sundry Debtor'!G488)</f>
        <v/>
      </c>
      <c r="B482" s="35" t="str">
        <f>IF('Sundry Debtor'!C488="","",IF('Sundry Debtor'!G488&lt;70000,'Sundry Debtor'!C488,""))</f>
        <v/>
      </c>
      <c r="C482" s="34" t="str">
        <f>IF('Sundry Debtor'!C488="","",IF('Sundry Debtor'!G488&gt;69999,'Sundry Debtor'!C488,""))</f>
        <v/>
      </c>
      <c r="D482" s="34" t="str">
        <f>IF('Sundry Debtor'!D488="","",'Sundry Debtor'!D488)</f>
        <v/>
      </c>
      <c r="E482" s="34" t="str">
        <f>IF('Sundry Debtor'!F488="","",'Sundry Debtor'!F488)</f>
        <v/>
      </c>
      <c r="F482" s="98" t="str">
        <f>IF('Sundry Debtor'!I488="","",IF('Sundry Debtor'!J488="D",'Sundry Debtor'!I488,""))</f>
        <v/>
      </c>
      <c r="G482" s="98" t="str">
        <f>IF('Sundry Debtor'!I488="","",IF('Sundry Debtor'!J488="C",'Sundry Debtor'!I488,""))</f>
        <v/>
      </c>
      <c r="H482" s="34" t="str">
        <f t="shared" si="21"/>
        <v/>
      </c>
      <c r="I482" s="34" t="str">
        <f t="shared" si="22"/>
        <v/>
      </c>
      <c r="J482" s="34"/>
      <c r="K482" s="29" t="str">
        <f>IF('Sundry Debtor'!K488="","",CONCATENATE('Sundry Debtor'!K488," ",'Sundry Debtor'!O488))</f>
        <v/>
      </c>
    </row>
    <row r="483" spans="1:11" x14ac:dyDescent="0.2">
      <c r="A483" s="35" t="str">
        <f>IF('Sundry Debtor'!G489="","",'Sundry Debtor'!G489)</f>
        <v/>
      </c>
      <c r="B483" s="35" t="str">
        <f>IF('Sundry Debtor'!C489="","",IF('Sundry Debtor'!G489&lt;70000,'Sundry Debtor'!C489,""))</f>
        <v/>
      </c>
      <c r="C483" s="34" t="str">
        <f>IF('Sundry Debtor'!C489="","",IF('Sundry Debtor'!G489&gt;69999,'Sundry Debtor'!C489,""))</f>
        <v/>
      </c>
      <c r="D483" s="34" t="str">
        <f>IF('Sundry Debtor'!D489="","",'Sundry Debtor'!D489)</f>
        <v/>
      </c>
      <c r="E483" s="34" t="str">
        <f>IF('Sundry Debtor'!F489="","",'Sundry Debtor'!F489)</f>
        <v/>
      </c>
      <c r="F483" s="98" t="str">
        <f>IF('Sundry Debtor'!I489="","",IF('Sundry Debtor'!J489="D",'Sundry Debtor'!I489,""))</f>
        <v/>
      </c>
      <c r="G483" s="98" t="str">
        <f>IF('Sundry Debtor'!I489="","",IF('Sundry Debtor'!J489="C",'Sundry Debtor'!I489,""))</f>
        <v/>
      </c>
      <c r="H483" s="34" t="str">
        <f t="shared" si="21"/>
        <v/>
      </c>
      <c r="I483" s="34" t="str">
        <f t="shared" si="22"/>
        <v/>
      </c>
      <c r="J483" s="34"/>
      <c r="K483" s="29" t="str">
        <f>IF('Sundry Debtor'!K489="","",CONCATENATE('Sundry Debtor'!K489," ",'Sundry Debtor'!O489))</f>
        <v/>
      </c>
    </row>
    <row r="484" spans="1:11" x14ac:dyDescent="0.2">
      <c r="A484" s="35" t="str">
        <f>IF('Sundry Debtor'!G490="","",'Sundry Debtor'!G490)</f>
        <v/>
      </c>
      <c r="B484" s="35" t="str">
        <f>IF('Sundry Debtor'!C490="","",IF('Sundry Debtor'!G490&lt;70000,'Sundry Debtor'!C490,""))</f>
        <v/>
      </c>
      <c r="C484" s="34" t="str">
        <f>IF('Sundry Debtor'!C490="","",IF('Sundry Debtor'!G490&gt;69999,'Sundry Debtor'!C490,""))</f>
        <v/>
      </c>
      <c r="D484" s="34" t="str">
        <f>IF('Sundry Debtor'!D490="","",'Sundry Debtor'!D490)</f>
        <v/>
      </c>
      <c r="E484" s="34" t="str">
        <f>IF('Sundry Debtor'!F490="","",'Sundry Debtor'!F490)</f>
        <v/>
      </c>
      <c r="F484" s="98" t="str">
        <f>IF('Sundry Debtor'!I490="","",IF('Sundry Debtor'!J490="D",'Sundry Debtor'!I490,""))</f>
        <v/>
      </c>
      <c r="G484" s="98" t="str">
        <f>IF('Sundry Debtor'!I490="","",IF('Sundry Debtor'!J490="C",'Sundry Debtor'!I490,""))</f>
        <v/>
      </c>
      <c r="H484" s="34" t="str">
        <f t="shared" si="21"/>
        <v/>
      </c>
      <c r="I484" s="34" t="str">
        <f t="shared" si="22"/>
        <v/>
      </c>
      <c r="J484" s="34"/>
      <c r="K484" s="29" t="str">
        <f>IF('Sundry Debtor'!K490="","",CONCATENATE('Sundry Debtor'!K490," ",'Sundry Debtor'!O490))</f>
        <v/>
      </c>
    </row>
    <row r="485" spans="1:11" x14ac:dyDescent="0.2">
      <c r="A485" s="35" t="str">
        <f>IF('Sundry Debtor'!G491="","",'Sundry Debtor'!G491)</f>
        <v/>
      </c>
      <c r="B485" s="35" t="str">
        <f>IF('Sundry Debtor'!C491="","",IF('Sundry Debtor'!G491&lt;70000,'Sundry Debtor'!C491,""))</f>
        <v/>
      </c>
      <c r="C485" s="34" t="str">
        <f>IF('Sundry Debtor'!C491="","",IF('Sundry Debtor'!G491&gt;69999,'Sundry Debtor'!C491,""))</f>
        <v/>
      </c>
      <c r="D485" s="34" t="str">
        <f>IF('Sundry Debtor'!D491="","",'Sundry Debtor'!D491)</f>
        <v/>
      </c>
      <c r="E485" s="34" t="str">
        <f>IF('Sundry Debtor'!F491="","",'Sundry Debtor'!F491)</f>
        <v/>
      </c>
      <c r="F485" s="98" t="str">
        <f>IF('Sundry Debtor'!I491="","",IF('Sundry Debtor'!J491="D",'Sundry Debtor'!I491,""))</f>
        <v/>
      </c>
      <c r="G485" s="98" t="str">
        <f>IF('Sundry Debtor'!I491="","",IF('Sundry Debtor'!J491="C",'Sundry Debtor'!I491,""))</f>
        <v/>
      </c>
      <c r="H485" s="34" t="str">
        <f t="shared" si="21"/>
        <v/>
      </c>
      <c r="I485" s="34" t="str">
        <f t="shared" si="22"/>
        <v/>
      </c>
      <c r="J485" s="34"/>
      <c r="K485" s="29" t="str">
        <f>IF('Sundry Debtor'!K491="","",CONCATENATE('Sundry Debtor'!K491," ",'Sundry Debtor'!O491))</f>
        <v/>
      </c>
    </row>
    <row r="486" spans="1:11" x14ac:dyDescent="0.2">
      <c r="A486" s="35" t="str">
        <f>IF('Sundry Debtor'!G492="","",'Sundry Debtor'!G492)</f>
        <v/>
      </c>
      <c r="B486" s="35" t="str">
        <f>IF('Sundry Debtor'!C492="","",IF('Sundry Debtor'!G492&lt;70000,'Sundry Debtor'!C492,""))</f>
        <v/>
      </c>
      <c r="C486" s="34" t="str">
        <f>IF('Sundry Debtor'!C492="","",IF('Sundry Debtor'!G492&gt;69999,'Sundry Debtor'!C492,""))</f>
        <v/>
      </c>
      <c r="D486" s="34" t="str">
        <f>IF('Sundry Debtor'!D492="","",'Sundry Debtor'!D492)</f>
        <v/>
      </c>
      <c r="E486" s="34" t="str">
        <f>IF('Sundry Debtor'!F492="","",'Sundry Debtor'!F492)</f>
        <v/>
      </c>
      <c r="F486" s="98" t="str">
        <f>IF('Sundry Debtor'!I492="","",IF('Sundry Debtor'!J492="D",'Sundry Debtor'!I492,""))</f>
        <v/>
      </c>
      <c r="G486" s="98" t="str">
        <f>IF('Sundry Debtor'!I492="","",IF('Sundry Debtor'!J492="C",'Sundry Debtor'!I492,""))</f>
        <v/>
      </c>
      <c r="H486" s="34" t="str">
        <f t="shared" si="21"/>
        <v/>
      </c>
      <c r="I486" s="34" t="str">
        <f t="shared" si="22"/>
        <v/>
      </c>
      <c r="J486" s="34"/>
      <c r="K486" s="29" t="str">
        <f>IF('Sundry Debtor'!K492="","",CONCATENATE('Sundry Debtor'!K492," ",'Sundry Debtor'!O492))</f>
        <v/>
      </c>
    </row>
    <row r="487" spans="1:11" x14ac:dyDescent="0.2">
      <c r="A487" s="35" t="str">
        <f>IF('Sundry Debtor'!G493="","",'Sundry Debtor'!G493)</f>
        <v/>
      </c>
      <c r="B487" s="35" t="str">
        <f>IF('Sundry Debtor'!C493="","",IF('Sundry Debtor'!G493&lt;70000,'Sundry Debtor'!C493,""))</f>
        <v/>
      </c>
      <c r="C487" s="34" t="str">
        <f>IF('Sundry Debtor'!C493="","",IF('Sundry Debtor'!G493&gt;69999,'Sundry Debtor'!C493,""))</f>
        <v/>
      </c>
      <c r="D487" s="34" t="str">
        <f>IF('Sundry Debtor'!D493="","",'Sundry Debtor'!D493)</f>
        <v/>
      </c>
      <c r="E487" s="34" t="str">
        <f>IF('Sundry Debtor'!F493="","",'Sundry Debtor'!F493)</f>
        <v/>
      </c>
      <c r="F487" s="98" t="str">
        <f>IF('Sundry Debtor'!I493="","",IF('Sundry Debtor'!J493="D",'Sundry Debtor'!I493,""))</f>
        <v/>
      </c>
      <c r="G487" s="98" t="str">
        <f>IF('Sundry Debtor'!I493="","",IF('Sundry Debtor'!J493="C",'Sundry Debtor'!I493,""))</f>
        <v/>
      </c>
      <c r="H487" s="34" t="str">
        <f t="shared" si="21"/>
        <v/>
      </c>
      <c r="I487" s="34" t="str">
        <f t="shared" si="22"/>
        <v/>
      </c>
      <c r="J487" s="34"/>
      <c r="K487" s="29" t="str">
        <f>IF('Sundry Debtor'!K493="","",CONCATENATE('Sundry Debtor'!K493," ",'Sundry Debtor'!O493))</f>
        <v/>
      </c>
    </row>
    <row r="488" spans="1:11" x14ac:dyDescent="0.2">
      <c r="A488" s="35" t="str">
        <f>IF('Sundry Debtor'!G494="","",'Sundry Debtor'!G494)</f>
        <v/>
      </c>
      <c r="B488" s="35" t="str">
        <f>IF('Sundry Debtor'!C494="","",IF('Sundry Debtor'!G494&lt;70000,'Sundry Debtor'!C494,""))</f>
        <v/>
      </c>
      <c r="C488" s="34" t="str">
        <f>IF('Sundry Debtor'!C494="","",IF('Sundry Debtor'!G494&gt;69999,'Sundry Debtor'!C494,""))</f>
        <v/>
      </c>
      <c r="D488" s="34" t="str">
        <f>IF('Sundry Debtor'!D494="","",'Sundry Debtor'!D494)</f>
        <v/>
      </c>
      <c r="E488" s="34" t="str">
        <f>IF('Sundry Debtor'!F494="","",'Sundry Debtor'!F494)</f>
        <v/>
      </c>
      <c r="F488" s="98" t="str">
        <f>IF('Sundry Debtor'!I494="","",IF('Sundry Debtor'!J494="D",'Sundry Debtor'!I494,""))</f>
        <v/>
      </c>
      <c r="G488" s="98" t="str">
        <f>IF('Sundry Debtor'!I494="","",IF('Sundry Debtor'!J494="C",'Sundry Debtor'!I494,""))</f>
        <v/>
      </c>
      <c r="H488" s="34" t="str">
        <f t="shared" si="21"/>
        <v/>
      </c>
      <c r="I488" s="34" t="str">
        <f t="shared" si="22"/>
        <v/>
      </c>
      <c r="J488" s="34"/>
      <c r="K488" s="29" t="str">
        <f>IF('Sundry Debtor'!K494="","",CONCATENATE('Sundry Debtor'!K494," ",'Sundry Debtor'!O494))</f>
        <v/>
      </c>
    </row>
    <row r="489" spans="1:11" x14ac:dyDescent="0.2">
      <c r="A489" s="35" t="str">
        <f>IF('Sundry Debtor'!G495="","",'Sundry Debtor'!G495)</f>
        <v/>
      </c>
      <c r="B489" s="35" t="str">
        <f>IF('Sundry Debtor'!C495="","",IF('Sundry Debtor'!G495&lt;70000,'Sundry Debtor'!C495,""))</f>
        <v/>
      </c>
      <c r="C489" s="34" t="str">
        <f>IF('Sundry Debtor'!C495="","",IF('Sundry Debtor'!G495&gt;69999,'Sundry Debtor'!C495,""))</f>
        <v/>
      </c>
      <c r="D489" s="34" t="str">
        <f>IF('Sundry Debtor'!D495="","",'Sundry Debtor'!D495)</f>
        <v/>
      </c>
      <c r="E489" s="34" t="str">
        <f>IF('Sundry Debtor'!F495="","",'Sundry Debtor'!F495)</f>
        <v/>
      </c>
      <c r="F489" s="98" t="str">
        <f>IF('Sundry Debtor'!I495="","",IF('Sundry Debtor'!J495="D",'Sundry Debtor'!I495,""))</f>
        <v/>
      </c>
      <c r="G489" s="98" t="str">
        <f>IF('Sundry Debtor'!I495="","",IF('Sundry Debtor'!J495="C",'Sundry Debtor'!I495,""))</f>
        <v/>
      </c>
      <c r="H489" s="34" t="str">
        <f t="shared" si="21"/>
        <v/>
      </c>
      <c r="I489" s="34" t="str">
        <f t="shared" si="22"/>
        <v/>
      </c>
      <c r="J489" s="34"/>
      <c r="K489" s="29" t="str">
        <f>IF('Sundry Debtor'!K495="","",CONCATENATE('Sundry Debtor'!K495," ",'Sundry Debtor'!O495))</f>
        <v/>
      </c>
    </row>
    <row r="490" spans="1:11" x14ac:dyDescent="0.2">
      <c r="A490" s="35" t="str">
        <f>IF('Sundry Debtor'!G496="","",'Sundry Debtor'!G496)</f>
        <v/>
      </c>
      <c r="B490" s="35" t="str">
        <f>IF('Sundry Debtor'!C496="","",IF('Sundry Debtor'!G496&lt;70000,'Sundry Debtor'!C496,""))</f>
        <v/>
      </c>
      <c r="C490" s="34" t="str">
        <f>IF('Sundry Debtor'!C496="","",IF('Sundry Debtor'!G496&gt;69999,'Sundry Debtor'!C496,""))</f>
        <v/>
      </c>
      <c r="D490" s="34" t="str">
        <f>IF('Sundry Debtor'!D496="","",'Sundry Debtor'!D496)</f>
        <v/>
      </c>
      <c r="E490" s="34" t="str">
        <f>IF('Sundry Debtor'!F496="","",'Sundry Debtor'!F496)</f>
        <v/>
      </c>
      <c r="F490" s="98" t="str">
        <f>IF('Sundry Debtor'!I496="","",IF('Sundry Debtor'!J496="D",'Sundry Debtor'!I496,""))</f>
        <v/>
      </c>
      <c r="G490" s="98" t="str">
        <f>IF('Sundry Debtor'!I496="","",IF('Sundry Debtor'!J496="C",'Sundry Debtor'!I496,""))</f>
        <v/>
      </c>
      <c r="H490" s="34" t="str">
        <f t="shared" si="21"/>
        <v/>
      </c>
      <c r="I490" s="34" t="str">
        <f t="shared" si="22"/>
        <v/>
      </c>
      <c r="J490" s="34"/>
      <c r="K490" s="29" t="str">
        <f>IF('Sundry Debtor'!K496="","",CONCATENATE('Sundry Debtor'!K496," ",'Sundry Debtor'!O496))</f>
        <v/>
      </c>
    </row>
    <row r="491" spans="1:11" x14ac:dyDescent="0.2">
      <c r="A491" s="35" t="str">
        <f>IF('Sundry Debtor'!G497="","",'Sundry Debtor'!G497)</f>
        <v/>
      </c>
      <c r="B491" s="35" t="str">
        <f>IF('Sundry Debtor'!C497="","",IF('Sundry Debtor'!G497&lt;70000,'Sundry Debtor'!C497,""))</f>
        <v/>
      </c>
      <c r="C491" s="34" t="str">
        <f>IF('Sundry Debtor'!C497="","",IF('Sundry Debtor'!G497&gt;69999,'Sundry Debtor'!C497,""))</f>
        <v/>
      </c>
      <c r="D491" s="34" t="str">
        <f>IF('Sundry Debtor'!D497="","",'Sundry Debtor'!D497)</f>
        <v/>
      </c>
      <c r="E491" s="34" t="str">
        <f>IF('Sundry Debtor'!F497="","",'Sundry Debtor'!F497)</f>
        <v/>
      </c>
      <c r="F491" s="98" t="str">
        <f>IF('Sundry Debtor'!I497="","",IF('Sundry Debtor'!J497="D",'Sundry Debtor'!I497,""))</f>
        <v/>
      </c>
      <c r="G491" s="98" t="str">
        <f>IF('Sundry Debtor'!I497="","",IF('Sundry Debtor'!J497="C",'Sundry Debtor'!I497,""))</f>
        <v/>
      </c>
      <c r="H491" s="34" t="str">
        <f t="shared" si="21"/>
        <v/>
      </c>
      <c r="I491" s="34" t="str">
        <f t="shared" si="22"/>
        <v/>
      </c>
      <c r="J491" s="34"/>
      <c r="K491" s="29" t="str">
        <f>IF('Sundry Debtor'!K497="","",CONCATENATE('Sundry Debtor'!K497," ",'Sundry Debtor'!O497))</f>
        <v/>
      </c>
    </row>
    <row r="492" spans="1:11" x14ac:dyDescent="0.2">
      <c r="A492" s="35" t="str">
        <f>IF('Sundry Debtor'!G498="","",'Sundry Debtor'!G498)</f>
        <v/>
      </c>
      <c r="B492" s="35" t="str">
        <f>IF('Sundry Debtor'!C498="","",IF('Sundry Debtor'!G498&lt;70000,'Sundry Debtor'!C498,""))</f>
        <v/>
      </c>
      <c r="C492" s="34" t="str">
        <f>IF('Sundry Debtor'!C498="","",IF('Sundry Debtor'!G498&gt;69999,'Sundry Debtor'!C498,""))</f>
        <v/>
      </c>
      <c r="D492" s="34" t="str">
        <f>IF('Sundry Debtor'!D498="","",'Sundry Debtor'!D498)</f>
        <v/>
      </c>
      <c r="E492" s="34" t="str">
        <f>IF('Sundry Debtor'!F498="","",'Sundry Debtor'!F498)</f>
        <v/>
      </c>
      <c r="F492" s="98" t="str">
        <f>IF('Sundry Debtor'!I498="","",IF('Sundry Debtor'!J498="D",'Sundry Debtor'!I498,""))</f>
        <v/>
      </c>
      <c r="G492" s="98" t="str">
        <f>IF('Sundry Debtor'!I498="","",IF('Sundry Debtor'!J498="C",'Sundry Debtor'!I498,""))</f>
        <v/>
      </c>
      <c r="H492" s="34" t="str">
        <f t="shared" si="21"/>
        <v/>
      </c>
      <c r="I492" s="34" t="str">
        <f t="shared" si="22"/>
        <v/>
      </c>
      <c r="J492" s="34"/>
      <c r="K492" s="29" t="str">
        <f>IF('Sundry Debtor'!K498="","",CONCATENATE('Sundry Debtor'!K498," ",'Sundry Debtor'!O498))</f>
        <v/>
      </c>
    </row>
    <row r="493" spans="1:11" x14ac:dyDescent="0.2">
      <c r="A493" s="35" t="str">
        <f>IF('Sundry Debtor'!G499="","",'Sundry Debtor'!G499)</f>
        <v/>
      </c>
      <c r="B493" s="35" t="str">
        <f>IF('Sundry Debtor'!C499="","",IF('Sundry Debtor'!G499&lt;70000,'Sundry Debtor'!C499,""))</f>
        <v/>
      </c>
      <c r="C493" s="34" t="str">
        <f>IF('Sundry Debtor'!C499="","",IF('Sundry Debtor'!G499&gt;69999,'Sundry Debtor'!C499,""))</f>
        <v/>
      </c>
      <c r="D493" s="34" t="str">
        <f>IF('Sundry Debtor'!D499="","",'Sundry Debtor'!D499)</f>
        <v/>
      </c>
      <c r="E493" s="34" t="str">
        <f>IF('Sundry Debtor'!F499="","",'Sundry Debtor'!F499)</f>
        <v/>
      </c>
      <c r="F493" s="98" t="str">
        <f>IF('Sundry Debtor'!I499="","",IF('Sundry Debtor'!J499="D",'Sundry Debtor'!I499,""))</f>
        <v/>
      </c>
      <c r="G493" s="98" t="str">
        <f>IF('Sundry Debtor'!I499="","",IF('Sundry Debtor'!J499="C",'Sundry Debtor'!I499,""))</f>
        <v/>
      </c>
      <c r="H493" s="34" t="str">
        <f t="shared" si="21"/>
        <v/>
      </c>
      <c r="I493" s="34" t="str">
        <f t="shared" si="22"/>
        <v/>
      </c>
      <c r="J493" s="34"/>
      <c r="K493" s="29" t="str">
        <f>IF('Sundry Debtor'!K499="","",CONCATENATE('Sundry Debtor'!K499," ",'Sundry Debtor'!O499))</f>
        <v/>
      </c>
    </row>
    <row r="494" spans="1:11" x14ac:dyDescent="0.2">
      <c r="A494" s="35" t="str">
        <f>IF('Sundry Debtor'!G500="","",'Sundry Debtor'!G500)</f>
        <v/>
      </c>
      <c r="B494" s="35" t="str">
        <f>IF('Sundry Debtor'!C500="","",IF('Sundry Debtor'!G500&lt;70000,'Sundry Debtor'!C500,""))</f>
        <v/>
      </c>
      <c r="C494" s="34" t="str">
        <f>IF('Sundry Debtor'!C500="","",IF('Sundry Debtor'!G500&gt;69999,'Sundry Debtor'!C500,""))</f>
        <v/>
      </c>
      <c r="D494" s="34" t="str">
        <f>IF('Sundry Debtor'!D500="","",'Sundry Debtor'!D500)</f>
        <v/>
      </c>
      <c r="E494" s="34" t="str">
        <f>IF('Sundry Debtor'!F500="","",'Sundry Debtor'!F500)</f>
        <v/>
      </c>
      <c r="F494" s="98" t="str">
        <f>IF('Sundry Debtor'!I500="","",IF('Sundry Debtor'!J500="D",'Sundry Debtor'!I500,""))</f>
        <v/>
      </c>
      <c r="G494" s="98" t="str">
        <f>IF('Sundry Debtor'!I500="","",IF('Sundry Debtor'!J500="C",'Sundry Debtor'!I500,""))</f>
        <v/>
      </c>
      <c r="H494" s="34" t="str">
        <f t="shared" si="21"/>
        <v/>
      </c>
      <c r="I494" s="34" t="str">
        <f t="shared" si="22"/>
        <v/>
      </c>
      <c r="J494" s="34"/>
      <c r="K494" s="29" t="str">
        <f>IF('Sundry Debtor'!K500="","",CONCATENATE('Sundry Debtor'!K500," ",'Sundry Debtor'!O500))</f>
        <v/>
      </c>
    </row>
    <row r="495" spans="1:11" x14ac:dyDescent="0.2">
      <c r="A495" s="35" t="str">
        <f>IF('Sundry Debtor'!G501="","",'Sundry Debtor'!G501)</f>
        <v/>
      </c>
      <c r="B495" s="35" t="str">
        <f>IF('Sundry Debtor'!C501="","",IF('Sundry Debtor'!G501&lt;70000,'Sundry Debtor'!C501,""))</f>
        <v/>
      </c>
      <c r="C495" s="34" t="str">
        <f>IF('Sundry Debtor'!C501="","",IF('Sundry Debtor'!G501&gt;69999,'Sundry Debtor'!C501,""))</f>
        <v/>
      </c>
      <c r="D495" s="34" t="str">
        <f>IF('Sundry Debtor'!D501="","",'Sundry Debtor'!D501)</f>
        <v/>
      </c>
      <c r="E495" s="34" t="str">
        <f>IF('Sundry Debtor'!F501="","",'Sundry Debtor'!F501)</f>
        <v/>
      </c>
      <c r="F495" s="98" t="str">
        <f>IF('Sundry Debtor'!I501="","",IF('Sundry Debtor'!J501="D",'Sundry Debtor'!I501,""))</f>
        <v/>
      </c>
      <c r="G495" s="98" t="str">
        <f>IF('Sundry Debtor'!I501="","",IF('Sundry Debtor'!J501="C",'Sundry Debtor'!I501,""))</f>
        <v/>
      </c>
      <c r="H495" s="34" t="str">
        <f t="shared" si="21"/>
        <v/>
      </c>
      <c r="I495" s="34" t="str">
        <f t="shared" si="22"/>
        <v/>
      </c>
      <c r="J495" s="34"/>
      <c r="K495" s="29" t="str">
        <f>IF('Sundry Debtor'!K501="","",CONCATENATE('Sundry Debtor'!K501," ",'Sundry Debtor'!O501))</f>
        <v/>
      </c>
    </row>
    <row r="496" spans="1:11" x14ac:dyDescent="0.2">
      <c r="A496" s="35" t="str">
        <f>IF('Sundry Debtor'!G502="","",'Sundry Debtor'!G502)</f>
        <v/>
      </c>
      <c r="B496" s="35" t="str">
        <f>IF('Sundry Debtor'!C502="","",IF('Sundry Debtor'!G502&lt;70000,'Sundry Debtor'!C502,""))</f>
        <v/>
      </c>
      <c r="C496" s="34" t="str">
        <f>IF('Sundry Debtor'!C502="","",IF('Sundry Debtor'!G502&gt;69999,'Sundry Debtor'!C502,""))</f>
        <v/>
      </c>
      <c r="D496" s="34" t="str">
        <f>IF('Sundry Debtor'!D502="","",'Sundry Debtor'!D502)</f>
        <v/>
      </c>
      <c r="E496" s="34" t="str">
        <f>IF('Sundry Debtor'!F502="","",'Sundry Debtor'!F502)</f>
        <v/>
      </c>
      <c r="F496" s="98" t="str">
        <f>IF('Sundry Debtor'!I502="","",IF('Sundry Debtor'!J502="D",'Sundry Debtor'!I502,""))</f>
        <v/>
      </c>
      <c r="G496" s="98" t="str">
        <f>IF('Sundry Debtor'!I502="","",IF('Sundry Debtor'!J502="C",'Sundry Debtor'!I502,""))</f>
        <v/>
      </c>
      <c r="H496" s="34" t="str">
        <f t="shared" si="21"/>
        <v/>
      </c>
      <c r="I496" s="34" t="str">
        <f t="shared" si="22"/>
        <v/>
      </c>
      <c r="J496" s="34"/>
      <c r="K496" s="29" t="str">
        <f>IF('Sundry Debtor'!K502="","",CONCATENATE('Sundry Debtor'!K502," ",'Sundry Debtor'!O502))</f>
        <v/>
      </c>
    </row>
    <row r="497" spans="1:11" x14ac:dyDescent="0.2">
      <c r="A497" s="35" t="str">
        <f>IF('Sundry Debtor'!G503="","",'Sundry Debtor'!G503)</f>
        <v/>
      </c>
      <c r="B497" s="35" t="str">
        <f>IF('Sundry Debtor'!C503="","",IF('Sundry Debtor'!G503&lt;70000,'Sundry Debtor'!C503,""))</f>
        <v/>
      </c>
      <c r="C497" s="34" t="str">
        <f>IF('Sundry Debtor'!C503="","",IF('Sundry Debtor'!G503&gt;69999,'Sundry Debtor'!C503,""))</f>
        <v/>
      </c>
      <c r="D497" s="34" t="str">
        <f>IF('Sundry Debtor'!D503="","",'Sundry Debtor'!D503)</f>
        <v/>
      </c>
      <c r="E497" s="34" t="str">
        <f>IF('Sundry Debtor'!F503="","",'Sundry Debtor'!F503)</f>
        <v/>
      </c>
      <c r="F497" s="98" t="str">
        <f>IF('Sundry Debtor'!I503="","",IF('Sundry Debtor'!J503="D",'Sundry Debtor'!I503,""))</f>
        <v/>
      </c>
      <c r="G497" s="98" t="str">
        <f>IF('Sundry Debtor'!I503="","",IF('Sundry Debtor'!J503="C",'Sundry Debtor'!I503,""))</f>
        <v/>
      </c>
      <c r="H497" s="34" t="str">
        <f t="shared" si="21"/>
        <v/>
      </c>
      <c r="I497" s="34" t="str">
        <f t="shared" si="22"/>
        <v/>
      </c>
      <c r="J497" s="34"/>
      <c r="K497" s="29" t="str">
        <f>IF('Sundry Debtor'!K503="","",CONCATENATE('Sundry Debtor'!K503," ",'Sundry Debtor'!O503))</f>
        <v/>
      </c>
    </row>
    <row r="498" spans="1:11" x14ac:dyDescent="0.2">
      <c r="A498" s="35" t="str">
        <f>IF('Sundry Debtor'!G504="","",'Sundry Debtor'!G504)</f>
        <v/>
      </c>
      <c r="B498" s="35" t="str">
        <f>IF('Sundry Debtor'!C504="","",IF('Sundry Debtor'!G504&lt;70000,'Sundry Debtor'!C504,""))</f>
        <v/>
      </c>
      <c r="C498" s="34" t="str">
        <f>IF('Sundry Debtor'!C504="","",IF('Sundry Debtor'!G504&gt;69999,'Sundry Debtor'!C504,""))</f>
        <v/>
      </c>
      <c r="D498" s="34" t="str">
        <f>IF('Sundry Debtor'!D504="","",'Sundry Debtor'!D504)</f>
        <v/>
      </c>
      <c r="E498" s="34" t="str">
        <f>IF('Sundry Debtor'!F504="","",'Sundry Debtor'!F504)</f>
        <v/>
      </c>
      <c r="F498" s="98" t="str">
        <f>IF('Sundry Debtor'!I504="","",IF('Sundry Debtor'!J504="D",'Sundry Debtor'!I504,""))</f>
        <v/>
      </c>
      <c r="G498" s="98" t="str">
        <f>IF('Sundry Debtor'!I504="","",IF('Sundry Debtor'!J504="C",'Sundry Debtor'!I504,""))</f>
        <v/>
      </c>
      <c r="H498" s="34" t="str">
        <f t="shared" si="21"/>
        <v/>
      </c>
      <c r="I498" s="34" t="str">
        <f t="shared" si="22"/>
        <v/>
      </c>
      <c r="J498" s="34"/>
      <c r="K498" s="29" t="str">
        <f>IF('Sundry Debtor'!K504="","",CONCATENATE('Sundry Debtor'!K504," ",'Sundry Debtor'!O504))</f>
        <v/>
      </c>
    </row>
    <row r="499" spans="1:11" x14ac:dyDescent="0.2">
      <c r="A499" s="35" t="str">
        <f>IF('Sundry Debtor'!G505="","",'Sundry Debtor'!G505)</f>
        <v/>
      </c>
      <c r="B499" s="35" t="str">
        <f>IF('Sundry Debtor'!C505="","",IF('Sundry Debtor'!G505&lt;70000,'Sundry Debtor'!C505,""))</f>
        <v/>
      </c>
      <c r="C499" s="34" t="str">
        <f>IF('Sundry Debtor'!C505="","",IF('Sundry Debtor'!G505&gt;69999,'Sundry Debtor'!C505,""))</f>
        <v/>
      </c>
      <c r="D499" s="34" t="str">
        <f>IF('Sundry Debtor'!D505="","",'Sundry Debtor'!D505)</f>
        <v/>
      </c>
      <c r="E499" s="34" t="str">
        <f>IF('Sundry Debtor'!F505="","",'Sundry Debtor'!F505)</f>
        <v/>
      </c>
      <c r="F499" s="98" t="str">
        <f>IF('Sundry Debtor'!I505="","",IF('Sundry Debtor'!J505="D",'Sundry Debtor'!I505,""))</f>
        <v/>
      </c>
      <c r="G499" s="98" t="str">
        <f>IF('Sundry Debtor'!I505="","",IF('Sundry Debtor'!J505="C",'Sundry Debtor'!I505,""))</f>
        <v/>
      </c>
      <c r="H499" s="34" t="str">
        <f t="shared" si="21"/>
        <v/>
      </c>
      <c r="I499" s="34" t="str">
        <f t="shared" si="22"/>
        <v/>
      </c>
      <c r="J499" s="34"/>
      <c r="K499" s="29" t="str">
        <f>IF('Sundry Debtor'!K505="","",CONCATENATE('Sundry Debtor'!K505," ",'Sundry Debtor'!O505))</f>
        <v/>
      </c>
    </row>
    <row r="500" spans="1:11" x14ac:dyDescent="0.2">
      <c r="A500" s="35" t="str">
        <f>IF('Sundry Debtor'!G506="","",'Sundry Debtor'!G506)</f>
        <v/>
      </c>
      <c r="B500" s="35" t="str">
        <f>IF('Sundry Debtor'!C506="","",IF('Sundry Debtor'!G506&lt;70000,'Sundry Debtor'!C506,""))</f>
        <v/>
      </c>
      <c r="C500" s="34" t="str">
        <f>IF('Sundry Debtor'!C506="","",IF('Sundry Debtor'!G506&gt;69999,'Sundry Debtor'!C506,""))</f>
        <v/>
      </c>
      <c r="D500" s="34" t="str">
        <f>IF('Sundry Debtor'!D506="","",'Sundry Debtor'!D506)</f>
        <v/>
      </c>
      <c r="E500" s="34" t="str">
        <f>IF('Sundry Debtor'!F506="","",'Sundry Debtor'!F506)</f>
        <v/>
      </c>
      <c r="F500" s="98" t="str">
        <f>IF('Sundry Debtor'!I506="","",IF('Sundry Debtor'!J506="D",'Sundry Debtor'!I506,""))</f>
        <v/>
      </c>
      <c r="G500" s="98" t="str">
        <f>IF('Sundry Debtor'!I506="","",IF('Sundry Debtor'!J506="C",'Sundry Debtor'!I506,""))</f>
        <v/>
      </c>
      <c r="H500" s="34" t="str">
        <f t="shared" si="21"/>
        <v/>
      </c>
      <c r="I500" s="34" t="str">
        <f t="shared" si="22"/>
        <v/>
      </c>
      <c r="J500" s="34"/>
      <c r="K500" s="29" t="str">
        <f>IF('Sundry Debtor'!K506="","",CONCATENATE('Sundry Debtor'!K506," ",'Sundry Debtor'!O506))</f>
        <v/>
      </c>
    </row>
    <row r="501" spans="1:11" x14ac:dyDescent="0.2">
      <c r="A501" s="35" t="str">
        <f>IF('Sundry Debtor'!G507="","",'Sundry Debtor'!G507)</f>
        <v/>
      </c>
      <c r="B501" s="35" t="str">
        <f>IF('Sundry Debtor'!C507="","",IF('Sundry Debtor'!G507&lt;70000,'Sundry Debtor'!C507,""))</f>
        <v/>
      </c>
      <c r="C501" s="34" t="str">
        <f>IF('Sundry Debtor'!C507="","",IF('Sundry Debtor'!G507&gt;69999,'Sundry Debtor'!C507,""))</f>
        <v/>
      </c>
      <c r="D501" s="34" t="str">
        <f>IF('Sundry Debtor'!D507="","",'Sundry Debtor'!D507)</f>
        <v/>
      </c>
      <c r="E501" s="34" t="str">
        <f>IF('Sundry Debtor'!F507="","",'Sundry Debtor'!F507)</f>
        <v/>
      </c>
      <c r="F501" s="98" t="str">
        <f>IF('Sundry Debtor'!I507="","",IF('Sundry Debtor'!J507="D",'Sundry Debtor'!I507,""))</f>
        <v/>
      </c>
      <c r="G501" s="98" t="str">
        <f>IF('Sundry Debtor'!I507="","",IF('Sundry Debtor'!J507="C",'Sundry Debtor'!I507,""))</f>
        <v/>
      </c>
      <c r="H501" s="34" t="str">
        <f t="shared" si="21"/>
        <v/>
      </c>
      <c r="I501" s="34" t="str">
        <f t="shared" si="22"/>
        <v/>
      </c>
      <c r="J501" s="34"/>
      <c r="K501" s="29" t="str">
        <f>IF('Sundry Debtor'!K507="","",CONCATENATE('Sundry Debtor'!K507," ",'Sundry Debtor'!O507))</f>
        <v/>
      </c>
    </row>
    <row r="502" spans="1:11" x14ac:dyDescent="0.2">
      <c r="A502" s="35" t="str">
        <f>IF('Sundry Debtor'!G508="","",'Sundry Debtor'!G508)</f>
        <v/>
      </c>
      <c r="B502" s="35" t="str">
        <f>IF('Sundry Debtor'!C508="","",IF('Sundry Debtor'!G508&lt;70000,'Sundry Debtor'!C508,""))</f>
        <v/>
      </c>
      <c r="C502" s="34" t="str">
        <f>IF('Sundry Debtor'!C508="","",IF('Sundry Debtor'!G508&gt;69999,'Sundry Debtor'!C508,""))</f>
        <v/>
      </c>
      <c r="D502" s="34" t="str">
        <f>IF('Sundry Debtor'!D508="","",'Sundry Debtor'!D508)</f>
        <v/>
      </c>
      <c r="E502" s="34" t="str">
        <f>IF('Sundry Debtor'!F508="","",'Sundry Debtor'!F508)</f>
        <v/>
      </c>
      <c r="F502" s="98" t="str">
        <f>IF('Sundry Debtor'!I508="","",IF('Sundry Debtor'!J508="D",'Sundry Debtor'!I508,""))</f>
        <v/>
      </c>
      <c r="G502" s="98" t="str">
        <f>IF('Sundry Debtor'!I508="","",IF('Sundry Debtor'!J508="C",'Sundry Debtor'!I508,""))</f>
        <v/>
      </c>
      <c r="H502" s="34" t="str">
        <f t="shared" si="21"/>
        <v/>
      </c>
      <c r="I502" s="34" t="str">
        <f t="shared" si="22"/>
        <v/>
      </c>
      <c r="J502" s="34"/>
      <c r="K502" s="29" t="str">
        <f>IF('Sundry Debtor'!K508="","",CONCATENATE('Sundry Debtor'!K508," ",'Sundry Debtor'!O508))</f>
        <v/>
      </c>
    </row>
    <row r="503" spans="1:11" x14ac:dyDescent="0.2">
      <c r="A503" s="35" t="str">
        <f>IF('Sundry Debtor'!G509="","",'Sundry Debtor'!G509)</f>
        <v/>
      </c>
      <c r="B503" s="35" t="str">
        <f>IF('Sundry Debtor'!C509="","",IF('Sundry Debtor'!G509&lt;70000,'Sundry Debtor'!C509,""))</f>
        <v/>
      </c>
      <c r="C503" s="34" t="str">
        <f>IF('Sundry Debtor'!C509="","",IF('Sundry Debtor'!G509&gt;69999,'Sundry Debtor'!C509,""))</f>
        <v/>
      </c>
      <c r="D503" s="34" t="str">
        <f>IF('Sundry Debtor'!D509="","",'Sundry Debtor'!D509)</f>
        <v/>
      </c>
      <c r="E503" s="34" t="str">
        <f>IF('Sundry Debtor'!F509="","",'Sundry Debtor'!F509)</f>
        <v/>
      </c>
      <c r="F503" s="98" t="str">
        <f>IF('Sundry Debtor'!I509="","",IF('Sundry Debtor'!J509="D",'Sundry Debtor'!I509,""))</f>
        <v/>
      </c>
      <c r="G503" s="98" t="str">
        <f>IF('Sundry Debtor'!I509="","",IF('Sundry Debtor'!J509="C",'Sundry Debtor'!I509,""))</f>
        <v/>
      </c>
      <c r="H503" s="34" t="str">
        <f t="shared" si="21"/>
        <v/>
      </c>
      <c r="I503" s="34" t="str">
        <f t="shared" si="22"/>
        <v/>
      </c>
      <c r="J503" s="34"/>
      <c r="K503" s="29" t="str">
        <f>IF('Sundry Debtor'!K509="","",CONCATENATE('Sundry Debtor'!K509," ",'Sundry Debtor'!O509))</f>
        <v/>
      </c>
    </row>
    <row r="504" spans="1:11" x14ac:dyDescent="0.2">
      <c r="A504" s="35" t="str">
        <f>IF('Sundry Debtor'!G510="","",'Sundry Debtor'!G510)</f>
        <v/>
      </c>
      <c r="B504" s="35" t="str">
        <f>IF('Sundry Debtor'!C510="","",IF('Sundry Debtor'!G510&lt;70000,'Sundry Debtor'!C510,""))</f>
        <v/>
      </c>
      <c r="C504" s="34" t="str">
        <f>IF('Sundry Debtor'!C510="","",IF('Sundry Debtor'!G510&gt;69999,'Sundry Debtor'!C510,""))</f>
        <v/>
      </c>
      <c r="D504" s="34" t="str">
        <f>IF('Sundry Debtor'!D510="","",'Sundry Debtor'!D510)</f>
        <v/>
      </c>
      <c r="E504" s="34" t="str">
        <f>IF('Sundry Debtor'!F510="","",'Sundry Debtor'!F510)</f>
        <v/>
      </c>
      <c r="F504" s="98" t="str">
        <f>IF('Sundry Debtor'!I510="","",IF('Sundry Debtor'!J510="D",'Sundry Debtor'!I510,""))</f>
        <v/>
      </c>
      <c r="G504" s="98" t="str">
        <f>IF('Sundry Debtor'!I510="","",IF('Sundry Debtor'!J510="C",'Sundry Debtor'!I510,""))</f>
        <v/>
      </c>
      <c r="H504" s="34" t="str">
        <f t="shared" si="21"/>
        <v/>
      </c>
      <c r="I504" s="34" t="str">
        <f t="shared" si="22"/>
        <v/>
      </c>
      <c r="J504" s="34"/>
      <c r="K504" s="29" t="str">
        <f>IF('Sundry Debtor'!K510="","",CONCATENATE('Sundry Debtor'!K510," ",'Sundry Debtor'!O510))</f>
        <v/>
      </c>
    </row>
    <row r="505" spans="1:11" x14ac:dyDescent="0.2">
      <c r="A505" s="35" t="str">
        <f>IF('Sundry Debtor'!G511="","",'Sundry Debtor'!G511)</f>
        <v/>
      </c>
      <c r="B505" s="35" t="str">
        <f>IF('Sundry Debtor'!C511="","",IF('Sundry Debtor'!G511&lt;70000,'Sundry Debtor'!C511,""))</f>
        <v/>
      </c>
      <c r="C505" s="34" t="str">
        <f>IF('Sundry Debtor'!C511="","",IF('Sundry Debtor'!G511&gt;69999,'Sundry Debtor'!C511,""))</f>
        <v/>
      </c>
      <c r="D505" s="34" t="str">
        <f>IF('Sundry Debtor'!D511="","",'Sundry Debtor'!D511)</f>
        <v/>
      </c>
      <c r="E505" s="34" t="str">
        <f>IF('Sundry Debtor'!F511="","",'Sundry Debtor'!F511)</f>
        <v/>
      </c>
      <c r="F505" s="98" t="str">
        <f>IF('Sundry Debtor'!I511="","",IF('Sundry Debtor'!J511="D",'Sundry Debtor'!I511,""))</f>
        <v/>
      </c>
      <c r="G505" s="98" t="str">
        <f>IF('Sundry Debtor'!I511="","",IF('Sundry Debtor'!J511="C",'Sundry Debtor'!I511,""))</f>
        <v/>
      </c>
      <c r="H505" s="34" t="str">
        <f t="shared" si="21"/>
        <v/>
      </c>
      <c r="I505" s="34" t="str">
        <f t="shared" si="22"/>
        <v/>
      </c>
      <c r="J505" s="34"/>
      <c r="K505" s="29" t="str">
        <f>IF('Sundry Debtor'!K511="","",CONCATENATE('Sundry Debtor'!K511," ",'Sundry Debtor'!O511))</f>
        <v/>
      </c>
    </row>
    <row r="506" spans="1:11" x14ac:dyDescent="0.2">
      <c r="A506" s="35" t="str">
        <f>IF('Sundry Debtor'!G512="","",'Sundry Debtor'!G512)</f>
        <v/>
      </c>
      <c r="B506" s="35" t="str">
        <f>IF('Sundry Debtor'!C512="","",IF('Sundry Debtor'!G512&lt;70000,'Sundry Debtor'!C512,""))</f>
        <v/>
      </c>
      <c r="C506" s="34" t="str">
        <f>IF('Sundry Debtor'!C512="","",IF('Sundry Debtor'!G512&gt;69999,'Sundry Debtor'!C512,""))</f>
        <v/>
      </c>
      <c r="D506" s="34" t="str">
        <f>IF('Sundry Debtor'!D512="","",'Sundry Debtor'!D512)</f>
        <v/>
      </c>
      <c r="E506" s="34" t="str">
        <f>IF('Sundry Debtor'!F512="","",'Sundry Debtor'!F512)</f>
        <v/>
      </c>
      <c r="F506" s="98" t="str">
        <f>IF('Sundry Debtor'!I512="","",IF('Sundry Debtor'!J512="D",'Sundry Debtor'!I512,""))</f>
        <v/>
      </c>
      <c r="G506" s="98" t="str">
        <f>IF('Sundry Debtor'!I512="","",IF('Sundry Debtor'!J512="C",'Sundry Debtor'!I512,""))</f>
        <v/>
      </c>
      <c r="H506" s="34" t="str">
        <f t="shared" si="21"/>
        <v/>
      </c>
      <c r="I506" s="34" t="str">
        <f t="shared" si="22"/>
        <v/>
      </c>
      <c r="J506" s="34"/>
      <c r="K506" s="29" t="str">
        <f>IF('Sundry Debtor'!K512="","",CONCATENATE('Sundry Debtor'!K512," ",'Sundry Debtor'!O512))</f>
        <v/>
      </c>
    </row>
    <row r="507" spans="1:11" x14ac:dyDescent="0.2">
      <c r="A507" s="35" t="str">
        <f>IF('Sundry Debtor'!G513="","",'Sundry Debtor'!G513)</f>
        <v/>
      </c>
      <c r="B507" s="35" t="str">
        <f>IF('Sundry Debtor'!C513="","",IF('Sundry Debtor'!G513&lt;70000,'Sundry Debtor'!C513,""))</f>
        <v/>
      </c>
      <c r="C507" s="34" t="str">
        <f>IF('Sundry Debtor'!C513="","",IF('Sundry Debtor'!G513&gt;69999,'Sundry Debtor'!C513,""))</f>
        <v/>
      </c>
      <c r="D507" s="34" t="str">
        <f>IF('Sundry Debtor'!D513="","",'Sundry Debtor'!D513)</f>
        <v/>
      </c>
      <c r="E507" s="34" t="str">
        <f>IF('Sundry Debtor'!F513="","",'Sundry Debtor'!F513)</f>
        <v/>
      </c>
      <c r="F507" s="98" t="str">
        <f>IF('Sundry Debtor'!I513="","",IF('Sundry Debtor'!J513="D",'Sundry Debtor'!I513,""))</f>
        <v/>
      </c>
      <c r="G507" s="98" t="str">
        <f>IF('Sundry Debtor'!I513="","",IF('Sundry Debtor'!J513="C",'Sundry Debtor'!I513,""))</f>
        <v/>
      </c>
      <c r="H507" s="34" t="str">
        <f t="shared" si="21"/>
        <v/>
      </c>
      <c r="I507" s="34" t="str">
        <f t="shared" si="22"/>
        <v/>
      </c>
      <c r="J507" s="34"/>
      <c r="K507" s="29" t="str">
        <f>IF('Sundry Debtor'!K513="","",CONCATENATE('Sundry Debtor'!K513," ",'Sundry Debtor'!O513))</f>
        <v/>
      </c>
    </row>
    <row r="508" spans="1:11" x14ac:dyDescent="0.2">
      <c r="A508" s="35" t="str">
        <f>IF('Sundry Debtor'!G514="","",'Sundry Debtor'!G514)</f>
        <v/>
      </c>
      <c r="B508" s="35" t="str">
        <f>IF('Sundry Debtor'!C514="","",IF('Sundry Debtor'!G514&lt;70000,'Sundry Debtor'!C514,""))</f>
        <v/>
      </c>
      <c r="C508" s="34" t="str">
        <f>IF('Sundry Debtor'!C514="","",IF('Sundry Debtor'!G514&gt;69999,'Sundry Debtor'!C514,""))</f>
        <v/>
      </c>
      <c r="D508" s="34" t="str">
        <f>IF('Sundry Debtor'!D514="","",'Sundry Debtor'!D514)</f>
        <v/>
      </c>
      <c r="E508" s="34" t="str">
        <f>IF('Sundry Debtor'!F514="","",'Sundry Debtor'!F514)</f>
        <v/>
      </c>
      <c r="F508" s="98" t="str">
        <f>IF('Sundry Debtor'!I514="","",IF('Sundry Debtor'!J514="D",'Sundry Debtor'!I514,""))</f>
        <v/>
      </c>
      <c r="G508" s="98" t="str">
        <f>IF('Sundry Debtor'!I514="","",IF('Sundry Debtor'!J514="C",'Sundry Debtor'!I514,""))</f>
        <v/>
      </c>
      <c r="H508" s="34" t="str">
        <f t="shared" si="21"/>
        <v/>
      </c>
      <c r="I508" s="34" t="str">
        <f t="shared" si="22"/>
        <v/>
      </c>
      <c r="J508" s="34"/>
      <c r="K508" s="29" t="str">
        <f>IF('Sundry Debtor'!K514="","",CONCATENATE('Sundry Debtor'!K514," ",'Sundry Debtor'!O514))</f>
        <v/>
      </c>
    </row>
    <row r="509" spans="1:11" x14ac:dyDescent="0.2">
      <c r="A509" s="35" t="str">
        <f>IF('Sundry Debtor'!G515="","",'Sundry Debtor'!G515)</f>
        <v/>
      </c>
      <c r="B509" s="35" t="str">
        <f>IF('Sundry Debtor'!C515="","",IF('Sundry Debtor'!G515&lt;70000,'Sundry Debtor'!C515,""))</f>
        <v/>
      </c>
      <c r="C509" s="34" t="str">
        <f>IF('Sundry Debtor'!C515="","",IF('Sundry Debtor'!G515&gt;69999,'Sundry Debtor'!C515,""))</f>
        <v/>
      </c>
      <c r="D509" s="34" t="str">
        <f>IF('Sundry Debtor'!D515="","",'Sundry Debtor'!D515)</f>
        <v/>
      </c>
      <c r="E509" s="34" t="str">
        <f>IF('Sundry Debtor'!F515="","",'Sundry Debtor'!F515)</f>
        <v/>
      </c>
      <c r="F509" s="98" t="str">
        <f>IF('Sundry Debtor'!I515="","",IF('Sundry Debtor'!J515="D",'Sundry Debtor'!I515,""))</f>
        <v/>
      </c>
      <c r="G509" s="98" t="str">
        <f>IF('Sundry Debtor'!I515="","",IF('Sundry Debtor'!J515="C",'Sundry Debtor'!I515,""))</f>
        <v/>
      </c>
      <c r="H509" s="34" t="str">
        <f t="shared" si="21"/>
        <v/>
      </c>
      <c r="I509" s="34" t="str">
        <f t="shared" si="22"/>
        <v/>
      </c>
      <c r="J509" s="34"/>
      <c r="K509" s="29" t="str">
        <f>IF('Sundry Debtor'!K515="","",CONCATENATE('Sundry Debtor'!K515," ",'Sundry Debtor'!O515))</f>
        <v/>
      </c>
    </row>
    <row r="510" spans="1:11" x14ac:dyDescent="0.2">
      <c r="A510" s="35" t="str">
        <f>IF('Sundry Debtor'!G516="","",'Sundry Debtor'!G516)</f>
        <v/>
      </c>
      <c r="B510" s="35" t="str">
        <f>IF('Sundry Debtor'!C516="","",IF('Sundry Debtor'!G516&lt;70000,'Sundry Debtor'!C516,""))</f>
        <v/>
      </c>
      <c r="C510" s="34" t="str">
        <f>IF('Sundry Debtor'!C516="","",IF('Sundry Debtor'!G516&gt;69999,'Sundry Debtor'!C516,""))</f>
        <v/>
      </c>
      <c r="D510" s="34" t="str">
        <f>IF('Sundry Debtor'!D516="","",'Sundry Debtor'!D516)</f>
        <v/>
      </c>
      <c r="E510" s="34" t="str">
        <f>IF('Sundry Debtor'!F516="","",'Sundry Debtor'!F516)</f>
        <v/>
      </c>
      <c r="F510" s="98" t="str">
        <f>IF('Sundry Debtor'!I516="","",IF('Sundry Debtor'!J516="D",'Sundry Debtor'!I516,""))</f>
        <v/>
      </c>
      <c r="G510" s="98" t="str">
        <f>IF('Sundry Debtor'!I516="","",IF('Sundry Debtor'!J516="C",'Sundry Debtor'!I516,""))</f>
        <v/>
      </c>
      <c r="H510" s="34" t="str">
        <f t="shared" si="21"/>
        <v/>
      </c>
      <c r="I510" s="34" t="str">
        <f t="shared" si="22"/>
        <v/>
      </c>
      <c r="J510" s="34"/>
      <c r="K510" s="29" t="str">
        <f>IF('Sundry Debtor'!K516="","",CONCATENATE('Sundry Debtor'!K516," ",'Sundry Debtor'!O516))</f>
        <v/>
      </c>
    </row>
    <row r="511" spans="1:11" x14ac:dyDescent="0.2">
      <c r="A511" s="35" t="str">
        <f>IF('Sundry Debtor'!G517="","",'Sundry Debtor'!G517)</f>
        <v/>
      </c>
      <c r="B511" s="35" t="str">
        <f>IF('Sundry Debtor'!C517="","",IF('Sundry Debtor'!G517&lt;70000,'Sundry Debtor'!C517,""))</f>
        <v/>
      </c>
      <c r="C511" s="34" t="str">
        <f>IF('Sundry Debtor'!C517="","",IF('Sundry Debtor'!G517&gt;69999,'Sundry Debtor'!C517,""))</f>
        <v/>
      </c>
      <c r="D511" s="34" t="str">
        <f>IF('Sundry Debtor'!D517="","",'Sundry Debtor'!D517)</f>
        <v/>
      </c>
      <c r="E511" s="34" t="str">
        <f>IF('Sundry Debtor'!F517="","",'Sundry Debtor'!F517)</f>
        <v/>
      </c>
      <c r="F511" s="98" t="str">
        <f>IF('Sundry Debtor'!I517="","",IF('Sundry Debtor'!J517="D",'Sundry Debtor'!I517,""))</f>
        <v/>
      </c>
      <c r="G511" s="98" t="str">
        <f>IF('Sundry Debtor'!I517="","",IF('Sundry Debtor'!J517="C",'Sundry Debtor'!I517,""))</f>
        <v/>
      </c>
      <c r="H511" s="34" t="str">
        <f t="shared" si="21"/>
        <v/>
      </c>
      <c r="I511" s="34" t="str">
        <f t="shared" si="22"/>
        <v/>
      </c>
      <c r="J511" s="34"/>
      <c r="K511" s="29" t="str">
        <f>IF('Sundry Debtor'!K517="","",CONCATENATE('Sundry Debtor'!K517," ",'Sundry Debtor'!O517))</f>
        <v/>
      </c>
    </row>
    <row r="512" spans="1:11" x14ac:dyDescent="0.2">
      <c r="A512" s="35" t="str">
        <f>IF('Sundry Debtor'!G518="","",'Sundry Debtor'!G518)</f>
        <v/>
      </c>
      <c r="B512" s="35" t="str">
        <f>IF('Sundry Debtor'!C518="","",IF('Sundry Debtor'!G518&lt;70000,'Sundry Debtor'!C518,""))</f>
        <v/>
      </c>
      <c r="C512" s="34" t="str">
        <f>IF('Sundry Debtor'!C518="","",IF('Sundry Debtor'!G518&gt;69999,'Sundry Debtor'!C518,""))</f>
        <v/>
      </c>
      <c r="D512" s="34" t="str">
        <f>IF('Sundry Debtor'!D518="","",'Sundry Debtor'!D518)</f>
        <v/>
      </c>
      <c r="E512" s="34" t="str">
        <f>IF('Sundry Debtor'!F518="","",'Sundry Debtor'!F518)</f>
        <v/>
      </c>
      <c r="F512" s="98" t="str">
        <f>IF('Sundry Debtor'!I518="","",IF('Sundry Debtor'!J518="D",'Sundry Debtor'!I518,""))</f>
        <v/>
      </c>
      <c r="G512" s="98" t="str">
        <f>IF('Sundry Debtor'!I518="","",IF('Sundry Debtor'!J518="C",'Sundry Debtor'!I518,""))</f>
        <v/>
      </c>
      <c r="H512" s="34" t="str">
        <f t="shared" si="21"/>
        <v/>
      </c>
      <c r="I512" s="34" t="str">
        <f t="shared" si="22"/>
        <v/>
      </c>
      <c r="J512" s="34"/>
      <c r="K512" s="29" t="str">
        <f>IF('Sundry Debtor'!K518="","",CONCATENATE('Sundry Debtor'!K518," ",'Sundry Debtor'!O518))</f>
        <v/>
      </c>
    </row>
    <row r="513" spans="1:11" x14ac:dyDescent="0.2">
      <c r="A513" s="35" t="str">
        <f>IF('Sundry Debtor'!G519="","",'Sundry Debtor'!G519)</f>
        <v/>
      </c>
      <c r="B513" s="35" t="str">
        <f>IF('Sundry Debtor'!C519="","",IF('Sundry Debtor'!G519&lt;70000,'Sundry Debtor'!C519,""))</f>
        <v/>
      </c>
      <c r="C513" s="34" t="str">
        <f>IF('Sundry Debtor'!C519="","",IF('Sundry Debtor'!G519&gt;69999,'Sundry Debtor'!C519,""))</f>
        <v/>
      </c>
      <c r="D513" s="34" t="str">
        <f>IF('Sundry Debtor'!D519="","",'Sundry Debtor'!D519)</f>
        <v/>
      </c>
      <c r="E513" s="34" t="str">
        <f>IF('Sundry Debtor'!F519="","",'Sundry Debtor'!F519)</f>
        <v/>
      </c>
      <c r="F513" s="98" t="str">
        <f>IF('Sundry Debtor'!I519="","",IF('Sundry Debtor'!J519="D",'Sundry Debtor'!I519,""))</f>
        <v/>
      </c>
      <c r="G513" s="98" t="str">
        <f>IF('Sundry Debtor'!I519="","",IF('Sundry Debtor'!J519="C",'Sundry Debtor'!I519,""))</f>
        <v/>
      </c>
      <c r="H513" s="34" t="str">
        <f t="shared" si="21"/>
        <v/>
      </c>
      <c r="I513" s="34" t="str">
        <f t="shared" si="22"/>
        <v/>
      </c>
      <c r="J513" s="34"/>
      <c r="K513" s="29" t="str">
        <f>IF('Sundry Debtor'!K519="","",CONCATENATE('Sundry Debtor'!K519," ",'Sundry Debtor'!O519))</f>
        <v/>
      </c>
    </row>
    <row r="514" spans="1:11" x14ac:dyDescent="0.2">
      <c r="A514" s="35" t="str">
        <f>IF('Sundry Debtor'!G520="","",'Sundry Debtor'!G520)</f>
        <v/>
      </c>
      <c r="B514" s="35" t="str">
        <f>IF('Sundry Debtor'!C520="","",IF('Sundry Debtor'!G520&lt;70000,'Sundry Debtor'!C520,""))</f>
        <v/>
      </c>
      <c r="C514" s="34" t="str">
        <f>IF('Sundry Debtor'!C520="","",IF('Sundry Debtor'!G520&gt;69999,'Sundry Debtor'!C520,""))</f>
        <v/>
      </c>
      <c r="D514" s="34" t="str">
        <f>IF('Sundry Debtor'!D520="","",'Sundry Debtor'!D520)</f>
        <v/>
      </c>
      <c r="E514" s="34" t="str">
        <f>IF('Sundry Debtor'!F520="","",'Sundry Debtor'!F520)</f>
        <v/>
      </c>
      <c r="F514" s="98" t="str">
        <f>IF('Sundry Debtor'!I520="","",IF('Sundry Debtor'!J520="D",'Sundry Debtor'!I520,""))</f>
        <v/>
      </c>
      <c r="G514" s="98" t="str">
        <f>IF('Sundry Debtor'!I520="","",IF('Sundry Debtor'!J520="C",'Sundry Debtor'!I520,""))</f>
        <v/>
      </c>
      <c r="H514" s="34" t="str">
        <f t="shared" si="21"/>
        <v/>
      </c>
      <c r="I514" s="34" t="str">
        <f t="shared" si="22"/>
        <v/>
      </c>
      <c r="J514" s="34"/>
      <c r="K514" s="29" t="str">
        <f>IF('Sundry Debtor'!K520="","",CONCATENATE('Sundry Debtor'!K520," ",'Sundry Debtor'!O520))</f>
        <v/>
      </c>
    </row>
    <row r="515" spans="1:11" x14ac:dyDescent="0.2">
      <c r="A515" s="35" t="str">
        <f>IF('Sundry Debtor'!G521="","",'Sundry Debtor'!G521)</f>
        <v/>
      </c>
      <c r="B515" s="35" t="str">
        <f>IF('Sundry Debtor'!C521="","",IF('Sundry Debtor'!G521&lt;70000,'Sundry Debtor'!C521,""))</f>
        <v/>
      </c>
      <c r="C515" s="34" t="str">
        <f>IF('Sundry Debtor'!C521="","",IF('Sundry Debtor'!G521&gt;69999,'Sundry Debtor'!C521,""))</f>
        <v/>
      </c>
      <c r="D515" s="34" t="str">
        <f>IF('Sundry Debtor'!D521="","",'Sundry Debtor'!D521)</f>
        <v/>
      </c>
      <c r="E515" s="34" t="str">
        <f>IF('Sundry Debtor'!F521="","",'Sundry Debtor'!F521)</f>
        <v/>
      </c>
      <c r="F515" s="98" t="str">
        <f>IF('Sundry Debtor'!I521="","",IF('Sundry Debtor'!J521="D",'Sundry Debtor'!I521,""))</f>
        <v/>
      </c>
      <c r="G515" s="98" t="str">
        <f>IF('Sundry Debtor'!I521="","",IF('Sundry Debtor'!J521="C",'Sundry Debtor'!I521,""))</f>
        <v/>
      </c>
      <c r="H515" s="34" t="str">
        <f t="shared" si="21"/>
        <v/>
      </c>
      <c r="I515" s="34" t="str">
        <f t="shared" si="22"/>
        <v/>
      </c>
      <c r="J515" s="34"/>
      <c r="K515" s="29" t="str">
        <f>IF('Sundry Debtor'!K521="","",CONCATENATE('Sundry Debtor'!K521," ",'Sundry Debtor'!O521))</f>
        <v/>
      </c>
    </row>
    <row r="516" spans="1:11" x14ac:dyDescent="0.2">
      <c r="A516" s="35" t="str">
        <f>IF('Sundry Debtor'!G522="","",'Sundry Debtor'!G522)</f>
        <v/>
      </c>
      <c r="B516" s="35" t="str">
        <f>IF('Sundry Debtor'!C522="","",IF('Sundry Debtor'!G522&lt;70000,'Sundry Debtor'!C522,""))</f>
        <v/>
      </c>
      <c r="C516" s="34" t="str">
        <f>IF('Sundry Debtor'!C522="","",IF('Sundry Debtor'!G522&gt;69999,'Sundry Debtor'!C522,""))</f>
        <v/>
      </c>
      <c r="D516" s="34" t="str">
        <f>IF('Sundry Debtor'!D522="","",'Sundry Debtor'!D522)</f>
        <v/>
      </c>
      <c r="E516" s="34" t="str">
        <f>IF('Sundry Debtor'!F522="","",'Sundry Debtor'!F522)</f>
        <v/>
      </c>
      <c r="F516" s="98" t="str">
        <f>IF('Sundry Debtor'!I522="","",IF('Sundry Debtor'!J522="D",'Sundry Debtor'!I522,""))</f>
        <v/>
      </c>
      <c r="G516" s="98" t="str">
        <f>IF('Sundry Debtor'!I522="","",IF('Sundry Debtor'!J522="C",'Sundry Debtor'!I522,""))</f>
        <v/>
      </c>
      <c r="H516" s="34" t="str">
        <f t="shared" si="21"/>
        <v/>
      </c>
      <c r="I516" s="34" t="str">
        <f t="shared" si="22"/>
        <v/>
      </c>
      <c r="J516" s="34"/>
      <c r="K516" s="29" t="str">
        <f>IF('Sundry Debtor'!K522="","",CONCATENATE('Sundry Debtor'!K522," ",'Sundry Debtor'!O522))</f>
        <v/>
      </c>
    </row>
    <row r="517" spans="1:11" x14ac:dyDescent="0.2">
      <c r="A517" s="35" t="str">
        <f>IF('Sundry Debtor'!G523="","",'Sundry Debtor'!G523)</f>
        <v/>
      </c>
      <c r="B517" s="35" t="str">
        <f>IF('Sundry Debtor'!C523="","",IF('Sundry Debtor'!G523&lt;70000,'Sundry Debtor'!C523,""))</f>
        <v/>
      </c>
      <c r="C517" s="34" t="str">
        <f>IF('Sundry Debtor'!C523="","",IF('Sundry Debtor'!G523&gt;69999,'Sundry Debtor'!C523,""))</f>
        <v/>
      </c>
      <c r="D517" s="34" t="str">
        <f>IF('Sundry Debtor'!D523="","",'Sundry Debtor'!D523)</f>
        <v/>
      </c>
      <c r="E517" s="34" t="str">
        <f>IF('Sundry Debtor'!F523="","",'Sundry Debtor'!F523)</f>
        <v/>
      </c>
      <c r="F517" s="98" t="str">
        <f>IF('Sundry Debtor'!I523="","",IF('Sundry Debtor'!J523="D",'Sundry Debtor'!I523,""))</f>
        <v/>
      </c>
      <c r="G517" s="98" t="str">
        <f>IF('Sundry Debtor'!I523="","",IF('Sundry Debtor'!J523="C",'Sundry Debtor'!I523,""))</f>
        <v/>
      </c>
      <c r="H517" s="34" t="str">
        <f t="shared" si="21"/>
        <v/>
      </c>
      <c r="I517" s="34" t="str">
        <f t="shared" si="22"/>
        <v/>
      </c>
      <c r="J517" s="34"/>
      <c r="K517" s="29" t="str">
        <f>IF('Sundry Debtor'!K523="","",CONCATENATE('Sundry Debtor'!K523," ",'Sundry Debtor'!O523))</f>
        <v/>
      </c>
    </row>
    <row r="518" spans="1:11" x14ac:dyDescent="0.2">
      <c r="A518" s="35" t="str">
        <f>IF('Sundry Debtor'!G524="","",'Sundry Debtor'!G524)</f>
        <v/>
      </c>
      <c r="B518" s="35" t="str">
        <f>IF('Sundry Debtor'!C524="","",IF('Sundry Debtor'!G524&lt;70000,'Sundry Debtor'!C524,""))</f>
        <v/>
      </c>
      <c r="C518" s="34" t="str">
        <f>IF('Sundry Debtor'!C524="","",IF('Sundry Debtor'!G524&gt;69999,'Sundry Debtor'!C524,""))</f>
        <v/>
      </c>
      <c r="D518" s="34" t="str">
        <f>IF('Sundry Debtor'!D524="","",'Sundry Debtor'!D524)</f>
        <v/>
      </c>
      <c r="E518" s="34" t="str">
        <f>IF('Sundry Debtor'!F524="","",'Sundry Debtor'!F524)</f>
        <v/>
      </c>
      <c r="F518" s="98" t="str">
        <f>IF('Sundry Debtor'!I524="","",IF('Sundry Debtor'!J524="D",'Sundry Debtor'!I524,""))</f>
        <v/>
      </c>
      <c r="G518" s="98" t="str">
        <f>IF('Sundry Debtor'!I524="","",IF('Sundry Debtor'!J524="C",'Sundry Debtor'!I524,""))</f>
        <v/>
      </c>
      <c r="H518" s="34" t="str">
        <f t="shared" si="21"/>
        <v/>
      </c>
      <c r="I518" s="34" t="str">
        <f t="shared" si="22"/>
        <v/>
      </c>
      <c r="J518" s="34"/>
      <c r="K518" s="29" t="str">
        <f>IF('Sundry Debtor'!K524="","",CONCATENATE('Sundry Debtor'!K524," ",'Sundry Debtor'!O524))</f>
        <v/>
      </c>
    </row>
    <row r="519" spans="1:11" x14ac:dyDescent="0.2">
      <c r="A519" s="35" t="str">
        <f>IF('Sundry Debtor'!G525="","",'Sundry Debtor'!G525)</f>
        <v/>
      </c>
      <c r="B519" s="35" t="str">
        <f>IF('Sundry Debtor'!C525="","",IF('Sundry Debtor'!G525&lt;70000,'Sundry Debtor'!C525,""))</f>
        <v/>
      </c>
      <c r="C519" s="34" t="str">
        <f>IF('Sundry Debtor'!C525="","",IF('Sundry Debtor'!G525&gt;69999,'Sundry Debtor'!C525,""))</f>
        <v/>
      </c>
      <c r="D519" s="34" t="str">
        <f>IF('Sundry Debtor'!D525="","",'Sundry Debtor'!D525)</f>
        <v/>
      </c>
      <c r="E519" s="34" t="str">
        <f>IF('Sundry Debtor'!F525="","",'Sundry Debtor'!F525)</f>
        <v/>
      </c>
      <c r="F519" s="98" t="str">
        <f>IF('Sundry Debtor'!I525="","",IF('Sundry Debtor'!J525="D",'Sundry Debtor'!I525,""))</f>
        <v/>
      </c>
      <c r="G519" s="98" t="str">
        <f>IF('Sundry Debtor'!I525="","",IF('Sundry Debtor'!J525="C",'Sundry Debtor'!I525,""))</f>
        <v/>
      </c>
      <c r="H519" s="34" t="str">
        <f t="shared" si="21"/>
        <v/>
      </c>
      <c r="I519" s="34" t="str">
        <f t="shared" si="22"/>
        <v/>
      </c>
      <c r="J519" s="34"/>
      <c r="K519" s="29" t="str">
        <f>IF('Sundry Debtor'!K525="","",CONCATENATE('Sundry Debtor'!K525," ",'Sundry Debtor'!O525))</f>
        <v/>
      </c>
    </row>
    <row r="520" spans="1:11" x14ac:dyDescent="0.2">
      <c r="A520" s="35" t="str">
        <f>IF('Sundry Debtor'!G526="","",'Sundry Debtor'!G526)</f>
        <v/>
      </c>
      <c r="B520" s="35" t="str">
        <f>IF('Sundry Debtor'!C526="","",IF('Sundry Debtor'!G526&lt;70000,'Sundry Debtor'!C526,""))</f>
        <v/>
      </c>
      <c r="C520" s="34" t="str">
        <f>IF('Sundry Debtor'!C526="","",IF('Sundry Debtor'!G526&gt;69999,'Sundry Debtor'!C526,""))</f>
        <v/>
      </c>
      <c r="D520" s="34" t="str">
        <f>IF('Sundry Debtor'!D526="","",'Sundry Debtor'!D526)</f>
        <v/>
      </c>
      <c r="E520" s="34" t="str">
        <f>IF('Sundry Debtor'!F526="","",'Sundry Debtor'!F526)</f>
        <v/>
      </c>
      <c r="F520" s="98" t="str">
        <f>IF('Sundry Debtor'!I526="","",IF('Sundry Debtor'!J526="D",'Sundry Debtor'!I526,""))</f>
        <v/>
      </c>
      <c r="G520" s="98" t="str">
        <f>IF('Sundry Debtor'!I526="","",IF('Sundry Debtor'!J526="C",'Sundry Debtor'!I526,""))</f>
        <v/>
      </c>
      <c r="H520" s="34" t="str">
        <f t="shared" si="21"/>
        <v/>
      </c>
      <c r="I520" s="34" t="str">
        <f t="shared" si="22"/>
        <v/>
      </c>
      <c r="J520" s="34"/>
      <c r="K520" s="29" t="str">
        <f>IF('Sundry Debtor'!K526="","",CONCATENATE('Sundry Debtor'!K526," ",'Sundry Debtor'!O526))</f>
        <v/>
      </c>
    </row>
    <row r="521" spans="1:11" x14ac:dyDescent="0.2">
      <c r="A521" s="35" t="str">
        <f>IF('Sundry Debtor'!G527="","",'Sundry Debtor'!G527)</f>
        <v/>
      </c>
      <c r="B521" s="35" t="str">
        <f>IF('Sundry Debtor'!C527="","",IF('Sundry Debtor'!G527&lt;70000,'Sundry Debtor'!C527,""))</f>
        <v/>
      </c>
      <c r="C521" s="34" t="str">
        <f>IF('Sundry Debtor'!C527="","",IF('Sundry Debtor'!G527&gt;69999,'Sundry Debtor'!C527,""))</f>
        <v/>
      </c>
      <c r="D521" s="34" t="str">
        <f>IF('Sundry Debtor'!D527="","",'Sundry Debtor'!D527)</f>
        <v/>
      </c>
      <c r="E521" s="34" t="str">
        <f>IF('Sundry Debtor'!F527="","",'Sundry Debtor'!F527)</f>
        <v/>
      </c>
      <c r="F521" s="98" t="str">
        <f>IF('Sundry Debtor'!I527="","",IF('Sundry Debtor'!J527="D",'Sundry Debtor'!I527,""))</f>
        <v/>
      </c>
      <c r="G521" s="98" t="str">
        <f>IF('Sundry Debtor'!I527="","",IF('Sundry Debtor'!J527="C",'Sundry Debtor'!I527,""))</f>
        <v/>
      </c>
      <c r="H521" s="34" t="str">
        <f t="shared" si="21"/>
        <v/>
      </c>
      <c r="I521" s="34" t="str">
        <f t="shared" si="22"/>
        <v/>
      </c>
      <c r="J521" s="34"/>
      <c r="K521" s="29" t="str">
        <f>IF('Sundry Debtor'!K527="","",CONCATENATE('Sundry Debtor'!K527," ",'Sundry Debtor'!O527))</f>
        <v/>
      </c>
    </row>
    <row r="522" spans="1:11" x14ac:dyDescent="0.2">
      <c r="A522" s="35" t="str">
        <f>IF('Sundry Debtor'!G528="","",'Sundry Debtor'!G528)</f>
        <v/>
      </c>
      <c r="B522" s="35" t="str">
        <f>IF('Sundry Debtor'!C528="","",IF('Sundry Debtor'!G528&lt;70000,'Sundry Debtor'!C528,""))</f>
        <v/>
      </c>
      <c r="C522" s="34" t="str">
        <f>IF('Sundry Debtor'!C528="","",IF('Sundry Debtor'!G528&gt;69999,'Sundry Debtor'!C528,""))</f>
        <v/>
      </c>
      <c r="D522" s="34" t="str">
        <f>IF('Sundry Debtor'!D528="","",'Sundry Debtor'!D528)</f>
        <v/>
      </c>
      <c r="E522" s="34" t="str">
        <f>IF('Sundry Debtor'!F528="","",'Sundry Debtor'!F528)</f>
        <v/>
      </c>
      <c r="F522" s="98" t="str">
        <f>IF('Sundry Debtor'!I528="","",IF('Sundry Debtor'!J528="D",'Sundry Debtor'!I528,""))</f>
        <v/>
      </c>
      <c r="G522" s="98" t="str">
        <f>IF('Sundry Debtor'!I528="","",IF('Sundry Debtor'!J528="C",'Sundry Debtor'!I528,""))</f>
        <v/>
      </c>
      <c r="H522" s="34" t="str">
        <f t="shared" si="21"/>
        <v/>
      </c>
      <c r="I522" s="34" t="str">
        <f t="shared" si="22"/>
        <v/>
      </c>
      <c r="J522" s="34"/>
      <c r="K522" s="29" t="str">
        <f>IF('Sundry Debtor'!K528="","",CONCATENATE('Sundry Debtor'!K528," ",'Sundry Debtor'!O528))</f>
        <v/>
      </c>
    </row>
    <row r="523" spans="1:11" x14ac:dyDescent="0.2">
      <c r="A523" s="35" t="str">
        <f>IF('Sundry Debtor'!G529="","",'Sundry Debtor'!G529)</f>
        <v/>
      </c>
      <c r="B523" s="35" t="str">
        <f>IF('Sundry Debtor'!C529="","",IF('Sundry Debtor'!G529&lt;70000,'Sundry Debtor'!C529,""))</f>
        <v/>
      </c>
      <c r="C523" s="34" t="str">
        <f>IF('Sundry Debtor'!C529="","",IF('Sundry Debtor'!G529&gt;69999,'Sundry Debtor'!C529,""))</f>
        <v/>
      </c>
      <c r="D523" s="34" t="str">
        <f>IF('Sundry Debtor'!D529="","",'Sundry Debtor'!D529)</f>
        <v/>
      </c>
      <c r="E523" s="34" t="str">
        <f>IF('Sundry Debtor'!F529="","",'Sundry Debtor'!F529)</f>
        <v/>
      </c>
      <c r="F523" s="98" t="str">
        <f>IF('Sundry Debtor'!I529="","",IF('Sundry Debtor'!J529="D",'Sundry Debtor'!I529,""))</f>
        <v/>
      </c>
      <c r="G523" s="98" t="str">
        <f>IF('Sundry Debtor'!I529="","",IF('Sundry Debtor'!J529="C",'Sundry Debtor'!I529,""))</f>
        <v/>
      </c>
      <c r="H523" s="34" t="str">
        <f t="shared" si="21"/>
        <v/>
      </c>
      <c r="I523" s="34" t="str">
        <f t="shared" si="22"/>
        <v/>
      </c>
      <c r="J523" s="34"/>
      <c r="K523" s="29" t="str">
        <f>IF('Sundry Debtor'!K529="","",CONCATENATE('Sundry Debtor'!K529," ",'Sundry Debtor'!O529))</f>
        <v/>
      </c>
    </row>
    <row r="524" spans="1:11" x14ac:dyDescent="0.2">
      <c r="A524" s="35" t="str">
        <f>IF('Sundry Debtor'!G530="","",'Sundry Debtor'!G530)</f>
        <v/>
      </c>
      <c r="B524" s="35" t="str">
        <f>IF('Sundry Debtor'!C530="","",IF('Sundry Debtor'!G530&lt;70000,'Sundry Debtor'!C530,""))</f>
        <v/>
      </c>
      <c r="C524" s="34" t="str">
        <f>IF('Sundry Debtor'!C530="","",IF('Sundry Debtor'!G530&gt;69999,'Sundry Debtor'!C530,""))</f>
        <v/>
      </c>
      <c r="D524" s="34" t="str">
        <f>IF('Sundry Debtor'!D530="","",'Sundry Debtor'!D530)</f>
        <v/>
      </c>
      <c r="E524" s="34" t="str">
        <f>IF('Sundry Debtor'!F530="","",'Sundry Debtor'!F530)</f>
        <v/>
      </c>
      <c r="F524" s="98" t="str">
        <f>IF('Sundry Debtor'!I530="","",IF('Sundry Debtor'!J530="D",'Sundry Debtor'!I530,""))</f>
        <v/>
      </c>
      <c r="G524" s="98" t="str">
        <f>IF('Sundry Debtor'!I530="","",IF('Sundry Debtor'!J530="C",'Sundry Debtor'!I530,""))</f>
        <v/>
      </c>
      <c r="H524" s="34" t="str">
        <f t="shared" si="21"/>
        <v/>
      </c>
      <c r="I524" s="34" t="str">
        <f t="shared" si="22"/>
        <v/>
      </c>
      <c r="J524" s="34"/>
      <c r="K524" s="29" t="str">
        <f>IF('Sundry Debtor'!K530="","",CONCATENATE('Sundry Debtor'!K530," ",'Sundry Debtor'!O530))</f>
        <v/>
      </c>
    </row>
    <row r="525" spans="1:11" x14ac:dyDescent="0.2">
      <c r="A525" s="35" t="str">
        <f>IF('Sundry Debtor'!G531="","",'Sundry Debtor'!G531)</f>
        <v/>
      </c>
      <c r="B525" s="35" t="str">
        <f>IF('Sundry Debtor'!C531="","",IF('Sundry Debtor'!G531&lt;70000,'Sundry Debtor'!C531,""))</f>
        <v/>
      </c>
      <c r="C525" s="34" t="str">
        <f>IF('Sundry Debtor'!C531="","",IF('Sundry Debtor'!G531&gt;69999,'Sundry Debtor'!C531,""))</f>
        <v/>
      </c>
      <c r="D525" s="34" t="str">
        <f>IF('Sundry Debtor'!D531="","",'Sundry Debtor'!D531)</f>
        <v/>
      </c>
      <c r="E525" s="34" t="str">
        <f>IF('Sundry Debtor'!F531="","",'Sundry Debtor'!F531)</f>
        <v/>
      </c>
      <c r="F525" s="98" t="str">
        <f>IF('Sundry Debtor'!I531="","",IF('Sundry Debtor'!J531="D",'Sundry Debtor'!I531,""))</f>
        <v/>
      </c>
      <c r="G525" s="98" t="str">
        <f>IF('Sundry Debtor'!I531="","",IF('Sundry Debtor'!J531="C",'Sundry Debtor'!I531,""))</f>
        <v/>
      </c>
      <c r="H525" s="34" t="str">
        <f t="shared" si="21"/>
        <v/>
      </c>
      <c r="I525" s="34" t="str">
        <f t="shared" si="22"/>
        <v/>
      </c>
      <c r="J525" s="34"/>
      <c r="K525" s="29" t="str">
        <f>IF('Sundry Debtor'!K531="","",CONCATENATE('Sundry Debtor'!K531," ",'Sundry Debtor'!O531))</f>
        <v/>
      </c>
    </row>
    <row r="526" spans="1:11" x14ac:dyDescent="0.2">
      <c r="A526" s="35" t="str">
        <f>IF('Sundry Debtor'!G532="","",'Sundry Debtor'!G532)</f>
        <v/>
      </c>
      <c r="B526" s="35" t="str">
        <f>IF('Sundry Debtor'!C532="","",IF('Sundry Debtor'!G532&lt;70000,'Sundry Debtor'!C532,""))</f>
        <v/>
      </c>
      <c r="C526" s="34" t="str">
        <f>IF('Sundry Debtor'!C532="","",IF('Sundry Debtor'!G532&gt;69999,'Sundry Debtor'!C532,""))</f>
        <v/>
      </c>
      <c r="D526" s="34" t="str">
        <f>IF('Sundry Debtor'!D532="","",'Sundry Debtor'!D532)</f>
        <v/>
      </c>
      <c r="E526" s="34" t="str">
        <f>IF('Sundry Debtor'!F532="","",'Sundry Debtor'!F532)</f>
        <v/>
      </c>
      <c r="F526" s="98" t="str">
        <f>IF('Sundry Debtor'!I532="","",IF('Sundry Debtor'!J532="D",'Sundry Debtor'!I532,""))</f>
        <v/>
      </c>
      <c r="G526" s="98" t="str">
        <f>IF('Sundry Debtor'!I532="","",IF('Sundry Debtor'!J532="C",'Sundry Debtor'!I532,""))</f>
        <v/>
      </c>
      <c r="H526" s="34" t="str">
        <f t="shared" si="21"/>
        <v/>
      </c>
      <c r="I526" s="34" t="str">
        <f t="shared" si="22"/>
        <v/>
      </c>
      <c r="J526" s="34"/>
      <c r="K526" s="29" t="str">
        <f>IF('Sundry Debtor'!K532="","",CONCATENATE('Sundry Debtor'!K532," ",'Sundry Debtor'!O532))</f>
        <v/>
      </c>
    </row>
    <row r="527" spans="1:11" x14ac:dyDescent="0.2">
      <c r="A527" s="35" t="str">
        <f>IF('Sundry Debtor'!G533="","",'Sundry Debtor'!G533)</f>
        <v/>
      </c>
      <c r="B527" s="35" t="str">
        <f>IF('Sundry Debtor'!C533="","",IF('Sundry Debtor'!G533&lt;70000,'Sundry Debtor'!C533,""))</f>
        <v/>
      </c>
      <c r="C527" s="34" t="str">
        <f>IF('Sundry Debtor'!C533="","",IF('Sundry Debtor'!G533&gt;69999,'Sundry Debtor'!C533,""))</f>
        <v/>
      </c>
      <c r="D527" s="34" t="str">
        <f>IF('Sundry Debtor'!D533="","",'Sundry Debtor'!D533)</f>
        <v/>
      </c>
      <c r="E527" s="34" t="str">
        <f>IF('Sundry Debtor'!F533="","",'Sundry Debtor'!F533)</f>
        <v/>
      </c>
      <c r="F527" s="98" t="str">
        <f>IF('Sundry Debtor'!I533="","",IF('Sundry Debtor'!J533="D",'Sundry Debtor'!I533,""))</f>
        <v/>
      </c>
      <c r="G527" s="98" t="str">
        <f>IF('Sundry Debtor'!I533="","",IF('Sundry Debtor'!J533="C",'Sundry Debtor'!I533,""))</f>
        <v/>
      </c>
      <c r="H527" s="34" t="str">
        <f t="shared" si="21"/>
        <v/>
      </c>
      <c r="I527" s="34" t="str">
        <f t="shared" si="22"/>
        <v/>
      </c>
      <c r="J527" s="34"/>
      <c r="K527" s="29" t="str">
        <f>IF('Sundry Debtor'!K533="","",CONCATENATE('Sundry Debtor'!K533," ",'Sundry Debtor'!O533))</f>
        <v/>
      </c>
    </row>
    <row r="528" spans="1:11" x14ac:dyDescent="0.2">
      <c r="A528" s="35" t="str">
        <f>IF('Sundry Debtor'!G534="","",'Sundry Debtor'!G534)</f>
        <v/>
      </c>
      <c r="B528" s="35" t="str">
        <f>IF('Sundry Debtor'!C534="","",IF('Sundry Debtor'!G534&lt;70000,'Sundry Debtor'!C534,""))</f>
        <v/>
      </c>
      <c r="C528" s="34" t="str">
        <f>IF('Sundry Debtor'!C534="","",IF('Sundry Debtor'!G534&gt;69999,'Sundry Debtor'!C534,""))</f>
        <v/>
      </c>
      <c r="D528" s="34" t="str">
        <f>IF('Sundry Debtor'!D534="","",'Sundry Debtor'!D534)</f>
        <v/>
      </c>
      <c r="E528" s="34" t="str">
        <f>IF('Sundry Debtor'!F534="","",'Sundry Debtor'!F534)</f>
        <v/>
      </c>
      <c r="F528" s="98" t="str">
        <f>IF('Sundry Debtor'!I534="","",IF('Sundry Debtor'!J534="D",'Sundry Debtor'!I534,""))</f>
        <v/>
      </c>
      <c r="G528" s="98" t="str">
        <f>IF('Sundry Debtor'!I534="","",IF('Sundry Debtor'!J534="C",'Sundry Debtor'!I534,""))</f>
        <v/>
      </c>
      <c r="H528" s="34" t="str">
        <f t="shared" si="21"/>
        <v/>
      </c>
      <c r="I528" s="34" t="str">
        <f t="shared" si="22"/>
        <v/>
      </c>
      <c r="J528" s="34"/>
      <c r="K528" s="29" t="str">
        <f>IF('Sundry Debtor'!K534="","",CONCATENATE('Sundry Debtor'!K534," ",'Sundry Debtor'!O534))</f>
        <v/>
      </c>
    </row>
    <row r="529" spans="1:11" x14ac:dyDescent="0.2">
      <c r="A529" s="35" t="str">
        <f>IF('Sundry Debtor'!G535="","",'Sundry Debtor'!G535)</f>
        <v/>
      </c>
      <c r="B529" s="35" t="str">
        <f>IF('Sundry Debtor'!C535="","",IF('Sundry Debtor'!G535&lt;70000,'Sundry Debtor'!C535,""))</f>
        <v/>
      </c>
      <c r="C529" s="34" t="str">
        <f>IF('Sundry Debtor'!C535="","",IF('Sundry Debtor'!G535&gt;69999,'Sundry Debtor'!C535,""))</f>
        <v/>
      </c>
      <c r="D529" s="34" t="str">
        <f>IF('Sundry Debtor'!D535="","",'Sundry Debtor'!D535)</f>
        <v/>
      </c>
      <c r="E529" s="34" t="str">
        <f>IF('Sundry Debtor'!F535="","",'Sundry Debtor'!F535)</f>
        <v/>
      </c>
      <c r="F529" s="98" t="str">
        <f>IF('Sundry Debtor'!I535="","",IF('Sundry Debtor'!J535="D",'Sundry Debtor'!I535,""))</f>
        <v/>
      </c>
      <c r="G529" s="98" t="str">
        <f>IF('Sundry Debtor'!I535="","",IF('Sundry Debtor'!J535="C",'Sundry Debtor'!I535,""))</f>
        <v/>
      </c>
      <c r="H529" s="34" t="str">
        <f t="shared" si="21"/>
        <v/>
      </c>
      <c r="I529" s="34" t="str">
        <f t="shared" si="22"/>
        <v/>
      </c>
      <c r="J529" s="34"/>
      <c r="K529" s="29" t="str">
        <f>IF('Sundry Debtor'!K535="","",CONCATENATE('Sundry Debtor'!K535," ",'Sundry Debtor'!O535))</f>
        <v/>
      </c>
    </row>
    <row r="530" spans="1:11" x14ac:dyDescent="0.2">
      <c r="A530" s="35" t="str">
        <f>IF('Sundry Debtor'!G536="","",'Sundry Debtor'!G536)</f>
        <v/>
      </c>
      <c r="B530" s="35" t="str">
        <f>IF('Sundry Debtor'!C536="","",IF('Sundry Debtor'!G536&lt;70000,'Sundry Debtor'!C536,""))</f>
        <v/>
      </c>
      <c r="C530" s="34" t="str">
        <f>IF('Sundry Debtor'!C536="","",IF('Sundry Debtor'!G536&gt;69999,'Sundry Debtor'!C536,""))</f>
        <v/>
      </c>
      <c r="D530" s="34" t="str">
        <f>IF('Sundry Debtor'!D536="","",'Sundry Debtor'!D536)</f>
        <v/>
      </c>
      <c r="E530" s="34" t="str">
        <f>IF('Sundry Debtor'!F536="","",'Sundry Debtor'!F536)</f>
        <v/>
      </c>
      <c r="F530" s="98" t="str">
        <f>IF('Sundry Debtor'!I536="","",IF('Sundry Debtor'!J536="D",'Sundry Debtor'!I536,""))</f>
        <v/>
      </c>
      <c r="G530" s="98" t="str">
        <f>IF('Sundry Debtor'!I536="","",IF('Sundry Debtor'!J536="C",'Sundry Debtor'!I536,""))</f>
        <v/>
      </c>
      <c r="H530" s="34" t="str">
        <f t="shared" si="21"/>
        <v/>
      </c>
      <c r="I530" s="34" t="str">
        <f t="shared" si="22"/>
        <v/>
      </c>
      <c r="J530" s="34"/>
      <c r="K530" s="29" t="str">
        <f>IF('Sundry Debtor'!K536="","",CONCATENATE('Sundry Debtor'!K536," ",'Sundry Debtor'!O536))</f>
        <v/>
      </c>
    </row>
    <row r="531" spans="1:11" x14ac:dyDescent="0.2">
      <c r="A531" s="35" t="str">
        <f>IF('Sundry Debtor'!G537="","",'Sundry Debtor'!G537)</f>
        <v/>
      </c>
      <c r="B531" s="35" t="str">
        <f>IF('Sundry Debtor'!C537="","",IF('Sundry Debtor'!G537&lt;70000,'Sundry Debtor'!C537,""))</f>
        <v/>
      </c>
      <c r="C531" s="34" t="str">
        <f>IF('Sundry Debtor'!C537="","",IF('Sundry Debtor'!G537&gt;69999,'Sundry Debtor'!C537,""))</f>
        <v/>
      </c>
      <c r="D531" s="34" t="str">
        <f>IF('Sundry Debtor'!D537="","",'Sundry Debtor'!D537)</f>
        <v/>
      </c>
      <c r="E531" s="34" t="str">
        <f>IF('Sundry Debtor'!F537="","",'Sundry Debtor'!F537)</f>
        <v/>
      </c>
      <c r="F531" s="98" t="str">
        <f>IF('Sundry Debtor'!I537="","",IF('Sundry Debtor'!J537="D",'Sundry Debtor'!I537,""))</f>
        <v/>
      </c>
      <c r="G531" s="98" t="str">
        <f>IF('Sundry Debtor'!I537="","",IF('Sundry Debtor'!J537="C",'Sundry Debtor'!I537,""))</f>
        <v/>
      </c>
      <c r="H531" s="34" t="str">
        <f t="shared" si="21"/>
        <v/>
      </c>
      <c r="I531" s="34" t="str">
        <f t="shared" si="22"/>
        <v/>
      </c>
      <c r="J531" s="34"/>
      <c r="K531" s="29" t="str">
        <f>IF('Sundry Debtor'!K537="","",CONCATENATE('Sundry Debtor'!K537," ",'Sundry Debtor'!O537))</f>
        <v/>
      </c>
    </row>
    <row r="532" spans="1:11" x14ac:dyDescent="0.2">
      <c r="A532" s="35" t="str">
        <f>IF('Sundry Debtor'!G538="","",'Sundry Debtor'!G538)</f>
        <v/>
      </c>
      <c r="B532" s="35" t="str">
        <f>IF('Sundry Debtor'!C538="","",IF('Sundry Debtor'!G538&lt;70000,'Sundry Debtor'!C538,""))</f>
        <v/>
      </c>
      <c r="C532" s="34" t="str">
        <f>IF('Sundry Debtor'!C538="","",IF('Sundry Debtor'!G538&gt;69999,'Sundry Debtor'!C538,""))</f>
        <v/>
      </c>
      <c r="D532" s="34" t="str">
        <f>IF('Sundry Debtor'!D538="","",'Sundry Debtor'!D538)</f>
        <v/>
      </c>
      <c r="E532" s="34" t="str">
        <f>IF('Sundry Debtor'!F538="","",'Sundry Debtor'!F538)</f>
        <v/>
      </c>
      <c r="F532" s="98" t="str">
        <f>IF('Sundry Debtor'!I538="","",IF('Sundry Debtor'!J538="D",'Sundry Debtor'!I538,""))</f>
        <v/>
      </c>
      <c r="G532" s="98" t="str">
        <f>IF('Sundry Debtor'!I538="","",IF('Sundry Debtor'!J538="C",'Sundry Debtor'!I538,""))</f>
        <v/>
      </c>
      <c r="H532" s="34" t="str">
        <f t="shared" si="21"/>
        <v/>
      </c>
      <c r="I532" s="34" t="str">
        <f t="shared" si="22"/>
        <v/>
      </c>
      <c r="J532" s="34"/>
      <c r="K532" s="29" t="str">
        <f>IF('Sundry Debtor'!K538="","",CONCATENATE('Sundry Debtor'!K538," ",'Sundry Debtor'!O538))</f>
        <v/>
      </c>
    </row>
    <row r="533" spans="1:11" x14ac:dyDescent="0.2">
      <c r="A533" s="35" t="str">
        <f>IF('Sundry Debtor'!G539="","",'Sundry Debtor'!G539)</f>
        <v/>
      </c>
      <c r="B533" s="35" t="str">
        <f>IF('Sundry Debtor'!C539="","",IF('Sundry Debtor'!G539&lt;70000,'Sundry Debtor'!C539,""))</f>
        <v/>
      </c>
      <c r="C533" s="34" t="str">
        <f>IF('Sundry Debtor'!C539="","",IF('Sundry Debtor'!G539&gt;69999,'Sundry Debtor'!C539,""))</f>
        <v/>
      </c>
      <c r="D533" s="34" t="str">
        <f>IF('Sundry Debtor'!D539="","",'Sundry Debtor'!D539)</f>
        <v/>
      </c>
      <c r="E533" s="34" t="str">
        <f>IF('Sundry Debtor'!F539="","",'Sundry Debtor'!F539)</f>
        <v/>
      </c>
      <c r="F533" s="98" t="str">
        <f>IF('Sundry Debtor'!I539="","",IF('Sundry Debtor'!J539="D",'Sundry Debtor'!I539,""))</f>
        <v/>
      </c>
      <c r="G533" s="98" t="str">
        <f>IF('Sundry Debtor'!I539="","",IF('Sundry Debtor'!J539="C",'Sundry Debtor'!I539,""))</f>
        <v/>
      </c>
      <c r="H533" s="34" t="str">
        <f t="shared" si="21"/>
        <v/>
      </c>
      <c r="I533" s="34" t="str">
        <f t="shared" si="22"/>
        <v/>
      </c>
      <c r="J533" s="34"/>
      <c r="K533" s="29" t="str">
        <f>IF('Sundry Debtor'!K539="","",CONCATENATE('Sundry Debtor'!K539," ",'Sundry Debtor'!O539))</f>
        <v/>
      </c>
    </row>
    <row r="534" spans="1:11" x14ac:dyDescent="0.2">
      <c r="A534" s="35" t="str">
        <f>IF('Sundry Debtor'!G540="","",'Sundry Debtor'!G540)</f>
        <v/>
      </c>
      <c r="B534" s="35" t="str">
        <f>IF('Sundry Debtor'!C540="","",IF('Sundry Debtor'!G540&lt;70000,'Sundry Debtor'!C540,""))</f>
        <v/>
      </c>
      <c r="C534" s="34" t="str">
        <f>IF('Sundry Debtor'!C540="","",IF('Sundry Debtor'!G540&gt;69999,'Sundry Debtor'!C540,""))</f>
        <v/>
      </c>
      <c r="D534" s="34" t="str">
        <f>IF('Sundry Debtor'!D540="","",'Sundry Debtor'!D540)</f>
        <v/>
      </c>
      <c r="E534" s="34" t="str">
        <f>IF('Sundry Debtor'!F540="","",'Sundry Debtor'!F540)</f>
        <v/>
      </c>
      <c r="F534" s="98" t="str">
        <f>IF('Sundry Debtor'!I540="","",IF('Sundry Debtor'!J540="D",'Sundry Debtor'!I540,""))</f>
        <v/>
      </c>
      <c r="G534" s="98" t="str">
        <f>IF('Sundry Debtor'!I540="","",IF('Sundry Debtor'!J540="C",'Sundry Debtor'!I540,""))</f>
        <v/>
      </c>
      <c r="H534" s="34" t="str">
        <f t="shared" si="21"/>
        <v/>
      </c>
      <c r="I534" s="34" t="str">
        <f t="shared" si="22"/>
        <v/>
      </c>
      <c r="J534" s="34"/>
      <c r="K534" s="29" t="str">
        <f>IF('Sundry Debtor'!K540="","",CONCATENATE('Sundry Debtor'!K540," ",'Sundry Debtor'!O540))</f>
        <v/>
      </c>
    </row>
    <row r="535" spans="1:11" x14ac:dyDescent="0.2">
      <c r="A535" s="35" t="str">
        <f>IF('Sundry Debtor'!G541="","",'Sundry Debtor'!G541)</f>
        <v/>
      </c>
      <c r="B535" s="35" t="str">
        <f>IF('Sundry Debtor'!C541="","",IF('Sundry Debtor'!G541&lt;70000,'Sundry Debtor'!C541,""))</f>
        <v/>
      </c>
      <c r="C535" s="34" t="str">
        <f>IF('Sundry Debtor'!C541="","",IF('Sundry Debtor'!G541&gt;69999,'Sundry Debtor'!C541,""))</f>
        <v/>
      </c>
      <c r="D535" s="34" t="str">
        <f>IF('Sundry Debtor'!D541="","",'Sundry Debtor'!D541)</f>
        <v/>
      </c>
      <c r="E535" s="34" t="str">
        <f>IF('Sundry Debtor'!F541="","",'Sundry Debtor'!F541)</f>
        <v/>
      </c>
      <c r="F535" s="98" t="str">
        <f>IF('Sundry Debtor'!I541="","",IF('Sundry Debtor'!J541="D",'Sundry Debtor'!I541,""))</f>
        <v/>
      </c>
      <c r="G535" s="98" t="str">
        <f>IF('Sundry Debtor'!I541="","",IF('Sundry Debtor'!J541="C",'Sundry Debtor'!I541,""))</f>
        <v/>
      </c>
      <c r="H535" s="34" t="str">
        <f t="shared" si="21"/>
        <v/>
      </c>
      <c r="I535" s="34" t="str">
        <f t="shared" si="22"/>
        <v/>
      </c>
      <c r="J535" s="34"/>
      <c r="K535" s="29" t="str">
        <f>IF('Sundry Debtor'!K541="","",CONCATENATE('Sundry Debtor'!K541," ",'Sundry Debtor'!O541))</f>
        <v/>
      </c>
    </row>
    <row r="536" spans="1:11" x14ac:dyDescent="0.2">
      <c r="A536" s="35" t="str">
        <f>IF('Sundry Debtor'!G542="","",'Sundry Debtor'!G542)</f>
        <v/>
      </c>
      <c r="B536" s="35" t="str">
        <f>IF('Sundry Debtor'!C542="","",IF('Sundry Debtor'!G542&lt;70000,'Sundry Debtor'!C542,""))</f>
        <v/>
      </c>
      <c r="C536" s="34" t="str">
        <f>IF('Sundry Debtor'!C542="","",IF('Sundry Debtor'!G542&gt;69999,'Sundry Debtor'!C542,""))</f>
        <v/>
      </c>
      <c r="D536" s="34" t="str">
        <f>IF('Sundry Debtor'!D542="","",'Sundry Debtor'!D542)</f>
        <v/>
      </c>
      <c r="E536" s="34" t="str">
        <f>IF('Sundry Debtor'!F542="","",'Sundry Debtor'!F542)</f>
        <v/>
      </c>
      <c r="F536" s="98" t="str">
        <f>IF('Sundry Debtor'!I542="","",IF('Sundry Debtor'!J542="D",'Sundry Debtor'!I542,""))</f>
        <v/>
      </c>
      <c r="G536" s="98" t="str">
        <f>IF('Sundry Debtor'!I542="","",IF('Sundry Debtor'!J542="C",'Sundry Debtor'!I542,""))</f>
        <v/>
      </c>
      <c r="H536" s="34" t="str">
        <f t="shared" si="21"/>
        <v/>
      </c>
      <c r="I536" s="34" t="str">
        <f t="shared" si="22"/>
        <v/>
      </c>
      <c r="J536" s="34"/>
      <c r="K536" s="29" t="str">
        <f>IF('Sundry Debtor'!K542="","",CONCATENATE('Sundry Debtor'!K542," ",'Sundry Debtor'!O542))</f>
        <v/>
      </c>
    </row>
    <row r="537" spans="1:11" x14ac:dyDescent="0.2">
      <c r="A537" s="35" t="str">
        <f>IF('Sundry Debtor'!G543="","",'Sundry Debtor'!G543)</f>
        <v/>
      </c>
      <c r="B537" s="35" t="str">
        <f>IF('Sundry Debtor'!C543="","",IF('Sundry Debtor'!G543&lt;70000,'Sundry Debtor'!C543,""))</f>
        <v/>
      </c>
      <c r="C537" s="34" t="str">
        <f>IF('Sundry Debtor'!C543="","",IF('Sundry Debtor'!G543&gt;69999,'Sundry Debtor'!C543,""))</f>
        <v/>
      </c>
      <c r="D537" s="34" t="str">
        <f>IF('Sundry Debtor'!D543="","",'Sundry Debtor'!D543)</f>
        <v/>
      </c>
      <c r="E537" s="34" t="str">
        <f>IF('Sundry Debtor'!F543="","",'Sundry Debtor'!F543)</f>
        <v/>
      </c>
      <c r="F537" s="98" t="str">
        <f>IF('Sundry Debtor'!I543="","",IF('Sundry Debtor'!J543="D",'Sundry Debtor'!I543,""))</f>
        <v/>
      </c>
      <c r="G537" s="98" t="str">
        <f>IF('Sundry Debtor'!I543="","",IF('Sundry Debtor'!J543="C",'Sundry Debtor'!I543,""))</f>
        <v/>
      </c>
      <c r="H537" s="34" t="str">
        <f t="shared" si="21"/>
        <v/>
      </c>
      <c r="I537" s="34" t="str">
        <f t="shared" si="22"/>
        <v/>
      </c>
      <c r="J537" s="34"/>
      <c r="K537" s="29" t="str">
        <f>IF('Sundry Debtor'!K543="","",CONCATENATE('Sundry Debtor'!K543," ",'Sundry Debtor'!O543))</f>
        <v/>
      </c>
    </row>
    <row r="538" spans="1:11" x14ac:dyDescent="0.2">
      <c r="A538" s="35" t="str">
        <f>IF('Sundry Debtor'!G544="","",'Sundry Debtor'!G544)</f>
        <v/>
      </c>
      <c r="B538" s="35" t="str">
        <f>IF('Sundry Debtor'!C544="","",IF('Sundry Debtor'!G544&lt;70000,'Sundry Debtor'!C544,""))</f>
        <v/>
      </c>
      <c r="C538" s="34" t="str">
        <f>IF('Sundry Debtor'!C544="","",IF('Sundry Debtor'!G544&gt;69999,'Sundry Debtor'!C544,""))</f>
        <v/>
      </c>
      <c r="D538" s="34" t="str">
        <f>IF('Sundry Debtor'!D544="","",'Sundry Debtor'!D544)</f>
        <v/>
      </c>
      <c r="E538" s="34" t="str">
        <f>IF('Sundry Debtor'!F544="","",'Sundry Debtor'!F544)</f>
        <v/>
      </c>
      <c r="F538" s="98" t="str">
        <f>IF('Sundry Debtor'!I544="","",IF('Sundry Debtor'!J544="D",'Sundry Debtor'!I544,""))</f>
        <v/>
      </c>
      <c r="G538" s="98" t="str">
        <f>IF('Sundry Debtor'!I544="","",IF('Sundry Debtor'!J544="C",'Sundry Debtor'!I544,""))</f>
        <v/>
      </c>
      <c r="H538" s="34" t="str">
        <f t="shared" ref="H538:H601" si="23">IF(A538="","",IF(OR(A538=96030,A538=96040),"AN",IF(A538=80061,"VN",IF(LEFT(A538,1)="7","AN",IF(LEFT(A538,1)="8","AN","VN")))))</f>
        <v/>
      </c>
      <c r="I538" s="34" t="str">
        <f t="shared" ref="I538:I601" si="24">IF(A538="","",1000)</f>
        <v/>
      </c>
      <c r="J538" s="34"/>
      <c r="K538" s="29" t="str">
        <f>IF('Sundry Debtor'!K544="","",CONCATENATE('Sundry Debtor'!K544," ",'Sundry Debtor'!O544))</f>
        <v/>
      </c>
    </row>
    <row r="539" spans="1:11" x14ac:dyDescent="0.2">
      <c r="A539" s="35" t="str">
        <f>IF('Sundry Debtor'!G545="","",'Sundry Debtor'!G545)</f>
        <v/>
      </c>
      <c r="B539" s="35" t="str">
        <f>IF('Sundry Debtor'!C545="","",IF('Sundry Debtor'!G545&lt;70000,'Sundry Debtor'!C545,""))</f>
        <v/>
      </c>
      <c r="C539" s="34" t="str">
        <f>IF('Sundry Debtor'!C545="","",IF('Sundry Debtor'!G545&gt;69999,'Sundry Debtor'!C545,""))</f>
        <v/>
      </c>
      <c r="D539" s="34" t="str">
        <f>IF('Sundry Debtor'!D545="","",'Sundry Debtor'!D545)</f>
        <v/>
      </c>
      <c r="E539" s="34" t="str">
        <f>IF('Sundry Debtor'!F545="","",'Sundry Debtor'!F545)</f>
        <v/>
      </c>
      <c r="F539" s="98" t="str">
        <f>IF('Sundry Debtor'!I545="","",IF('Sundry Debtor'!J545="D",'Sundry Debtor'!I545,""))</f>
        <v/>
      </c>
      <c r="G539" s="98" t="str">
        <f>IF('Sundry Debtor'!I545="","",IF('Sundry Debtor'!J545="C",'Sundry Debtor'!I545,""))</f>
        <v/>
      </c>
      <c r="H539" s="34" t="str">
        <f t="shared" si="23"/>
        <v/>
      </c>
      <c r="I539" s="34" t="str">
        <f t="shared" si="24"/>
        <v/>
      </c>
      <c r="J539" s="34"/>
      <c r="K539" s="29" t="str">
        <f>IF('Sundry Debtor'!K545="","",CONCATENATE('Sundry Debtor'!K545," ",'Sundry Debtor'!O545))</f>
        <v/>
      </c>
    </row>
    <row r="540" spans="1:11" x14ac:dyDescent="0.2">
      <c r="A540" s="35" t="str">
        <f>IF('Sundry Debtor'!G546="","",'Sundry Debtor'!G546)</f>
        <v/>
      </c>
      <c r="B540" s="35" t="str">
        <f>IF('Sundry Debtor'!C546="","",IF('Sundry Debtor'!G546&lt;70000,'Sundry Debtor'!C546,""))</f>
        <v/>
      </c>
      <c r="C540" s="34" t="str">
        <f>IF('Sundry Debtor'!C546="","",IF('Sundry Debtor'!G546&gt;69999,'Sundry Debtor'!C546,""))</f>
        <v/>
      </c>
      <c r="D540" s="34" t="str">
        <f>IF('Sundry Debtor'!D546="","",'Sundry Debtor'!D546)</f>
        <v/>
      </c>
      <c r="E540" s="34" t="str">
        <f>IF('Sundry Debtor'!F546="","",'Sundry Debtor'!F546)</f>
        <v/>
      </c>
      <c r="F540" s="98" t="str">
        <f>IF('Sundry Debtor'!I546="","",IF('Sundry Debtor'!J546="D",'Sundry Debtor'!I546,""))</f>
        <v/>
      </c>
      <c r="G540" s="98" t="str">
        <f>IF('Sundry Debtor'!I546="","",IF('Sundry Debtor'!J546="C",'Sundry Debtor'!I546,""))</f>
        <v/>
      </c>
      <c r="H540" s="34" t="str">
        <f t="shared" si="23"/>
        <v/>
      </c>
      <c r="I540" s="34" t="str">
        <f t="shared" si="24"/>
        <v/>
      </c>
      <c r="J540" s="34"/>
      <c r="K540" s="29" t="str">
        <f>IF('Sundry Debtor'!K546="","",CONCATENATE('Sundry Debtor'!K546," ",'Sundry Debtor'!O546))</f>
        <v/>
      </c>
    </row>
    <row r="541" spans="1:11" x14ac:dyDescent="0.2">
      <c r="A541" s="35" t="str">
        <f>IF('Sundry Debtor'!G547="","",'Sundry Debtor'!G547)</f>
        <v/>
      </c>
      <c r="B541" s="35" t="str">
        <f>IF('Sundry Debtor'!C547="","",IF('Sundry Debtor'!G547&lt;70000,'Sundry Debtor'!C547,""))</f>
        <v/>
      </c>
      <c r="C541" s="34" t="str">
        <f>IF('Sundry Debtor'!C547="","",IF('Sundry Debtor'!G547&gt;69999,'Sundry Debtor'!C547,""))</f>
        <v/>
      </c>
      <c r="D541" s="34" t="str">
        <f>IF('Sundry Debtor'!D547="","",'Sundry Debtor'!D547)</f>
        <v/>
      </c>
      <c r="E541" s="34" t="str">
        <f>IF('Sundry Debtor'!F547="","",'Sundry Debtor'!F547)</f>
        <v/>
      </c>
      <c r="F541" s="98" t="str">
        <f>IF('Sundry Debtor'!I547="","",IF('Sundry Debtor'!J547="D",'Sundry Debtor'!I547,""))</f>
        <v/>
      </c>
      <c r="G541" s="98" t="str">
        <f>IF('Sundry Debtor'!I547="","",IF('Sundry Debtor'!J547="C",'Sundry Debtor'!I547,""))</f>
        <v/>
      </c>
      <c r="H541" s="34" t="str">
        <f t="shared" si="23"/>
        <v/>
      </c>
      <c r="I541" s="34" t="str">
        <f t="shared" si="24"/>
        <v/>
      </c>
      <c r="J541" s="34"/>
      <c r="K541" s="29" t="str">
        <f>IF('Sundry Debtor'!K547="","",CONCATENATE('Sundry Debtor'!K547," ",'Sundry Debtor'!O547))</f>
        <v/>
      </c>
    </row>
    <row r="542" spans="1:11" x14ac:dyDescent="0.2">
      <c r="A542" s="35" t="str">
        <f>IF('Sundry Debtor'!G548="","",'Sundry Debtor'!G548)</f>
        <v/>
      </c>
      <c r="B542" s="35" t="str">
        <f>IF('Sundry Debtor'!C548="","",IF('Sundry Debtor'!G548&lt;70000,'Sundry Debtor'!C548,""))</f>
        <v/>
      </c>
      <c r="C542" s="34" t="str">
        <f>IF('Sundry Debtor'!C548="","",IF('Sundry Debtor'!G548&gt;69999,'Sundry Debtor'!C548,""))</f>
        <v/>
      </c>
      <c r="D542" s="34" t="str">
        <f>IF('Sundry Debtor'!D548="","",'Sundry Debtor'!D548)</f>
        <v/>
      </c>
      <c r="E542" s="34" t="str">
        <f>IF('Sundry Debtor'!F548="","",'Sundry Debtor'!F548)</f>
        <v/>
      </c>
      <c r="F542" s="98" t="str">
        <f>IF('Sundry Debtor'!I548="","",IF('Sundry Debtor'!J548="D",'Sundry Debtor'!I548,""))</f>
        <v/>
      </c>
      <c r="G542" s="98" t="str">
        <f>IF('Sundry Debtor'!I548="","",IF('Sundry Debtor'!J548="C",'Sundry Debtor'!I548,""))</f>
        <v/>
      </c>
      <c r="H542" s="34" t="str">
        <f t="shared" si="23"/>
        <v/>
      </c>
      <c r="I542" s="34" t="str">
        <f t="shared" si="24"/>
        <v/>
      </c>
      <c r="J542" s="34"/>
      <c r="K542" s="29" t="str">
        <f>IF('Sundry Debtor'!K548="","",CONCATENATE('Sundry Debtor'!K548," ",'Sundry Debtor'!O548))</f>
        <v/>
      </c>
    </row>
    <row r="543" spans="1:11" x14ac:dyDescent="0.2">
      <c r="A543" s="35" t="str">
        <f>IF('Sundry Debtor'!G549="","",'Sundry Debtor'!G549)</f>
        <v/>
      </c>
      <c r="B543" s="35" t="str">
        <f>IF('Sundry Debtor'!C549="","",IF('Sundry Debtor'!G549&lt;70000,'Sundry Debtor'!C549,""))</f>
        <v/>
      </c>
      <c r="C543" s="34" t="str">
        <f>IF('Sundry Debtor'!C549="","",IF('Sundry Debtor'!G549&gt;69999,'Sundry Debtor'!C549,""))</f>
        <v/>
      </c>
      <c r="D543" s="34" t="str">
        <f>IF('Sundry Debtor'!D549="","",'Sundry Debtor'!D549)</f>
        <v/>
      </c>
      <c r="E543" s="34" t="str">
        <f>IF('Sundry Debtor'!F549="","",'Sundry Debtor'!F549)</f>
        <v/>
      </c>
      <c r="F543" s="98" t="str">
        <f>IF('Sundry Debtor'!I549="","",IF('Sundry Debtor'!J549="D",'Sundry Debtor'!I549,""))</f>
        <v/>
      </c>
      <c r="G543" s="98" t="str">
        <f>IF('Sundry Debtor'!I549="","",IF('Sundry Debtor'!J549="C",'Sundry Debtor'!I549,""))</f>
        <v/>
      </c>
      <c r="H543" s="34" t="str">
        <f t="shared" si="23"/>
        <v/>
      </c>
      <c r="I543" s="34" t="str">
        <f t="shared" si="24"/>
        <v/>
      </c>
      <c r="J543" s="34"/>
      <c r="K543" s="29" t="str">
        <f>IF('Sundry Debtor'!K549="","",CONCATENATE('Sundry Debtor'!K549," ",'Sundry Debtor'!O549))</f>
        <v/>
      </c>
    </row>
    <row r="544" spans="1:11" x14ac:dyDescent="0.2">
      <c r="A544" s="35" t="str">
        <f>IF('Sundry Debtor'!G550="","",'Sundry Debtor'!G550)</f>
        <v/>
      </c>
      <c r="B544" s="35" t="str">
        <f>IF('Sundry Debtor'!C550="","",IF('Sundry Debtor'!G550&lt;70000,'Sundry Debtor'!C550,""))</f>
        <v/>
      </c>
      <c r="C544" s="34" t="str">
        <f>IF('Sundry Debtor'!C550="","",IF('Sundry Debtor'!G550&gt;69999,'Sundry Debtor'!C550,""))</f>
        <v/>
      </c>
      <c r="D544" s="34" t="str">
        <f>IF('Sundry Debtor'!D550="","",'Sundry Debtor'!D550)</f>
        <v/>
      </c>
      <c r="E544" s="34" t="str">
        <f>IF('Sundry Debtor'!F550="","",'Sundry Debtor'!F550)</f>
        <v/>
      </c>
      <c r="F544" s="98" t="str">
        <f>IF('Sundry Debtor'!I550="","",IF('Sundry Debtor'!J550="D",'Sundry Debtor'!I550,""))</f>
        <v/>
      </c>
      <c r="G544" s="98" t="str">
        <f>IF('Sundry Debtor'!I550="","",IF('Sundry Debtor'!J550="C",'Sundry Debtor'!I550,""))</f>
        <v/>
      </c>
      <c r="H544" s="34" t="str">
        <f t="shared" si="23"/>
        <v/>
      </c>
      <c r="I544" s="34" t="str">
        <f t="shared" si="24"/>
        <v/>
      </c>
      <c r="J544" s="34"/>
      <c r="K544" s="29" t="str">
        <f>IF('Sundry Debtor'!K550="","",CONCATENATE('Sundry Debtor'!K550," ",'Sundry Debtor'!O550))</f>
        <v/>
      </c>
    </row>
    <row r="545" spans="1:11" x14ac:dyDescent="0.2">
      <c r="A545" s="35" t="str">
        <f>IF('Sundry Debtor'!G551="","",'Sundry Debtor'!G551)</f>
        <v/>
      </c>
      <c r="B545" s="35" t="str">
        <f>IF('Sundry Debtor'!C551="","",IF('Sundry Debtor'!G551&lt;70000,'Sundry Debtor'!C551,""))</f>
        <v/>
      </c>
      <c r="C545" s="34" t="str">
        <f>IF('Sundry Debtor'!C551="","",IF('Sundry Debtor'!G551&gt;69999,'Sundry Debtor'!C551,""))</f>
        <v/>
      </c>
      <c r="D545" s="34" t="str">
        <f>IF('Sundry Debtor'!D551="","",'Sundry Debtor'!D551)</f>
        <v/>
      </c>
      <c r="E545" s="34" t="str">
        <f>IF('Sundry Debtor'!F551="","",'Sundry Debtor'!F551)</f>
        <v/>
      </c>
      <c r="F545" s="98" t="str">
        <f>IF('Sundry Debtor'!I551="","",IF('Sundry Debtor'!J551="D",'Sundry Debtor'!I551,""))</f>
        <v/>
      </c>
      <c r="G545" s="98" t="str">
        <f>IF('Sundry Debtor'!I551="","",IF('Sundry Debtor'!J551="C",'Sundry Debtor'!I551,""))</f>
        <v/>
      </c>
      <c r="H545" s="34" t="str">
        <f t="shared" si="23"/>
        <v/>
      </c>
      <c r="I545" s="34" t="str">
        <f t="shared" si="24"/>
        <v/>
      </c>
      <c r="J545" s="34"/>
      <c r="K545" s="29" t="str">
        <f>IF('Sundry Debtor'!K551="","",CONCATENATE('Sundry Debtor'!K551," ",'Sundry Debtor'!O551))</f>
        <v/>
      </c>
    </row>
    <row r="546" spans="1:11" x14ac:dyDescent="0.2">
      <c r="A546" s="35" t="str">
        <f>IF('Sundry Debtor'!G552="","",'Sundry Debtor'!G552)</f>
        <v/>
      </c>
      <c r="B546" s="35" t="str">
        <f>IF('Sundry Debtor'!C552="","",IF('Sundry Debtor'!G552&lt;70000,'Sundry Debtor'!C552,""))</f>
        <v/>
      </c>
      <c r="C546" s="34" t="str">
        <f>IF('Sundry Debtor'!C552="","",IF('Sundry Debtor'!G552&gt;69999,'Sundry Debtor'!C552,""))</f>
        <v/>
      </c>
      <c r="D546" s="34" t="str">
        <f>IF('Sundry Debtor'!D552="","",'Sundry Debtor'!D552)</f>
        <v/>
      </c>
      <c r="E546" s="34" t="str">
        <f>IF('Sundry Debtor'!F552="","",'Sundry Debtor'!F552)</f>
        <v/>
      </c>
      <c r="F546" s="98" t="str">
        <f>IF('Sundry Debtor'!I552="","",IF('Sundry Debtor'!J552="D",'Sundry Debtor'!I552,""))</f>
        <v/>
      </c>
      <c r="G546" s="98" t="str">
        <f>IF('Sundry Debtor'!I552="","",IF('Sundry Debtor'!J552="C",'Sundry Debtor'!I552,""))</f>
        <v/>
      </c>
      <c r="H546" s="34" t="str">
        <f t="shared" si="23"/>
        <v/>
      </c>
      <c r="I546" s="34" t="str">
        <f t="shared" si="24"/>
        <v/>
      </c>
      <c r="J546" s="34"/>
      <c r="K546" s="29" t="str">
        <f>IF('Sundry Debtor'!K552="","",CONCATENATE('Sundry Debtor'!K552," ",'Sundry Debtor'!O552))</f>
        <v/>
      </c>
    </row>
    <row r="547" spans="1:11" x14ac:dyDescent="0.2">
      <c r="A547" s="35" t="str">
        <f>IF('Sundry Debtor'!G553="","",'Sundry Debtor'!G553)</f>
        <v/>
      </c>
      <c r="B547" s="35" t="str">
        <f>IF('Sundry Debtor'!C553="","",IF('Sundry Debtor'!G553&lt;70000,'Sundry Debtor'!C553,""))</f>
        <v/>
      </c>
      <c r="C547" s="34" t="str">
        <f>IF('Sundry Debtor'!C553="","",IF('Sundry Debtor'!G553&gt;69999,'Sundry Debtor'!C553,""))</f>
        <v/>
      </c>
      <c r="D547" s="34" t="str">
        <f>IF('Sundry Debtor'!D553="","",'Sundry Debtor'!D553)</f>
        <v/>
      </c>
      <c r="E547" s="34" t="str">
        <f>IF('Sundry Debtor'!F553="","",'Sundry Debtor'!F553)</f>
        <v/>
      </c>
      <c r="F547" s="98" t="str">
        <f>IF('Sundry Debtor'!I553="","",IF('Sundry Debtor'!J553="D",'Sundry Debtor'!I553,""))</f>
        <v/>
      </c>
      <c r="G547" s="98" t="str">
        <f>IF('Sundry Debtor'!I553="","",IF('Sundry Debtor'!J553="C",'Sundry Debtor'!I553,""))</f>
        <v/>
      </c>
      <c r="H547" s="34" t="str">
        <f t="shared" si="23"/>
        <v/>
      </c>
      <c r="I547" s="34" t="str">
        <f t="shared" si="24"/>
        <v/>
      </c>
      <c r="J547" s="34"/>
      <c r="K547" s="29" t="str">
        <f>IF('Sundry Debtor'!K553="","",CONCATENATE('Sundry Debtor'!K553," ",'Sundry Debtor'!O553))</f>
        <v/>
      </c>
    </row>
    <row r="548" spans="1:11" x14ac:dyDescent="0.2">
      <c r="A548" s="35" t="str">
        <f>IF('Sundry Debtor'!G554="","",'Sundry Debtor'!G554)</f>
        <v/>
      </c>
      <c r="B548" s="35" t="str">
        <f>IF('Sundry Debtor'!C554="","",IF('Sundry Debtor'!G554&lt;70000,'Sundry Debtor'!C554,""))</f>
        <v/>
      </c>
      <c r="C548" s="34" t="str">
        <f>IF('Sundry Debtor'!C554="","",IF('Sundry Debtor'!G554&gt;69999,'Sundry Debtor'!C554,""))</f>
        <v/>
      </c>
      <c r="D548" s="34" t="str">
        <f>IF('Sundry Debtor'!D554="","",'Sundry Debtor'!D554)</f>
        <v/>
      </c>
      <c r="E548" s="34" t="str">
        <f>IF('Sundry Debtor'!F554="","",'Sundry Debtor'!F554)</f>
        <v/>
      </c>
      <c r="F548" s="98" t="str">
        <f>IF('Sundry Debtor'!I554="","",IF('Sundry Debtor'!J554="D",'Sundry Debtor'!I554,""))</f>
        <v/>
      </c>
      <c r="G548" s="98" t="str">
        <f>IF('Sundry Debtor'!I554="","",IF('Sundry Debtor'!J554="C",'Sundry Debtor'!I554,""))</f>
        <v/>
      </c>
      <c r="H548" s="34" t="str">
        <f t="shared" si="23"/>
        <v/>
      </c>
      <c r="I548" s="34" t="str">
        <f t="shared" si="24"/>
        <v/>
      </c>
      <c r="J548" s="34"/>
      <c r="K548" s="29" t="str">
        <f>IF('Sundry Debtor'!K554="","",CONCATENATE('Sundry Debtor'!K554," ",'Sundry Debtor'!O554))</f>
        <v/>
      </c>
    </row>
    <row r="549" spans="1:11" x14ac:dyDescent="0.2">
      <c r="A549" s="35" t="str">
        <f>IF('Sundry Debtor'!G555="","",'Sundry Debtor'!G555)</f>
        <v/>
      </c>
      <c r="B549" s="35" t="str">
        <f>IF('Sundry Debtor'!C555="","",IF('Sundry Debtor'!G555&lt;70000,'Sundry Debtor'!C555,""))</f>
        <v/>
      </c>
      <c r="C549" s="34" t="str">
        <f>IF('Sundry Debtor'!C555="","",IF('Sundry Debtor'!G555&gt;69999,'Sundry Debtor'!C555,""))</f>
        <v/>
      </c>
      <c r="D549" s="34" t="str">
        <f>IF('Sundry Debtor'!D555="","",'Sundry Debtor'!D555)</f>
        <v/>
      </c>
      <c r="E549" s="34" t="str">
        <f>IF('Sundry Debtor'!F555="","",'Sundry Debtor'!F555)</f>
        <v/>
      </c>
      <c r="F549" s="98" t="str">
        <f>IF('Sundry Debtor'!I555="","",IF('Sundry Debtor'!J555="D",'Sundry Debtor'!I555,""))</f>
        <v/>
      </c>
      <c r="G549" s="98" t="str">
        <f>IF('Sundry Debtor'!I555="","",IF('Sundry Debtor'!J555="C",'Sundry Debtor'!I555,""))</f>
        <v/>
      </c>
      <c r="H549" s="34" t="str">
        <f t="shared" si="23"/>
        <v/>
      </c>
      <c r="I549" s="34" t="str">
        <f t="shared" si="24"/>
        <v/>
      </c>
      <c r="J549" s="34"/>
      <c r="K549" s="29" t="str">
        <f>IF('Sundry Debtor'!K555="","",CONCATENATE('Sundry Debtor'!K555," ",'Sundry Debtor'!O555))</f>
        <v/>
      </c>
    </row>
    <row r="550" spans="1:11" x14ac:dyDescent="0.2">
      <c r="A550" s="35" t="str">
        <f>IF('Sundry Debtor'!G556="","",'Sundry Debtor'!G556)</f>
        <v/>
      </c>
      <c r="B550" s="35" t="str">
        <f>IF('Sundry Debtor'!C556="","",IF('Sundry Debtor'!G556&lt;70000,'Sundry Debtor'!C556,""))</f>
        <v/>
      </c>
      <c r="C550" s="34" t="str">
        <f>IF('Sundry Debtor'!C556="","",IF('Sundry Debtor'!G556&gt;69999,'Sundry Debtor'!C556,""))</f>
        <v/>
      </c>
      <c r="D550" s="34" t="str">
        <f>IF('Sundry Debtor'!D556="","",'Sundry Debtor'!D556)</f>
        <v/>
      </c>
      <c r="E550" s="34" t="str">
        <f>IF('Sundry Debtor'!F556="","",'Sundry Debtor'!F556)</f>
        <v/>
      </c>
      <c r="F550" s="98" t="str">
        <f>IF('Sundry Debtor'!I556="","",IF('Sundry Debtor'!J556="D",'Sundry Debtor'!I556,""))</f>
        <v/>
      </c>
      <c r="G550" s="98" t="str">
        <f>IF('Sundry Debtor'!I556="","",IF('Sundry Debtor'!J556="C",'Sundry Debtor'!I556,""))</f>
        <v/>
      </c>
      <c r="H550" s="34" t="str">
        <f t="shared" si="23"/>
        <v/>
      </c>
      <c r="I550" s="34" t="str">
        <f t="shared" si="24"/>
        <v/>
      </c>
      <c r="J550" s="34"/>
      <c r="K550" s="29" t="str">
        <f>IF('Sundry Debtor'!K556="","",CONCATENATE('Sundry Debtor'!K556," ",'Sundry Debtor'!O556))</f>
        <v/>
      </c>
    </row>
    <row r="551" spans="1:11" x14ac:dyDescent="0.2">
      <c r="A551" s="35" t="str">
        <f>IF('Sundry Debtor'!G557="","",'Sundry Debtor'!G557)</f>
        <v/>
      </c>
      <c r="B551" s="35" t="str">
        <f>IF('Sundry Debtor'!C557="","",IF('Sundry Debtor'!G557&lt;70000,'Sundry Debtor'!C557,""))</f>
        <v/>
      </c>
      <c r="C551" s="34" t="str">
        <f>IF('Sundry Debtor'!C557="","",IF('Sundry Debtor'!G557&gt;69999,'Sundry Debtor'!C557,""))</f>
        <v/>
      </c>
      <c r="D551" s="34" t="str">
        <f>IF('Sundry Debtor'!D557="","",'Sundry Debtor'!D557)</f>
        <v/>
      </c>
      <c r="E551" s="34" t="str">
        <f>IF('Sundry Debtor'!F557="","",'Sundry Debtor'!F557)</f>
        <v/>
      </c>
      <c r="F551" s="98" t="str">
        <f>IF('Sundry Debtor'!I557="","",IF('Sundry Debtor'!J557="D",'Sundry Debtor'!I557,""))</f>
        <v/>
      </c>
      <c r="G551" s="98" t="str">
        <f>IF('Sundry Debtor'!I557="","",IF('Sundry Debtor'!J557="C",'Sundry Debtor'!I557,""))</f>
        <v/>
      </c>
      <c r="H551" s="34" t="str">
        <f t="shared" si="23"/>
        <v/>
      </c>
      <c r="I551" s="34" t="str">
        <f t="shared" si="24"/>
        <v/>
      </c>
      <c r="J551" s="34"/>
      <c r="K551" s="29" t="str">
        <f>IF('Sundry Debtor'!K557="","",CONCATENATE('Sundry Debtor'!K557," ",'Sundry Debtor'!O557))</f>
        <v/>
      </c>
    </row>
    <row r="552" spans="1:11" x14ac:dyDescent="0.2">
      <c r="A552" s="35" t="str">
        <f>IF('Sundry Debtor'!G558="","",'Sundry Debtor'!G558)</f>
        <v/>
      </c>
      <c r="B552" s="35" t="str">
        <f>IF('Sundry Debtor'!C558="","",IF('Sundry Debtor'!G558&lt;70000,'Sundry Debtor'!C558,""))</f>
        <v/>
      </c>
      <c r="C552" s="34" t="str">
        <f>IF('Sundry Debtor'!C558="","",IF('Sundry Debtor'!G558&gt;69999,'Sundry Debtor'!C558,""))</f>
        <v/>
      </c>
      <c r="D552" s="34" t="str">
        <f>IF('Sundry Debtor'!D558="","",'Sundry Debtor'!D558)</f>
        <v/>
      </c>
      <c r="E552" s="34" t="str">
        <f>IF('Sundry Debtor'!F558="","",'Sundry Debtor'!F558)</f>
        <v/>
      </c>
      <c r="F552" s="98" t="str">
        <f>IF('Sundry Debtor'!I558="","",IF('Sundry Debtor'!J558="D",'Sundry Debtor'!I558,""))</f>
        <v/>
      </c>
      <c r="G552" s="98" t="str">
        <f>IF('Sundry Debtor'!I558="","",IF('Sundry Debtor'!J558="C",'Sundry Debtor'!I558,""))</f>
        <v/>
      </c>
      <c r="H552" s="34" t="str">
        <f t="shared" si="23"/>
        <v/>
      </c>
      <c r="I552" s="34" t="str">
        <f t="shared" si="24"/>
        <v/>
      </c>
      <c r="J552" s="34"/>
      <c r="K552" s="29" t="str">
        <f>IF('Sundry Debtor'!K558="","",CONCATENATE('Sundry Debtor'!K558," ",'Sundry Debtor'!O558))</f>
        <v/>
      </c>
    </row>
    <row r="553" spans="1:11" x14ac:dyDescent="0.2">
      <c r="A553" s="35" t="str">
        <f>IF('Sundry Debtor'!G559="","",'Sundry Debtor'!G559)</f>
        <v/>
      </c>
      <c r="B553" s="35" t="str">
        <f>IF('Sundry Debtor'!C559="","",IF('Sundry Debtor'!G559&lt;70000,'Sundry Debtor'!C559,""))</f>
        <v/>
      </c>
      <c r="C553" s="34" t="str">
        <f>IF('Sundry Debtor'!C559="","",IF('Sundry Debtor'!G559&gt;69999,'Sundry Debtor'!C559,""))</f>
        <v/>
      </c>
      <c r="D553" s="34" t="str">
        <f>IF('Sundry Debtor'!D559="","",'Sundry Debtor'!D559)</f>
        <v/>
      </c>
      <c r="E553" s="34" t="str">
        <f>IF('Sundry Debtor'!F559="","",'Sundry Debtor'!F559)</f>
        <v/>
      </c>
      <c r="F553" s="98" t="str">
        <f>IF('Sundry Debtor'!I559="","",IF('Sundry Debtor'!J559="D",'Sundry Debtor'!I559,""))</f>
        <v/>
      </c>
      <c r="G553" s="98" t="str">
        <f>IF('Sundry Debtor'!I559="","",IF('Sundry Debtor'!J559="C",'Sundry Debtor'!I559,""))</f>
        <v/>
      </c>
      <c r="H553" s="34" t="str">
        <f t="shared" si="23"/>
        <v/>
      </c>
      <c r="I553" s="34" t="str">
        <f t="shared" si="24"/>
        <v/>
      </c>
      <c r="J553" s="34"/>
      <c r="K553" s="29" t="str">
        <f>IF('Sundry Debtor'!K559="","",CONCATENATE('Sundry Debtor'!K559," ",'Sundry Debtor'!O559))</f>
        <v/>
      </c>
    </row>
    <row r="554" spans="1:11" x14ac:dyDescent="0.2">
      <c r="A554" s="35" t="str">
        <f>IF('Sundry Debtor'!G560="","",'Sundry Debtor'!G560)</f>
        <v/>
      </c>
      <c r="B554" s="35" t="str">
        <f>IF('Sundry Debtor'!C560="","",IF('Sundry Debtor'!G560&lt;70000,'Sundry Debtor'!C560,""))</f>
        <v/>
      </c>
      <c r="C554" s="34" t="str">
        <f>IF('Sundry Debtor'!C560="","",IF('Sundry Debtor'!G560&gt;69999,'Sundry Debtor'!C560,""))</f>
        <v/>
      </c>
      <c r="D554" s="34" t="str">
        <f>IF('Sundry Debtor'!D560="","",'Sundry Debtor'!D560)</f>
        <v/>
      </c>
      <c r="E554" s="34" t="str">
        <f>IF('Sundry Debtor'!F560="","",'Sundry Debtor'!F560)</f>
        <v/>
      </c>
      <c r="F554" s="98" t="str">
        <f>IF('Sundry Debtor'!I560="","",IF('Sundry Debtor'!J560="D",'Sundry Debtor'!I560,""))</f>
        <v/>
      </c>
      <c r="G554" s="98" t="str">
        <f>IF('Sundry Debtor'!I560="","",IF('Sundry Debtor'!J560="C",'Sundry Debtor'!I560,""))</f>
        <v/>
      </c>
      <c r="H554" s="34" t="str">
        <f t="shared" si="23"/>
        <v/>
      </c>
      <c r="I554" s="34" t="str">
        <f t="shared" si="24"/>
        <v/>
      </c>
      <c r="J554" s="34"/>
      <c r="K554" s="29" t="str">
        <f>IF('Sundry Debtor'!K560="","",CONCATENATE('Sundry Debtor'!K560," ",'Sundry Debtor'!O560))</f>
        <v/>
      </c>
    </row>
    <row r="555" spans="1:11" x14ac:dyDescent="0.2">
      <c r="A555" s="35" t="str">
        <f>IF('Sundry Debtor'!G561="","",'Sundry Debtor'!G561)</f>
        <v/>
      </c>
      <c r="B555" s="35" t="str">
        <f>IF('Sundry Debtor'!C561="","",IF('Sundry Debtor'!G561&lt;70000,'Sundry Debtor'!C561,""))</f>
        <v/>
      </c>
      <c r="C555" s="34" t="str">
        <f>IF('Sundry Debtor'!C561="","",IF('Sundry Debtor'!G561&gt;69999,'Sundry Debtor'!C561,""))</f>
        <v/>
      </c>
      <c r="D555" s="34" t="str">
        <f>IF('Sundry Debtor'!D561="","",'Sundry Debtor'!D561)</f>
        <v/>
      </c>
      <c r="E555" s="34" t="str">
        <f>IF('Sundry Debtor'!F561="","",'Sundry Debtor'!F561)</f>
        <v/>
      </c>
      <c r="F555" s="98" t="str">
        <f>IF('Sundry Debtor'!I561="","",IF('Sundry Debtor'!J561="D",'Sundry Debtor'!I561,""))</f>
        <v/>
      </c>
      <c r="G555" s="98" t="str">
        <f>IF('Sundry Debtor'!I561="","",IF('Sundry Debtor'!J561="C",'Sundry Debtor'!I561,""))</f>
        <v/>
      </c>
      <c r="H555" s="34" t="str">
        <f t="shared" si="23"/>
        <v/>
      </c>
      <c r="I555" s="34" t="str">
        <f t="shared" si="24"/>
        <v/>
      </c>
      <c r="J555" s="34"/>
      <c r="K555" s="29" t="str">
        <f>IF('Sundry Debtor'!K561="","",CONCATENATE('Sundry Debtor'!K561," ",'Sundry Debtor'!O561))</f>
        <v/>
      </c>
    </row>
    <row r="556" spans="1:11" x14ac:dyDescent="0.2">
      <c r="A556" s="35" t="str">
        <f>IF('Sundry Debtor'!G562="","",'Sundry Debtor'!G562)</f>
        <v/>
      </c>
      <c r="B556" s="35" t="str">
        <f>IF('Sundry Debtor'!C562="","",IF('Sundry Debtor'!G562&lt;70000,'Sundry Debtor'!C562,""))</f>
        <v/>
      </c>
      <c r="C556" s="34" t="str">
        <f>IF('Sundry Debtor'!C562="","",IF('Sundry Debtor'!G562&gt;69999,'Sundry Debtor'!C562,""))</f>
        <v/>
      </c>
      <c r="D556" s="34" t="str">
        <f>IF('Sundry Debtor'!D562="","",'Sundry Debtor'!D562)</f>
        <v/>
      </c>
      <c r="E556" s="34" t="str">
        <f>IF('Sundry Debtor'!F562="","",'Sundry Debtor'!F562)</f>
        <v/>
      </c>
      <c r="F556" s="98" t="str">
        <f>IF('Sundry Debtor'!I562="","",IF('Sundry Debtor'!J562="D",'Sundry Debtor'!I562,""))</f>
        <v/>
      </c>
      <c r="G556" s="98" t="str">
        <f>IF('Sundry Debtor'!I562="","",IF('Sundry Debtor'!J562="C",'Sundry Debtor'!I562,""))</f>
        <v/>
      </c>
      <c r="H556" s="34" t="str">
        <f t="shared" si="23"/>
        <v/>
      </c>
      <c r="I556" s="34" t="str">
        <f t="shared" si="24"/>
        <v/>
      </c>
      <c r="J556" s="34"/>
      <c r="K556" s="29" t="str">
        <f>IF('Sundry Debtor'!K562="","",CONCATENATE('Sundry Debtor'!K562," ",'Sundry Debtor'!O562))</f>
        <v/>
      </c>
    </row>
    <row r="557" spans="1:11" x14ac:dyDescent="0.2">
      <c r="A557" s="35" t="str">
        <f>IF('Sundry Debtor'!G563="","",'Sundry Debtor'!G563)</f>
        <v/>
      </c>
      <c r="B557" s="35" t="str">
        <f>IF('Sundry Debtor'!C563="","",IF('Sundry Debtor'!G563&lt;70000,'Sundry Debtor'!C563,""))</f>
        <v/>
      </c>
      <c r="C557" s="34" t="str">
        <f>IF('Sundry Debtor'!C563="","",IF('Sundry Debtor'!G563&gt;69999,'Sundry Debtor'!C563,""))</f>
        <v/>
      </c>
      <c r="D557" s="34" t="str">
        <f>IF('Sundry Debtor'!D563="","",'Sundry Debtor'!D563)</f>
        <v/>
      </c>
      <c r="E557" s="34" t="str">
        <f>IF('Sundry Debtor'!F563="","",'Sundry Debtor'!F563)</f>
        <v/>
      </c>
      <c r="F557" s="98" t="str">
        <f>IF('Sundry Debtor'!I563="","",IF('Sundry Debtor'!J563="D",'Sundry Debtor'!I563,""))</f>
        <v/>
      </c>
      <c r="G557" s="98" t="str">
        <f>IF('Sundry Debtor'!I563="","",IF('Sundry Debtor'!J563="C",'Sundry Debtor'!I563,""))</f>
        <v/>
      </c>
      <c r="H557" s="34" t="str">
        <f t="shared" si="23"/>
        <v/>
      </c>
      <c r="I557" s="34" t="str">
        <f t="shared" si="24"/>
        <v/>
      </c>
      <c r="J557" s="34"/>
      <c r="K557" s="29" t="str">
        <f>IF('Sundry Debtor'!K563="","",CONCATENATE('Sundry Debtor'!K563," ",'Sundry Debtor'!O563))</f>
        <v/>
      </c>
    </row>
    <row r="558" spans="1:11" x14ac:dyDescent="0.2">
      <c r="A558" s="35" t="str">
        <f>IF('Sundry Debtor'!G564="","",'Sundry Debtor'!G564)</f>
        <v/>
      </c>
      <c r="B558" s="35" t="str">
        <f>IF('Sundry Debtor'!C564="","",IF('Sundry Debtor'!G564&lt;70000,'Sundry Debtor'!C564,""))</f>
        <v/>
      </c>
      <c r="C558" s="34" t="str">
        <f>IF('Sundry Debtor'!C564="","",IF('Sundry Debtor'!G564&gt;69999,'Sundry Debtor'!C564,""))</f>
        <v/>
      </c>
      <c r="D558" s="34" t="str">
        <f>IF('Sundry Debtor'!D564="","",'Sundry Debtor'!D564)</f>
        <v/>
      </c>
      <c r="E558" s="34" t="str">
        <f>IF('Sundry Debtor'!F564="","",'Sundry Debtor'!F564)</f>
        <v/>
      </c>
      <c r="F558" s="98" t="str">
        <f>IF('Sundry Debtor'!I564="","",IF('Sundry Debtor'!J564="D",'Sundry Debtor'!I564,""))</f>
        <v/>
      </c>
      <c r="G558" s="98" t="str">
        <f>IF('Sundry Debtor'!I564="","",IF('Sundry Debtor'!J564="C",'Sundry Debtor'!I564,""))</f>
        <v/>
      </c>
      <c r="H558" s="34" t="str">
        <f t="shared" si="23"/>
        <v/>
      </c>
      <c r="I558" s="34" t="str">
        <f t="shared" si="24"/>
        <v/>
      </c>
      <c r="J558" s="34"/>
      <c r="K558" s="29" t="str">
        <f>IF('Sundry Debtor'!K564="","",CONCATENATE('Sundry Debtor'!K564," ",'Sundry Debtor'!O564))</f>
        <v/>
      </c>
    </row>
    <row r="559" spans="1:11" x14ac:dyDescent="0.2">
      <c r="A559" s="35" t="str">
        <f>IF('Sundry Debtor'!G565="","",'Sundry Debtor'!G565)</f>
        <v/>
      </c>
      <c r="B559" s="35" t="str">
        <f>IF('Sundry Debtor'!C565="","",IF('Sundry Debtor'!G565&lt;70000,'Sundry Debtor'!C565,""))</f>
        <v/>
      </c>
      <c r="C559" s="34" t="str">
        <f>IF('Sundry Debtor'!C565="","",IF('Sundry Debtor'!G565&gt;69999,'Sundry Debtor'!C565,""))</f>
        <v/>
      </c>
      <c r="D559" s="34" t="str">
        <f>IF('Sundry Debtor'!D565="","",'Sundry Debtor'!D565)</f>
        <v/>
      </c>
      <c r="E559" s="34" t="str">
        <f>IF('Sundry Debtor'!F565="","",'Sundry Debtor'!F565)</f>
        <v/>
      </c>
      <c r="F559" s="98" t="str">
        <f>IF('Sundry Debtor'!I565="","",IF('Sundry Debtor'!J565="D",'Sundry Debtor'!I565,""))</f>
        <v/>
      </c>
      <c r="G559" s="98" t="str">
        <f>IF('Sundry Debtor'!I565="","",IF('Sundry Debtor'!J565="C",'Sundry Debtor'!I565,""))</f>
        <v/>
      </c>
      <c r="H559" s="34" t="str">
        <f t="shared" si="23"/>
        <v/>
      </c>
      <c r="I559" s="34" t="str">
        <f t="shared" si="24"/>
        <v/>
      </c>
      <c r="J559" s="34"/>
      <c r="K559" s="29" t="str">
        <f>IF('Sundry Debtor'!K565="","",CONCATENATE('Sundry Debtor'!K565," ",'Sundry Debtor'!O565))</f>
        <v/>
      </c>
    </row>
    <row r="560" spans="1:11" x14ac:dyDescent="0.2">
      <c r="A560" s="35" t="str">
        <f>IF('Sundry Debtor'!G566="","",'Sundry Debtor'!G566)</f>
        <v/>
      </c>
      <c r="B560" s="35" t="str">
        <f>IF('Sundry Debtor'!C566="","",IF('Sundry Debtor'!G566&lt;70000,'Sundry Debtor'!C566,""))</f>
        <v/>
      </c>
      <c r="C560" s="34" t="str">
        <f>IF('Sundry Debtor'!C566="","",IF('Sundry Debtor'!G566&gt;69999,'Sundry Debtor'!C566,""))</f>
        <v/>
      </c>
      <c r="D560" s="34" t="str">
        <f>IF('Sundry Debtor'!D566="","",'Sundry Debtor'!D566)</f>
        <v/>
      </c>
      <c r="E560" s="34" t="str">
        <f>IF('Sundry Debtor'!F566="","",'Sundry Debtor'!F566)</f>
        <v/>
      </c>
      <c r="F560" s="98" t="str">
        <f>IF('Sundry Debtor'!I566="","",IF('Sundry Debtor'!J566="D",'Sundry Debtor'!I566,""))</f>
        <v/>
      </c>
      <c r="G560" s="98" t="str">
        <f>IF('Sundry Debtor'!I566="","",IF('Sundry Debtor'!J566="C",'Sundry Debtor'!I566,""))</f>
        <v/>
      </c>
      <c r="H560" s="34" t="str">
        <f t="shared" si="23"/>
        <v/>
      </c>
      <c r="I560" s="34" t="str">
        <f t="shared" si="24"/>
        <v/>
      </c>
      <c r="J560" s="34"/>
      <c r="K560" s="29" t="str">
        <f>IF('Sundry Debtor'!K566="","",CONCATENATE('Sundry Debtor'!K566," ",'Sundry Debtor'!O566))</f>
        <v/>
      </c>
    </row>
    <row r="561" spans="1:11" x14ac:dyDescent="0.2">
      <c r="A561" s="35" t="str">
        <f>IF('Sundry Debtor'!G567="","",'Sundry Debtor'!G567)</f>
        <v/>
      </c>
      <c r="B561" s="35" t="str">
        <f>IF('Sundry Debtor'!C567="","",IF('Sundry Debtor'!G567&lt;70000,'Sundry Debtor'!C567,""))</f>
        <v/>
      </c>
      <c r="C561" s="34" t="str">
        <f>IF('Sundry Debtor'!C567="","",IF('Sundry Debtor'!G567&gt;69999,'Sundry Debtor'!C567,""))</f>
        <v/>
      </c>
      <c r="D561" s="34" t="str">
        <f>IF('Sundry Debtor'!D567="","",'Sundry Debtor'!D567)</f>
        <v/>
      </c>
      <c r="E561" s="34" t="str">
        <f>IF('Sundry Debtor'!F567="","",'Sundry Debtor'!F567)</f>
        <v/>
      </c>
      <c r="F561" s="98" t="str">
        <f>IF('Sundry Debtor'!I567="","",IF('Sundry Debtor'!J567="D",'Sundry Debtor'!I567,""))</f>
        <v/>
      </c>
      <c r="G561" s="98" t="str">
        <f>IF('Sundry Debtor'!I567="","",IF('Sundry Debtor'!J567="C",'Sundry Debtor'!I567,""))</f>
        <v/>
      </c>
      <c r="H561" s="34" t="str">
        <f t="shared" si="23"/>
        <v/>
      </c>
      <c r="I561" s="34" t="str">
        <f t="shared" si="24"/>
        <v/>
      </c>
      <c r="J561" s="34"/>
      <c r="K561" s="29" t="str">
        <f>IF('Sundry Debtor'!K567="","",CONCATENATE('Sundry Debtor'!K567," ",'Sundry Debtor'!O567))</f>
        <v/>
      </c>
    </row>
    <row r="562" spans="1:11" x14ac:dyDescent="0.2">
      <c r="A562" s="35" t="str">
        <f>IF('Sundry Debtor'!G568="","",'Sundry Debtor'!G568)</f>
        <v/>
      </c>
      <c r="B562" s="35" t="str">
        <f>IF('Sundry Debtor'!C568="","",IF('Sundry Debtor'!G568&lt;70000,'Sundry Debtor'!C568,""))</f>
        <v/>
      </c>
      <c r="C562" s="34" t="str">
        <f>IF('Sundry Debtor'!C568="","",IF('Sundry Debtor'!G568&gt;69999,'Sundry Debtor'!C568,""))</f>
        <v/>
      </c>
      <c r="D562" s="34" t="str">
        <f>IF('Sundry Debtor'!D568="","",'Sundry Debtor'!D568)</f>
        <v/>
      </c>
      <c r="E562" s="34" t="str">
        <f>IF('Sundry Debtor'!F568="","",'Sundry Debtor'!F568)</f>
        <v/>
      </c>
      <c r="F562" s="98" t="str">
        <f>IF('Sundry Debtor'!I568="","",IF('Sundry Debtor'!J568="D",'Sundry Debtor'!I568,""))</f>
        <v/>
      </c>
      <c r="G562" s="98" t="str">
        <f>IF('Sundry Debtor'!I568="","",IF('Sundry Debtor'!J568="C",'Sundry Debtor'!I568,""))</f>
        <v/>
      </c>
      <c r="H562" s="34" t="str">
        <f t="shared" si="23"/>
        <v/>
      </c>
      <c r="I562" s="34" t="str">
        <f t="shared" si="24"/>
        <v/>
      </c>
      <c r="J562" s="34"/>
      <c r="K562" s="29" t="str">
        <f>IF('Sundry Debtor'!K568="","",CONCATENATE('Sundry Debtor'!K568," ",'Sundry Debtor'!O568))</f>
        <v/>
      </c>
    </row>
    <row r="563" spans="1:11" x14ac:dyDescent="0.2">
      <c r="A563" s="35" t="str">
        <f>IF('Sundry Debtor'!G569="","",'Sundry Debtor'!G569)</f>
        <v/>
      </c>
      <c r="B563" s="35" t="str">
        <f>IF('Sundry Debtor'!C569="","",IF('Sundry Debtor'!G569&lt;70000,'Sundry Debtor'!C569,""))</f>
        <v/>
      </c>
      <c r="C563" s="34" t="str">
        <f>IF('Sundry Debtor'!C569="","",IF('Sundry Debtor'!G569&gt;69999,'Sundry Debtor'!C569,""))</f>
        <v/>
      </c>
      <c r="D563" s="34" t="str">
        <f>IF('Sundry Debtor'!D569="","",'Sundry Debtor'!D569)</f>
        <v/>
      </c>
      <c r="E563" s="34" t="str">
        <f>IF('Sundry Debtor'!F569="","",'Sundry Debtor'!F569)</f>
        <v/>
      </c>
      <c r="F563" s="98" t="str">
        <f>IF('Sundry Debtor'!I569="","",IF('Sundry Debtor'!J569="D",'Sundry Debtor'!I569,""))</f>
        <v/>
      </c>
      <c r="G563" s="98" t="str">
        <f>IF('Sundry Debtor'!I569="","",IF('Sundry Debtor'!J569="C",'Sundry Debtor'!I569,""))</f>
        <v/>
      </c>
      <c r="H563" s="34" t="str">
        <f t="shared" si="23"/>
        <v/>
      </c>
      <c r="I563" s="34" t="str">
        <f t="shared" si="24"/>
        <v/>
      </c>
      <c r="J563" s="34"/>
      <c r="K563" s="29" t="str">
        <f>IF('Sundry Debtor'!K569="","",CONCATENATE('Sundry Debtor'!K569," ",'Sundry Debtor'!O569))</f>
        <v/>
      </c>
    </row>
    <row r="564" spans="1:11" x14ac:dyDescent="0.2">
      <c r="A564" s="35" t="str">
        <f>IF('Sundry Debtor'!G570="","",'Sundry Debtor'!G570)</f>
        <v/>
      </c>
      <c r="B564" s="35" t="str">
        <f>IF('Sundry Debtor'!C570="","",IF('Sundry Debtor'!G570&lt;70000,'Sundry Debtor'!C570,""))</f>
        <v/>
      </c>
      <c r="C564" s="34" t="str">
        <f>IF('Sundry Debtor'!C570="","",IF('Sundry Debtor'!G570&gt;69999,'Sundry Debtor'!C570,""))</f>
        <v/>
      </c>
      <c r="D564" s="34" t="str">
        <f>IF('Sundry Debtor'!D570="","",'Sundry Debtor'!D570)</f>
        <v/>
      </c>
      <c r="E564" s="34" t="str">
        <f>IF('Sundry Debtor'!F570="","",'Sundry Debtor'!F570)</f>
        <v/>
      </c>
      <c r="F564" s="98" t="str">
        <f>IF('Sundry Debtor'!I570="","",IF('Sundry Debtor'!J570="D",'Sundry Debtor'!I570,""))</f>
        <v/>
      </c>
      <c r="G564" s="98" t="str">
        <f>IF('Sundry Debtor'!I570="","",IF('Sundry Debtor'!J570="C",'Sundry Debtor'!I570,""))</f>
        <v/>
      </c>
      <c r="H564" s="34" t="str">
        <f t="shared" si="23"/>
        <v/>
      </c>
      <c r="I564" s="34" t="str">
        <f t="shared" si="24"/>
        <v/>
      </c>
      <c r="J564" s="34"/>
      <c r="K564" s="29" t="str">
        <f>IF('Sundry Debtor'!K570="","",CONCATENATE('Sundry Debtor'!K570," ",'Sundry Debtor'!O570))</f>
        <v/>
      </c>
    </row>
    <row r="565" spans="1:11" x14ac:dyDescent="0.2">
      <c r="A565" s="35" t="str">
        <f>IF('Sundry Debtor'!G571="","",'Sundry Debtor'!G571)</f>
        <v/>
      </c>
      <c r="B565" s="35" t="str">
        <f>IF('Sundry Debtor'!C571="","",IF('Sundry Debtor'!G571&lt;70000,'Sundry Debtor'!C571,""))</f>
        <v/>
      </c>
      <c r="C565" s="34" t="str">
        <f>IF('Sundry Debtor'!C571="","",IF('Sundry Debtor'!G571&gt;69999,'Sundry Debtor'!C571,""))</f>
        <v/>
      </c>
      <c r="D565" s="34" t="str">
        <f>IF('Sundry Debtor'!D571="","",'Sundry Debtor'!D571)</f>
        <v/>
      </c>
      <c r="E565" s="34" t="str">
        <f>IF('Sundry Debtor'!F571="","",'Sundry Debtor'!F571)</f>
        <v/>
      </c>
      <c r="F565" s="98" t="str">
        <f>IF('Sundry Debtor'!I571="","",IF('Sundry Debtor'!J571="D",'Sundry Debtor'!I571,""))</f>
        <v/>
      </c>
      <c r="G565" s="98" t="str">
        <f>IF('Sundry Debtor'!I571="","",IF('Sundry Debtor'!J571="C",'Sundry Debtor'!I571,""))</f>
        <v/>
      </c>
      <c r="H565" s="34" t="str">
        <f t="shared" si="23"/>
        <v/>
      </c>
      <c r="I565" s="34" t="str">
        <f t="shared" si="24"/>
        <v/>
      </c>
      <c r="J565" s="34"/>
      <c r="K565" s="29" t="str">
        <f>IF('Sundry Debtor'!K571="","",CONCATENATE('Sundry Debtor'!K571," ",'Sundry Debtor'!O571))</f>
        <v/>
      </c>
    </row>
    <row r="566" spans="1:11" x14ac:dyDescent="0.2">
      <c r="A566" s="35" t="str">
        <f>IF('Sundry Debtor'!G572="","",'Sundry Debtor'!G572)</f>
        <v/>
      </c>
      <c r="B566" s="35" t="str">
        <f>IF('Sundry Debtor'!C572="","",IF('Sundry Debtor'!G572&lt;70000,'Sundry Debtor'!C572,""))</f>
        <v/>
      </c>
      <c r="C566" s="34" t="str">
        <f>IF('Sundry Debtor'!C572="","",IF('Sundry Debtor'!G572&gt;69999,'Sundry Debtor'!C572,""))</f>
        <v/>
      </c>
      <c r="D566" s="34" t="str">
        <f>IF('Sundry Debtor'!D572="","",'Sundry Debtor'!D572)</f>
        <v/>
      </c>
      <c r="E566" s="34" t="str">
        <f>IF('Sundry Debtor'!F572="","",'Sundry Debtor'!F572)</f>
        <v/>
      </c>
      <c r="F566" s="98" t="str">
        <f>IF('Sundry Debtor'!I572="","",IF('Sundry Debtor'!J572="D",'Sundry Debtor'!I572,""))</f>
        <v/>
      </c>
      <c r="G566" s="98" t="str">
        <f>IF('Sundry Debtor'!I572="","",IF('Sundry Debtor'!J572="C",'Sundry Debtor'!I572,""))</f>
        <v/>
      </c>
      <c r="H566" s="34" t="str">
        <f t="shared" si="23"/>
        <v/>
      </c>
      <c r="I566" s="34" t="str">
        <f t="shared" si="24"/>
        <v/>
      </c>
      <c r="J566" s="34"/>
      <c r="K566" s="29" t="str">
        <f>IF('Sundry Debtor'!K572="","",CONCATENATE('Sundry Debtor'!K572," ",'Sundry Debtor'!O572))</f>
        <v/>
      </c>
    </row>
    <row r="567" spans="1:11" x14ac:dyDescent="0.2">
      <c r="A567" s="35" t="str">
        <f>IF('Sundry Debtor'!G573="","",'Sundry Debtor'!G573)</f>
        <v/>
      </c>
      <c r="B567" s="35" t="str">
        <f>IF('Sundry Debtor'!C573="","",IF('Sundry Debtor'!G573&lt;70000,'Sundry Debtor'!C573,""))</f>
        <v/>
      </c>
      <c r="C567" s="34" t="str">
        <f>IF('Sundry Debtor'!C573="","",IF('Sundry Debtor'!G573&gt;69999,'Sundry Debtor'!C573,""))</f>
        <v/>
      </c>
      <c r="D567" s="34" t="str">
        <f>IF('Sundry Debtor'!D573="","",'Sundry Debtor'!D573)</f>
        <v/>
      </c>
      <c r="E567" s="34" t="str">
        <f>IF('Sundry Debtor'!F573="","",'Sundry Debtor'!F573)</f>
        <v/>
      </c>
      <c r="F567" s="98" t="str">
        <f>IF('Sundry Debtor'!I573="","",IF('Sundry Debtor'!J573="D",'Sundry Debtor'!I573,""))</f>
        <v/>
      </c>
      <c r="G567" s="98" t="str">
        <f>IF('Sundry Debtor'!I573="","",IF('Sundry Debtor'!J573="C",'Sundry Debtor'!I573,""))</f>
        <v/>
      </c>
      <c r="H567" s="34" t="str">
        <f t="shared" si="23"/>
        <v/>
      </c>
      <c r="I567" s="34" t="str">
        <f t="shared" si="24"/>
        <v/>
      </c>
      <c r="J567" s="34"/>
      <c r="K567" s="29" t="str">
        <f>IF('Sundry Debtor'!K573="","",CONCATENATE('Sundry Debtor'!K573," ",'Sundry Debtor'!O573))</f>
        <v/>
      </c>
    </row>
    <row r="568" spans="1:11" x14ac:dyDescent="0.2">
      <c r="A568" s="35" t="str">
        <f>IF('Sundry Debtor'!G574="","",'Sundry Debtor'!G574)</f>
        <v/>
      </c>
      <c r="B568" s="35" t="str">
        <f>IF('Sundry Debtor'!C574="","",IF('Sundry Debtor'!G574&lt;70000,'Sundry Debtor'!C574,""))</f>
        <v/>
      </c>
      <c r="C568" s="34" t="str">
        <f>IF('Sundry Debtor'!C574="","",IF('Sundry Debtor'!G574&gt;69999,'Sundry Debtor'!C574,""))</f>
        <v/>
      </c>
      <c r="D568" s="34" t="str">
        <f>IF('Sundry Debtor'!D574="","",'Sundry Debtor'!D574)</f>
        <v/>
      </c>
      <c r="E568" s="34" t="str">
        <f>IF('Sundry Debtor'!F574="","",'Sundry Debtor'!F574)</f>
        <v/>
      </c>
      <c r="F568" s="98" t="str">
        <f>IF('Sundry Debtor'!I574="","",IF('Sundry Debtor'!J574="D",'Sundry Debtor'!I574,""))</f>
        <v/>
      </c>
      <c r="G568" s="98" t="str">
        <f>IF('Sundry Debtor'!I574="","",IF('Sundry Debtor'!J574="C",'Sundry Debtor'!I574,""))</f>
        <v/>
      </c>
      <c r="H568" s="34" t="str">
        <f t="shared" si="23"/>
        <v/>
      </c>
      <c r="I568" s="34" t="str">
        <f t="shared" si="24"/>
        <v/>
      </c>
      <c r="J568" s="34"/>
      <c r="K568" s="29" t="str">
        <f>IF('Sundry Debtor'!K574="","",CONCATENATE('Sundry Debtor'!K574," ",'Sundry Debtor'!O574))</f>
        <v/>
      </c>
    </row>
    <row r="569" spans="1:11" x14ac:dyDescent="0.2">
      <c r="A569" s="35" t="str">
        <f>IF('Sundry Debtor'!G575="","",'Sundry Debtor'!G575)</f>
        <v/>
      </c>
      <c r="B569" s="35" t="str">
        <f>IF('Sundry Debtor'!C575="","",IF('Sundry Debtor'!G575&lt;70000,'Sundry Debtor'!C575,""))</f>
        <v/>
      </c>
      <c r="C569" s="34" t="str">
        <f>IF('Sundry Debtor'!C575="","",IF('Sundry Debtor'!G575&gt;69999,'Sundry Debtor'!C575,""))</f>
        <v/>
      </c>
      <c r="D569" s="34" t="str">
        <f>IF('Sundry Debtor'!D575="","",'Sundry Debtor'!D575)</f>
        <v/>
      </c>
      <c r="E569" s="34" t="str">
        <f>IF('Sundry Debtor'!F575="","",'Sundry Debtor'!F575)</f>
        <v/>
      </c>
      <c r="F569" s="98" t="str">
        <f>IF('Sundry Debtor'!I575="","",IF('Sundry Debtor'!J575="D",'Sundry Debtor'!I575,""))</f>
        <v/>
      </c>
      <c r="G569" s="98" t="str">
        <f>IF('Sundry Debtor'!I575="","",IF('Sundry Debtor'!J575="C",'Sundry Debtor'!I575,""))</f>
        <v/>
      </c>
      <c r="H569" s="34" t="str">
        <f t="shared" si="23"/>
        <v/>
      </c>
      <c r="I569" s="34" t="str">
        <f t="shared" si="24"/>
        <v/>
      </c>
      <c r="J569" s="34"/>
      <c r="K569" s="29" t="str">
        <f>IF('Sundry Debtor'!K575="","",CONCATENATE('Sundry Debtor'!K575," ",'Sundry Debtor'!O575))</f>
        <v/>
      </c>
    </row>
    <row r="570" spans="1:11" x14ac:dyDescent="0.2">
      <c r="A570" s="35" t="str">
        <f>IF('Sundry Debtor'!G576="","",'Sundry Debtor'!G576)</f>
        <v/>
      </c>
      <c r="B570" s="35" t="str">
        <f>IF('Sundry Debtor'!C576="","",IF('Sundry Debtor'!G576&lt;70000,'Sundry Debtor'!C576,""))</f>
        <v/>
      </c>
      <c r="C570" s="34" t="str">
        <f>IF('Sundry Debtor'!C576="","",IF('Sundry Debtor'!G576&gt;69999,'Sundry Debtor'!C576,""))</f>
        <v/>
      </c>
      <c r="D570" s="34" t="str">
        <f>IF('Sundry Debtor'!D576="","",'Sundry Debtor'!D576)</f>
        <v/>
      </c>
      <c r="E570" s="34" t="str">
        <f>IF('Sundry Debtor'!F576="","",'Sundry Debtor'!F576)</f>
        <v/>
      </c>
      <c r="F570" s="98" t="str">
        <f>IF('Sundry Debtor'!I576="","",IF('Sundry Debtor'!J576="D",'Sundry Debtor'!I576,""))</f>
        <v/>
      </c>
      <c r="G570" s="98" t="str">
        <f>IF('Sundry Debtor'!I576="","",IF('Sundry Debtor'!J576="C",'Sundry Debtor'!I576,""))</f>
        <v/>
      </c>
      <c r="H570" s="34" t="str">
        <f t="shared" si="23"/>
        <v/>
      </c>
      <c r="I570" s="34" t="str">
        <f t="shared" si="24"/>
        <v/>
      </c>
      <c r="J570" s="34"/>
      <c r="K570" s="29" t="str">
        <f>IF('Sundry Debtor'!K576="","",CONCATENATE('Sundry Debtor'!K576," ",'Sundry Debtor'!O576))</f>
        <v/>
      </c>
    </row>
    <row r="571" spans="1:11" x14ac:dyDescent="0.2">
      <c r="A571" s="35" t="str">
        <f>IF('Sundry Debtor'!G577="","",'Sundry Debtor'!G577)</f>
        <v/>
      </c>
      <c r="B571" s="35" t="str">
        <f>IF('Sundry Debtor'!C577="","",IF('Sundry Debtor'!G577&lt;70000,'Sundry Debtor'!C577,""))</f>
        <v/>
      </c>
      <c r="C571" s="34" t="str">
        <f>IF('Sundry Debtor'!C577="","",IF('Sundry Debtor'!G577&gt;69999,'Sundry Debtor'!C577,""))</f>
        <v/>
      </c>
      <c r="D571" s="34" t="str">
        <f>IF('Sundry Debtor'!D577="","",'Sundry Debtor'!D577)</f>
        <v/>
      </c>
      <c r="E571" s="34" t="str">
        <f>IF('Sundry Debtor'!F577="","",'Sundry Debtor'!F577)</f>
        <v/>
      </c>
      <c r="F571" s="98" t="str">
        <f>IF('Sundry Debtor'!I577="","",IF('Sundry Debtor'!J577="D",'Sundry Debtor'!I577,""))</f>
        <v/>
      </c>
      <c r="G571" s="98" t="str">
        <f>IF('Sundry Debtor'!I577="","",IF('Sundry Debtor'!J577="C",'Sundry Debtor'!I577,""))</f>
        <v/>
      </c>
      <c r="H571" s="34" t="str">
        <f t="shared" si="23"/>
        <v/>
      </c>
      <c r="I571" s="34" t="str">
        <f t="shared" si="24"/>
        <v/>
      </c>
      <c r="J571" s="34"/>
      <c r="K571" s="29" t="str">
        <f>IF('Sundry Debtor'!K577="","",CONCATENATE('Sundry Debtor'!K577," ",'Sundry Debtor'!O577))</f>
        <v/>
      </c>
    </row>
    <row r="572" spans="1:11" x14ac:dyDescent="0.2">
      <c r="A572" s="35" t="str">
        <f>IF('Sundry Debtor'!G578="","",'Sundry Debtor'!G578)</f>
        <v/>
      </c>
      <c r="B572" s="35" t="str">
        <f>IF('Sundry Debtor'!C578="","",IF('Sundry Debtor'!G578&lt;70000,'Sundry Debtor'!C578,""))</f>
        <v/>
      </c>
      <c r="C572" s="34" t="str">
        <f>IF('Sundry Debtor'!C578="","",IF('Sundry Debtor'!G578&gt;69999,'Sundry Debtor'!C578,""))</f>
        <v/>
      </c>
      <c r="D572" s="34" t="str">
        <f>IF('Sundry Debtor'!D578="","",'Sundry Debtor'!D578)</f>
        <v/>
      </c>
      <c r="E572" s="34" t="str">
        <f>IF('Sundry Debtor'!F578="","",'Sundry Debtor'!F578)</f>
        <v/>
      </c>
      <c r="F572" s="98" t="str">
        <f>IF('Sundry Debtor'!I578="","",IF('Sundry Debtor'!J578="D",'Sundry Debtor'!I578,""))</f>
        <v/>
      </c>
      <c r="G572" s="98" t="str">
        <f>IF('Sundry Debtor'!I578="","",IF('Sundry Debtor'!J578="C",'Sundry Debtor'!I578,""))</f>
        <v/>
      </c>
      <c r="H572" s="34" t="str">
        <f t="shared" si="23"/>
        <v/>
      </c>
      <c r="I572" s="34" t="str">
        <f t="shared" si="24"/>
        <v/>
      </c>
      <c r="J572" s="34"/>
      <c r="K572" s="29" t="str">
        <f>IF('Sundry Debtor'!K578="","",CONCATENATE('Sundry Debtor'!K578," ",'Sundry Debtor'!O578))</f>
        <v/>
      </c>
    </row>
    <row r="573" spans="1:11" x14ac:dyDescent="0.2">
      <c r="A573" s="35" t="str">
        <f>IF('Sundry Debtor'!G579="","",'Sundry Debtor'!G579)</f>
        <v/>
      </c>
      <c r="B573" s="35" t="str">
        <f>IF('Sundry Debtor'!C579="","",IF('Sundry Debtor'!G579&lt;70000,'Sundry Debtor'!C579,""))</f>
        <v/>
      </c>
      <c r="C573" s="34" t="str">
        <f>IF('Sundry Debtor'!C579="","",IF('Sundry Debtor'!G579&gt;69999,'Sundry Debtor'!C579,""))</f>
        <v/>
      </c>
      <c r="D573" s="34" t="str">
        <f>IF('Sundry Debtor'!D579="","",'Sundry Debtor'!D579)</f>
        <v/>
      </c>
      <c r="E573" s="34" t="str">
        <f>IF('Sundry Debtor'!F579="","",'Sundry Debtor'!F579)</f>
        <v/>
      </c>
      <c r="F573" s="98" t="str">
        <f>IF('Sundry Debtor'!I579="","",IF('Sundry Debtor'!J579="D",'Sundry Debtor'!I579,""))</f>
        <v/>
      </c>
      <c r="G573" s="98" t="str">
        <f>IF('Sundry Debtor'!I579="","",IF('Sundry Debtor'!J579="C",'Sundry Debtor'!I579,""))</f>
        <v/>
      </c>
      <c r="H573" s="34" t="str">
        <f t="shared" si="23"/>
        <v/>
      </c>
      <c r="I573" s="34" t="str">
        <f t="shared" si="24"/>
        <v/>
      </c>
      <c r="J573" s="34"/>
      <c r="K573" s="29" t="str">
        <f>IF('Sundry Debtor'!K579="","",CONCATENATE('Sundry Debtor'!K579," ",'Sundry Debtor'!O579))</f>
        <v/>
      </c>
    </row>
    <row r="574" spans="1:11" x14ac:dyDescent="0.2">
      <c r="A574" s="35" t="str">
        <f>IF('Sundry Debtor'!G580="","",'Sundry Debtor'!G580)</f>
        <v/>
      </c>
      <c r="B574" s="35" t="str">
        <f>IF('Sundry Debtor'!C580="","",IF('Sundry Debtor'!G580&lt;70000,'Sundry Debtor'!C580,""))</f>
        <v/>
      </c>
      <c r="C574" s="34" t="str">
        <f>IF('Sundry Debtor'!C580="","",IF('Sundry Debtor'!G580&gt;69999,'Sundry Debtor'!C580,""))</f>
        <v/>
      </c>
      <c r="D574" s="34" t="str">
        <f>IF('Sundry Debtor'!D580="","",'Sundry Debtor'!D580)</f>
        <v/>
      </c>
      <c r="E574" s="34" t="str">
        <f>IF('Sundry Debtor'!F580="","",'Sundry Debtor'!F580)</f>
        <v/>
      </c>
      <c r="F574" s="98" t="str">
        <f>IF('Sundry Debtor'!I580="","",IF('Sundry Debtor'!J580="D",'Sundry Debtor'!I580,""))</f>
        <v/>
      </c>
      <c r="G574" s="98" t="str">
        <f>IF('Sundry Debtor'!I580="","",IF('Sundry Debtor'!J580="C",'Sundry Debtor'!I580,""))</f>
        <v/>
      </c>
      <c r="H574" s="34" t="str">
        <f t="shared" si="23"/>
        <v/>
      </c>
      <c r="I574" s="34" t="str">
        <f t="shared" si="24"/>
        <v/>
      </c>
      <c r="J574" s="34"/>
      <c r="K574" s="29" t="str">
        <f>IF('Sundry Debtor'!K580="","",CONCATENATE('Sundry Debtor'!K580," ",'Sundry Debtor'!O580))</f>
        <v/>
      </c>
    </row>
    <row r="575" spans="1:11" x14ac:dyDescent="0.2">
      <c r="A575" s="35" t="str">
        <f>IF('Sundry Debtor'!G581="","",'Sundry Debtor'!G581)</f>
        <v/>
      </c>
      <c r="B575" s="35" t="str">
        <f>IF('Sundry Debtor'!C581="","",IF('Sundry Debtor'!G581&lt;70000,'Sundry Debtor'!C581,""))</f>
        <v/>
      </c>
      <c r="C575" s="34" t="str">
        <f>IF('Sundry Debtor'!C581="","",IF('Sundry Debtor'!G581&gt;69999,'Sundry Debtor'!C581,""))</f>
        <v/>
      </c>
      <c r="D575" s="34" t="str">
        <f>IF('Sundry Debtor'!D581="","",'Sundry Debtor'!D581)</f>
        <v/>
      </c>
      <c r="E575" s="34" t="str">
        <f>IF('Sundry Debtor'!F581="","",'Sundry Debtor'!F581)</f>
        <v/>
      </c>
      <c r="F575" s="98" t="str">
        <f>IF('Sundry Debtor'!I581="","",IF('Sundry Debtor'!J581="D",'Sundry Debtor'!I581,""))</f>
        <v/>
      </c>
      <c r="G575" s="98" t="str">
        <f>IF('Sundry Debtor'!I581="","",IF('Sundry Debtor'!J581="C",'Sundry Debtor'!I581,""))</f>
        <v/>
      </c>
      <c r="H575" s="34" t="str">
        <f t="shared" si="23"/>
        <v/>
      </c>
      <c r="I575" s="34" t="str">
        <f t="shared" si="24"/>
        <v/>
      </c>
      <c r="J575" s="34"/>
      <c r="K575" s="29" t="str">
        <f>IF('Sundry Debtor'!K581="","",CONCATENATE('Sundry Debtor'!K581," ",'Sundry Debtor'!O581))</f>
        <v/>
      </c>
    </row>
    <row r="576" spans="1:11" x14ac:dyDescent="0.2">
      <c r="A576" s="35" t="str">
        <f>IF('Sundry Debtor'!G582="","",'Sundry Debtor'!G582)</f>
        <v/>
      </c>
      <c r="B576" s="35" t="str">
        <f>IF('Sundry Debtor'!C582="","",IF('Sundry Debtor'!G582&lt;70000,'Sundry Debtor'!C582,""))</f>
        <v/>
      </c>
      <c r="C576" s="34" t="str">
        <f>IF('Sundry Debtor'!C582="","",IF('Sundry Debtor'!G582&gt;69999,'Sundry Debtor'!C582,""))</f>
        <v/>
      </c>
      <c r="D576" s="34" t="str">
        <f>IF('Sundry Debtor'!D582="","",'Sundry Debtor'!D582)</f>
        <v/>
      </c>
      <c r="E576" s="34" t="str">
        <f>IF('Sundry Debtor'!F582="","",'Sundry Debtor'!F582)</f>
        <v/>
      </c>
      <c r="F576" s="98" t="str">
        <f>IF('Sundry Debtor'!I582="","",IF('Sundry Debtor'!J582="D",'Sundry Debtor'!I582,""))</f>
        <v/>
      </c>
      <c r="G576" s="98" t="str">
        <f>IF('Sundry Debtor'!I582="","",IF('Sundry Debtor'!J582="C",'Sundry Debtor'!I582,""))</f>
        <v/>
      </c>
      <c r="H576" s="34" t="str">
        <f t="shared" si="23"/>
        <v/>
      </c>
      <c r="I576" s="34" t="str">
        <f t="shared" si="24"/>
        <v/>
      </c>
      <c r="J576" s="34"/>
      <c r="K576" s="29" t="str">
        <f>IF('Sundry Debtor'!K582="","",CONCATENATE('Sundry Debtor'!K582," ",'Sundry Debtor'!O582))</f>
        <v/>
      </c>
    </row>
    <row r="577" spans="1:11" x14ac:dyDescent="0.2">
      <c r="A577" s="35" t="str">
        <f>IF('Sundry Debtor'!G583="","",'Sundry Debtor'!G583)</f>
        <v/>
      </c>
      <c r="B577" s="35" t="str">
        <f>IF('Sundry Debtor'!C583="","",IF('Sundry Debtor'!G583&lt;70000,'Sundry Debtor'!C583,""))</f>
        <v/>
      </c>
      <c r="C577" s="34" t="str">
        <f>IF('Sundry Debtor'!C583="","",IF('Sundry Debtor'!G583&gt;69999,'Sundry Debtor'!C583,""))</f>
        <v/>
      </c>
      <c r="D577" s="34" t="str">
        <f>IF('Sundry Debtor'!D583="","",'Sundry Debtor'!D583)</f>
        <v/>
      </c>
      <c r="E577" s="34" t="str">
        <f>IF('Sundry Debtor'!F583="","",'Sundry Debtor'!F583)</f>
        <v/>
      </c>
      <c r="F577" s="98" t="str">
        <f>IF('Sundry Debtor'!I583="","",IF('Sundry Debtor'!J583="D",'Sundry Debtor'!I583,""))</f>
        <v/>
      </c>
      <c r="G577" s="98" t="str">
        <f>IF('Sundry Debtor'!I583="","",IF('Sundry Debtor'!J583="C",'Sundry Debtor'!I583,""))</f>
        <v/>
      </c>
      <c r="H577" s="34" t="str">
        <f t="shared" si="23"/>
        <v/>
      </c>
      <c r="I577" s="34" t="str">
        <f t="shared" si="24"/>
        <v/>
      </c>
      <c r="J577" s="34"/>
      <c r="K577" s="29" t="str">
        <f>IF('Sundry Debtor'!K583="","",CONCATENATE('Sundry Debtor'!K583," ",'Sundry Debtor'!O583))</f>
        <v/>
      </c>
    </row>
    <row r="578" spans="1:11" x14ac:dyDescent="0.2">
      <c r="A578" s="35" t="str">
        <f>IF('Sundry Debtor'!G584="","",'Sundry Debtor'!G584)</f>
        <v/>
      </c>
      <c r="B578" s="35" t="str">
        <f>IF('Sundry Debtor'!C584="","",IF('Sundry Debtor'!G584&lt;70000,'Sundry Debtor'!C584,""))</f>
        <v/>
      </c>
      <c r="C578" s="34" t="str">
        <f>IF('Sundry Debtor'!C584="","",IF('Sundry Debtor'!G584&gt;69999,'Sundry Debtor'!C584,""))</f>
        <v/>
      </c>
      <c r="D578" s="34" t="str">
        <f>IF('Sundry Debtor'!D584="","",'Sundry Debtor'!D584)</f>
        <v/>
      </c>
      <c r="E578" s="34" t="str">
        <f>IF('Sundry Debtor'!F584="","",'Sundry Debtor'!F584)</f>
        <v/>
      </c>
      <c r="F578" s="98" t="str">
        <f>IF('Sundry Debtor'!I584="","",IF('Sundry Debtor'!J584="D",'Sundry Debtor'!I584,""))</f>
        <v/>
      </c>
      <c r="G578" s="98" t="str">
        <f>IF('Sundry Debtor'!I584="","",IF('Sundry Debtor'!J584="C",'Sundry Debtor'!I584,""))</f>
        <v/>
      </c>
      <c r="H578" s="34" t="str">
        <f t="shared" si="23"/>
        <v/>
      </c>
      <c r="I578" s="34" t="str">
        <f t="shared" si="24"/>
        <v/>
      </c>
      <c r="J578" s="34"/>
      <c r="K578" s="29" t="str">
        <f>IF('Sundry Debtor'!K584="","",CONCATENATE('Sundry Debtor'!K584," ",'Sundry Debtor'!O584))</f>
        <v/>
      </c>
    </row>
    <row r="579" spans="1:11" x14ac:dyDescent="0.2">
      <c r="A579" s="35" t="str">
        <f>IF('Sundry Debtor'!G585="","",'Sundry Debtor'!G585)</f>
        <v/>
      </c>
      <c r="B579" s="35" t="str">
        <f>IF('Sundry Debtor'!C585="","",IF('Sundry Debtor'!G585&lt;70000,'Sundry Debtor'!C585,""))</f>
        <v/>
      </c>
      <c r="C579" s="34" t="str">
        <f>IF('Sundry Debtor'!C585="","",IF('Sundry Debtor'!G585&gt;69999,'Sundry Debtor'!C585,""))</f>
        <v/>
      </c>
      <c r="D579" s="34" t="str">
        <f>IF('Sundry Debtor'!D585="","",'Sundry Debtor'!D585)</f>
        <v/>
      </c>
      <c r="E579" s="34" t="str">
        <f>IF('Sundry Debtor'!F585="","",'Sundry Debtor'!F585)</f>
        <v/>
      </c>
      <c r="F579" s="98" t="str">
        <f>IF('Sundry Debtor'!I585="","",IF('Sundry Debtor'!J585="D",'Sundry Debtor'!I585,""))</f>
        <v/>
      </c>
      <c r="G579" s="98" t="str">
        <f>IF('Sundry Debtor'!I585="","",IF('Sundry Debtor'!J585="C",'Sundry Debtor'!I585,""))</f>
        <v/>
      </c>
      <c r="H579" s="34" t="str">
        <f t="shared" si="23"/>
        <v/>
      </c>
      <c r="I579" s="34" t="str">
        <f t="shared" si="24"/>
        <v/>
      </c>
      <c r="J579" s="34"/>
      <c r="K579" s="29" t="str">
        <f>IF('Sundry Debtor'!K585="","",CONCATENATE('Sundry Debtor'!K585," ",'Sundry Debtor'!O585))</f>
        <v/>
      </c>
    </row>
    <row r="580" spans="1:11" x14ac:dyDescent="0.2">
      <c r="A580" s="35" t="str">
        <f>IF('Sundry Debtor'!G586="","",'Sundry Debtor'!G586)</f>
        <v/>
      </c>
      <c r="B580" s="35" t="str">
        <f>IF('Sundry Debtor'!C586="","",IF('Sundry Debtor'!G586&lt;70000,'Sundry Debtor'!C586,""))</f>
        <v/>
      </c>
      <c r="C580" s="34" t="str">
        <f>IF('Sundry Debtor'!C586="","",IF('Sundry Debtor'!G586&gt;69999,'Sundry Debtor'!C586,""))</f>
        <v/>
      </c>
      <c r="D580" s="34" t="str">
        <f>IF('Sundry Debtor'!D586="","",'Sundry Debtor'!D586)</f>
        <v/>
      </c>
      <c r="E580" s="34" t="str">
        <f>IF('Sundry Debtor'!F586="","",'Sundry Debtor'!F586)</f>
        <v/>
      </c>
      <c r="F580" s="98" t="str">
        <f>IF('Sundry Debtor'!I586="","",IF('Sundry Debtor'!J586="D",'Sundry Debtor'!I586,""))</f>
        <v/>
      </c>
      <c r="G580" s="98" t="str">
        <f>IF('Sundry Debtor'!I586="","",IF('Sundry Debtor'!J586="C",'Sundry Debtor'!I586,""))</f>
        <v/>
      </c>
      <c r="H580" s="34" t="str">
        <f t="shared" si="23"/>
        <v/>
      </c>
      <c r="I580" s="34" t="str">
        <f t="shared" si="24"/>
        <v/>
      </c>
      <c r="J580" s="34"/>
      <c r="K580" s="29" t="str">
        <f>IF('Sundry Debtor'!K586="","",CONCATENATE('Sundry Debtor'!K586," ",'Sundry Debtor'!O586))</f>
        <v/>
      </c>
    </row>
    <row r="581" spans="1:11" x14ac:dyDescent="0.2">
      <c r="A581" s="35" t="str">
        <f>IF('Sundry Debtor'!G587="","",'Sundry Debtor'!G587)</f>
        <v/>
      </c>
      <c r="B581" s="35" t="str">
        <f>IF('Sundry Debtor'!C587="","",IF('Sundry Debtor'!G587&lt;70000,'Sundry Debtor'!C587,""))</f>
        <v/>
      </c>
      <c r="C581" s="34" t="str">
        <f>IF('Sundry Debtor'!C587="","",IF('Sundry Debtor'!G587&gt;69999,'Sundry Debtor'!C587,""))</f>
        <v/>
      </c>
      <c r="D581" s="34" t="str">
        <f>IF('Sundry Debtor'!D587="","",'Sundry Debtor'!D587)</f>
        <v/>
      </c>
      <c r="E581" s="34" t="str">
        <f>IF('Sundry Debtor'!F587="","",'Sundry Debtor'!F587)</f>
        <v/>
      </c>
      <c r="F581" s="98" t="str">
        <f>IF('Sundry Debtor'!I587="","",IF('Sundry Debtor'!J587="D",'Sundry Debtor'!I587,""))</f>
        <v/>
      </c>
      <c r="G581" s="98" t="str">
        <f>IF('Sundry Debtor'!I587="","",IF('Sundry Debtor'!J587="C",'Sundry Debtor'!I587,""))</f>
        <v/>
      </c>
      <c r="H581" s="34" t="str">
        <f t="shared" si="23"/>
        <v/>
      </c>
      <c r="I581" s="34" t="str">
        <f t="shared" si="24"/>
        <v/>
      </c>
      <c r="J581" s="34"/>
      <c r="K581" s="29" t="str">
        <f>IF('Sundry Debtor'!K587="","",CONCATENATE('Sundry Debtor'!K587," ",'Sundry Debtor'!O587))</f>
        <v/>
      </c>
    </row>
    <row r="582" spans="1:11" x14ac:dyDescent="0.2">
      <c r="A582" s="35" t="str">
        <f>IF('Sundry Debtor'!G588="","",'Sundry Debtor'!G588)</f>
        <v/>
      </c>
      <c r="B582" s="35" t="str">
        <f>IF('Sundry Debtor'!C588="","",IF('Sundry Debtor'!G588&lt;70000,'Sundry Debtor'!C588,""))</f>
        <v/>
      </c>
      <c r="C582" s="34" t="str">
        <f>IF('Sundry Debtor'!C588="","",IF('Sundry Debtor'!G588&gt;69999,'Sundry Debtor'!C588,""))</f>
        <v/>
      </c>
      <c r="D582" s="34" t="str">
        <f>IF('Sundry Debtor'!D588="","",'Sundry Debtor'!D588)</f>
        <v/>
      </c>
      <c r="E582" s="34" t="str">
        <f>IF('Sundry Debtor'!F588="","",'Sundry Debtor'!F588)</f>
        <v/>
      </c>
      <c r="F582" s="98" t="str">
        <f>IF('Sundry Debtor'!I588="","",IF('Sundry Debtor'!J588="D",'Sundry Debtor'!I588,""))</f>
        <v/>
      </c>
      <c r="G582" s="98" t="str">
        <f>IF('Sundry Debtor'!I588="","",IF('Sundry Debtor'!J588="C",'Sundry Debtor'!I588,""))</f>
        <v/>
      </c>
      <c r="H582" s="34" t="str">
        <f t="shared" si="23"/>
        <v/>
      </c>
      <c r="I582" s="34" t="str">
        <f t="shared" si="24"/>
        <v/>
      </c>
      <c r="J582" s="34"/>
      <c r="K582" s="29" t="str">
        <f>IF('Sundry Debtor'!K588="","",CONCATENATE('Sundry Debtor'!K588," ",'Sundry Debtor'!O588))</f>
        <v/>
      </c>
    </row>
    <row r="583" spans="1:11" x14ac:dyDescent="0.2">
      <c r="A583" s="35" t="str">
        <f>IF('Sundry Debtor'!G589="","",'Sundry Debtor'!G589)</f>
        <v/>
      </c>
      <c r="B583" s="35" t="str">
        <f>IF('Sundry Debtor'!C589="","",IF('Sundry Debtor'!G589&lt;70000,'Sundry Debtor'!C589,""))</f>
        <v/>
      </c>
      <c r="C583" s="34" t="str">
        <f>IF('Sundry Debtor'!C589="","",IF('Sundry Debtor'!G589&gt;69999,'Sundry Debtor'!C589,""))</f>
        <v/>
      </c>
      <c r="D583" s="34" t="str">
        <f>IF('Sundry Debtor'!D589="","",'Sundry Debtor'!D589)</f>
        <v/>
      </c>
      <c r="E583" s="34" t="str">
        <f>IF('Sundry Debtor'!F589="","",'Sundry Debtor'!F589)</f>
        <v/>
      </c>
      <c r="F583" s="98" t="str">
        <f>IF('Sundry Debtor'!I589="","",IF('Sundry Debtor'!J589="D",'Sundry Debtor'!I589,""))</f>
        <v/>
      </c>
      <c r="G583" s="98" t="str">
        <f>IF('Sundry Debtor'!I589="","",IF('Sundry Debtor'!J589="C",'Sundry Debtor'!I589,""))</f>
        <v/>
      </c>
      <c r="H583" s="34" t="str">
        <f t="shared" si="23"/>
        <v/>
      </c>
      <c r="I583" s="34" t="str">
        <f t="shared" si="24"/>
        <v/>
      </c>
      <c r="J583" s="34"/>
      <c r="K583" s="29" t="str">
        <f>IF('Sundry Debtor'!K589="","",CONCATENATE('Sundry Debtor'!K589," ",'Sundry Debtor'!O589))</f>
        <v/>
      </c>
    </row>
    <row r="584" spans="1:11" x14ac:dyDescent="0.2">
      <c r="A584" s="35" t="str">
        <f>IF('Sundry Debtor'!G590="","",'Sundry Debtor'!G590)</f>
        <v/>
      </c>
      <c r="B584" s="35" t="str">
        <f>IF('Sundry Debtor'!C590="","",IF('Sundry Debtor'!G590&lt;70000,'Sundry Debtor'!C590,""))</f>
        <v/>
      </c>
      <c r="C584" s="34" t="str">
        <f>IF('Sundry Debtor'!C590="","",IF('Sundry Debtor'!G590&gt;69999,'Sundry Debtor'!C590,""))</f>
        <v/>
      </c>
      <c r="D584" s="34" t="str">
        <f>IF('Sundry Debtor'!D590="","",'Sundry Debtor'!D590)</f>
        <v/>
      </c>
      <c r="E584" s="34" t="str">
        <f>IF('Sundry Debtor'!F590="","",'Sundry Debtor'!F590)</f>
        <v/>
      </c>
      <c r="F584" s="98" t="str">
        <f>IF('Sundry Debtor'!I590="","",IF('Sundry Debtor'!J590="D",'Sundry Debtor'!I590,""))</f>
        <v/>
      </c>
      <c r="G584" s="98" t="str">
        <f>IF('Sundry Debtor'!I590="","",IF('Sundry Debtor'!J590="C",'Sundry Debtor'!I590,""))</f>
        <v/>
      </c>
      <c r="H584" s="34" t="str">
        <f t="shared" si="23"/>
        <v/>
      </c>
      <c r="I584" s="34" t="str">
        <f t="shared" si="24"/>
        <v/>
      </c>
      <c r="J584" s="34"/>
      <c r="K584" s="29" t="str">
        <f>IF('Sundry Debtor'!K590="","",CONCATENATE('Sundry Debtor'!K590," ",'Sundry Debtor'!O590))</f>
        <v/>
      </c>
    </row>
    <row r="585" spans="1:11" x14ac:dyDescent="0.2">
      <c r="A585" s="35" t="str">
        <f>IF('Sundry Debtor'!G591="","",'Sundry Debtor'!G591)</f>
        <v/>
      </c>
      <c r="B585" s="35" t="str">
        <f>IF('Sundry Debtor'!C591="","",IF('Sundry Debtor'!G591&lt;70000,'Sundry Debtor'!C591,""))</f>
        <v/>
      </c>
      <c r="C585" s="34" t="str">
        <f>IF('Sundry Debtor'!C591="","",IF('Sundry Debtor'!G591&gt;69999,'Sundry Debtor'!C591,""))</f>
        <v/>
      </c>
      <c r="D585" s="34" t="str">
        <f>IF('Sundry Debtor'!D591="","",'Sundry Debtor'!D591)</f>
        <v/>
      </c>
      <c r="E585" s="34" t="str">
        <f>IF('Sundry Debtor'!F591="","",'Sundry Debtor'!F591)</f>
        <v/>
      </c>
      <c r="F585" s="98" t="str">
        <f>IF('Sundry Debtor'!I591="","",IF('Sundry Debtor'!J591="D",'Sundry Debtor'!I591,""))</f>
        <v/>
      </c>
      <c r="G585" s="98" t="str">
        <f>IF('Sundry Debtor'!I591="","",IF('Sundry Debtor'!J591="C",'Sundry Debtor'!I591,""))</f>
        <v/>
      </c>
      <c r="H585" s="34" t="str">
        <f t="shared" si="23"/>
        <v/>
      </c>
      <c r="I585" s="34" t="str">
        <f t="shared" si="24"/>
        <v/>
      </c>
      <c r="J585" s="34"/>
      <c r="K585" s="29" t="str">
        <f>IF('Sundry Debtor'!K591="","",CONCATENATE('Sundry Debtor'!K591," ",'Sundry Debtor'!O591))</f>
        <v/>
      </c>
    </row>
    <row r="586" spans="1:11" x14ac:dyDescent="0.2">
      <c r="A586" s="35" t="str">
        <f>IF('Sundry Debtor'!G592="","",'Sundry Debtor'!G592)</f>
        <v/>
      </c>
      <c r="B586" s="35" t="str">
        <f>IF('Sundry Debtor'!C592="","",IF('Sundry Debtor'!G592&lt;70000,'Sundry Debtor'!C592,""))</f>
        <v/>
      </c>
      <c r="C586" s="34" t="str">
        <f>IF('Sundry Debtor'!C592="","",IF('Sundry Debtor'!G592&gt;69999,'Sundry Debtor'!C592,""))</f>
        <v/>
      </c>
      <c r="D586" s="34" t="str">
        <f>IF('Sundry Debtor'!D592="","",'Sundry Debtor'!D592)</f>
        <v/>
      </c>
      <c r="E586" s="34" t="str">
        <f>IF('Sundry Debtor'!F592="","",'Sundry Debtor'!F592)</f>
        <v/>
      </c>
      <c r="F586" s="98" t="str">
        <f>IF('Sundry Debtor'!I592="","",IF('Sundry Debtor'!J592="D",'Sundry Debtor'!I592,""))</f>
        <v/>
      </c>
      <c r="G586" s="98" t="str">
        <f>IF('Sundry Debtor'!I592="","",IF('Sundry Debtor'!J592="C",'Sundry Debtor'!I592,""))</f>
        <v/>
      </c>
      <c r="H586" s="34" t="str">
        <f t="shared" si="23"/>
        <v/>
      </c>
      <c r="I586" s="34" t="str">
        <f t="shared" si="24"/>
        <v/>
      </c>
      <c r="J586" s="34"/>
      <c r="K586" s="29" t="str">
        <f>IF('Sundry Debtor'!K592="","",CONCATENATE('Sundry Debtor'!K592," ",'Sundry Debtor'!O592))</f>
        <v/>
      </c>
    </row>
    <row r="587" spans="1:11" x14ac:dyDescent="0.2">
      <c r="A587" s="35" t="str">
        <f>IF('Sundry Debtor'!G593="","",'Sundry Debtor'!G593)</f>
        <v/>
      </c>
      <c r="B587" s="35" t="str">
        <f>IF('Sundry Debtor'!C593="","",IF('Sundry Debtor'!G593&lt;70000,'Sundry Debtor'!C593,""))</f>
        <v/>
      </c>
      <c r="C587" s="34" t="str">
        <f>IF('Sundry Debtor'!C593="","",IF('Sundry Debtor'!G593&gt;69999,'Sundry Debtor'!C593,""))</f>
        <v/>
      </c>
      <c r="D587" s="34" t="str">
        <f>IF('Sundry Debtor'!D593="","",'Sundry Debtor'!D593)</f>
        <v/>
      </c>
      <c r="E587" s="34" t="str">
        <f>IF('Sundry Debtor'!F593="","",'Sundry Debtor'!F593)</f>
        <v/>
      </c>
      <c r="F587" s="98" t="str">
        <f>IF('Sundry Debtor'!I593="","",IF('Sundry Debtor'!J593="D",'Sundry Debtor'!I593,""))</f>
        <v/>
      </c>
      <c r="G587" s="98" t="str">
        <f>IF('Sundry Debtor'!I593="","",IF('Sundry Debtor'!J593="C",'Sundry Debtor'!I593,""))</f>
        <v/>
      </c>
      <c r="H587" s="34" t="str">
        <f t="shared" si="23"/>
        <v/>
      </c>
      <c r="I587" s="34" t="str">
        <f t="shared" si="24"/>
        <v/>
      </c>
      <c r="J587" s="34"/>
      <c r="K587" s="29" t="str">
        <f>IF('Sundry Debtor'!K593="","",CONCATENATE('Sundry Debtor'!K593," ",'Sundry Debtor'!O593))</f>
        <v/>
      </c>
    </row>
    <row r="588" spans="1:11" x14ac:dyDescent="0.2">
      <c r="A588" s="35" t="str">
        <f>IF('Sundry Debtor'!G594="","",'Sundry Debtor'!G594)</f>
        <v/>
      </c>
      <c r="B588" s="35" t="str">
        <f>IF('Sundry Debtor'!C594="","",IF('Sundry Debtor'!G594&lt;70000,'Sundry Debtor'!C594,""))</f>
        <v/>
      </c>
      <c r="C588" s="34" t="str">
        <f>IF('Sundry Debtor'!C594="","",IF('Sundry Debtor'!G594&gt;69999,'Sundry Debtor'!C594,""))</f>
        <v/>
      </c>
      <c r="D588" s="34" t="str">
        <f>IF('Sundry Debtor'!D594="","",'Sundry Debtor'!D594)</f>
        <v/>
      </c>
      <c r="E588" s="34" t="str">
        <f>IF('Sundry Debtor'!F594="","",'Sundry Debtor'!F594)</f>
        <v/>
      </c>
      <c r="F588" s="98" t="str">
        <f>IF('Sundry Debtor'!I594="","",IF('Sundry Debtor'!J594="D",'Sundry Debtor'!I594,""))</f>
        <v/>
      </c>
      <c r="G588" s="98" t="str">
        <f>IF('Sundry Debtor'!I594="","",IF('Sundry Debtor'!J594="C",'Sundry Debtor'!I594,""))</f>
        <v/>
      </c>
      <c r="H588" s="34" t="str">
        <f t="shared" si="23"/>
        <v/>
      </c>
      <c r="I588" s="34" t="str">
        <f t="shared" si="24"/>
        <v/>
      </c>
      <c r="J588" s="34"/>
      <c r="K588" s="29" t="str">
        <f>IF('Sundry Debtor'!K594="","",CONCATENATE('Sundry Debtor'!K594," ",'Sundry Debtor'!O594))</f>
        <v/>
      </c>
    </row>
    <row r="589" spans="1:11" x14ac:dyDescent="0.2">
      <c r="A589" s="35" t="str">
        <f>IF('Sundry Debtor'!G595="","",'Sundry Debtor'!G595)</f>
        <v/>
      </c>
      <c r="B589" s="35" t="str">
        <f>IF('Sundry Debtor'!C595="","",IF('Sundry Debtor'!G595&lt;70000,'Sundry Debtor'!C595,""))</f>
        <v/>
      </c>
      <c r="C589" s="34" t="str">
        <f>IF('Sundry Debtor'!C595="","",IF('Sundry Debtor'!G595&gt;69999,'Sundry Debtor'!C595,""))</f>
        <v/>
      </c>
      <c r="D589" s="34" t="str">
        <f>IF('Sundry Debtor'!D595="","",'Sundry Debtor'!D595)</f>
        <v/>
      </c>
      <c r="E589" s="34" t="str">
        <f>IF('Sundry Debtor'!F595="","",'Sundry Debtor'!F595)</f>
        <v/>
      </c>
      <c r="F589" s="98" t="str">
        <f>IF('Sundry Debtor'!I595="","",IF('Sundry Debtor'!J595="D",'Sundry Debtor'!I595,""))</f>
        <v/>
      </c>
      <c r="G589" s="98" t="str">
        <f>IF('Sundry Debtor'!I595="","",IF('Sundry Debtor'!J595="C",'Sundry Debtor'!I595,""))</f>
        <v/>
      </c>
      <c r="H589" s="34" t="str">
        <f t="shared" si="23"/>
        <v/>
      </c>
      <c r="I589" s="34" t="str">
        <f t="shared" si="24"/>
        <v/>
      </c>
      <c r="J589" s="34"/>
      <c r="K589" s="29" t="str">
        <f>IF('Sundry Debtor'!K595="","",CONCATENATE('Sundry Debtor'!K595," ",'Sundry Debtor'!O595))</f>
        <v/>
      </c>
    </row>
    <row r="590" spans="1:11" x14ac:dyDescent="0.2">
      <c r="A590" s="35" t="str">
        <f>IF('Sundry Debtor'!G596="","",'Sundry Debtor'!G596)</f>
        <v/>
      </c>
      <c r="B590" s="35" t="str">
        <f>IF('Sundry Debtor'!C596="","",IF('Sundry Debtor'!G596&lt;70000,'Sundry Debtor'!C596,""))</f>
        <v/>
      </c>
      <c r="C590" s="34" t="str">
        <f>IF('Sundry Debtor'!C596="","",IF('Sundry Debtor'!G596&gt;69999,'Sundry Debtor'!C596,""))</f>
        <v/>
      </c>
      <c r="D590" s="34" t="str">
        <f>IF('Sundry Debtor'!D596="","",'Sundry Debtor'!D596)</f>
        <v/>
      </c>
      <c r="E590" s="34" t="str">
        <f>IF('Sundry Debtor'!F596="","",'Sundry Debtor'!F596)</f>
        <v/>
      </c>
      <c r="F590" s="98" t="str">
        <f>IF('Sundry Debtor'!I596="","",IF('Sundry Debtor'!J596="D",'Sundry Debtor'!I596,""))</f>
        <v/>
      </c>
      <c r="G590" s="98" t="str">
        <f>IF('Sundry Debtor'!I596="","",IF('Sundry Debtor'!J596="C",'Sundry Debtor'!I596,""))</f>
        <v/>
      </c>
      <c r="H590" s="34" t="str">
        <f t="shared" si="23"/>
        <v/>
      </c>
      <c r="I590" s="34" t="str">
        <f t="shared" si="24"/>
        <v/>
      </c>
      <c r="J590" s="34"/>
      <c r="K590" s="29" t="str">
        <f>IF('Sundry Debtor'!K596="","",CONCATENATE('Sundry Debtor'!K596," ",'Sundry Debtor'!O596))</f>
        <v/>
      </c>
    </row>
    <row r="591" spans="1:11" x14ac:dyDescent="0.2">
      <c r="A591" s="35" t="str">
        <f>IF('Sundry Debtor'!G597="","",'Sundry Debtor'!G597)</f>
        <v/>
      </c>
      <c r="B591" s="35" t="str">
        <f>IF('Sundry Debtor'!C597="","",IF('Sundry Debtor'!G597&lt;70000,'Sundry Debtor'!C597,""))</f>
        <v/>
      </c>
      <c r="C591" s="34" t="str">
        <f>IF('Sundry Debtor'!C597="","",IF('Sundry Debtor'!G597&gt;69999,'Sundry Debtor'!C597,""))</f>
        <v/>
      </c>
      <c r="D591" s="34" t="str">
        <f>IF('Sundry Debtor'!D597="","",'Sundry Debtor'!D597)</f>
        <v/>
      </c>
      <c r="E591" s="34" t="str">
        <f>IF('Sundry Debtor'!F597="","",'Sundry Debtor'!F597)</f>
        <v/>
      </c>
      <c r="F591" s="98" t="str">
        <f>IF('Sundry Debtor'!I597="","",IF('Sundry Debtor'!J597="D",'Sundry Debtor'!I597,""))</f>
        <v/>
      </c>
      <c r="G591" s="98" t="str">
        <f>IF('Sundry Debtor'!I597="","",IF('Sundry Debtor'!J597="C",'Sundry Debtor'!I597,""))</f>
        <v/>
      </c>
      <c r="H591" s="34" t="str">
        <f t="shared" si="23"/>
        <v/>
      </c>
      <c r="I591" s="34" t="str">
        <f t="shared" si="24"/>
        <v/>
      </c>
      <c r="J591" s="34"/>
      <c r="K591" s="29" t="str">
        <f>IF('Sundry Debtor'!K597="","",CONCATENATE('Sundry Debtor'!K597," ",'Sundry Debtor'!O597))</f>
        <v/>
      </c>
    </row>
    <row r="592" spans="1:11" x14ac:dyDescent="0.2">
      <c r="A592" s="35" t="str">
        <f>IF('Sundry Debtor'!G598="","",'Sundry Debtor'!G598)</f>
        <v/>
      </c>
      <c r="B592" s="35" t="str">
        <f>IF('Sundry Debtor'!C598="","",IF('Sundry Debtor'!G598&lt;70000,'Sundry Debtor'!C598,""))</f>
        <v/>
      </c>
      <c r="C592" s="34" t="str">
        <f>IF('Sundry Debtor'!C598="","",IF('Sundry Debtor'!G598&gt;69999,'Sundry Debtor'!C598,""))</f>
        <v/>
      </c>
      <c r="D592" s="34" t="str">
        <f>IF('Sundry Debtor'!D598="","",'Sundry Debtor'!D598)</f>
        <v/>
      </c>
      <c r="E592" s="34" t="str">
        <f>IF('Sundry Debtor'!F598="","",'Sundry Debtor'!F598)</f>
        <v/>
      </c>
      <c r="F592" s="98" t="str">
        <f>IF('Sundry Debtor'!I598="","",IF('Sundry Debtor'!J598="D",'Sundry Debtor'!I598,""))</f>
        <v/>
      </c>
      <c r="G592" s="98" t="str">
        <f>IF('Sundry Debtor'!I598="","",IF('Sundry Debtor'!J598="C",'Sundry Debtor'!I598,""))</f>
        <v/>
      </c>
      <c r="H592" s="34" t="str">
        <f t="shared" si="23"/>
        <v/>
      </c>
      <c r="I592" s="34" t="str">
        <f t="shared" si="24"/>
        <v/>
      </c>
      <c r="J592" s="34"/>
      <c r="K592" s="29" t="str">
        <f>IF('Sundry Debtor'!K598="","",CONCATENATE('Sundry Debtor'!K598," ",'Sundry Debtor'!O598))</f>
        <v/>
      </c>
    </row>
    <row r="593" spans="1:11" x14ac:dyDescent="0.2">
      <c r="A593" s="35" t="str">
        <f>IF('Sundry Debtor'!G599="","",'Sundry Debtor'!G599)</f>
        <v/>
      </c>
      <c r="B593" s="35" t="str">
        <f>IF('Sundry Debtor'!C599="","",IF('Sundry Debtor'!G599&lt;70000,'Sundry Debtor'!C599,""))</f>
        <v/>
      </c>
      <c r="C593" s="34" t="str">
        <f>IF('Sundry Debtor'!C599="","",IF('Sundry Debtor'!G599&gt;69999,'Sundry Debtor'!C599,""))</f>
        <v/>
      </c>
      <c r="D593" s="34" t="str">
        <f>IF('Sundry Debtor'!D599="","",'Sundry Debtor'!D599)</f>
        <v/>
      </c>
      <c r="E593" s="34" t="str">
        <f>IF('Sundry Debtor'!F599="","",'Sundry Debtor'!F599)</f>
        <v/>
      </c>
      <c r="F593" s="98" t="str">
        <f>IF('Sundry Debtor'!I599="","",IF('Sundry Debtor'!J599="D",'Sundry Debtor'!I599,""))</f>
        <v/>
      </c>
      <c r="G593" s="98" t="str">
        <f>IF('Sundry Debtor'!I599="","",IF('Sundry Debtor'!J599="C",'Sundry Debtor'!I599,""))</f>
        <v/>
      </c>
      <c r="H593" s="34" t="str">
        <f t="shared" si="23"/>
        <v/>
      </c>
      <c r="I593" s="34" t="str">
        <f t="shared" si="24"/>
        <v/>
      </c>
      <c r="J593" s="34"/>
      <c r="K593" s="29" t="str">
        <f>IF('Sundry Debtor'!K599="","",CONCATENATE('Sundry Debtor'!K599," ",'Sundry Debtor'!O599))</f>
        <v/>
      </c>
    </row>
    <row r="594" spans="1:11" x14ac:dyDescent="0.2">
      <c r="A594" s="35" t="str">
        <f>IF('Sundry Debtor'!G600="","",'Sundry Debtor'!G600)</f>
        <v/>
      </c>
      <c r="B594" s="35" t="str">
        <f>IF('Sundry Debtor'!C600="","",IF('Sundry Debtor'!G600&lt;70000,'Sundry Debtor'!C600,""))</f>
        <v/>
      </c>
      <c r="C594" s="34" t="str">
        <f>IF('Sundry Debtor'!C600="","",IF('Sundry Debtor'!G600&gt;69999,'Sundry Debtor'!C600,""))</f>
        <v/>
      </c>
      <c r="D594" s="34" t="str">
        <f>IF('Sundry Debtor'!D600="","",'Sundry Debtor'!D600)</f>
        <v/>
      </c>
      <c r="E594" s="34" t="str">
        <f>IF('Sundry Debtor'!F600="","",'Sundry Debtor'!F600)</f>
        <v/>
      </c>
      <c r="F594" s="98" t="str">
        <f>IF('Sundry Debtor'!I600="","",IF('Sundry Debtor'!J600="D",'Sundry Debtor'!I600,""))</f>
        <v/>
      </c>
      <c r="G594" s="98" t="str">
        <f>IF('Sundry Debtor'!I600="","",IF('Sundry Debtor'!J600="C",'Sundry Debtor'!I600,""))</f>
        <v/>
      </c>
      <c r="H594" s="34" t="str">
        <f t="shared" si="23"/>
        <v/>
      </c>
      <c r="I594" s="34" t="str">
        <f t="shared" si="24"/>
        <v/>
      </c>
      <c r="J594" s="34"/>
      <c r="K594" s="29" t="str">
        <f>IF('Sundry Debtor'!K600="","",CONCATENATE('Sundry Debtor'!K600," ",'Sundry Debtor'!O600))</f>
        <v/>
      </c>
    </row>
    <row r="595" spans="1:11" x14ac:dyDescent="0.2">
      <c r="A595" s="35" t="str">
        <f>IF('Sundry Debtor'!G601="","",'Sundry Debtor'!G601)</f>
        <v/>
      </c>
      <c r="B595" s="35" t="str">
        <f>IF('Sundry Debtor'!C601="","",IF('Sundry Debtor'!G601&lt;70000,'Sundry Debtor'!C601,""))</f>
        <v/>
      </c>
      <c r="C595" s="34" t="str">
        <f>IF('Sundry Debtor'!C601="","",IF('Sundry Debtor'!G601&gt;69999,'Sundry Debtor'!C601,""))</f>
        <v/>
      </c>
      <c r="D595" s="34" t="str">
        <f>IF('Sundry Debtor'!D601="","",'Sundry Debtor'!D601)</f>
        <v/>
      </c>
      <c r="E595" s="34" t="str">
        <f>IF('Sundry Debtor'!F601="","",'Sundry Debtor'!F601)</f>
        <v/>
      </c>
      <c r="F595" s="98" t="str">
        <f>IF('Sundry Debtor'!I601="","",IF('Sundry Debtor'!J601="D",'Sundry Debtor'!I601,""))</f>
        <v/>
      </c>
      <c r="G595" s="98" t="str">
        <f>IF('Sundry Debtor'!I601="","",IF('Sundry Debtor'!J601="C",'Sundry Debtor'!I601,""))</f>
        <v/>
      </c>
      <c r="H595" s="34" t="str">
        <f t="shared" si="23"/>
        <v/>
      </c>
      <c r="I595" s="34" t="str">
        <f t="shared" si="24"/>
        <v/>
      </c>
      <c r="J595" s="34"/>
      <c r="K595" s="29" t="str">
        <f>IF('Sundry Debtor'!K601="","",CONCATENATE('Sundry Debtor'!K601," ",'Sundry Debtor'!O601))</f>
        <v/>
      </c>
    </row>
    <row r="596" spans="1:11" x14ac:dyDescent="0.2">
      <c r="A596" s="35" t="str">
        <f>IF('Sundry Debtor'!G602="","",'Sundry Debtor'!G602)</f>
        <v/>
      </c>
      <c r="B596" s="35" t="str">
        <f>IF('Sundry Debtor'!C602="","",IF('Sundry Debtor'!G602&lt;70000,'Sundry Debtor'!C602,""))</f>
        <v/>
      </c>
      <c r="C596" s="34" t="str">
        <f>IF('Sundry Debtor'!C602="","",IF('Sundry Debtor'!G602&gt;69999,'Sundry Debtor'!C602,""))</f>
        <v/>
      </c>
      <c r="D596" s="34" t="str">
        <f>IF('Sundry Debtor'!D602="","",'Sundry Debtor'!D602)</f>
        <v/>
      </c>
      <c r="E596" s="34" t="str">
        <f>IF('Sundry Debtor'!F602="","",'Sundry Debtor'!F602)</f>
        <v/>
      </c>
      <c r="F596" s="98" t="str">
        <f>IF('Sundry Debtor'!I602="","",IF('Sundry Debtor'!J602="D",'Sundry Debtor'!I602,""))</f>
        <v/>
      </c>
      <c r="G596" s="98" t="str">
        <f>IF('Sundry Debtor'!I602="","",IF('Sundry Debtor'!J602="C",'Sundry Debtor'!I602,""))</f>
        <v/>
      </c>
      <c r="H596" s="34" t="str">
        <f t="shared" si="23"/>
        <v/>
      </c>
      <c r="I596" s="34" t="str">
        <f t="shared" si="24"/>
        <v/>
      </c>
      <c r="J596" s="34"/>
      <c r="K596" s="29" t="str">
        <f>IF('Sundry Debtor'!K602="","",CONCATENATE('Sundry Debtor'!K602," ",'Sundry Debtor'!O602))</f>
        <v/>
      </c>
    </row>
    <row r="597" spans="1:11" x14ac:dyDescent="0.2">
      <c r="A597" s="35" t="str">
        <f>IF('Sundry Debtor'!G603="","",'Sundry Debtor'!G603)</f>
        <v/>
      </c>
      <c r="B597" s="35" t="str">
        <f>IF('Sundry Debtor'!C603="","",IF('Sundry Debtor'!G603&lt;70000,'Sundry Debtor'!C603,""))</f>
        <v/>
      </c>
      <c r="C597" s="34" t="str">
        <f>IF('Sundry Debtor'!C603="","",IF('Sundry Debtor'!G603&gt;69999,'Sundry Debtor'!C603,""))</f>
        <v/>
      </c>
      <c r="D597" s="34" t="str">
        <f>IF('Sundry Debtor'!D603="","",'Sundry Debtor'!D603)</f>
        <v/>
      </c>
      <c r="E597" s="34" t="str">
        <f>IF('Sundry Debtor'!F603="","",'Sundry Debtor'!F603)</f>
        <v/>
      </c>
      <c r="F597" s="98" t="str">
        <f>IF('Sundry Debtor'!I603="","",IF('Sundry Debtor'!J603="D",'Sundry Debtor'!I603,""))</f>
        <v/>
      </c>
      <c r="G597" s="98" t="str">
        <f>IF('Sundry Debtor'!I603="","",IF('Sundry Debtor'!J603="C",'Sundry Debtor'!I603,""))</f>
        <v/>
      </c>
      <c r="H597" s="34" t="str">
        <f t="shared" si="23"/>
        <v/>
      </c>
      <c r="I597" s="34" t="str">
        <f t="shared" si="24"/>
        <v/>
      </c>
      <c r="J597" s="34"/>
      <c r="K597" s="29" t="str">
        <f>IF('Sundry Debtor'!K603="","",CONCATENATE('Sundry Debtor'!K603," ",'Sundry Debtor'!O603))</f>
        <v/>
      </c>
    </row>
    <row r="598" spans="1:11" x14ac:dyDescent="0.2">
      <c r="A598" s="35" t="str">
        <f>IF('Sundry Debtor'!G604="","",'Sundry Debtor'!G604)</f>
        <v/>
      </c>
      <c r="B598" s="35" t="str">
        <f>IF('Sundry Debtor'!C604="","",IF('Sundry Debtor'!G604&lt;70000,'Sundry Debtor'!C604,""))</f>
        <v/>
      </c>
      <c r="C598" s="34" t="str">
        <f>IF('Sundry Debtor'!C604="","",IF('Sundry Debtor'!G604&gt;69999,'Sundry Debtor'!C604,""))</f>
        <v/>
      </c>
      <c r="D598" s="34" t="str">
        <f>IF('Sundry Debtor'!D604="","",'Sundry Debtor'!D604)</f>
        <v/>
      </c>
      <c r="E598" s="34" t="str">
        <f>IF('Sundry Debtor'!F604="","",'Sundry Debtor'!F604)</f>
        <v/>
      </c>
      <c r="F598" s="98" t="str">
        <f>IF('Sundry Debtor'!I604="","",IF('Sundry Debtor'!J604="D",'Sundry Debtor'!I604,""))</f>
        <v/>
      </c>
      <c r="G598" s="98" t="str">
        <f>IF('Sundry Debtor'!I604="","",IF('Sundry Debtor'!J604="C",'Sundry Debtor'!I604,""))</f>
        <v/>
      </c>
      <c r="H598" s="34" t="str">
        <f t="shared" si="23"/>
        <v/>
      </c>
      <c r="I598" s="34" t="str">
        <f t="shared" si="24"/>
        <v/>
      </c>
      <c r="J598" s="34"/>
      <c r="K598" s="29" t="str">
        <f>IF('Sundry Debtor'!K604="","",CONCATENATE('Sundry Debtor'!K604," ",'Sundry Debtor'!O604))</f>
        <v/>
      </c>
    </row>
    <row r="599" spans="1:11" x14ac:dyDescent="0.2">
      <c r="A599" s="35" t="str">
        <f>IF('Sundry Debtor'!G605="","",'Sundry Debtor'!G605)</f>
        <v/>
      </c>
      <c r="B599" s="35" t="str">
        <f>IF('Sundry Debtor'!C605="","",IF('Sundry Debtor'!G605&lt;70000,'Sundry Debtor'!C605,""))</f>
        <v/>
      </c>
      <c r="C599" s="34" t="str">
        <f>IF('Sundry Debtor'!C605="","",IF('Sundry Debtor'!G605&gt;69999,'Sundry Debtor'!C605,""))</f>
        <v/>
      </c>
      <c r="D599" s="34" t="str">
        <f>IF('Sundry Debtor'!D605="","",'Sundry Debtor'!D605)</f>
        <v/>
      </c>
      <c r="E599" s="34" t="str">
        <f>IF('Sundry Debtor'!F605="","",'Sundry Debtor'!F605)</f>
        <v/>
      </c>
      <c r="F599" s="98" t="str">
        <f>IF('Sundry Debtor'!I605="","",IF('Sundry Debtor'!J605="D",'Sundry Debtor'!I605,""))</f>
        <v/>
      </c>
      <c r="G599" s="98" t="str">
        <f>IF('Sundry Debtor'!I605="","",IF('Sundry Debtor'!J605="C",'Sundry Debtor'!I605,""))</f>
        <v/>
      </c>
      <c r="H599" s="34" t="str">
        <f t="shared" si="23"/>
        <v/>
      </c>
      <c r="I599" s="34" t="str">
        <f t="shared" si="24"/>
        <v/>
      </c>
      <c r="J599" s="34"/>
      <c r="K599" s="29" t="str">
        <f>IF('Sundry Debtor'!K605="","",CONCATENATE('Sundry Debtor'!K605," ",'Sundry Debtor'!O605))</f>
        <v/>
      </c>
    </row>
    <row r="600" spans="1:11" x14ac:dyDescent="0.2">
      <c r="A600" s="35" t="str">
        <f>IF('Sundry Debtor'!G606="","",'Sundry Debtor'!G606)</f>
        <v/>
      </c>
      <c r="B600" s="35" t="str">
        <f>IF('Sundry Debtor'!C606="","",IF('Sundry Debtor'!G606&lt;70000,'Sundry Debtor'!C606,""))</f>
        <v/>
      </c>
      <c r="C600" s="34" t="str">
        <f>IF('Sundry Debtor'!C606="","",IF('Sundry Debtor'!G606&gt;69999,'Sundry Debtor'!C606,""))</f>
        <v/>
      </c>
      <c r="D600" s="34" t="str">
        <f>IF('Sundry Debtor'!D606="","",'Sundry Debtor'!D606)</f>
        <v/>
      </c>
      <c r="E600" s="34" t="str">
        <f>IF('Sundry Debtor'!F606="","",'Sundry Debtor'!F606)</f>
        <v/>
      </c>
      <c r="F600" s="98" t="str">
        <f>IF('Sundry Debtor'!I606="","",IF('Sundry Debtor'!J606="D",'Sundry Debtor'!I606,""))</f>
        <v/>
      </c>
      <c r="G600" s="98" t="str">
        <f>IF('Sundry Debtor'!I606="","",IF('Sundry Debtor'!J606="C",'Sundry Debtor'!I606,""))</f>
        <v/>
      </c>
      <c r="H600" s="34" t="str">
        <f t="shared" si="23"/>
        <v/>
      </c>
      <c r="I600" s="34" t="str">
        <f t="shared" si="24"/>
        <v/>
      </c>
      <c r="J600" s="34"/>
      <c r="K600" s="29" t="str">
        <f>IF('Sundry Debtor'!K606="","",CONCATENATE('Sundry Debtor'!K606," ",'Sundry Debtor'!O606))</f>
        <v/>
      </c>
    </row>
    <row r="601" spans="1:11" x14ac:dyDescent="0.2">
      <c r="A601" s="35" t="str">
        <f>IF('Sundry Debtor'!G607="","",'Sundry Debtor'!G607)</f>
        <v/>
      </c>
      <c r="B601" s="35" t="str">
        <f>IF('Sundry Debtor'!C607="","",IF('Sundry Debtor'!G607&lt;70000,'Sundry Debtor'!C607,""))</f>
        <v/>
      </c>
      <c r="C601" s="34" t="str">
        <f>IF('Sundry Debtor'!C607="","",IF('Sundry Debtor'!G607&gt;69999,'Sundry Debtor'!C607,""))</f>
        <v/>
      </c>
      <c r="D601" s="34" t="str">
        <f>IF('Sundry Debtor'!D607="","",'Sundry Debtor'!D607)</f>
        <v/>
      </c>
      <c r="E601" s="34" t="str">
        <f>IF('Sundry Debtor'!F607="","",'Sundry Debtor'!F607)</f>
        <v/>
      </c>
      <c r="F601" s="98" t="str">
        <f>IF('Sundry Debtor'!I607="","",IF('Sundry Debtor'!J607="D",'Sundry Debtor'!I607,""))</f>
        <v/>
      </c>
      <c r="G601" s="98" t="str">
        <f>IF('Sundry Debtor'!I607="","",IF('Sundry Debtor'!J607="C",'Sundry Debtor'!I607,""))</f>
        <v/>
      </c>
      <c r="H601" s="34" t="str">
        <f t="shared" si="23"/>
        <v/>
      </c>
      <c r="I601" s="34" t="str">
        <f t="shared" si="24"/>
        <v/>
      </c>
      <c r="J601" s="34"/>
      <c r="K601" s="29" t="str">
        <f>IF('Sundry Debtor'!K607="","",CONCATENATE('Sundry Debtor'!K607," ",'Sundry Debtor'!O607))</f>
        <v/>
      </c>
    </row>
    <row r="602" spans="1:11" x14ac:dyDescent="0.2">
      <c r="A602" s="35" t="str">
        <f>IF('Sundry Debtor'!G608="","",'Sundry Debtor'!G608)</f>
        <v/>
      </c>
      <c r="B602" s="35" t="str">
        <f>IF('Sundry Debtor'!C608="","",IF('Sundry Debtor'!G608&lt;70000,'Sundry Debtor'!C608,""))</f>
        <v/>
      </c>
      <c r="C602" s="34" t="str">
        <f>IF('Sundry Debtor'!C608="","",IF('Sundry Debtor'!G608&gt;69999,'Sundry Debtor'!C608,""))</f>
        <v/>
      </c>
      <c r="D602" s="34" t="str">
        <f>IF('Sundry Debtor'!D608="","",'Sundry Debtor'!D608)</f>
        <v/>
      </c>
      <c r="E602" s="34" t="str">
        <f>IF('Sundry Debtor'!F608="","",'Sundry Debtor'!F608)</f>
        <v/>
      </c>
      <c r="F602" s="98" t="str">
        <f>IF('Sundry Debtor'!I608="","",IF('Sundry Debtor'!J608="D",'Sundry Debtor'!I608,""))</f>
        <v/>
      </c>
      <c r="G602" s="98" t="str">
        <f>IF('Sundry Debtor'!I608="","",IF('Sundry Debtor'!J608="C",'Sundry Debtor'!I608,""))</f>
        <v/>
      </c>
      <c r="H602" s="34" t="str">
        <f t="shared" ref="H602:H665" si="25">IF(A602="","",IF(OR(A602=96030,A602=96040),"AN",IF(A602=80061,"VN",IF(LEFT(A602,1)="7","AN",IF(LEFT(A602,1)="8","AN","VN")))))</f>
        <v/>
      </c>
      <c r="I602" s="34" t="str">
        <f t="shared" ref="I602:I665" si="26">IF(A602="","",1000)</f>
        <v/>
      </c>
      <c r="J602" s="34"/>
      <c r="K602" s="29" t="str">
        <f>IF('Sundry Debtor'!K608="","",CONCATENATE('Sundry Debtor'!K608," ",'Sundry Debtor'!O608))</f>
        <v/>
      </c>
    </row>
    <row r="603" spans="1:11" x14ac:dyDescent="0.2">
      <c r="A603" s="35" t="str">
        <f>IF('Sundry Debtor'!G609="","",'Sundry Debtor'!G609)</f>
        <v/>
      </c>
      <c r="B603" s="35" t="str">
        <f>IF('Sundry Debtor'!C609="","",IF('Sundry Debtor'!G609&lt;70000,'Sundry Debtor'!C609,""))</f>
        <v/>
      </c>
      <c r="C603" s="34" t="str">
        <f>IF('Sundry Debtor'!C609="","",IF('Sundry Debtor'!G609&gt;69999,'Sundry Debtor'!C609,""))</f>
        <v/>
      </c>
      <c r="D603" s="34" t="str">
        <f>IF('Sundry Debtor'!D609="","",'Sundry Debtor'!D609)</f>
        <v/>
      </c>
      <c r="E603" s="34" t="str">
        <f>IF('Sundry Debtor'!F609="","",'Sundry Debtor'!F609)</f>
        <v/>
      </c>
      <c r="F603" s="98" t="str">
        <f>IF('Sundry Debtor'!I609="","",IF('Sundry Debtor'!J609="D",'Sundry Debtor'!I609,""))</f>
        <v/>
      </c>
      <c r="G603" s="98" t="str">
        <f>IF('Sundry Debtor'!I609="","",IF('Sundry Debtor'!J609="C",'Sundry Debtor'!I609,""))</f>
        <v/>
      </c>
      <c r="H603" s="34" t="str">
        <f t="shared" si="25"/>
        <v/>
      </c>
      <c r="I603" s="34" t="str">
        <f t="shared" si="26"/>
        <v/>
      </c>
      <c r="J603" s="34"/>
      <c r="K603" s="29" t="str">
        <f>IF('Sundry Debtor'!K609="","",CONCATENATE('Sundry Debtor'!K609," ",'Sundry Debtor'!O609))</f>
        <v/>
      </c>
    </row>
    <row r="604" spans="1:11" x14ac:dyDescent="0.2">
      <c r="A604" s="35" t="str">
        <f>IF('Sundry Debtor'!G610="","",'Sundry Debtor'!G610)</f>
        <v/>
      </c>
      <c r="B604" s="35" t="str">
        <f>IF('Sundry Debtor'!C610="","",IF('Sundry Debtor'!G610&lt;70000,'Sundry Debtor'!C610,""))</f>
        <v/>
      </c>
      <c r="C604" s="34" t="str">
        <f>IF('Sundry Debtor'!C610="","",IF('Sundry Debtor'!G610&gt;69999,'Sundry Debtor'!C610,""))</f>
        <v/>
      </c>
      <c r="D604" s="34" t="str">
        <f>IF('Sundry Debtor'!D610="","",'Sundry Debtor'!D610)</f>
        <v/>
      </c>
      <c r="E604" s="34" t="str">
        <f>IF('Sundry Debtor'!F610="","",'Sundry Debtor'!F610)</f>
        <v/>
      </c>
      <c r="F604" s="98" t="str">
        <f>IF('Sundry Debtor'!I610="","",IF('Sundry Debtor'!J610="D",'Sundry Debtor'!I610,""))</f>
        <v/>
      </c>
      <c r="G604" s="98" t="str">
        <f>IF('Sundry Debtor'!I610="","",IF('Sundry Debtor'!J610="C",'Sundry Debtor'!I610,""))</f>
        <v/>
      </c>
      <c r="H604" s="34" t="str">
        <f t="shared" si="25"/>
        <v/>
      </c>
      <c r="I604" s="34" t="str">
        <f t="shared" si="26"/>
        <v/>
      </c>
      <c r="J604" s="34"/>
      <c r="K604" s="29" t="str">
        <f>IF('Sundry Debtor'!K610="","",CONCATENATE('Sundry Debtor'!K610," ",'Sundry Debtor'!O610))</f>
        <v/>
      </c>
    </row>
    <row r="605" spans="1:11" x14ac:dyDescent="0.2">
      <c r="A605" s="35" t="str">
        <f>IF('Sundry Debtor'!G611="","",'Sundry Debtor'!G611)</f>
        <v/>
      </c>
      <c r="B605" s="35" t="str">
        <f>IF('Sundry Debtor'!C611="","",IF('Sundry Debtor'!G611&lt;70000,'Sundry Debtor'!C611,""))</f>
        <v/>
      </c>
      <c r="C605" s="34" t="str">
        <f>IF('Sundry Debtor'!C611="","",IF('Sundry Debtor'!G611&gt;69999,'Sundry Debtor'!C611,""))</f>
        <v/>
      </c>
      <c r="D605" s="34" t="str">
        <f>IF('Sundry Debtor'!D611="","",'Sundry Debtor'!D611)</f>
        <v/>
      </c>
      <c r="E605" s="34" t="str">
        <f>IF('Sundry Debtor'!F611="","",'Sundry Debtor'!F611)</f>
        <v/>
      </c>
      <c r="F605" s="98" t="str">
        <f>IF('Sundry Debtor'!I611="","",IF('Sundry Debtor'!J611="D",'Sundry Debtor'!I611,""))</f>
        <v/>
      </c>
      <c r="G605" s="98" t="str">
        <f>IF('Sundry Debtor'!I611="","",IF('Sundry Debtor'!J611="C",'Sundry Debtor'!I611,""))</f>
        <v/>
      </c>
      <c r="H605" s="34" t="str">
        <f t="shared" si="25"/>
        <v/>
      </c>
      <c r="I605" s="34" t="str">
        <f t="shared" si="26"/>
        <v/>
      </c>
      <c r="J605" s="34"/>
      <c r="K605" s="29" t="str">
        <f>IF('Sundry Debtor'!K611="","",CONCATENATE('Sundry Debtor'!K611," ",'Sundry Debtor'!O611))</f>
        <v/>
      </c>
    </row>
    <row r="606" spans="1:11" x14ac:dyDescent="0.2">
      <c r="A606" s="35" t="str">
        <f>IF('Sundry Debtor'!G612="","",'Sundry Debtor'!G612)</f>
        <v/>
      </c>
      <c r="B606" s="35" t="str">
        <f>IF('Sundry Debtor'!C612="","",IF('Sundry Debtor'!G612&lt;70000,'Sundry Debtor'!C612,""))</f>
        <v/>
      </c>
      <c r="C606" s="34" t="str">
        <f>IF('Sundry Debtor'!C612="","",IF('Sundry Debtor'!G612&gt;69999,'Sundry Debtor'!C612,""))</f>
        <v/>
      </c>
      <c r="D606" s="34" t="str">
        <f>IF('Sundry Debtor'!D612="","",'Sundry Debtor'!D612)</f>
        <v/>
      </c>
      <c r="E606" s="34" t="str">
        <f>IF('Sundry Debtor'!F612="","",'Sundry Debtor'!F612)</f>
        <v/>
      </c>
      <c r="F606" s="98" t="str">
        <f>IF('Sundry Debtor'!I612="","",IF('Sundry Debtor'!J612="D",'Sundry Debtor'!I612,""))</f>
        <v/>
      </c>
      <c r="G606" s="98" t="str">
        <f>IF('Sundry Debtor'!I612="","",IF('Sundry Debtor'!J612="C",'Sundry Debtor'!I612,""))</f>
        <v/>
      </c>
      <c r="H606" s="34" t="str">
        <f t="shared" si="25"/>
        <v/>
      </c>
      <c r="I606" s="34" t="str">
        <f t="shared" si="26"/>
        <v/>
      </c>
      <c r="J606" s="34"/>
      <c r="K606" s="29" t="str">
        <f>IF('Sundry Debtor'!K612="","",CONCATENATE('Sundry Debtor'!K612," ",'Sundry Debtor'!O612))</f>
        <v/>
      </c>
    </row>
    <row r="607" spans="1:11" x14ac:dyDescent="0.2">
      <c r="A607" s="35" t="str">
        <f>IF('Sundry Debtor'!G613="","",'Sundry Debtor'!G613)</f>
        <v/>
      </c>
      <c r="B607" s="35" t="str">
        <f>IF('Sundry Debtor'!C613="","",IF('Sundry Debtor'!G613&lt;70000,'Sundry Debtor'!C613,""))</f>
        <v/>
      </c>
      <c r="C607" s="34" t="str">
        <f>IF('Sundry Debtor'!C613="","",IF('Sundry Debtor'!G613&gt;69999,'Sundry Debtor'!C613,""))</f>
        <v/>
      </c>
      <c r="D607" s="34" t="str">
        <f>IF('Sundry Debtor'!D613="","",'Sundry Debtor'!D613)</f>
        <v/>
      </c>
      <c r="E607" s="34" t="str">
        <f>IF('Sundry Debtor'!F613="","",'Sundry Debtor'!F613)</f>
        <v/>
      </c>
      <c r="F607" s="98" t="str">
        <f>IF('Sundry Debtor'!I613="","",IF('Sundry Debtor'!J613="D",'Sundry Debtor'!I613,""))</f>
        <v/>
      </c>
      <c r="G607" s="98" t="str">
        <f>IF('Sundry Debtor'!I613="","",IF('Sundry Debtor'!J613="C",'Sundry Debtor'!I613,""))</f>
        <v/>
      </c>
      <c r="H607" s="34" t="str">
        <f t="shared" si="25"/>
        <v/>
      </c>
      <c r="I607" s="34" t="str">
        <f t="shared" si="26"/>
        <v/>
      </c>
      <c r="J607" s="34"/>
      <c r="K607" s="29" t="str">
        <f>IF('Sundry Debtor'!K613="","",CONCATENATE('Sundry Debtor'!K613," ",'Sundry Debtor'!O613))</f>
        <v/>
      </c>
    </row>
    <row r="608" spans="1:11" x14ac:dyDescent="0.2">
      <c r="A608" s="35" t="str">
        <f>IF('Sundry Debtor'!G614="","",'Sundry Debtor'!G614)</f>
        <v/>
      </c>
      <c r="B608" s="35" t="str">
        <f>IF('Sundry Debtor'!C614="","",IF('Sundry Debtor'!G614&lt;70000,'Sundry Debtor'!C614,""))</f>
        <v/>
      </c>
      <c r="C608" s="34" t="str">
        <f>IF('Sundry Debtor'!C614="","",IF('Sundry Debtor'!G614&gt;69999,'Sundry Debtor'!C614,""))</f>
        <v/>
      </c>
      <c r="D608" s="34" t="str">
        <f>IF('Sundry Debtor'!D614="","",'Sundry Debtor'!D614)</f>
        <v/>
      </c>
      <c r="E608" s="34" t="str">
        <f>IF('Sundry Debtor'!F614="","",'Sundry Debtor'!F614)</f>
        <v/>
      </c>
      <c r="F608" s="98" t="str">
        <f>IF('Sundry Debtor'!I614="","",IF('Sundry Debtor'!J614="D",'Sundry Debtor'!I614,""))</f>
        <v/>
      </c>
      <c r="G608" s="98" t="str">
        <f>IF('Sundry Debtor'!I614="","",IF('Sundry Debtor'!J614="C",'Sundry Debtor'!I614,""))</f>
        <v/>
      </c>
      <c r="H608" s="34" t="str">
        <f t="shared" si="25"/>
        <v/>
      </c>
      <c r="I608" s="34" t="str">
        <f t="shared" si="26"/>
        <v/>
      </c>
      <c r="J608" s="34"/>
      <c r="K608" s="29" t="str">
        <f>IF('Sundry Debtor'!K614="","",CONCATENATE('Sundry Debtor'!K614," ",'Sundry Debtor'!O614))</f>
        <v/>
      </c>
    </row>
    <row r="609" spans="1:11" x14ac:dyDescent="0.2">
      <c r="A609" s="35" t="str">
        <f>IF('Sundry Debtor'!G615="","",'Sundry Debtor'!G615)</f>
        <v/>
      </c>
      <c r="B609" s="35" t="str">
        <f>IF('Sundry Debtor'!C615="","",IF('Sundry Debtor'!G615&lt;70000,'Sundry Debtor'!C615,""))</f>
        <v/>
      </c>
      <c r="C609" s="34" t="str">
        <f>IF('Sundry Debtor'!C615="","",IF('Sundry Debtor'!G615&gt;69999,'Sundry Debtor'!C615,""))</f>
        <v/>
      </c>
      <c r="D609" s="34" t="str">
        <f>IF('Sundry Debtor'!D615="","",'Sundry Debtor'!D615)</f>
        <v/>
      </c>
      <c r="E609" s="34" t="str">
        <f>IF('Sundry Debtor'!F615="","",'Sundry Debtor'!F615)</f>
        <v/>
      </c>
      <c r="F609" s="98" t="str">
        <f>IF('Sundry Debtor'!I615="","",IF('Sundry Debtor'!J615="D",'Sundry Debtor'!I615,""))</f>
        <v/>
      </c>
      <c r="G609" s="98" t="str">
        <f>IF('Sundry Debtor'!I615="","",IF('Sundry Debtor'!J615="C",'Sundry Debtor'!I615,""))</f>
        <v/>
      </c>
      <c r="H609" s="34" t="str">
        <f t="shared" si="25"/>
        <v/>
      </c>
      <c r="I609" s="34" t="str">
        <f t="shared" si="26"/>
        <v/>
      </c>
      <c r="J609" s="34"/>
      <c r="K609" s="29" t="str">
        <f>IF('Sundry Debtor'!K615="","",CONCATENATE('Sundry Debtor'!K615," ",'Sundry Debtor'!O615))</f>
        <v/>
      </c>
    </row>
    <row r="610" spans="1:11" x14ac:dyDescent="0.2">
      <c r="A610" s="35" t="str">
        <f>IF('Sundry Debtor'!G616="","",'Sundry Debtor'!G616)</f>
        <v/>
      </c>
      <c r="B610" s="35" t="str">
        <f>IF('Sundry Debtor'!C616="","",IF('Sundry Debtor'!G616&lt;70000,'Sundry Debtor'!C616,""))</f>
        <v/>
      </c>
      <c r="C610" s="34" t="str">
        <f>IF('Sundry Debtor'!C616="","",IF('Sundry Debtor'!G616&gt;69999,'Sundry Debtor'!C616,""))</f>
        <v/>
      </c>
      <c r="D610" s="34" t="str">
        <f>IF('Sundry Debtor'!D616="","",'Sundry Debtor'!D616)</f>
        <v/>
      </c>
      <c r="E610" s="34" t="str">
        <f>IF('Sundry Debtor'!F616="","",'Sundry Debtor'!F616)</f>
        <v/>
      </c>
      <c r="F610" s="98" t="str">
        <f>IF('Sundry Debtor'!I616="","",IF('Sundry Debtor'!J616="D",'Sundry Debtor'!I616,""))</f>
        <v/>
      </c>
      <c r="G610" s="98" t="str">
        <f>IF('Sundry Debtor'!I616="","",IF('Sundry Debtor'!J616="C",'Sundry Debtor'!I616,""))</f>
        <v/>
      </c>
      <c r="H610" s="34" t="str">
        <f t="shared" si="25"/>
        <v/>
      </c>
      <c r="I610" s="34" t="str">
        <f t="shared" si="26"/>
        <v/>
      </c>
      <c r="J610" s="34"/>
      <c r="K610" s="29" t="str">
        <f>IF('Sundry Debtor'!K616="","",CONCATENATE('Sundry Debtor'!K616," ",'Sundry Debtor'!O616))</f>
        <v/>
      </c>
    </row>
    <row r="611" spans="1:11" x14ac:dyDescent="0.2">
      <c r="A611" s="35" t="str">
        <f>IF('Sundry Debtor'!G617="","",'Sundry Debtor'!G617)</f>
        <v/>
      </c>
      <c r="B611" s="35" t="str">
        <f>IF('Sundry Debtor'!C617="","",IF('Sundry Debtor'!G617&lt;70000,'Sundry Debtor'!C617,""))</f>
        <v/>
      </c>
      <c r="C611" s="34" t="str">
        <f>IF('Sundry Debtor'!C617="","",IF('Sundry Debtor'!G617&gt;69999,'Sundry Debtor'!C617,""))</f>
        <v/>
      </c>
      <c r="D611" s="34" t="str">
        <f>IF('Sundry Debtor'!D617="","",'Sundry Debtor'!D617)</f>
        <v/>
      </c>
      <c r="E611" s="34" t="str">
        <f>IF('Sundry Debtor'!F617="","",'Sundry Debtor'!F617)</f>
        <v/>
      </c>
      <c r="F611" s="98" t="str">
        <f>IF('Sundry Debtor'!I617="","",IF('Sundry Debtor'!J617="D",'Sundry Debtor'!I617,""))</f>
        <v/>
      </c>
      <c r="G611" s="98" t="str">
        <f>IF('Sundry Debtor'!I617="","",IF('Sundry Debtor'!J617="C",'Sundry Debtor'!I617,""))</f>
        <v/>
      </c>
      <c r="H611" s="34" t="str">
        <f t="shared" si="25"/>
        <v/>
      </c>
      <c r="I611" s="34" t="str">
        <f t="shared" si="26"/>
        <v/>
      </c>
      <c r="J611" s="34"/>
      <c r="K611" s="29" t="str">
        <f>IF('Sundry Debtor'!K617="","",CONCATENATE('Sundry Debtor'!K617," ",'Sundry Debtor'!O617))</f>
        <v/>
      </c>
    </row>
    <row r="612" spans="1:11" x14ac:dyDescent="0.2">
      <c r="A612" s="35" t="str">
        <f>IF('Sundry Debtor'!G618="","",'Sundry Debtor'!G618)</f>
        <v/>
      </c>
      <c r="B612" s="35" t="str">
        <f>IF('Sundry Debtor'!C618="","",IF('Sundry Debtor'!G618&lt;70000,'Sundry Debtor'!C618,""))</f>
        <v/>
      </c>
      <c r="C612" s="34" t="str">
        <f>IF('Sundry Debtor'!C618="","",IF('Sundry Debtor'!G618&gt;69999,'Sundry Debtor'!C618,""))</f>
        <v/>
      </c>
      <c r="D612" s="34" t="str">
        <f>IF('Sundry Debtor'!D618="","",'Sundry Debtor'!D618)</f>
        <v/>
      </c>
      <c r="E612" s="34" t="str">
        <f>IF('Sundry Debtor'!F618="","",'Sundry Debtor'!F618)</f>
        <v/>
      </c>
      <c r="F612" s="98" t="str">
        <f>IF('Sundry Debtor'!I618="","",IF('Sundry Debtor'!J618="D",'Sundry Debtor'!I618,""))</f>
        <v/>
      </c>
      <c r="G612" s="98" t="str">
        <f>IF('Sundry Debtor'!I618="","",IF('Sundry Debtor'!J618="C",'Sundry Debtor'!I618,""))</f>
        <v/>
      </c>
      <c r="H612" s="34" t="str">
        <f t="shared" si="25"/>
        <v/>
      </c>
      <c r="I612" s="34" t="str">
        <f t="shared" si="26"/>
        <v/>
      </c>
      <c r="J612" s="34"/>
      <c r="K612" s="29" t="str">
        <f>IF('Sundry Debtor'!K618="","",CONCATENATE('Sundry Debtor'!K618," ",'Sundry Debtor'!O618))</f>
        <v/>
      </c>
    </row>
    <row r="613" spans="1:11" x14ac:dyDescent="0.2">
      <c r="A613" s="35" t="str">
        <f>IF('Sundry Debtor'!G619="","",'Sundry Debtor'!G619)</f>
        <v/>
      </c>
      <c r="B613" s="35" t="str">
        <f>IF('Sundry Debtor'!C619="","",IF('Sundry Debtor'!G619&lt;70000,'Sundry Debtor'!C619,""))</f>
        <v/>
      </c>
      <c r="C613" s="34" t="str">
        <f>IF('Sundry Debtor'!C619="","",IF('Sundry Debtor'!G619&gt;69999,'Sundry Debtor'!C619,""))</f>
        <v/>
      </c>
      <c r="D613" s="34" t="str">
        <f>IF('Sundry Debtor'!D619="","",'Sundry Debtor'!D619)</f>
        <v/>
      </c>
      <c r="E613" s="34" t="str">
        <f>IF('Sundry Debtor'!F619="","",'Sundry Debtor'!F619)</f>
        <v/>
      </c>
      <c r="F613" s="98" t="str">
        <f>IF('Sundry Debtor'!I619="","",IF('Sundry Debtor'!J619="D",'Sundry Debtor'!I619,""))</f>
        <v/>
      </c>
      <c r="G613" s="98" t="str">
        <f>IF('Sundry Debtor'!I619="","",IF('Sundry Debtor'!J619="C",'Sundry Debtor'!I619,""))</f>
        <v/>
      </c>
      <c r="H613" s="34" t="str">
        <f t="shared" si="25"/>
        <v/>
      </c>
      <c r="I613" s="34" t="str">
        <f t="shared" si="26"/>
        <v/>
      </c>
      <c r="J613" s="34"/>
      <c r="K613" s="29" t="str">
        <f>IF('Sundry Debtor'!K619="","",CONCATENATE('Sundry Debtor'!K619," ",'Sundry Debtor'!O619))</f>
        <v/>
      </c>
    </row>
    <row r="614" spans="1:11" x14ac:dyDescent="0.2">
      <c r="A614" s="35" t="str">
        <f>IF('Sundry Debtor'!G620="","",'Sundry Debtor'!G620)</f>
        <v/>
      </c>
      <c r="B614" s="35" t="str">
        <f>IF('Sundry Debtor'!C620="","",IF('Sundry Debtor'!G620&lt;70000,'Sundry Debtor'!C620,""))</f>
        <v/>
      </c>
      <c r="C614" s="34" t="str">
        <f>IF('Sundry Debtor'!C620="","",IF('Sundry Debtor'!G620&gt;69999,'Sundry Debtor'!C620,""))</f>
        <v/>
      </c>
      <c r="D614" s="34" t="str">
        <f>IF('Sundry Debtor'!D620="","",'Sundry Debtor'!D620)</f>
        <v/>
      </c>
      <c r="E614" s="34" t="str">
        <f>IF('Sundry Debtor'!F620="","",'Sundry Debtor'!F620)</f>
        <v/>
      </c>
      <c r="F614" s="98" t="str">
        <f>IF('Sundry Debtor'!I620="","",IF('Sundry Debtor'!J620="D",'Sundry Debtor'!I620,""))</f>
        <v/>
      </c>
      <c r="G614" s="98" t="str">
        <f>IF('Sundry Debtor'!I620="","",IF('Sundry Debtor'!J620="C",'Sundry Debtor'!I620,""))</f>
        <v/>
      </c>
      <c r="H614" s="34" t="str">
        <f t="shared" si="25"/>
        <v/>
      </c>
      <c r="I614" s="34" t="str">
        <f t="shared" si="26"/>
        <v/>
      </c>
      <c r="J614" s="34"/>
      <c r="K614" s="29" t="str">
        <f>IF('Sundry Debtor'!K620="","",CONCATENATE('Sundry Debtor'!K620," ",'Sundry Debtor'!O620))</f>
        <v/>
      </c>
    </row>
    <row r="615" spans="1:11" x14ac:dyDescent="0.2">
      <c r="A615" s="35" t="str">
        <f>IF('Sundry Debtor'!G621="","",'Sundry Debtor'!G621)</f>
        <v/>
      </c>
      <c r="B615" s="35" t="str">
        <f>IF('Sundry Debtor'!C621="","",IF('Sundry Debtor'!G621&lt;70000,'Sundry Debtor'!C621,""))</f>
        <v/>
      </c>
      <c r="C615" s="34" t="str">
        <f>IF('Sundry Debtor'!C621="","",IF('Sundry Debtor'!G621&gt;69999,'Sundry Debtor'!C621,""))</f>
        <v/>
      </c>
      <c r="D615" s="34" t="str">
        <f>IF('Sundry Debtor'!D621="","",'Sundry Debtor'!D621)</f>
        <v/>
      </c>
      <c r="E615" s="34" t="str">
        <f>IF('Sundry Debtor'!F621="","",'Sundry Debtor'!F621)</f>
        <v/>
      </c>
      <c r="F615" s="98" t="str">
        <f>IF('Sundry Debtor'!I621="","",IF('Sundry Debtor'!J621="D",'Sundry Debtor'!I621,""))</f>
        <v/>
      </c>
      <c r="G615" s="98" t="str">
        <f>IF('Sundry Debtor'!I621="","",IF('Sundry Debtor'!J621="C",'Sundry Debtor'!I621,""))</f>
        <v/>
      </c>
      <c r="H615" s="34" t="str">
        <f t="shared" si="25"/>
        <v/>
      </c>
      <c r="I615" s="34" t="str">
        <f t="shared" si="26"/>
        <v/>
      </c>
      <c r="J615" s="34"/>
      <c r="K615" s="29" t="str">
        <f>IF('Sundry Debtor'!K621="","",CONCATENATE('Sundry Debtor'!K621," ",'Sundry Debtor'!O621))</f>
        <v/>
      </c>
    </row>
    <row r="616" spans="1:11" x14ac:dyDescent="0.2">
      <c r="A616" s="35" t="str">
        <f>IF('Sundry Debtor'!G622="","",'Sundry Debtor'!G622)</f>
        <v/>
      </c>
      <c r="B616" s="35" t="str">
        <f>IF('Sundry Debtor'!C622="","",IF('Sundry Debtor'!G622&lt;70000,'Sundry Debtor'!C622,""))</f>
        <v/>
      </c>
      <c r="C616" s="34" t="str">
        <f>IF('Sundry Debtor'!C622="","",IF('Sundry Debtor'!G622&gt;69999,'Sundry Debtor'!C622,""))</f>
        <v/>
      </c>
      <c r="D616" s="34" t="str">
        <f>IF('Sundry Debtor'!D622="","",'Sundry Debtor'!D622)</f>
        <v/>
      </c>
      <c r="E616" s="34" t="str">
        <f>IF('Sundry Debtor'!F622="","",'Sundry Debtor'!F622)</f>
        <v/>
      </c>
      <c r="F616" s="98" t="str">
        <f>IF('Sundry Debtor'!I622="","",IF('Sundry Debtor'!J622="D",'Sundry Debtor'!I622,""))</f>
        <v/>
      </c>
      <c r="G616" s="98" t="str">
        <f>IF('Sundry Debtor'!I622="","",IF('Sundry Debtor'!J622="C",'Sundry Debtor'!I622,""))</f>
        <v/>
      </c>
      <c r="H616" s="34" t="str">
        <f t="shared" si="25"/>
        <v/>
      </c>
      <c r="I616" s="34" t="str">
        <f t="shared" si="26"/>
        <v/>
      </c>
      <c r="J616" s="34"/>
      <c r="K616" s="29" t="str">
        <f>IF('Sundry Debtor'!K622="","",CONCATENATE('Sundry Debtor'!K622," ",'Sundry Debtor'!O622))</f>
        <v/>
      </c>
    </row>
    <row r="617" spans="1:11" x14ac:dyDescent="0.2">
      <c r="A617" s="35" t="str">
        <f>IF('Sundry Debtor'!G623="","",'Sundry Debtor'!G623)</f>
        <v/>
      </c>
      <c r="B617" s="35" t="str">
        <f>IF('Sundry Debtor'!C623="","",IF('Sundry Debtor'!G623&lt;70000,'Sundry Debtor'!C623,""))</f>
        <v/>
      </c>
      <c r="C617" s="34" t="str">
        <f>IF('Sundry Debtor'!C623="","",IF('Sundry Debtor'!G623&gt;69999,'Sundry Debtor'!C623,""))</f>
        <v/>
      </c>
      <c r="D617" s="34" t="str">
        <f>IF('Sundry Debtor'!D623="","",'Sundry Debtor'!D623)</f>
        <v/>
      </c>
      <c r="E617" s="34" t="str">
        <f>IF('Sundry Debtor'!F623="","",'Sundry Debtor'!F623)</f>
        <v/>
      </c>
      <c r="F617" s="98" t="str">
        <f>IF('Sundry Debtor'!I623="","",IF('Sundry Debtor'!J623="D",'Sundry Debtor'!I623,""))</f>
        <v/>
      </c>
      <c r="G617" s="98" t="str">
        <f>IF('Sundry Debtor'!I623="","",IF('Sundry Debtor'!J623="C",'Sundry Debtor'!I623,""))</f>
        <v/>
      </c>
      <c r="H617" s="34" t="str">
        <f t="shared" si="25"/>
        <v/>
      </c>
      <c r="I617" s="34" t="str">
        <f t="shared" si="26"/>
        <v/>
      </c>
      <c r="J617" s="34"/>
      <c r="K617" s="29" t="str">
        <f>IF('Sundry Debtor'!K623="","",CONCATENATE('Sundry Debtor'!K623," ",'Sundry Debtor'!O623))</f>
        <v/>
      </c>
    </row>
    <row r="618" spans="1:11" x14ac:dyDescent="0.2">
      <c r="A618" s="35" t="str">
        <f>IF('Sundry Debtor'!G624="","",'Sundry Debtor'!G624)</f>
        <v/>
      </c>
      <c r="B618" s="35" t="str">
        <f>IF('Sundry Debtor'!C624="","",IF('Sundry Debtor'!G624&lt;70000,'Sundry Debtor'!C624,""))</f>
        <v/>
      </c>
      <c r="C618" s="34" t="str">
        <f>IF('Sundry Debtor'!C624="","",IF('Sundry Debtor'!G624&gt;69999,'Sundry Debtor'!C624,""))</f>
        <v/>
      </c>
      <c r="D618" s="34" t="str">
        <f>IF('Sundry Debtor'!D624="","",'Sundry Debtor'!D624)</f>
        <v/>
      </c>
      <c r="E618" s="34" t="str">
        <f>IF('Sundry Debtor'!F624="","",'Sundry Debtor'!F624)</f>
        <v/>
      </c>
      <c r="F618" s="98" t="str">
        <f>IF('Sundry Debtor'!I624="","",IF('Sundry Debtor'!J624="D",'Sundry Debtor'!I624,""))</f>
        <v/>
      </c>
      <c r="G618" s="98" t="str">
        <f>IF('Sundry Debtor'!I624="","",IF('Sundry Debtor'!J624="C",'Sundry Debtor'!I624,""))</f>
        <v/>
      </c>
      <c r="H618" s="34" t="str">
        <f t="shared" si="25"/>
        <v/>
      </c>
      <c r="I618" s="34" t="str">
        <f t="shared" si="26"/>
        <v/>
      </c>
      <c r="J618" s="34"/>
      <c r="K618" s="29" t="str">
        <f>IF('Sundry Debtor'!K624="","",CONCATENATE('Sundry Debtor'!K624," ",'Sundry Debtor'!O624))</f>
        <v/>
      </c>
    </row>
    <row r="619" spans="1:11" x14ac:dyDescent="0.2">
      <c r="A619" s="35" t="str">
        <f>IF('Sundry Debtor'!G625="","",'Sundry Debtor'!G625)</f>
        <v/>
      </c>
      <c r="B619" s="35" t="str">
        <f>IF('Sundry Debtor'!C625="","",IF('Sundry Debtor'!G625&lt;70000,'Sundry Debtor'!C625,""))</f>
        <v/>
      </c>
      <c r="C619" s="34" t="str">
        <f>IF('Sundry Debtor'!C625="","",IF('Sundry Debtor'!G625&gt;69999,'Sundry Debtor'!C625,""))</f>
        <v/>
      </c>
      <c r="D619" s="34" t="str">
        <f>IF('Sundry Debtor'!D625="","",'Sundry Debtor'!D625)</f>
        <v/>
      </c>
      <c r="E619" s="34" t="str">
        <f>IF('Sundry Debtor'!F625="","",'Sundry Debtor'!F625)</f>
        <v/>
      </c>
      <c r="F619" s="98" t="str">
        <f>IF('Sundry Debtor'!I625="","",IF('Sundry Debtor'!J625="D",'Sundry Debtor'!I625,""))</f>
        <v/>
      </c>
      <c r="G619" s="98" t="str">
        <f>IF('Sundry Debtor'!I625="","",IF('Sundry Debtor'!J625="C",'Sundry Debtor'!I625,""))</f>
        <v/>
      </c>
      <c r="H619" s="34" t="str">
        <f t="shared" si="25"/>
        <v/>
      </c>
      <c r="I619" s="34" t="str">
        <f t="shared" si="26"/>
        <v/>
      </c>
      <c r="J619" s="34"/>
      <c r="K619" s="29" t="str">
        <f>IF('Sundry Debtor'!K625="","",CONCATENATE('Sundry Debtor'!K625," ",'Sundry Debtor'!O625))</f>
        <v/>
      </c>
    </row>
    <row r="620" spans="1:11" x14ac:dyDescent="0.2">
      <c r="A620" s="35" t="str">
        <f>IF('Sundry Debtor'!G626="","",'Sundry Debtor'!G626)</f>
        <v/>
      </c>
      <c r="B620" s="35" t="str">
        <f>IF('Sundry Debtor'!C626="","",IF('Sundry Debtor'!G626&lt;70000,'Sundry Debtor'!C626,""))</f>
        <v/>
      </c>
      <c r="C620" s="34" t="str">
        <f>IF('Sundry Debtor'!C626="","",IF('Sundry Debtor'!G626&gt;69999,'Sundry Debtor'!C626,""))</f>
        <v/>
      </c>
      <c r="D620" s="34" t="str">
        <f>IF('Sundry Debtor'!D626="","",'Sundry Debtor'!D626)</f>
        <v/>
      </c>
      <c r="E620" s="34" t="str">
        <f>IF('Sundry Debtor'!F626="","",'Sundry Debtor'!F626)</f>
        <v/>
      </c>
      <c r="F620" s="98" t="str">
        <f>IF('Sundry Debtor'!I626="","",IF('Sundry Debtor'!J626="D",'Sundry Debtor'!I626,""))</f>
        <v/>
      </c>
      <c r="G620" s="98" t="str">
        <f>IF('Sundry Debtor'!I626="","",IF('Sundry Debtor'!J626="C",'Sundry Debtor'!I626,""))</f>
        <v/>
      </c>
      <c r="H620" s="34" t="str">
        <f t="shared" si="25"/>
        <v/>
      </c>
      <c r="I620" s="34" t="str">
        <f t="shared" si="26"/>
        <v/>
      </c>
      <c r="J620" s="34"/>
      <c r="K620" s="29" t="str">
        <f>IF('Sundry Debtor'!K626="","",CONCATENATE('Sundry Debtor'!K626," ",'Sundry Debtor'!O626))</f>
        <v/>
      </c>
    </row>
    <row r="621" spans="1:11" x14ac:dyDescent="0.2">
      <c r="A621" s="35" t="str">
        <f>IF('Sundry Debtor'!G627="","",'Sundry Debtor'!G627)</f>
        <v/>
      </c>
      <c r="B621" s="35" t="str">
        <f>IF('Sundry Debtor'!C627="","",IF('Sundry Debtor'!G627&lt;70000,'Sundry Debtor'!C627,""))</f>
        <v/>
      </c>
      <c r="C621" s="34" t="str">
        <f>IF('Sundry Debtor'!C627="","",IF('Sundry Debtor'!G627&gt;69999,'Sundry Debtor'!C627,""))</f>
        <v/>
      </c>
      <c r="D621" s="34" t="str">
        <f>IF('Sundry Debtor'!D627="","",'Sundry Debtor'!D627)</f>
        <v/>
      </c>
      <c r="E621" s="34" t="str">
        <f>IF('Sundry Debtor'!F627="","",'Sundry Debtor'!F627)</f>
        <v/>
      </c>
      <c r="F621" s="98" t="str">
        <f>IF('Sundry Debtor'!I627="","",IF('Sundry Debtor'!J627="D",'Sundry Debtor'!I627,""))</f>
        <v/>
      </c>
      <c r="G621" s="98" t="str">
        <f>IF('Sundry Debtor'!I627="","",IF('Sundry Debtor'!J627="C",'Sundry Debtor'!I627,""))</f>
        <v/>
      </c>
      <c r="H621" s="34" t="str">
        <f t="shared" si="25"/>
        <v/>
      </c>
      <c r="I621" s="34" t="str">
        <f t="shared" si="26"/>
        <v/>
      </c>
      <c r="J621" s="34"/>
      <c r="K621" s="29" t="str">
        <f>IF('Sundry Debtor'!K627="","",CONCATENATE('Sundry Debtor'!K627," ",'Sundry Debtor'!O627))</f>
        <v/>
      </c>
    </row>
    <row r="622" spans="1:11" x14ac:dyDescent="0.2">
      <c r="A622" s="35" t="str">
        <f>IF('Sundry Debtor'!G628="","",'Sundry Debtor'!G628)</f>
        <v/>
      </c>
      <c r="B622" s="35" t="str">
        <f>IF('Sundry Debtor'!C628="","",IF('Sundry Debtor'!G628&lt;70000,'Sundry Debtor'!C628,""))</f>
        <v/>
      </c>
      <c r="C622" s="34" t="str">
        <f>IF('Sundry Debtor'!C628="","",IF('Sundry Debtor'!G628&gt;69999,'Sundry Debtor'!C628,""))</f>
        <v/>
      </c>
      <c r="D622" s="34" t="str">
        <f>IF('Sundry Debtor'!D628="","",'Sundry Debtor'!D628)</f>
        <v/>
      </c>
      <c r="E622" s="34" t="str">
        <f>IF('Sundry Debtor'!F628="","",'Sundry Debtor'!F628)</f>
        <v/>
      </c>
      <c r="F622" s="98" t="str">
        <f>IF('Sundry Debtor'!I628="","",IF('Sundry Debtor'!J628="D",'Sundry Debtor'!I628,""))</f>
        <v/>
      </c>
      <c r="G622" s="98" t="str">
        <f>IF('Sundry Debtor'!I628="","",IF('Sundry Debtor'!J628="C",'Sundry Debtor'!I628,""))</f>
        <v/>
      </c>
      <c r="H622" s="34" t="str">
        <f t="shared" si="25"/>
        <v/>
      </c>
      <c r="I622" s="34" t="str">
        <f t="shared" si="26"/>
        <v/>
      </c>
      <c r="J622" s="34"/>
      <c r="K622" s="29" t="str">
        <f>IF('Sundry Debtor'!K628="","",CONCATENATE('Sundry Debtor'!K628," ",'Sundry Debtor'!O628))</f>
        <v/>
      </c>
    </row>
    <row r="623" spans="1:11" x14ac:dyDescent="0.2">
      <c r="A623" s="35" t="str">
        <f>IF('Sundry Debtor'!G629="","",'Sundry Debtor'!G629)</f>
        <v/>
      </c>
      <c r="B623" s="35" t="str">
        <f>IF('Sundry Debtor'!C629="","",IF('Sundry Debtor'!G629&lt;70000,'Sundry Debtor'!C629,""))</f>
        <v/>
      </c>
      <c r="C623" s="34" t="str">
        <f>IF('Sundry Debtor'!C629="","",IF('Sundry Debtor'!G629&gt;69999,'Sundry Debtor'!C629,""))</f>
        <v/>
      </c>
      <c r="D623" s="34" t="str">
        <f>IF('Sundry Debtor'!D629="","",'Sundry Debtor'!D629)</f>
        <v/>
      </c>
      <c r="E623" s="34" t="str">
        <f>IF('Sundry Debtor'!F629="","",'Sundry Debtor'!F629)</f>
        <v/>
      </c>
      <c r="F623" s="98" t="str">
        <f>IF('Sundry Debtor'!I629="","",IF('Sundry Debtor'!J629="D",'Sundry Debtor'!I629,""))</f>
        <v/>
      </c>
      <c r="G623" s="98" t="str">
        <f>IF('Sundry Debtor'!I629="","",IF('Sundry Debtor'!J629="C",'Sundry Debtor'!I629,""))</f>
        <v/>
      </c>
      <c r="H623" s="34" t="str">
        <f t="shared" si="25"/>
        <v/>
      </c>
      <c r="I623" s="34" t="str">
        <f t="shared" si="26"/>
        <v/>
      </c>
      <c r="J623" s="34"/>
      <c r="K623" s="29" t="str">
        <f>IF('Sundry Debtor'!K629="","",CONCATENATE('Sundry Debtor'!K629," ",'Sundry Debtor'!O629))</f>
        <v/>
      </c>
    </row>
    <row r="624" spans="1:11" x14ac:dyDescent="0.2">
      <c r="A624" s="35" t="str">
        <f>IF('Sundry Debtor'!G630="","",'Sundry Debtor'!G630)</f>
        <v/>
      </c>
      <c r="B624" s="35" t="str">
        <f>IF('Sundry Debtor'!C630="","",IF('Sundry Debtor'!G630&lt;70000,'Sundry Debtor'!C630,""))</f>
        <v/>
      </c>
      <c r="C624" s="34" t="str">
        <f>IF('Sundry Debtor'!C630="","",IF('Sundry Debtor'!G630&gt;69999,'Sundry Debtor'!C630,""))</f>
        <v/>
      </c>
      <c r="D624" s="34" t="str">
        <f>IF('Sundry Debtor'!D630="","",'Sundry Debtor'!D630)</f>
        <v/>
      </c>
      <c r="E624" s="34" t="str">
        <f>IF('Sundry Debtor'!F630="","",'Sundry Debtor'!F630)</f>
        <v/>
      </c>
      <c r="F624" s="98" t="str">
        <f>IF('Sundry Debtor'!I630="","",IF('Sundry Debtor'!J630="D",'Sundry Debtor'!I630,""))</f>
        <v/>
      </c>
      <c r="G624" s="98" t="str">
        <f>IF('Sundry Debtor'!I630="","",IF('Sundry Debtor'!J630="C",'Sundry Debtor'!I630,""))</f>
        <v/>
      </c>
      <c r="H624" s="34" t="str">
        <f t="shared" si="25"/>
        <v/>
      </c>
      <c r="I624" s="34" t="str">
        <f t="shared" si="26"/>
        <v/>
      </c>
      <c r="J624" s="34"/>
      <c r="K624" s="29" t="str">
        <f>IF('Sundry Debtor'!K630="","",CONCATENATE('Sundry Debtor'!K630," ",'Sundry Debtor'!O630))</f>
        <v/>
      </c>
    </row>
    <row r="625" spans="1:11" x14ac:dyDescent="0.2">
      <c r="A625" s="35" t="str">
        <f>IF('Sundry Debtor'!G631="","",'Sundry Debtor'!G631)</f>
        <v/>
      </c>
      <c r="B625" s="35" t="str">
        <f>IF('Sundry Debtor'!C631="","",IF('Sundry Debtor'!G631&lt;70000,'Sundry Debtor'!C631,""))</f>
        <v/>
      </c>
      <c r="C625" s="34" t="str">
        <f>IF('Sundry Debtor'!C631="","",IF('Sundry Debtor'!G631&gt;69999,'Sundry Debtor'!C631,""))</f>
        <v/>
      </c>
      <c r="D625" s="34" t="str">
        <f>IF('Sundry Debtor'!D631="","",'Sundry Debtor'!D631)</f>
        <v/>
      </c>
      <c r="E625" s="34" t="str">
        <f>IF('Sundry Debtor'!F631="","",'Sundry Debtor'!F631)</f>
        <v/>
      </c>
      <c r="F625" s="98" t="str">
        <f>IF('Sundry Debtor'!I631="","",IF('Sundry Debtor'!J631="D",'Sundry Debtor'!I631,""))</f>
        <v/>
      </c>
      <c r="G625" s="98" t="str">
        <f>IF('Sundry Debtor'!I631="","",IF('Sundry Debtor'!J631="C",'Sundry Debtor'!I631,""))</f>
        <v/>
      </c>
      <c r="H625" s="34" t="str">
        <f t="shared" si="25"/>
        <v/>
      </c>
      <c r="I625" s="34" t="str">
        <f t="shared" si="26"/>
        <v/>
      </c>
      <c r="J625" s="34"/>
      <c r="K625" s="29" t="str">
        <f>IF('Sundry Debtor'!K631="","",CONCATENATE('Sundry Debtor'!K631," ",'Sundry Debtor'!O631))</f>
        <v/>
      </c>
    </row>
    <row r="626" spans="1:11" x14ac:dyDescent="0.2">
      <c r="A626" s="35" t="str">
        <f>IF('Sundry Debtor'!G632="","",'Sundry Debtor'!G632)</f>
        <v/>
      </c>
      <c r="B626" s="35" t="str">
        <f>IF('Sundry Debtor'!C632="","",IF('Sundry Debtor'!G632&lt;70000,'Sundry Debtor'!C632,""))</f>
        <v/>
      </c>
      <c r="C626" s="34" t="str">
        <f>IF('Sundry Debtor'!C632="","",IF('Sundry Debtor'!G632&gt;69999,'Sundry Debtor'!C632,""))</f>
        <v/>
      </c>
      <c r="D626" s="34" t="str">
        <f>IF('Sundry Debtor'!D632="","",'Sundry Debtor'!D632)</f>
        <v/>
      </c>
      <c r="E626" s="34" t="str">
        <f>IF('Sundry Debtor'!F632="","",'Sundry Debtor'!F632)</f>
        <v/>
      </c>
      <c r="F626" s="98" t="str">
        <f>IF('Sundry Debtor'!I632="","",IF('Sundry Debtor'!J632="D",'Sundry Debtor'!I632,""))</f>
        <v/>
      </c>
      <c r="G626" s="98" t="str">
        <f>IF('Sundry Debtor'!I632="","",IF('Sundry Debtor'!J632="C",'Sundry Debtor'!I632,""))</f>
        <v/>
      </c>
      <c r="H626" s="34" t="str">
        <f t="shared" si="25"/>
        <v/>
      </c>
      <c r="I626" s="34" t="str">
        <f t="shared" si="26"/>
        <v/>
      </c>
      <c r="J626" s="34"/>
      <c r="K626" s="29" t="str">
        <f>IF('Sundry Debtor'!K632="","",CONCATENATE('Sundry Debtor'!K632," ",'Sundry Debtor'!O632))</f>
        <v/>
      </c>
    </row>
    <row r="627" spans="1:11" x14ac:dyDescent="0.2">
      <c r="A627" s="35" t="str">
        <f>IF('Sundry Debtor'!G633="","",'Sundry Debtor'!G633)</f>
        <v/>
      </c>
      <c r="B627" s="35" t="str">
        <f>IF('Sundry Debtor'!C633="","",IF('Sundry Debtor'!G633&lt;70000,'Sundry Debtor'!C633,""))</f>
        <v/>
      </c>
      <c r="C627" s="34" t="str">
        <f>IF('Sundry Debtor'!C633="","",IF('Sundry Debtor'!G633&gt;69999,'Sundry Debtor'!C633,""))</f>
        <v/>
      </c>
      <c r="D627" s="34" t="str">
        <f>IF('Sundry Debtor'!D633="","",'Sundry Debtor'!D633)</f>
        <v/>
      </c>
      <c r="E627" s="34" t="str">
        <f>IF('Sundry Debtor'!F633="","",'Sundry Debtor'!F633)</f>
        <v/>
      </c>
      <c r="F627" s="98" t="str">
        <f>IF('Sundry Debtor'!I633="","",IF('Sundry Debtor'!J633="D",'Sundry Debtor'!I633,""))</f>
        <v/>
      </c>
      <c r="G627" s="98" t="str">
        <f>IF('Sundry Debtor'!I633="","",IF('Sundry Debtor'!J633="C",'Sundry Debtor'!I633,""))</f>
        <v/>
      </c>
      <c r="H627" s="34" t="str">
        <f t="shared" si="25"/>
        <v/>
      </c>
      <c r="I627" s="34" t="str">
        <f t="shared" si="26"/>
        <v/>
      </c>
      <c r="J627" s="34"/>
      <c r="K627" s="29" t="str">
        <f>IF('Sundry Debtor'!K633="","",CONCATENATE('Sundry Debtor'!K633," ",'Sundry Debtor'!O633))</f>
        <v/>
      </c>
    </row>
    <row r="628" spans="1:11" x14ac:dyDescent="0.2">
      <c r="A628" s="35" t="str">
        <f>IF('Sundry Debtor'!G634="","",'Sundry Debtor'!G634)</f>
        <v/>
      </c>
      <c r="B628" s="35" t="str">
        <f>IF('Sundry Debtor'!C634="","",IF('Sundry Debtor'!G634&lt;70000,'Sundry Debtor'!C634,""))</f>
        <v/>
      </c>
      <c r="C628" s="34" t="str">
        <f>IF('Sundry Debtor'!C634="","",IF('Sundry Debtor'!G634&gt;69999,'Sundry Debtor'!C634,""))</f>
        <v/>
      </c>
      <c r="D628" s="34" t="str">
        <f>IF('Sundry Debtor'!D634="","",'Sundry Debtor'!D634)</f>
        <v/>
      </c>
      <c r="E628" s="34" t="str">
        <f>IF('Sundry Debtor'!F634="","",'Sundry Debtor'!F634)</f>
        <v/>
      </c>
      <c r="F628" s="98" t="str">
        <f>IF('Sundry Debtor'!I634="","",IF('Sundry Debtor'!J634="D",'Sundry Debtor'!I634,""))</f>
        <v/>
      </c>
      <c r="G628" s="98" t="str">
        <f>IF('Sundry Debtor'!I634="","",IF('Sundry Debtor'!J634="C",'Sundry Debtor'!I634,""))</f>
        <v/>
      </c>
      <c r="H628" s="34" t="str">
        <f t="shared" si="25"/>
        <v/>
      </c>
      <c r="I628" s="34" t="str">
        <f t="shared" si="26"/>
        <v/>
      </c>
      <c r="J628" s="34"/>
      <c r="K628" s="29" t="str">
        <f>IF('Sundry Debtor'!K634="","",CONCATENATE('Sundry Debtor'!K634," ",'Sundry Debtor'!O634))</f>
        <v/>
      </c>
    </row>
    <row r="629" spans="1:11" x14ac:dyDescent="0.2">
      <c r="A629" s="35" t="str">
        <f>IF('Sundry Debtor'!G635="","",'Sundry Debtor'!G635)</f>
        <v/>
      </c>
      <c r="B629" s="35" t="str">
        <f>IF('Sundry Debtor'!C635="","",IF('Sundry Debtor'!G635&lt;70000,'Sundry Debtor'!C635,""))</f>
        <v/>
      </c>
      <c r="C629" s="34" t="str">
        <f>IF('Sundry Debtor'!C635="","",IF('Sundry Debtor'!G635&gt;69999,'Sundry Debtor'!C635,""))</f>
        <v/>
      </c>
      <c r="D629" s="34" t="str">
        <f>IF('Sundry Debtor'!D635="","",'Sundry Debtor'!D635)</f>
        <v/>
      </c>
      <c r="E629" s="34" t="str">
        <f>IF('Sundry Debtor'!F635="","",'Sundry Debtor'!F635)</f>
        <v/>
      </c>
      <c r="F629" s="98" t="str">
        <f>IF('Sundry Debtor'!I635="","",IF('Sundry Debtor'!J635="D",'Sundry Debtor'!I635,""))</f>
        <v/>
      </c>
      <c r="G629" s="98" t="str">
        <f>IF('Sundry Debtor'!I635="","",IF('Sundry Debtor'!J635="C",'Sundry Debtor'!I635,""))</f>
        <v/>
      </c>
      <c r="H629" s="34" t="str">
        <f t="shared" si="25"/>
        <v/>
      </c>
      <c r="I629" s="34" t="str">
        <f t="shared" si="26"/>
        <v/>
      </c>
      <c r="J629" s="34"/>
      <c r="K629" s="29" t="str">
        <f>IF('Sundry Debtor'!K635="","",CONCATENATE('Sundry Debtor'!K635," ",'Sundry Debtor'!O635))</f>
        <v/>
      </c>
    </row>
    <row r="630" spans="1:11" x14ac:dyDescent="0.2">
      <c r="A630" s="35" t="str">
        <f>IF('Sundry Debtor'!G636="","",'Sundry Debtor'!G636)</f>
        <v/>
      </c>
      <c r="B630" s="35" t="str">
        <f>IF('Sundry Debtor'!C636="","",IF('Sundry Debtor'!G636&lt;70000,'Sundry Debtor'!C636,""))</f>
        <v/>
      </c>
      <c r="C630" s="34" t="str">
        <f>IF('Sundry Debtor'!C636="","",IF('Sundry Debtor'!G636&gt;69999,'Sundry Debtor'!C636,""))</f>
        <v/>
      </c>
      <c r="D630" s="34" t="str">
        <f>IF('Sundry Debtor'!D636="","",'Sundry Debtor'!D636)</f>
        <v/>
      </c>
      <c r="E630" s="34" t="str">
        <f>IF('Sundry Debtor'!F636="","",'Sundry Debtor'!F636)</f>
        <v/>
      </c>
      <c r="F630" s="98" t="str">
        <f>IF('Sundry Debtor'!I636="","",IF('Sundry Debtor'!J636="D",'Sundry Debtor'!I636,""))</f>
        <v/>
      </c>
      <c r="G630" s="98" t="str">
        <f>IF('Sundry Debtor'!I636="","",IF('Sundry Debtor'!J636="C",'Sundry Debtor'!I636,""))</f>
        <v/>
      </c>
      <c r="H630" s="34" t="str">
        <f t="shared" si="25"/>
        <v/>
      </c>
      <c r="I630" s="34" t="str">
        <f t="shared" si="26"/>
        <v/>
      </c>
      <c r="J630" s="34"/>
      <c r="K630" s="29" t="str">
        <f>IF('Sundry Debtor'!K636="","",CONCATENATE('Sundry Debtor'!K636," ",'Sundry Debtor'!O636))</f>
        <v/>
      </c>
    </row>
    <row r="631" spans="1:11" x14ac:dyDescent="0.2">
      <c r="A631" s="35" t="str">
        <f>IF('Sundry Debtor'!G637="","",'Sundry Debtor'!G637)</f>
        <v/>
      </c>
      <c r="B631" s="35" t="str">
        <f>IF('Sundry Debtor'!C637="","",IF('Sundry Debtor'!G637&lt;70000,'Sundry Debtor'!C637,""))</f>
        <v/>
      </c>
      <c r="C631" s="34" t="str">
        <f>IF('Sundry Debtor'!C637="","",IF('Sundry Debtor'!G637&gt;69999,'Sundry Debtor'!C637,""))</f>
        <v/>
      </c>
      <c r="D631" s="34" t="str">
        <f>IF('Sundry Debtor'!D637="","",'Sundry Debtor'!D637)</f>
        <v/>
      </c>
      <c r="E631" s="34" t="str">
        <f>IF('Sundry Debtor'!F637="","",'Sundry Debtor'!F637)</f>
        <v/>
      </c>
      <c r="F631" s="98" t="str">
        <f>IF('Sundry Debtor'!I637="","",IF('Sundry Debtor'!J637="D",'Sundry Debtor'!I637,""))</f>
        <v/>
      </c>
      <c r="G631" s="98" t="str">
        <f>IF('Sundry Debtor'!I637="","",IF('Sundry Debtor'!J637="C",'Sundry Debtor'!I637,""))</f>
        <v/>
      </c>
      <c r="H631" s="34" t="str">
        <f t="shared" si="25"/>
        <v/>
      </c>
      <c r="I631" s="34" t="str">
        <f t="shared" si="26"/>
        <v/>
      </c>
      <c r="J631" s="34"/>
      <c r="K631" s="29" t="str">
        <f>IF('Sundry Debtor'!K637="","",CONCATENATE('Sundry Debtor'!K637," ",'Sundry Debtor'!O637))</f>
        <v/>
      </c>
    </row>
    <row r="632" spans="1:11" x14ac:dyDescent="0.2">
      <c r="A632" s="35" t="str">
        <f>IF('Sundry Debtor'!G638="","",'Sundry Debtor'!G638)</f>
        <v/>
      </c>
      <c r="B632" s="35" t="str">
        <f>IF('Sundry Debtor'!C638="","",IF('Sundry Debtor'!G638&lt;70000,'Sundry Debtor'!C638,""))</f>
        <v/>
      </c>
      <c r="C632" s="34" t="str">
        <f>IF('Sundry Debtor'!C638="","",IF('Sundry Debtor'!G638&gt;69999,'Sundry Debtor'!C638,""))</f>
        <v/>
      </c>
      <c r="D632" s="34" t="str">
        <f>IF('Sundry Debtor'!D638="","",'Sundry Debtor'!D638)</f>
        <v/>
      </c>
      <c r="E632" s="34" t="str">
        <f>IF('Sundry Debtor'!F638="","",'Sundry Debtor'!F638)</f>
        <v/>
      </c>
      <c r="F632" s="98" t="str">
        <f>IF('Sundry Debtor'!I638="","",IF('Sundry Debtor'!J638="D",'Sundry Debtor'!I638,""))</f>
        <v/>
      </c>
      <c r="G632" s="98" t="str">
        <f>IF('Sundry Debtor'!I638="","",IF('Sundry Debtor'!J638="C",'Sundry Debtor'!I638,""))</f>
        <v/>
      </c>
      <c r="H632" s="34" t="str">
        <f t="shared" si="25"/>
        <v/>
      </c>
      <c r="I632" s="34" t="str">
        <f t="shared" si="26"/>
        <v/>
      </c>
      <c r="J632" s="34"/>
      <c r="K632" s="29" t="str">
        <f>IF('Sundry Debtor'!K638="","",CONCATENATE('Sundry Debtor'!K638," ",'Sundry Debtor'!O638))</f>
        <v/>
      </c>
    </row>
    <row r="633" spans="1:11" x14ac:dyDescent="0.2">
      <c r="A633" s="35" t="str">
        <f>IF('Sundry Debtor'!G639="","",'Sundry Debtor'!G639)</f>
        <v/>
      </c>
      <c r="B633" s="35" t="str">
        <f>IF('Sundry Debtor'!C639="","",IF('Sundry Debtor'!G639&lt;70000,'Sundry Debtor'!C639,""))</f>
        <v/>
      </c>
      <c r="C633" s="34" t="str">
        <f>IF('Sundry Debtor'!C639="","",IF('Sundry Debtor'!G639&gt;69999,'Sundry Debtor'!C639,""))</f>
        <v/>
      </c>
      <c r="D633" s="34" t="str">
        <f>IF('Sundry Debtor'!D639="","",'Sundry Debtor'!D639)</f>
        <v/>
      </c>
      <c r="E633" s="34" t="str">
        <f>IF('Sundry Debtor'!F639="","",'Sundry Debtor'!F639)</f>
        <v/>
      </c>
      <c r="F633" s="98" t="str">
        <f>IF('Sundry Debtor'!I639="","",IF('Sundry Debtor'!J639="D",'Sundry Debtor'!I639,""))</f>
        <v/>
      </c>
      <c r="G633" s="98" t="str">
        <f>IF('Sundry Debtor'!I639="","",IF('Sundry Debtor'!J639="C",'Sundry Debtor'!I639,""))</f>
        <v/>
      </c>
      <c r="H633" s="34" t="str">
        <f t="shared" si="25"/>
        <v/>
      </c>
      <c r="I633" s="34" t="str">
        <f t="shared" si="26"/>
        <v/>
      </c>
      <c r="J633" s="34"/>
      <c r="K633" s="29" t="str">
        <f>IF('Sundry Debtor'!K639="","",CONCATENATE('Sundry Debtor'!K639," ",'Sundry Debtor'!O639))</f>
        <v/>
      </c>
    </row>
    <row r="634" spans="1:11" x14ac:dyDescent="0.2">
      <c r="A634" s="35" t="str">
        <f>IF('Sundry Debtor'!G640="","",'Sundry Debtor'!G640)</f>
        <v/>
      </c>
      <c r="B634" s="35" t="str">
        <f>IF('Sundry Debtor'!C640="","",IF('Sundry Debtor'!G640&lt;70000,'Sundry Debtor'!C640,""))</f>
        <v/>
      </c>
      <c r="C634" s="34" t="str">
        <f>IF('Sundry Debtor'!C640="","",IF('Sundry Debtor'!G640&gt;69999,'Sundry Debtor'!C640,""))</f>
        <v/>
      </c>
      <c r="D634" s="34" t="str">
        <f>IF('Sundry Debtor'!D640="","",'Sundry Debtor'!D640)</f>
        <v/>
      </c>
      <c r="E634" s="34" t="str">
        <f>IF('Sundry Debtor'!F640="","",'Sundry Debtor'!F640)</f>
        <v/>
      </c>
      <c r="F634" s="98" t="str">
        <f>IF('Sundry Debtor'!I640="","",IF('Sundry Debtor'!J640="D",'Sundry Debtor'!I640,""))</f>
        <v/>
      </c>
      <c r="G634" s="98" t="str">
        <f>IF('Sundry Debtor'!I640="","",IF('Sundry Debtor'!J640="C",'Sundry Debtor'!I640,""))</f>
        <v/>
      </c>
      <c r="H634" s="34" t="str">
        <f t="shared" si="25"/>
        <v/>
      </c>
      <c r="I634" s="34" t="str">
        <f t="shared" si="26"/>
        <v/>
      </c>
      <c r="J634" s="34"/>
      <c r="K634" s="29" t="str">
        <f>IF('Sundry Debtor'!K640="","",CONCATENATE('Sundry Debtor'!K640," ",'Sundry Debtor'!O640))</f>
        <v/>
      </c>
    </row>
    <row r="635" spans="1:11" x14ac:dyDescent="0.2">
      <c r="A635" s="35" t="str">
        <f>IF('Sundry Debtor'!G641="","",'Sundry Debtor'!G641)</f>
        <v/>
      </c>
      <c r="B635" s="35" t="str">
        <f>IF('Sundry Debtor'!C641="","",IF('Sundry Debtor'!G641&lt;70000,'Sundry Debtor'!C641,""))</f>
        <v/>
      </c>
      <c r="C635" s="34" t="str">
        <f>IF('Sundry Debtor'!C641="","",IF('Sundry Debtor'!G641&gt;69999,'Sundry Debtor'!C641,""))</f>
        <v/>
      </c>
      <c r="D635" s="34" t="str">
        <f>IF('Sundry Debtor'!D641="","",'Sundry Debtor'!D641)</f>
        <v/>
      </c>
      <c r="E635" s="34" t="str">
        <f>IF('Sundry Debtor'!F641="","",'Sundry Debtor'!F641)</f>
        <v/>
      </c>
      <c r="F635" s="98" t="str">
        <f>IF('Sundry Debtor'!I641="","",IF('Sundry Debtor'!J641="D",'Sundry Debtor'!I641,""))</f>
        <v/>
      </c>
      <c r="G635" s="98" t="str">
        <f>IF('Sundry Debtor'!I641="","",IF('Sundry Debtor'!J641="C",'Sundry Debtor'!I641,""))</f>
        <v/>
      </c>
      <c r="H635" s="34" t="str">
        <f t="shared" si="25"/>
        <v/>
      </c>
      <c r="I635" s="34" t="str">
        <f t="shared" si="26"/>
        <v/>
      </c>
      <c r="J635" s="34"/>
      <c r="K635" s="29" t="str">
        <f>IF('Sundry Debtor'!K641="","",CONCATENATE('Sundry Debtor'!K641," ",'Sundry Debtor'!O641))</f>
        <v/>
      </c>
    </row>
    <row r="636" spans="1:11" x14ac:dyDescent="0.2">
      <c r="A636" s="35" t="str">
        <f>IF('Sundry Debtor'!G642="","",'Sundry Debtor'!G642)</f>
        <v/>
      </c>
      <c r="B636" s="35" t="str">
        <f>IF('Sundry Debtor'!C642="","",IF('Sundry Debtor'!G642&lt;70000,'Sundry Debtor'!C642,""))</f>
        <v/>
      </c>
      <c r="C636" s="34" t="str">
        <f>IF('Sundry Debtor'!C642="","",IF('Sundry Debtor'!G642&gt;69999,'Sundry Debtor'!C642,""))</f>
        <v/>
      </c>
      <c r="D636" s="34" t="str">
        <f>IF('Sundry Debtor'!D642="","",'Sundry Debtor'!D642)</f>
        <v/>
      </c>
      <c r="E636" s="34" t="str">
        <f>IF('Sundry Debtor'!F642="","",'Sundry Debtor'!F642)</f>
        <v/>
      </c>
      <c r="F636" s="98" t="str">
        <f>IF('Sundry Debtor'!I642="","",IF('Sundry Debtor'!J642="D",'Sundry Debtor'!I642,""))</f>
        <v/>
      </c>
      <c r="G636" s="98" t="str">
        <f>IF('Sundry Debtor'!I642="","",IF('Sundry Debtor'!J642="C",'Sundry Debtor'!I642,""))</f>
        <v/>
      </c>
      <c r="H636" s="34" t="str">
        <f t="shared" si="25"/>
        <v/>
      </c>
      <c r="I636" s="34" t="str">
        <f t="shared" si="26"/>
        <v/>
      </c>
      <c r="J636" s="34"/>
      <c r="K636" s="29" t="str">
        <f>IF('Sundry Debtor'!K642="","",CONCATENATE('Sundry Debtor'!K642," ",'Sundry Debtor'!O642))</f>
        <v/>
      </c>
    </row>
    <row r="637" spans="1:11" x14ac:dyDescent="0.2">
      <c r="A637" s="35" t="str">
        <f>IF('Sundry Debtor'!G643="","",'Sundry Debtor'!G643)</f>
        <v/>
      </c>
      <c r="B637" s="35" t="str">
        <f>IF('Sundry Debtor'!C643="","",IF('Sundry Debtor'!G643&lt;70000,'Sundry Debtor'!C643,""))</f>
        <v/>
      </c>
      <c r="C637" s="34" t="str">
        <f>IF('Sundry Debtor'!C643="","",IF('Sundry Debtor'!G643&gt;69999,'Sundry Debtor'!C643,""))</f>
        <v/>
      </c>
      <c r="D637" s="34" t="str">
        <f>IF('Sundry Debtor'!D643="","",'Sundry Debtor'!D643)</f>
        <v/>
      </c>
      <c r="E637" s="34" t="str">
        <f>IF('Sundry Debtor'!F643="","",'Sundry Debtor'!F643)</f>
        <v/>
      </c>
      <c r="F637" s="98" t="str">
        <f>IF('Sundry Debtor'!I643="","",IF('Sundry Debtor'!J643="D",'Sundry Debtor'!I643,""))</f>
        <v/>
      </c>
      <c r="G637" s="98" t="str">
        <f>IF('Sundry Debtor'!I643="","",IF('Sundry Debtor'!J643="C",'Sundry Debtor'!I643,""))</f>
        <v/>
      </c>
      <c r="H637" s="34" t="str">
        <f t="shared" si="25"/>
        <v/>
      </c>
      <c r="I637" s="34" t="str">
        <f t="shared" si="26"/>
        <v/>
      </c>
      <c r="J637" s="34"/>
      <c r="K637" s="29" t="str">
        <f>IF('Sundry Debtor'!K643="","",CONCATENATE('Sundry Debtor'!K643," ",'Sundry Debtor'!O643))</f>
        <v/>
      </c>
    </row>
    <row r="638" spans="1:11" x14ac:dyDescent="0.2">
      <c r="A638" s="35" t="str">
        <f>IF('Sundry Debtor'!G644="","",'Sundry Debtor'!G644)</f>
        <v/>
      </c>
      <c r="B638" s="35" t="str">
        <f>IF('Sundry Debtor'!C644="","",IF('Sundry Debtor'!G644&lt;70000,'Sundry Debtor'!C644,""))</f>
        <v/>
      </c>
      <c r="C638" s="34" t="str">
        <f>IF('Sundry Debtor'!C644="","",IF('Sundry Debtor'!G644&gt;69999,'Sundry Debtor'!C644,""))</f>
        <v/>
      </c>
      <c r="D638" s="34" t="str">
        <f>IF('Sundry Debtor'!D644="","",'Sundry Debtor'!D644)</f>
        <v/>
      </c>
      <c r="E638" s="34" t="str">
        <f>IF('Sundry Debtor'!F644="","",'Sundry Debtor'!F644)</f>
        <v/>
      </c>
      <c r="F638" s="98" t="str">
        <f>IF('Sundry Debtor'!I644="","",IF('Sundry Debtor'!J644="D",'Sundry Debtor'!I644,""))</f>
        <v/>
      </c>
      <c r="G638" s="98" t="str">
        <f>IF('Sundry Debtor'!I644="","",IF('Sundry Debtor'!J644="C",'Sundry Debtor'!I644,""))</f>
        <v/>
      </c>
      <c r="H638" s="34" t="str">
        <f t="shared" si="25"/>
        <v/>
      </c>
      <c r="I638" s="34" t="str">
        <f t="shared" si="26"/>
        <v/>
      </c>
      <c r="J638" s="34"/>
      <c r="K638" s="29" t="str">
        <f>IF('Sundry Debtor'!K644="","",CONCATENATE('Sundry Debtor'!K644," ",'Sundry Debtor'!O644))</f>
        <v/>
      </c>
    </row>
    <row r="639" spans="1:11" x14ac:dyDescent="0.2">
      <c r="A639" s="35" t="str">
        <f>IF('Sundry Debtor'!G645="","",'Sundry Debtor'!G645)</f>
        <v/>
      </c>
      <c r="B639" s="35" t="str">
        <f>IF('Sundry Debtor'!C645="","",IF('Sundry Debtor'!G645&lt;70000,'Sundry Debtor'!C645,""))</f>
        <v/>
      </c>
      <c r="C639" s="34" t="str">
        <f>IF('Sundry Debtor'!C645="","",IF('Sundry Debtor'!G645&gt;69999,'Sundry Debtor'!C645,""))</f>
        <v/>
      </c>
      <c r="D639" s="34" t="str">
        <f>IF('Sundry Debtor'!D645="","",'Sundry Debtor'!D645)</f>
        <v/>
      </c>
      <c r="E639" s="34" t="str">
        <f>IF('Sundry Debtor'!F645="","",'Sundry Debtor'!F645)</f>
        <v/>
      </c>
      <c r="F639" s="98" t="str">
        <f>IF('Sundry Debtor'!I645="","",IF('Sundry Debtor'!J645="D",'Sundry Debtor'!I645,""))</f>
        <v/>
      </c>
      <c r="G639" s="98" t="str">
        <f>IF('Sundry Debtor'!I645="","",IF('Sundry Debtor'!J645="C",'Sundry Debtor'!I645,""))</f>
        <v/>
      </c>
      <c r="H639" s="34" t="str">
        <f t="shared" si="25"/>
        <v/>
      </c>
      <c r="I639" s="34" t="str">
        <f t="shared" si="26"/>
        <v/>
      </c>
      <c r="J639" s="34"/>
      <c r="K639" s="29" t="str">
        <f>IF('Sundry Debtor'!K645="","",CONCATENATE('Sundry Debtor'!K645," ",'Sundry Debtor'!O645))</f>
        <v/>
      </c>
    </row>
    <row r="640" spans="1:11" x14ac:dyDescent="0.2">
      <c r="A640" s="35" t="str">
        <f>IF('Sundry Debtor'!G646="","",'Sundry Debtor'!G646)</f>
        <v/>
      </c>
      <c r="B640" s="35" t="str">
        <f>IF('Sundry Debtor'!C646="","",IF('Sundry Debtor'!G646&lt;70000,'Sundry Debtor'!C646,""))</f>
        <v/>
      </c>
      <c r="C640" s="34" t="str">
        <f>IF('Sundry Debtor'!C646="","",IF('Sundry Debtor'!G646&gt;69999,'Sundry Debtor'!C646,""))</f>
        <v/>
      </c>
      <c r="D640" s="34" t="str">
        <f>IF('Sundry Debtor'!D646="","",'Sundry Debtor'!D646)</f>
        <v/>
      </c>
      <c r="E640" s="34" t="str">
        <f>IF('Sundry Debtor'!F646="","",'Sundry Debtor'!F646)</f>
        <v/>
      </c>
      <c r="F640" s="98" t="str">
        <f>IF('Sundry Debtor'!I646="","",IF('Sundry Debtor'!J646="D",'Sundry Debtor'!I646,""))</f>
        <v/>
      </c>
      <c r="G640" s="98" t="str">
        <f>IF('Sundry Debtor'!I646="","",IF('Sundry Debtor'!J646="C",'Sundry Debtor'!I646,""))</f>
        <v/>
      </c>
      <c r="H640" s="34" t="str">
        <f t="shared" si="25"/>
        <v/>
      </c>
      <c r="I640" s="34" t="str">
        <f t="shared" si="26"/>
        <v/>
      </c>
      <c r="J640" s="34"/>
      <c r="K640" s="29" t="str">
        <f>IF('Sundry Debtor'!K646="","",CONCATENATE('Sundry Debtor'!K646," ",'Sundry Debtor'!O646))</f>
        <v/>
      </c>
    </row>
    <row r="641" spans="1:11" x14ac:dyDescent="0.2">
      <c r="A641" s="35" t="str">
        <f>IF('Sundry Debtor'!G647="","",'Sundry Debtor'!G647)</f>
        <v/>
      </c>
      <c r="B641" s="35" t="str">
        <f>IF('Sundry Debtor'!C647="","",IF('Sundry Debtor'!G647&lt;70000,'Sundry Debtor'!C647,""))</f>
        <v/>
      </c>
      <c r="C641" s="34" t="str">
        <f>IF('Sundry Debtor'!C647="","",IF('Sundry Debtor'!G647&gt;69999,'Sundry Debtor'!C647,""))</f>
        <v/>
      </c>
      <c r="D641" s="34" t="str">
        <f>IF('Sundry Debtor'!D647="","",'Sundry Debtor'!D647)</f>
        <v/>
      </c>
      <c r="E641" s="34" t="str">
        <f>IF('Sundry Debtor'!F647="","",'Sundry Debtor'!F647)</f>
        <v/>
      </c>
      <c r="F641" s="98" t="str">
        <f>IF('Sundry Debtor'!I647="","",IF('Sundry Debtor'!J647="D",'Sundry Debtor'!I647,""))</f>
        <v/>
      </c>
      <c r="G641" s="98" t="str">
        <f>IF('Sundry Debtor'!I647="","",IF('Sundry Debtor'!J647="C",'Sundry Debtor'!I647,""))</f>
        <v/>
      </c>
      <c r="H641" s="34" t="str">
        <f t="shared" si="25"/>
        <v/>
      </c>
      <c r="I641" s="34" t="str">
        <f t="shared" si="26"/>
        <v/>
      </c>
      <c r="J641" s="34"/>
      <c r="K641" s="29" t="str">
        <f>IF('Sundry Debtor'!K647="","",CONCATENATE('Sundry Debtor'!K647," ",'Sundry Debtor'!O647))</f>
        <v/>
      </c>
    </row>
    <row r="642" spans="1:11" x14ac:dyDescent="0.2">
      <c r="A642" s="35" t="str">
        <f>IF('Sundry Debtor'!G648="","",'Sundry Debtor'!G648)</f>
        <v/>
      </c>
      <c r="B642" s="35" t="str">
        <f>IF('Sundry Debtor'!C648="","",IF('Sundry Debtor'!G648&lt;70000,'Sundry Debtor'!C648,""))</f>
        <v/>
      </c>
      <c r="C642" s="34" t="str">
        <f>IF('Sundry Debtor'!C648="","",IF('Sundry Debtor'!G648&gt;69999,'Sundry Debtor'!C648,""))</f>
        <v/>
      </c>
      <c r="D642" s="34" t="str">
        <f>IF('Sundry Debtor'!D648="","",'Sundry Debtor'!D648)</f>
        <v/>
      </c>
      <c r="E642" s="34" t="str">
        <f>IF('Sundry Debtor'!F648="","",'Sundry Debtor'!F648)</f>
        <v/>
      </c>
      <c r="F642" s="98" t="str">
        <f>IF('Sundry Debtor'!I648="","",IF('Sundry Debtor'!J648="D",'Sundry Debtor'!I648,""))</f>
        <v/>
      </c>
      <c r="G642" s="98" t="str">
        <f>IF('Sundry Debtor'!I648="","",IF('Sundry Debtor'!J648="C",'Sundry Debtor'!I648,""))</f>
        <v/>
      </c>
      <c r="H642" s="34" t="str">
        <f t="shared" si="25"/>
        <v/>
      </c>
      <c r="I642" s="34" t="str">
        <f t="shared" si="26"/>
        <v/>
      </c>
      <c r="J642" s="34"/>
      <c r="K642" s="29" t="str">
        <f>IF('Sundry Debtor'!K648="","",CONCATENATE('Sundry Debtor'!K648," ",'Sundry Debtor'!O648))</f>
        <v/>
      </c>
    </row>
    <row r="643" spans="1:11" x14ac:dyDescent="0.2">
      <c r="A643" s="35" t="str">
        <f>IF('Sundry Debtor'!G649="","",'Sundry Debtor'!G649)</f>
        <v/>
      </c>
      <c r="B643" s="35" t="str">
        <f>IF('Sundry Debtor'!C649="","",IF('Sundry Debtor'!G649&lt;70000,'Sundry Debtor'!C649,""))</f>
        <v/>
      </c>
      <c r="C643" s="34" t="str">
        <f>IF('Sundry Debtor'!C649="","",IF('Sundry Debtor'!G649&gt;69999,'Sundry Debtor'!C649,""))</f>
        <v/>
      </c>
      <c r="D643" s="34" t="str">
        <f>IF('Sundry Debtor'!D649="","",'Sundry Debtor'!D649)</f>
        <v/>
      </c>
      <c r="E643" s="34" t="str">
        <f>IF('Sundry Debtor'!F649="","",'Sundry Debtor'!F649)</f>
        <v/>
      </c>
      <c r="F643" s="98" t="str">
        <f>IF('Sundry Debtor'!I649="","",IF('Sundry Debtor'!J649="D",'Sundry Debtor'!I649,""))</f>
        <v/>
      </c>
      <c r="G643" s="98" t="str">
        <f>IF('Sundry Debtor'!I649="","",IF('Sundry Debtor'!J649="C",'Sundry Debtor'!I649,""))</f>
        <v/>
      </c>
      <c r="H643" s="34" t="str">
        <f t="shared" si="25"/>
        <v/>
      </c>
      <c r="I643" s="34" t="str">
        <f t="shared" si="26"/>
        <v/>
      </c>
      <c r="J643" s="34"/>
      <c r="K643" s="29" t="str">
        <f>IF('Sundry Debtor'!K649="","",CONCATENATE('Sundry Debtor'!K649," ",'Sundry Debtor'!O649))</f>
        <v/>
      </c>
    </row>
    <row r="644" spans="1:11" x14ac:dyDescent="0.2">
      <c r="A644" s="35" t="str">
        <f>IF('Sundry Debtor'!G650="","",'Sundry Debtor'!G650)</f>
        <v/>
      </c>
      <c r="B644" s="35" t="str">
        <f>IF('Sundry Debtor'!C650="","",IF('Sundry Debtor'!G650&lt;70000,'Sundry Debtor'!C650,""))</f>
        <v/>
      </c>
      <c r="C644" s="34" t="str">
        <f>IF('Sundry Debtor'!C650="","",IF('Sundry Debtor'!G650&gt;69999,'Sundry Debtor'!C650,""))</f>
        <v/>
      </c>
      <c r="D644" s="34" t="str">
        <f>IF('Sundry Debtor'!D650="","",'Sundry Debtor'!D650)</f>
        <v/>
      </c>
      <c r="E644" s="34" t="str">
        <f>IF('Sundry Debtor'!F650="","",'Sundry Debtor'!F650)</f>
        <v/>
      </c>
      <c r="F644" s="98" t="str">
        <f>IF('Sundry Debtor'!I650="","",IF('Sundry Debtor'!J650="D",'Sundry Debtor'!I650,""))</f>
        <v/>
      </c>
      <c r="G644" s="98" t="str">
        <f>IF('Sundry Debtor'!I650="","",IF('Sundry Debtor'!J650="C",'Sundry Debtor'!I650,""))</f>
        <v/>
      </c>
      <c r="H644" s="34" t="str">
        <f t="shared" si="25"/>
        <v/>
      </c>
      <c r="I644" s="34" t="str">
        <f t="shared" si="26"/>
        <v/>
      </c>
      <c r="J644" s="34"/>
      <c r="K644" s="29" t="str">
        <f>IF('Sundry Debtor'!K650="","",CONCATENATE('Sundry Debtor'!K650," ",'Sundry Debtor'!O650))</f>
        <v/>
      </c>
    </row>
    <row r="645" spans="1:11" x14ac:dyDescent="0.2">
      <c r="A645" s="35" t="str">
        <f>IF('Sundry Debtor'!G651="","",'Sundry Debtor'!G651)</f>
        <v/>
      </c>
      <c r="B645" s="35" t="str">
        <f>IF('Sundry Debtor'!C651="","",IF('Sundry Debtor'!G651&lt;70000,'Sundry Debtor'!C651,""))</f>
        <v/>
      </c>
      <c r="C645" s="34" t="str">
        <f>IF('Sundry Debtor'!C651="","",IF('Sundry Debtor'!G651&gt;69999,'Sundry Debtor'!C651,""))</f>
        <v/>
      </c>
      <c r="D645" s="34" t="str">
        <f>IF('Sundry Debtor'!D651="","",'Sundry Debtor'!D651)</f>
        <v/>
      </c>
      <c r="E645" s="34" t="str">
        <f>IF('Sundry Debtor'!F651="","",'Sundry Debtor'!F651)</f>
        <v/>
      </c>
      <c r="F645" s="98" t="str">
        <f>IF('Sundry Debtor'!I651="","",IF('Sundry Debtor'!J651="D",'Sundry Debtor'!I651,""))</f>
        <v/>
      </c>
      <c r="G645" s="98" t="str">
        <f>IF('Sundry Debtor'!I651="","",IF('Sundry Debtor'!J651="C",'Sundry Debtor'!I651,""))</f>
        <v/>
      </c>
      <c r="H645" s="34" t="str">
        <f t="shared" si="25"/>
        <v/>
      </c>
      <c r="I645" s="34" t="str">
        <f t="shared" si="26"/>
        <v/>
      </c>
      <c r="J645" s="34"/>
      <c r="K645" s="29" t="str">
        <f>IF('Sundry Debtor'!K651="","",CONCATENATE('Sundry Debtor'!K651," ",'Sundry Debtor'!O651))</f>
        <v/>
      </c>
    </row>
    <row r="646" spans="1:11" x14ac:dyDescent="0.2">
      <c r="A646" s="35" t="str">
        <f>IF('Sundry Debtor'!G652="","",'Sundry Debtor'!G652)</f>
        <v/>
      </c>
      <c r="B646" s="35" t="str">
        <f>IF('Sundry Debtor'!C652="","",IF('Sundry Debtor'!G652&lt;70000,'Sundry Debtor'!C652,""))</f>
        <v/>
      </c>
      <c r="C646" s="34" t="str">
        <f>IF('Sundry Debtor'!C652="","",IF('Sundry Debtor'!G652&gt;69999,'Sundry Debtor'!C652,""))</f>
        <v/>
      </c>
      <c r="D646" s="34" t="str">
        <f>IF('Sundry Debtor'!D652="","",'Sundry Debtor'!D652)</f>
        <v/>
      </c>
      <c r="E646" s="34" t="str">
        <f>IF('Sundry Debtor'!F652="","",'Sundry Debtor'!F652)</f>
        <v/>
      </c>
      <c r="F646" s="98" t="str">
        <f>IF('Sundry Debtor'!I652="","",IF('Sundry Debtor'!J652="D",'Sundry Debtor'!I652,""))</f>
        <v/>
      </c>
      <c r="G646" s="98" t="str">
        <f>IF('Sundry Debtor'!I652="","",IF('Sundry Debtor'!J652="C",'Sundry Debtor'!I652,""))</f>
        <v/>
      </c>
      <c r="H646" s="34" t="str">
        <f t="shared" si="25"/>
        <v/>
      </c>
      <c r="I646" s="34" t="str">
        <f t="shared" si="26"/>
        <v/>
      </c>
      <c r="J646" s="34"/>
      <c r="K646" s="29" t="str">
        <f>IF('Sundry Debtor'!K652="","",CONCATENATE('Sundry Debtor'!K652," ",'Sundry Debtor'!O652))</f>
        <v/>
      </c>
    </row>
    <row r="647" spans="1:11" x14ac:dyDescent="0.2">
      <c r="A647" s="35" t="str">
        <f>IF('Sundry Debtor'!G653="","",'Sundry Debtor'!G653)</f>
        <v/>
      </c>
      <c r="B647" s="35" t="str">
        <f>IF('Sundry Debtor'!C653="","",IF('Sundry Debtor'!G653&lt;70000,'Sundry Debtor'!C653,""))</f>
        <v/>
      </c>
      <c r="C647" s="34" t="str">
        <f>IF('Sundry Debtor'!C653="","",IF('Sundry Debtor'!G653&gt;69999,'Sundry Debtor'!C653,""))</f>
        <v/>
      </c>
      <c r="D647" s="34" t="str">
        <f>IF('Sundry Debtor'!D653="","",'Sundry Debtor'!D653)</f>
        <v/>
      </c>
      <c r="E647" s="34" t="str">
        <f>IF('Sundry Debtor'!F653="","",'Sundry Debtor'!F653)</f>
        <v/>
      </c>
      <c r="F647" s="98" t="str">
        <f>IF('Sundry Debtor'!I653="","",IF('Sundry Debtor'!J653="D",'Sundry Debtor'!I653,""))</f>
        <v/>
      </c>
      <c r="G647" s="98" t="str">
        <f>IF('Sundry Debtor'!I653="","",IF('Sundry Debtor'!J653="C",'Sundry Debtor'!I653,""))</f>
        <v/>
      </c>
      <c r="H647" s="34" t="str">
        <f t="shared" si="25"/>
        <v/>
      </c>
      <c r="I647" s="34" t="str">
        <f t="shared" si="26"/>
        <v/>
      </c>
      <c r="J647" s="34"/>
      <c r="K647" s="29" t="str">
        <f>IF('Sundry Debtor'!K653="","",CONCATENATE('Sundry Debtor'!K653," ",'Sundry Debtor'!O653))</f>
        <v/>
      </c>
    </row>
    <row r="648" spans="1:11" x14ac:dyDescent="0.2">
      <c r="A648" s="35" t="str">
        <f>IF('Sundry Debtor'!G654="","",'Sundry Debtor'!G654)</f>
        <v/>
      </c>
      <c r="B648" s="35" t="str">
        <f>IF('Sundry Debtor'!C654="","",IF('Sundry Debtor'!G654&lt;70000,'Sundry Debtor'!C654,""))</f>
        <v/>
      </c>
      <c r="C648" s="34" t="str">
        <f>IF('Sundry Debtor'!C654="","",IF('Sundry Debtor'!G654&gt;69999,'Sundry Debtor'!C654,""))</f>
        <v/>
      </c>
      <c r="D648" s="34" t="str">
        <f>IF('Sundry Debtor'!D654="","",'Sundry Debtor'!D654)</f>
        <v/>
      </c>
      <c r="E648" s="34" t="str">
        <f>IF('Sundry Debtor'!F654="","",'Sundry Debtor'!F654)</f>
        <v/>
      </c>
      <c r="F648" s="98" t="str">
        <f>IF('Sundry Debtor'!I654="","",IF('Sundry Debtor'!J654="D",'Sundry Debtor'!I654,""))</f>
        <v/>
      </c>
      <c r="G648" s="98" t="str">
        <f>IF('Sundry Debtor'!I654="","",IF('Sundry Debtor'!J654="C",'Sundry Debtor'!I654,""))</f>
        <v/>
      </c>
      <c r="H648" s="34" t="str">
        <f t="shared" si="25"/>
        <v/>
      </c>
      <c r="I648" s="34" t="str">
        <f t="shared" si="26"/>
        <v/>
      </c>
      <c r="J648" s="34"/>
      <c r="K648" s="29" t="str">
        <f>IF('Sundry Debtor'!K654="","",CONCATENATE('Sundry Debtor'!K654," ",'Sundry Debtor'!O654))</f>
        <v/>
      </c>
    </row>
    <row r="649" spans="1:11" x14ac:dyDescent="0.2">
      <c r="A649" s="35" t="str">
        <f>IF('Sundry Debtor'!G655="","",'Sundry Debtor'!G655)</f>
        <v/>
      </c>
      <c r="B649" s="35" t="str">
        <f>IF('Sundry Debtor'!C655="","",IF('Sundry Debtor'!G655&lt;70000,'Sundry Debtor'!C655,""))</f>
        <v/>
      </c>
      <c r="C649" s="34" t="str">
        <f>IF('Sundry Debtor'!C655="","",IF('Sundry Debtor'!G655&gt;69999,'Sundry Debtor'!C655,""))</f>
        <v/>
      </c>
      <c r="D649" s="34" t="str">
        <f>IF('Sundry Debtor'!D655="","",'Sundry Debtor'!D655)</f>
        <v/>
      </c>
      <c r="E649" s="34" t="str">
        <f>IF('Sundry Debtor'!F655="","",'Sundry Debtor'!F655)</f>
        <v/>
      </c>
      <c r="F649" s="98" t="str">
        <f>IF('Sundry Debtor'!I655="","",IF('Sundry Debtor'!J655="D",'Sundry Debtor'!I655,""))</f>
        <v/>
      </c>
      <c r="G649" s="98" t="str">
        <f>IF('Sundry Debtor'!I655="","",IF('Sundry Debtor'!J655="C",'Sundry Debtor'!I655,""))</f>
        <v/>
      </c>
      <c r="H649" s="34" t="str">
        <f t="shared" si="25"/>
        <v/>
      </c>
      <c r="I649" s="34" t="str">
        <f t="shared" si="26"/>
        <v/>
      </c>
      <c r="J649" s="34"/>
      <c r="K649" s="29" t="str">
        <f>IF('Sundry Debtor'!K655="","",CONCATENATE('Sundry Debtor'!K655," ",'Sundry Debtor'!O655))</f>
        <v/>
      </c>
    </row>
    <row r="650" spans="1:11" x14ac:dyDescent="0.2">
      <c r="A650" s="35" t="str">
        <f>IF('Sundry Debtor'!G656="","",'Sundry Debtor'!G656)</f>
        <v/>
      </c>
      <c r="B650" s="35" t="str">
        <f>IF('Sundry Debtor'!C656="","",IF('Sundry Debtor'!G656&lt;70000,'Sundry Debtor'!C656,""))</f>
        <v/>
      </c>
      <c r="C650" s="34" t="str">
        <f>IF('Sundry Debtor'!C656="","",IF('Sundry Debtor'!G656&gt;69999,'Sundry Debtor'!C656,""))</f>
        <v/>
      </c>
      <c r="D650" s="34" t="str">
        <f>IF('Sundry Debtor'!D656="","",'Sundry Debtor'!D656)</f>
        <v/>
      </c>
      <c r="E650" s="34" t="str">
        <f>IF('Sundry Debtor'!F656="","",'Sundry Debtor'!F656)</f>
        <v/>
      </c>
      <c r="F650" s="98" t="str">
        <f>IF('Sundry Debtor'!I656="","",IF('Sundry Debtor'!J656="D",'Sundry Debtor'!I656,""))</f>
        <v/>
      </c>
      <c r="G650" s="98" t="str">
        <f>IF('Sundry Debtor'!I656="","",IF('Sundry Debtor'!J656="C",'Sundry Debtor'!I656,""))</f>
        <v/>
      </c>
      <c r="H650" s="34" t="str">
        <f t="shared" si="25"/>
        <v/>
      </c>
      <c r="I650" s="34" t="str">
        <f t="shared" si="26"/>
        <v/>
      </c>
      <c r="J650" s="34"/>
      <c r="K650" s="29" t="str">
        <f>IF('Sundry Debtor'!K656="","",CONCATENATE('Sundry Debtor'!K656," ",'Sundry Debtor'!O656))</f>
        <v/>
      </c>
    </row>
    <row r="651" spans="1:11" x14ac:dyDescent="0.2">
      <c r="A651" s="35" t="str">
        <f>IF('Sundry Debtor'!G657="","",'Sundry Debtor'!G657)</f>
        <v/>
      </c>
      <c r="B651" s="35" t="str">
        <f>IF('Sundry Debtor'!C657="","",IF('Sundry Debtor'!G657&lt;70000,'Sundry Debtor'!C657,""))</f>
        <v/>
      </c>
      <c r="C651" s="34" t="str">
        <f>IF('Sundry Debtor'!C657="","",IF('Sundry Debtor'!G657&gt;69999,'Sundry Debtor'!C657,""))</f>
        <v/>
      </c>
      <c r="D651" s="34" t="str">
        <f>IF('Sundry Debtor'!D657="","",'Sundry Debtor'!D657)</f>
        <v/>
      </c>
      <c r="E651" s="34" t="str">
        <f>IF('Sundry Debtor'!F657="","",'Sundry Debtor'!F657)</f>
        <v/>
      </c>
      <c r="F651" s="98" t="str">
        <f>IF('Sundry Debtor'!I657="","",IF('Sundry Debtor'!J657="D",'Sundry Debtor'!I657,""))</f>
        <v/>
      </c>
      <c r="G651" s="98" t="str">
        <f>IF('Sundry Debtor'!I657="","",IF('Sundry Debtor'!J657="C",'Sundry Debtor'!I657,""))</f>
        <v/>
      </c>
      <c r="H651" s="34" t="str">
        <f t="shared" si="25"/>
        <v/>
      </c>
      <c r="I651" s="34" t="str">
        <f t="shared" si="26"/>
        <v/>
      </c>
      <c r="J651" s="34"/>
      <c r="K651" s="29" t="str">
        <f>IF('Sundry Debtor'!K657="","",CONCATENATE('Sundry Debtor'!K657," ",'Sundry Debtor'!O657))</f>
        <v/>
      </c>
    </row>
    <row r="652" spans="1:11" x14ac:dyDescent="0.2">
      <c r="A652" s="35" t="str">
        <f>IF('Sundry Debtor'!G658="","",'Sundry Debtor'!G658)</f>
        <v/>
      </c>
      <c r="B652" s="35" t="str">
        <f>IF('Sundry Debtor'!C658="","",IF('Sundry Debtor'!G658&lt;70000,'Sundry Debtor'!C658,""))</f>
        <v/>
      </c>
      <c r="C652" s="34" t="str">
        <f>IF('Sundry Debtor'!C658="","",IF('Sundry Debtor'!G658&gt;69999,'Sundry Debtor'!C658,""))</f>
        <v/>
      </c>
      <c r="D652" s="34" t="str">
        <f>IF('Sundry Debtor'!D658="","",'Sundry Debtor'!D658)</f>
        <v/>
      </c>
      <c r="E652" s="34" t="str">
        <f>IF('Sundry Debtor'!F658="","",'Sundry Debtor'!F658)</f>
        <v/>
      </c>
      <c r="F652" s="98" t="str">
        <f>IF('Sundry Debtor'!I658="","",IF('Sundry Debtor'!J658="D",'Sundry Debtor'!I658,""))</f>
        <v/>
      </c>
      <c r="G652" s="98" t="str">
        <f>IF('Sundry Debtor'!I658="","",IF('Sundry Debtor'!J658="C",'Sundry Debtor'!I658,""))</f>
        <v/>
      </c>
      <c r="H652" s="34" t="str">
        <f t="shared" si="25"/>
        <v/>
      </c>
      <c r="I652" s="34" t="str">
        <f t="shared" si="26"/>
        <v/>
      </c>
      <c r="J652" s="34"/>
      <c r="K652" s="29" t="str">
        <f>IF('Sundry Debtor'!K658="","",CONCATENATE('Sundry Debtor'!K658," ",'Sundry Debtor'!O658))</f>
        <v/>
      </c>
    </row>
    <row r="653" spans="1:11" x14ac:dyDescent="0.2">
      <c r="A653" s="35" t="str">
        <f>IF('Sundry Debtor'!G659="","",'Sundry Debtor'!G659)</f>
        <v/>
      </c>
      <c r="B653" s="35" t="str">
        <f>IF('Sundry Debtor'!C659="","",IF('Sundry Debtor'!G659&lt;70000,'Sundry Debtor'!C659,""))</f>
        <v/>
      </c>
      <c r="C653" s="34" t="str">
        <f>IF('Sundry Debtor'!C659="","",IF('Sundry Debtor'!G659&gt;69999,'Sundry Debtor'!C659,""))</f>
        <v/>
      </c>
      <c r="D653" s="34" t="str">
        <f>IF('Sundry Debtor'!D659="","",'Sundry Debtor'!D659)</f>
        <v/>
      </c>
      <c r="E653" s="34" t="str">
        <f>IF('Sundry Debtor'!F659="","",'Sundry Debtor'!F659)</f>
        <v/>
      </c>
      <c r="F653" s="98" t="str">
        <f>IF('Sundry Debtor'!I659="","",IF('Sundry Debtor'!J659="D",'Sundry Debtor'!I659,""))</f>
        <v/>
      </c>
      <c r="G653" s="98" t="str">
        <f>IF('Sundry Debtor'!I659="","",IF('Sundry Debtor'!J659="C",'Sundry Debtor'!I659,""))</f>
        <v/>
      </c>
      <c r="H653" s="34" t="str">
        <f t="shared" si="25"/>
        <v/>
      </c>
      <c r="I653" s="34" t="str">
        <f t="shared" si="26"/>
        <v/>
      </c>
      <c r="J653" s="34"/>
      <c r="K653" s="29" t="str">
        <f>IF('Sundry Debtor'!K659="","",CONCATENATE('Sundry Debtor'!K659," ",'Sundry Debtor'!O659))</f>
        <v/>
      </c>
    </row>
    <row r="654" spans="1:11" x14ac:dyDescent="0.2">
      <c r="A654" s="35" t="str">
        <f>IF('Sundry Debtor'!G660="","",'Sundry Debtor'!G660)</f>
        <v/>
      </c>
      <c r="B654" s="35" t="str">
        <f>IF('Sundry Debtor'!C660="","",IF('Sundry Debtor'!G660&lt;70000,'Sundry Debtor'!C660,""))</f>
        <v/>
      </c>
      <c r="C654" s="34" t="str">
        <f>IF('Sundry Debtor'!C660="","",IF('Sundry Debtor'!G660&gt;69999,'Sundry Debtor'!C660,""))</f>
        <v/>
      </c>
      <c r="D654" s="34" t="str">
        <f>IF('Sundry Debtor'!D660="","",'Sundry Debtor'!D660)</f>
        <v/>
      </c>
      <c r="E654" s="34" t="str">
        <f>IF('Sundry Debtor'!F660="","",'Sundry Debtor'!F660)</f>
        <v/>
      </c>
      <c r="F654" s="98" t="str">
        <f>IF('Sundry Debtor'!I660="","",IF('Sundry Debtor'!J660="D",'Sundry Debtor'!I660,""))</f>
        <v/>
      </c>
      <c r="G654" s="98" t="str">
        <f>IF('Sundry Debtor'!I660="","",IF('Sundry Debtor'!J660="C",'Sundry Debtor'!I660,""))</f>
        <v/>
      </c>
      <c r="H654" s="34" t="str">
        <f t="shared" si="25"/>
        <v/>
      </c>
      <c r="I654" s="34" t="str">
        <f t="shared" si="26"/>
        <v/>
      </c>
      <c r="J654" s="34"/>
      <c r="K654" s="29" t="str">
        <f>IF('Sundry Debtor'!K660="","",CONCATENATE('Sundry Debtor'!K660," ",'Sundry Debtor'!O660))</f>
        <v/>
      </c>
    </row>
    <row r="655" spans="1:11" x14ac:dyDescent="0.2">
      <c r="A655" s="35" t="str">
        <f>IF('Sundry Debtor'!G661="","",'Sundry Debtor'!G661)</f>
        <v/>
      </c>
      <c r="B655" s="35" t="str">
        <f>IF('Sundry Debtor'!C661="","",IF('Sundry Debtor'!G661&lt;70000,'Sundry Debtor'!C661,""))</f>
        <v/>
      </c>
      <c r="C655" s="34" t="str">
        <f>IF('Sundry Debtor'!C661="","",IF('Sundry Debtor'!G661&gt;69999,'Sundry Debtor'!C661,""))</f>
        <v/>
      </c>
      <c r="D655" s="34" t="str">
        <f>IF('Sundry Debtor'!D661="","",'Sundry Debtor'!D661)</f>
        <v/>
      </c>
      <c r="E655" s="34" t="str">
        <f>IF('Sundry Debtor'!F661="","",'Sundry Debtor'!F661)</f>
        <v/>
      </c>
      <c r="F655" s="98" t="str">
        <f>IF('Sundry Debtor'!I661="","",IF('Sundry Debtor'!J661="D",'Sundry Debtor'!I661,""))</f>
        <v/>
      </c>
      <c r="G655" s="98" t="str">
        <f>IF('Sundry Debtor'!I661="","",IF('Sundry Debtor'!J661="C",'Sundry Debtor'!I661,""))</f>
        <v/>
      </c>
      <c r="H655" s="34" t="str">
        <f t="shared" si="25"/>
        <v/>
      </c>
      <c r="I655" s="34" t="str">
        <f t="shared" si="26"/>
        <v/>
      </c>
      <c r="J655" s="34"/>
      <c r="K655" s="29" t="str">
        <f>IF('Sundry Debtor'!K661="","",CONCATENATE('Sundry Debtor'!K661," ",'Sundry Debtor'!O661))</f>
        <v/>
      </c>
    </row>
    <row r="656" spans="1:11" x14ac:dyDescent="0.2">
      <c r="A656" s="35" t="str">
        <f>IF('Sundry Debtor'!G662="","",'Sundry Debtor'!G662)</f>
        <v/>
      </c>
      <c r="B656" s="35" t="str">
        <f>IF('Sundry Debtor'!C662="","",IF('Sundry Debtor'!G662&lt;70000,'Sundry Debtor'!C662,""))</f>
        <v/>
      </c>
      <c r="C656" s="34" t="str">
        <f>IF('Sundry Debtor'!C662="","",IF('Sundry Debtor'!G662&gt;69999,'Sundry Debtor'!C662,""))</f>
        <v/>
      </c>
      <c r="D656" s="34" t="str">
        <f>IF('Sundry Debtor'!D662="","",'Sundry Debtor'!D662)</f>
        <v/>
      </c>
      <c r="E656" s="34" t="str">
        <f>IF('Sundry Debtor'!F662="","",'Sundry Debtor'!F662)</f>
        <v/>
      </c>
      <c r="F656" s="98" t="str">
        <f>IF('Sundry Debtor'!I662="","",IF('Sundry Debtor'!J662="D",'Sundry Debtor'!I662,""))</f>
        <v/>
      </c>
      <c r="G656" s="98" t="str">
        <f>IF('Sundry Debtor'!I662="","",IF('Sundry Debtor'!J662="C",'Sundry Debtor'!I662,""))</f>
        <v/>
      </c>
      <c r="H656" s="34" t="str">
        <f t="shared" si="25"/>
        <v/>
      </c>
      <c r="I656" s="34" t="str">
        <f t="shared" si="26"/>
        <v/>
      </c>
      <c r="J656" s="34"/>
      <c r="K656" s="29" t="str">
        <f>IF('Sundry Debtor'!K662="","",CONCATENATE('Sundry Debtor'!K662," ",'Sundry Debtor'!O662))</f>
        <v/>
      </c>
    </row>
    <row r="657" spans="1:11" x14ac:dyDescent="0.2">
      <c r="A657" s="35" t="str">
        <f>IF('Sundry Debtor'!G663="","",'Sundry Debtor'!G663)</f>
        <v/>
      </c>
      <c r="B657" s="35" t="str">
        <f>IF('Sundry Debtor'!C663="","",IF('Sundry Debtor'!G663&lt;70000,'Sundry Debtor'!C663,""))</f>
        <v/>
      </c>
      <c r="C657" s="34" t="str">
        <f>IF('Sundry Debtor'!C663="","",IF('Sundry Debtor'!G663&gt;69999,'Sundry Debtor'!C663,""))</f>
        <v/>
      </c>
      <c r="D657" s="34" t="str">
        <f>IF('Sundry Debtor'!D663="","",'Sundry Debtor'!D663)</f>
        <v/>
      </c>
      <c r="E657" s="34" t="str">
        <f>IF('Sundry Debtor'!F663="","",'Sundry Debtor'!F663)</f>
        <v/>
      </c>
      <c r="F657" s="98" t="str">
        <f>IF('Sundry Debtor'!I663="","",IF('Sundry Debtor'!J663="D",'Sundry Debtor'!I663,""))</f>
        <v/>
      </c>
      <c r="G657" s="98" t="str">
        <f>IF('Sundry Debtor'!I663="","",IF('Sundry Debtor'!J663="C",'Sundry Debtor'!I663,""))</f>
        <v/>
      </c>
      <c r="H657" s="34" t="str">
        <f t="shared" si="25"/>
        <v/>
      </c>
      <c r="I657" s="34" t="str">
        <f t="shared" si="26"/>
        <v/>
      </c>
      <c r="J657" s="34"/>
      <c r="K657" s="29" t="str">
        <f>IF('Sundry Debtor'!K663="","",CONCATENATE('Sundry Debtor'!K663," ",'Sundry Debtor'!O663))</f>
        <v/>
      </c>
    </row>
    <row r="658" spans="1:11" x14ac:dyDescent="0.2">
      <c r="A658" s="35" t="str">
        <f>IF('Sundry Debtor'!G664="","",'Sundry Debtor'!G664)</f>
        <v/>
      </c>
      <c r="B658" s="35" t="str">
        <f>IF('Sundry Debtor'!C664="","",IF('Sundry Debtor'!G664&lt;70000,'Sundry Debtor'!C664,""))</f>
        <v/>
      </c>
      <c r="C658" s="34" t="str">
        <f>IF('Sundry Debtor'!C664="","",IF('Sundry Debtor'!G664&gt;69999,'Sundry Debtor'!C664,""))</f>
        <v/>
      </c>
      <c r="D658" s="34" t="str">
        <f>IF('Sundry Debtor'!D664="","",'Sundry Debtor'!D664)</f>
        <v/>
      </c>
      <c r="E658" s="34" t="str">
        <f>IF('Sundry Debtor'!F664="","",'Sundry Debtor'!F664)</f>
        <v/>
      </c>
      <c r="F658" s="98" t="str">
        <f>IF('Sundry Debtor'!I664="","",IF('Sundry Debtor'!J664="D",'Sundry Debtor'!I664,""))</f>
        <v/>
      </c>
      <c r="G658" s="98" t="str">
        <f>IF('Sundry Debtor'!I664="","",IF('Sundry Debtor'!J664="C",'Sundry Debtor'!I664,""))</f>
        <v/>
      </c>
      <c r="H658" s="34" t="str">
        <f t="shared" si="25"/>
        <v/>
      </c>
      <c r="I658" s="34" t="str">
        <f t="shared" si="26"/>
        <v/>
      </c>
      <c r="J658" s="34"/>
      <c r="K658" s="29" t="str">
        <f>IF('Sundry Debtor'!K664="","",CONCATENATE('Sundry Debtor'!K664," ",'Sundry Debtor'!O664))</f>
        <v/>
      </c>
    </row>
    <row r="659" spans="1:11" x14ac:dyDescent="0.2">
      <c r="A659" s="35" t="str">
        <f>IF('Sundry Debtor'!G665="","",'Sundry Debtor'!G665)</f>
        <v/>
      </c>
      <c r="B659" s="35" t="str">
        <f>IF('Sundry Debtor'!C665="","",IF('Sundry Debtor'!G665&lt;70000,'Sundry Debtor'!C665,""))</f>
        <v/>
      </c>
      <c r="C659" s="34" t="str">
        <f>IF('Sundry Debtor'!C665="","",IF('Sundry Debtor'!G665&gt;69999,'Sundry Debtor'!C665,""))</f>
        <v/>
      </c>
      <c r="D659" s="34" t="str">
        <f>IF('Sundry Debtor'!D665="","",'Sundry Debtor'!D665)</f>
        <v/>
      </c>
      <c r="E659" s="34" t="str">
        <f>IF('Sundry Debtor'!F665="","",'Sundry Debtor'!F665)</f>
        <v/>
      </c>
      <c r="F659" s="98" t="str">
        <f>IF('Sundry Debtor'!I665="","",IF('Sundry Debtor'!J665="D",'Sundry Debtor'!I665,""))</f>
        <v/>
      </c>
      <c r="G659" s="98" t="str">
        <f>IF('Sundry Debtor'!I665="","",IF('Sundry Debtor'!J665="C",'Sundry Debtor'!I665,""))</f>
        <v/>
      </c>
      <c r="H659" s="34" t="str">
        <f t="shared" si="25"/>
        <v/>
      </c>
      <c r="I659" s="34" t="str">
        <f t="shared" si="26"/>
        <v/>
      </c>
      <c r="J659" s="34"/>
      <c r="K659" s="29" t="str">
        <f>IF('Sundry Debtor'!K665="","",CONCATENATE('Sundry Debtor'!K665," ",'Sundry Debtor'!O665))</f>
        <v/>
      </c>
    </row>
    <row r="660" spans="1:11" x14ac:dyDescent="0.2">
      <c r="A660" s="35" t="str">
        <f>IF('Sundry Debtor'!G666="","",'Sundry Debtor'!G666)</f>
        <v/>
      </c>
      <c r="B660" s="35" t="str">
        <f>IF('Sundry Debtor'!C666="","",IF('Sundry Debtor'!G666&lt;70000,'Sundry Debtor'!C666,""))</f>
        <v/>
      </c>
      <c r="C660" s="34" t="str">
        <f>IF('Sundry Debtor'!C666="","",IF('Sundry Debtor'!G666&gt;69999,'Sundry Debtor'!C666,""))</f>
        <v/>
      </c>
      <c r="D660" s="34" t="str">
        <f>IF('Sundry Debtor'!D666="","",'Sundry Debtor'!D666)</f>
        <v/>
      </c>
      <c r="E660" s="34" t="str">
        <f>IF('Sundry Debtor'!F666="","",'Sundry Debtor'!F666)</f>
        <v/>
      </c>
      <c r="F660" s="98" t="str">
        <f>IF('Sundry Debtor'!I666="","",IF('Sundry Debtor'!J666="D",'Sundry Debtor'!I666,""))</f>
        <v/>
      </c>
      <c r="G660" s="98" t="str">
        <f>IF('Sundry Debtor'!I666="","",IF('Sundry Debtor'!J666="C",'Sundry Debtor'!I666,""))</f>
        <v/>
      </c>
      <c r="H660" s="34" t="str">
        <f t="shared" si="25"/>
        <v/>
      </c>
      <c r="I660" s="34" t="str">
        <f t="shared" si="26"/>
        <v/>
      </c>
      <c r="J660" s="34"/>
      <c r="K660" s="29" t="str">
        <f>IF('Sundry Debtor'!K666="","",CONCATENATE('Sundry Debtor'!K666," ",'Sundry Debtor'!O666))</f>
        <v/>
      </c>
    </row>
    <row r="661" spans="1:11" x14ac:dyDescent="0.2">
      <c r="A661" s="35" t="str">
        <f>IF('Sundry Debtor'!G667="","",'Sundry Debtor'!G667)</f>
        <v/>
      </c>
      <c r="B661" s="35" t="str">
        <f>IF('Sundry Debtor'!C667="","",IF('Sundry Debtor'!G667&lt;70000,'Sundry Debtor'!C667,""))</f>
        <v/>
      </c>
      <c r="C661" s="34" t="str">
        <f>IF('Sundry Debtor'!C667="","",IF('Sundry Debtor'!G667&gt;69999,'Sundry Debtor'!C667,""))</f>
        <v/>
      </c>
      <c r="D661" s="34" t="str">
        <f>IF('Sundry Debtor'!D667="","",'Sundry Debtor'!D667)</f>
        <v/>
      </c>
      <c r="E661" s="34" t="str">
        <f>IF('Sundry Debtor'!F667="","",'Sundry Debtor'!F667)</f>
        <v/>
      </c>
      <c r="F661" s="98" t="str">
        <f>IF('Sundry Debtor'!I667="","",IF('Sundry Debtor'!J667="D",'Sundry Debtor'!I667,""))</f>
        <v/>
      </c>
      <c r="G661" s="98" t="str">
        <f>IF('Sundry Debtor'!I667="","",IF('Sundry Debtor'!J667="C",'Sundry Debtor'!I667,""))</f>
        <v/>
      </c>
      <c r="H661" s="34" t="str">
        <f t="shared" si="25"/>
        <v/>
      </c>
      <c r="I661" s="34" t="str">
        <f t="shared" si="26"/>
        <v/>
      </c>
      <c r="J661" s="34"/>
      <c r="K661" s="29" t="str">
        <f>IF('Sundry Debtor'!K667="","",CONCATENATE('Sundry Debtor'!K667," ",'Sundry Debtor'!O667))</f>
        <v/>
      </c>
    </row>
    <row r="662" spans="1:11" x14ac:dyDescent="0.2">
      <c r="A662" s="35" t="str">
        <f>IF('Sundry Debtor'!G668="","",'Sundry Debtor'!G668)</f>
        <v/>
      </c>
      <c r="B662" s="35" t="str">
        <f>IF('Sundry Debtor'!C668="","",IF('Sundry Debtor'!G668&lt;70000,'Sundry Debtor'!C668,""))</f>
        <v/>
      </c>
      <c r="C662" s="34" t="str">
        <f>IF('Sundry Debtor'!C668="","",IF('Sundry Debtor'!G668&gt;69999,'Sundry Debtor'!C668,""))</f>
        <v/>
      </c>
      <c r="D662" s="34" t="str">
        <f>IF('Sundry Debtor'!D668="","",'Sundry Debtor'!D668)</f>
        <v/>
      </c>
      <c r="E662" s="34" t="str">
        <f>IF('Sundry Debtor'!F668="","",'Sundry Debtor'!F668)</f>
        <v/>
      </c>
      <c r="F662" s="98" t="str">
        <f>IF('Sundry Debtor'!I668="","",IF('Sundry Debtor'!J668="D",'Sundry Debtor'!I668,""))</f>
        <v/>
      </c>
      <c r="G662" s="98" t="str">
        <f>IF('Sundry Debtor'!I668="","",IF('Sundry Debtor'!J668="C",'Sundry Debtor'!I668,""))</f>
        <v/>
      </c>
      <c r="H662" s="34" t="str">
        <f t="shared" si="25"/>
        <v/>
      </c>
      <c r="I662" s="34" t="str">
        <f t="shared" si="26"/>
        <v/>
      </c>
      <c r="J662" s="34"/>
      <c r="K662" s="29" t="str">
        <f>IF('Sundry Debtor'!K668="","",CONCATENATE('Sundry Debtor'!K668," ",'Sundry Debtor'!O668))</f>
        <v/>
      </c>
    </row>
    <row r="663" spans="1:11" x14ac:dyDescent="0.2">
      <c r="A663" s="35" t="str">
        <f>IF('Sundry Debtor'!G669="","",'Sundry Debtor'!G669)</f>
        <v/>
      </c>
      <c r="B663" s="35" t="str">
        <f>IF('Sundry Debtor'!C669="","",IF('Sundry Debtor'!G669&lt;70000,'Sundry Debtor'!C669,""))</f>
        <v/>
      </c>
      <c r="C663" s="34" t="str">
        <f>IF('Sundry Debtor'!C669="","",IF('Sundry Debtor'!G669&gt;69999,'Sundry Debtor'!C669,""))</f>
        <v/>
      </c>
      <c r="D663" s="34" t="str">
        <f>IF('Sundry Debtor'!D669="","",'Sundry Debtor'!D669)</f>
        <v/>
      </c>
      <c r="E663" s="34" t="str">
        <f>IF('Sundry Debtor'!F669="","",'Sundry Debtor'!F669)</f>
        <v/>
      </c>
      <c r="F663" s="98" t="str">
        <f>IF('Sundry Debtor'!I669="","",IF('Sundry Debtor'!J669="D",'Sundry Debtor'!I669,""))</f>
        <v/>
      </c>
      <c r="G663" s="98" t="str">
        <f>IF('Sundry Debtor'!I669="","",IF('Sundry Debtor'!J669="C",'Sundry Debtor'!I669,""))</f>
        <v/>
      </c>
      <c r="H663" s="34" t="str">
        <f t="shared" si="25"/>
        <v/>
      </c>
      <c r="I663" s="34" t="str">
        <f t="shared" si="26"/>
        <v/>
      </c>
      <c r="J663" s="34"/>
      <c r="K663" s="29" t="str">
        <f>IF('Sundry Debtor'!K669="","",CONCATENATE('Sundry Debtor'!K669," ",'Sundry Debtor'!O669))</f>
        <v/>
      </c>
    </row>
    <row r="664" spans="1:11" x14ac:dyDescent="0.2">
      <c r="A664" s="35" t="str">
        <f>IF('Sundry Debtor'!G670="","",'Sundry Debtor'!G670)</f>
        <v/>
      </c>
      <c r="B664" s="35" t="str">
        <f>IF('Sundry Debtor'!C670="","",IF('Sundry Debtor'!G670&lt;70000,'Sundry Debtor'!C670,""))</f>
        <v/>
      </c>
      <c r="C664" s="34" t="str">
        <f>IF('Sundry Debtor'!C670="","",IF('Sundry Debtor'!G670&gt;69999,'Sundry Debtor'!C670,""))</f>
        <v/>
      </c>
      <c r="D664" s="34" t="str">
        <f>IF('Sundry Debtor'!D670="","",'Sundry Debtor'!D670)</f>
        <v/>
      </c>
      <c r="E664" s="34" t="str">
        <f>IF('Sundry Debtor'!F670="","",'Sundry Debtor'!F670)</f>
        <v/>
      </c>
      <c r="F664" s="98" t="str">
        <f>IF('Sundry Debtor'!I670="","",IF('Sundry Debtor'!J670="D",'Sundry Debtor'!I670,""))</f>
        <v/>
      </c>
      <c r="G664" s="98" t="str">
        <f>IF('Sundry Debtor'!I670="","",IF('Sundry Debtor'!J670="C",'Sundry Debtor'!I670,""))</f>
        <v/>
      </c>
      <c r="H664" s="34" t="str">
        <f t="shared" si="25"/>
        <v/>
      </c>
      <c r="I664" s="34" t="str">
        <f t="shared" si="26"/>
        <v/>
      </c>
      <c r="J664" s="34"/>
      <c r="K664" s="29" t="str">
        <f>IF('Sundry Debtor'!K670="","",CONCATENATE('Sundry Debtor'!K670," ",'Sundry Debtor'!O670))</f>
        <v/>
      </c>
    </row>
    <row r="665" spans="1:11" x14ac:dyDescent="0.2">
      <c r="A665" s="35" t="str">
        <f>IF('Sundry Debtor'!G671="","",'Sundry Debtor'!G671)</f>
        <v/>
      </c>
      <c r="B665" s="35" t="str">
        <f>IF('Sundry Debtor'!C671="","",IF('Sundry Debtor'!G671&lt;70000,'Sundry Debtor'!C671,""))</f>
        <v/>
      </c>
      <c r="C665" s="34" t="str">
        <f>IF('Sundry Debtor'!C671="","",IF('Sundry Debtor'!G671&gt;69999,'Sundry Debtor'!C671,""))</f>
        <v/>
      </c>
      <c r="D665" s="34" t="str">
        <f>IF('Sundry Debtor'!D671="","",'Sundry Debtor'!D671)</f>
        <v/>
      </c>
      <c r="E665" s="34" t="str">
        <f>IF('Sundry Debtor'!F671="","",'Sundry Debtor'!F671)</f>
        <v/>
      </c>
      <c r="F665" s="98" t="str">
        <f>IF('Sundry Debtor'!I671="","",IF('Sundry Debtor'!J671="D",'Sundry Debtor'!I671,""))</f>
        <v/>
      </c>
      <c r="G665" s="98" t="str">
        <f>IF('Sundry Debtor'!I671="","",IF('Sundry Debtor'!J671="C",'Sundry Debtor'!I671,""))</f>
        <v/>
      </c>
      <c r="H665" s="34" t="str">
        <f t="shared" si="25"/>
        <v/>
      </c>
      <c r="I665" s="34" t="str">
        <f t="shared" si="26"/>
        <v/>
      </c>
      <c r="J665" s="34"/>
      <c r="K665" s="29" t="str">
        <f>IF('Sundry Debtor'!K671="","",CONCATENATE('Sundry Debtor'!K671," ",'Sundry Debtor'!O671))</f>
        <v/>
      </c>
    </row>
    <row r="666" spans="1:11" x14ac:dyDescent="0.2">
      <c r="A666" s="35" t="str">
        <f>IF('Sundry Debtor'!G672="","",'Sundry Debtor'!G672)</f>
        <v/>
      </c>
      <c r="B666" s="35" t="str">
        <f>IF('Sundry Debtor'!C672="","",IF('Sundry Debtor'!G672&lt;70000,'Sundry Debtor'!C672,""))</f>
        <v/>
      </c>
      <c r="C666" s="34" t="str">
        <f>IF('Sundry Debtor'!C672="","",IF('Sundry Debtor'!G672&gt;69999,'Sundry Debtor'!C672,""))</f>
        <v/>
      </c>
      <c r="D666" s="34" t="str">
        <f>IF('Sundry Debtor'!D672="","",'Sundry Debtor'!D672)</f>
        <v/>
      </c>
      <c r="E666" s="34" t="str">
        <f>IF('Sundry Debtor'!F672="","",'Sundry Debtor'!F672)</f>
        <v/>
      </c>
      <c r="F666" s="98" t="str">
        <f>IF('Sundry Debtor'!I672="","",IF('Sundry Debtor'!J672="D",'Sundry Debtor'!I672,""))</f>
        <v/>
      </c>
      <c r="G666" s="98" t="str">
        <f>IF('Sundry Debtor'!I672="","",IF('Sundry Debtor'!J672="C",'Sundry Debtor'!I672,""))</f>
        <v/>
      </c>
      <c r="H666" s="34" t="str">
        <f t="shared" ref="H666:H729" si="27">IF(A666="","",IF(OR(A666=96030,A666=96040),"AN",IF(A666=80061,"VN",IF(LEFT(A666,1)="7","AN",IF(LEFT(A666,1)="8","AN","VN")))))</f>
        <v/>
      </c>
      <c r="I666" s="34" t="str">
        <f t="shared" ref="I666:I729" si="28">IF(A666="","",1000)</f>
        <v/>
      </c>
      <c r="J666" s="34"/>
      <c r="K666" s="29" t="str">
        <f>IF('Sundry Debtor'!K672="","",CONCATENATE('Sundry Debtor'!K672," ",'Sundry Debtor'!O672))</f>
        <v/>
      </c>
    </row>
    <row r="667" spans="1:11" x14ac:dyDescent="0.2">
      <c r="A667" s="35" t="str">
        <f>IF('Sundry Debtor'!G673="","",'Sundry Debtor'!G673)</f>
        <v/>
      </c>
      <c r="B667" s="35" t="str">
        <f>IF('Sundry Debtor'!C673="","",IF('Sundry Debtor'!G673&lt;70000,'Sundry Debtor'!C673,""))</f>
        <v/>
      </c>
      <c r="C667" s="34" t="str">
        <f>IF('Sundry Debtor'!C673="","",IF('Sundry Debtor'!G673&gt;69999,'Sundry Debtor'!C673,""))</f>
        <v/>
      </c>
      <c r="D667" s="34" t="str">
        <f>IF('Sundry Debtor'!D673="","",'Sundry Debtor'!D673)</f>
        <v/>
      </c>
      <c r="E667" s="34" t="str">
        <f>IF('Sundry Debtor'!F673="","",'Sundry Debtor'!F673)</f>
        <v/>
      </c>
      <c r="F667" s="98" t="str">
        <f>IF('Sundry Debtor'!I673="","",IF('Sundry Debtor'!J673="D",'Sundry Debtor'!I673,""))</f>
        <v/>
      </c>
      <c r="G667" s="98" t="str">
        <f>IF('Sundry Debtor'!I673="","",IF('Sundry Debtor'!J673="C",'Sundry Debtor'!I673,""))</f>
        <v/>
      </c>
      <c r="H667" s="34" t="str">
        <f t="shared" si="27"/>
        <v/>
      </c>
      <c r="I667" s="34" t="str">
        <f t="shared" si="28"/>
        <v/>
      </c>
      <c r="J667" s="34"/>
      <c r="K667" s="29" t="str">
        <f>IF('Sundry Debtor'!K673="","",CONCATENATE('Sundry Debtor'!K673," ",'Sundry Debtor'!O673))</f>
        <v/>
      </c>
    </row>
    <row r="668" spans="1:11" x14ac:dyDescent="0.2">
      <c r="A668" s="35" t="str">
        <f>IF('Sundry Debtor'!G674="","",'Sundry Debtor'!G674)</f>
        <v/>
      </c>
      <c r="B668" s="35" t="str">
        <f>IF('Sundry Debtor'!C674="","",IF('Sundry Debtor'!G674&lt;70000,'Sundry Debtor'!C674,""))</f>
        <v/>
      </c>
      <c r="C668" s="34" t="str">
        <f>IF('Sundry Debtor'!C674="","",IF('Sundry Debtor'!G674&gt;69999,'Sundry Debtor'!C674,""))</f>
        <v/>
      </c>
      <c r="D668" s="34" t="str">
        <f>IF('Sundry Debtor'!D674="","",'Sundry Debtor'!D674)</f>
        <v/>
      </c>
      <c r="E668" s="34" t="str">
        <f>IF('Sundry Debtor'!F674="","",'Sundry Debtor'!F674)</f>
        <v/>
      </c>
      <c r="F668" s="98" t="str">
        <f>IF('Sundry Debtor'!I674="","",IF('Sundry Debtor'!J674="D",'Sundry Debtor'!I674,""))</f>
        <v/>
      </c>
      <c r="G668" s="98" t="str">
        <f>IF('Sundry Debtor'!I674="","",IF('Sundry Debtor'!J674="C",'Sundry Debtor'!I674,""))</f>
        <v/>
      </c>
      <c r="H668" s="34" t="str">
        <f t="shared" si="27"/>
        <v/>
      </c>
      <c r="I668" s="34" t="str">
        <f t="shared" si="28"/>
        <v/>
      </c>
      <c r="J668" s="34"/>
      <c r="K668" s="29" t="str">
        <f>IF('Sundry Debtor'!K674="","",CONCATENATE('Sundry Debtor'!K674," ",'Sundry Debtor'!O674))</f>
        <v/>
      </c>
    </row>
    <row r="669" spans="1:11" x14ac:dyDescent="0.2">
      <c r="A669" s="35" t="str">
        <f>IF('Sundry Debtor'!G675="","",'Sundry Debtor'!G675)</f>
        <v/>
      </c>
      <c r="B669" s="35" t="str">
        <f>IF('Sundry Debtor'!C675="","",IF('Sundry Debtor'!G675&lt;70000,'Sundry Debtor'!C675,""))</f>
        <v/>
      </c>
      <c r="C669" s="34" t="str">
        <f>IF('Sundry Debtor'!C675="","",IF('Sundry Debtor'!G675&gt;69999,'Sundry Debtor'!C675,""))</f>
        <v/>
      </c>
      <c r="D669" s="34" t="str">
        <f>IF('Sundry Debtor'!D675="","",'Sundry Debtor'!D675)</f>
        <v/>
      </c>
      <c r="E669" s="34" t="str">
        <f>IF('Sundry Debtor'!F675="","",'Sundry Debtor'!F675)</f>
        <v/>
      </c>
      <c r="F669" s="98" t="str">
        <f>IF('Sundry Debtor'!I675="","",IF('Sundry Debtor'!J675="D",'Sundry Debtor'!I675,""))</f>
        <v/>
      </c>
      <c r="G669" s="98" t="str">
        <f>IF('Sundry Debtor'!I675="","",IF('Sundry Debtor'!J675="C",'Sundry Debtor'!I675,""))</f>
        <v/>
      </c>
      <c r="H669" s="34" t="str">
        <f t="shared" si="27"/>
        <v/>
      </c>
      <c r="I669" s="34" t="str">
        <f t="shared" si="28"/>
        <v/>
      </c>
      <c r="J669" s="34"/>
      <c r="K669" s="29" t="str">
        <f>IF('Sundry Debtor'!K675="","",CONCATENATE('Sundry Debtor'!K675," ",'Sundry Debtor'!O675))</f>
        <v/>
      </c>
    </row>
    <row r="670" spans="1:11" x14ac:dyDescent="0.2">
      <c r="A670" s="35" t="str">
        <f>IF('Sundry Debtor'!G676="","",'Sundry Debtor'!G676)</f>
        <v/>
      </c>
      <c r="B670" s="35" t="str">
        <f>IF('Sundry Debtor'!C676="","",IF('Sundry Debtor'!G676&lt;70000,'Sundry Debtor'!C676,""))</f>
        <v/>
      </c>
      <c r="C670" s="34" t="str">
        <f>IF('Sundry Debtor'!C676="","",IF('Sundry Debtor'!G676&gt;69999,'Sundry Debtor'!C676,""))</f>
        <v/>
      </c>
      <c r="D670" s="34" t="str">
        <f>IF('Sundry Debtor'!D676="","",'Sundry Debtor'!D676)</f>
        <v/>
      </c>
      <c r="E670" s="34" t="str">
        <f>IF('Sundry Debtor'!F676="","",'Sundry Debtor'!F676)</f>
        <v/>
      </c>
      <c r="F670" s="98" t="str">
        <f>IF('Sundry Debtor'!I676="","",IF('Sundry Debtor'!J676="D",'Sundry Debtor'!I676,""))</f>
        <v/>
      </c>
      <c r="G670" s="98" t="str">
        <f>IF('Sundry Debtor'!I676="","",IF('Sundry Debtor'!J676="C",'Sundry Debtor'!I676,""))</f>
        <v/>
      </c>
      <c r="H670" s="34" t="str">
        <f t="shared" si="27"/>
        <v/>
      </c>
      <c r="I670" s="34" t="str">
        <f t="shared" si="28"/>
        <v/>
      </c>
      <c r="J670" s="34"/>
      <c r="K670" s="29" t="str">
        <f>IF('Sundry Debtor'!K676="","",CONCATENATE('Sundry Debtor'!K676," ",'Sundry Debtor'!O676))</f>
        <v/>
      </c>
    </row>
    <row r="671" spans="1:11" x14ac:dyDescent="0.2">
      <c r="A671" s="35" t="str">
        <f>IF('Sundry Debtor'!G677="","",'Sundry Debtor'!G677)</f>
        <v/>
      </c>
      <c r="B671" s="35" t="str">
        <f>IF('Sundry Debtor'!C677="","",IF('Sundry Debtor'!G677&lt;70000,'Sundry Debtor'!C677,""))</f>
        <v/>
      </c>
      <c r="C671" s="34" t="str">
        <f>IF('Sundry Debtor'!C677="","",IF('Sundry Debtor'!G677&gt;69999,'Sundry Debtor'!C677,""))</f>
        <v/>
      </c>
      <c r="D671" s="34" t="str">
        <f>IF('Sundry Debtor'!D677="","",'Sundry Debtor'!D677)</f>
        <v/>
      </c>
      <c r="E671" s="34" t="str">
        <f>IF('Sundry Debtor'!F677="","",'Sundry Debtor'!F677)</f>
        <v/>
      </c>
      <c r="F671" s="98" t="str">
        <f>IF('Sundry Debtor'!I677="","",IF('Sundry Debtor'!J677="D",'Sundry Debtor'!I677,""))</f>
        <v/>
      </c>
      <c r="G671" s="98" t="str">
        <f>IF('Sundry Debtor'!I677="","",IF('Sundry Debtor'!J677="C",'Sundry Debtor'!I677,""))</f>
        <v/>
      </c>
      <c r="H671" s="34" t="str">
        <f t="shared" si="27"/>
        <v/>
      </c>
      <c r="I671" s="34" t="str">
        <f t="shared" si="28"/>
        <v/>
      </c>
      <c r="J671" s="34"/>
      <c r="K671" s="29" t="str">
        <f>IF('Sundry Debtor'!K677="","",CONCATENATE('Sundry Debtor'!K677," ",'Sundry Debtor'!O677))</f>
        <v/>
      </c>
    </row>
    <row r="672" spans="1:11" x14ac:dyDescent="0.2">
      <c r="A672" s="35" t="str">
        <f>IF('Sundry Debtor'!G678="","",'Sundry Debtor'!G678)</f>
        <v/>
      </c>
      <c r="B672" s="35" t="str">
        <f>IF('Sundry Debtor'!C678="","",IF('Sundry Debtor'!G678&lt;70000,'Sundry Debtor'!C678,""))</f>
        <v/>
      </c>
      <c r="C672" s="34" t="str">
        <f>IF('Sundry Debtor'!C678="","",IF('Sundry Debtor'!G678&gt;69999,'Sundry Debtor'!C678,""))</f>
        <v/>
      </c>
      <c r="D672" s="34" t="str">
        <f>IF('Sundry Debtor'!D678="","",'Sundry Debtor'!D678)</f>
        <v/>
      </c>
      <c r="E672" s="34" t="str">
        <f>IF('Sundry Debtor'!F678="","",'Sundry Debtor'!F678)</f>
        <v/>
      </c>
      <c r="F672" s="98" t="str">
        <f>IF('Sundry Debtor'!I678="","",IF('Sundry Debtor'!J678="D",'Sundry Debtor'!I678,""))</f>
        <v/>
      </c>
      <c r="G672" s="98" t="str">
        <f>IF('Sundry Debtor'!I678="","",IF('Sundry Debtor'!J678="C",'Sundry Debtor'!I678,""))</f>
        <v/>
      </c>
      <c r="H672" s="34" t="str">
        <f t="shared" si="27"/>
        <v/>
      </c>
      <c r="I672" s="34" t="str">
        <f t="shared" si="28"/>
        <v/>
      </c>
      <c r="J672" s="34"/>
      <c r="K672" s="29" t="str">
        <f>IF('Sundry Debtor'!K678="","",CONCATENATE('Sundry Debtor'!K678," ",'Sundry Debtor'!O678))</f>
        <v/>
      </c>
    </row>
    <row r="673" spans="1:11" x14ac:dyDescent="0.2">
      <c r="A673" s="35" t="str">
        <f>IF('Sundry Debtor'!G679="","",'Sundry Debtor'!G679)</f>
        <v/>
      </c>
      <c r="B673" s="35" t="str">
        <f>IF('Sundry Debtor'!C679="","",IF('Sundry Debtor'!G679&lt;70000,'Sundry Debtor'!C679,""))</f>
        <v/>
      </c>
      <c r="C673" s="34" t="str">
        <f>IF('Sundry Debtor'!C679="","",IF('Sundry Debtor'!G679&gt;69999,'Sundry Debtor'!C679,""))</f>
        <v/>
      </c>
      <c r="D673" s="34" t="str">
        <f>IF('Sundry Debtor'!D679="","",'Sundry Debtor'!D679)</f>
        <v/>
      </c>
      <c r="E673" s="34" t="str">
        <f>IF('Sundry Debtor'!F679="","",'Sundry Debtor'!F679)</f>
        <v/>
      </c>
      <c r="F673" s="98" t="str">
        <f>IF('Sundry Debtor'!I679="","",IF('Sundry Debtor'!J679="D",'Sundry Debtor'!I679,""))</f>
        <v/>
      </c>
      <c r="G673" s="98" t="str">
        <f>IF('Sundry Debtor'!I679="","",IF('Sundry Debtor'!J679="C",'Sundry Debtor'!I679,""))</f>
        <v/>
      </c>
      <c r="H673" s="34" t="str">
        <f t="shared" si="27"/>
        <v/>
      </c>
      <c r="I673" s="34" t="str">
        <f t="shared" si="28"/>
        <v/>
      </c>
      <c r="J673" s="34"/>
      <c r="K673" s="29" t="str">
        <f>IF('Sundry Debtor'!K679="","",CONCATENATE('Sundry Debtor'!K679," ",'Sundry Debtor'!O679))</f>
        <v/>
      </c>
    </row>
    <row r="674" spans="1:11" x14ac:dyDescent="0.2">
      <c r="A674" s="35" t="str">
        <f>IF('Sundry Debtor'!G680="","",'Sundry Debtor'!G680)</f>
        <v/>
      </c>
      <c r="B674" s="35" t="str">
        <f>IF('Sundry Debtor'!C680="","",IF('Sundry Debtor'!G680&lt;70000,'Sundry Debtor'!C680,""))</f>
        <v/>
      </c>
      <c r="C674" s="34" t="str">
        <f>IF('Sundry Debtor'!C680="","",IF('Sundry Debtor'!G680&gt;69999,'Sundry Debtor'!C680,""))</f>
        <v/>
      </c>
      <c r="D674" s="34" t="str">
        <f>IF('Sundry Debtor'!D680="","",'Sundry Debtor'!D680)</f>
        <v/>
      </c>
      <c r="E674" s="34" t="str">
        <f>IF('Sundry Debtor'!F680="","",'Sundry Debtor'!F680)</f>
        <v/>
      </c>
      <c r="F674" s="98" t="str">
        <f>IF('Sundry Debtor'!I680="","",IF('Sundry Debtor'!J680="D",'Sundry Debtor'!I680,""))</f>
        <v/>
      </c>
      <c r="G674" s="98" t="str">
        <f>IF('Sundry Debtor'!I680="","",IF('Sundry Debtor'!J680="C",'Sundry Debtor'!I680,""))</f>
        <v/>
      </c>
      <c r="H674" s="34" t="str">
        <f t="shared" si="27"/>
        <v/>
      </c>
      <c r="I674" s="34" t="str">
        <f t="shared" si="28"/>
        <v/>
      </c>
      <c r="J674" s="34"/>
      <c r="K674" s="29" t="str">
        <f>IF('Sundry Debtor'!K680="","",CONCATENATE('Sundry Debtor'!K680," ",'Sundry Debtor'!O680))</f>
        <v/>
      </c>
    </row>
    <row r="675" spans="1:11" x14ac:dyDescent="0.2">
      <c r="A675" s="35" t="str">
        <f>IF('Sundry Debtor'!G681="","",'Sundry Debtor'!G681)</f>
        <v/>
      </c>
      <c r="B675" s="35" t="str">
        <f>IF('Sundry Debtor'!C681="","",IF('Sundry Debtor'!G681&lt;70000,'Sundry Debtor'!C681,""))</f>
        <v/>
      </c>
      <c r="C675" s="34" t="str">
        <f>IF('Sundry Debtor'!C681="","",IF('Sundry Debtor'!G681&gt;69999,'Sundry Debtor'!C681,""))</f>
        <v/>
      </c>
      <c r="D675" s="34" t="str">
        <f>IF('Sundry Debtor'!D681="","",'Sundry Debtor'!D681)</f>
        <v/>
      </c>
      <c r="E675" s="34" t="str">
        <f>IF('Sundry Debtor'!F681="","",'Sundry Debtor'!F681)</f>
        <v/>
      </c>
      <c r="F675" s="98" t="str">
        <f>IF('Sundry Debtor'!I681="","",IF('Sundry Debtor'!J681="D",'Sundry Debtor'!I681,""))</f>
        <v/>
      </c>
      <c r="G675" s="98" t="str">
        <f>IF('Sundry Debtor'!I681="","",IF('Sundry Debtor'!J681="C",'Sundry Debtor'!I681,""))</f>
        <v/>
      </c>
      <c r="H675" s="34" t="str">
        <f t="shared" si="27"/>
        <v/>
      </c>
      <c r="I675" s="34" t="str">
        <f t="shared" si="28"/>
        <v/>
      </c>
      <c r="J675" s="34"/>
      <c r="K675" s="29" t="str">
        <f>IF('Sundry Debtor'!K681="","",CONCATENATE('Sundry Debtor'!K681," ",'Sundry Debtor'!O681))</f>
        <v/>
      </c>
    </row>
    <row r="676" spans="1:11" x14ac:dyDescent="0.2">
      <c r="A676" s="35" t="str">
        <f>IF('Sundry Debtor'!G682="","",'Sundry Debtor'!G682)</f>
        <v/>
      </c>
      <c r="B676" s="35" t="str">
        <f>IF('Sundry Debtor'!C682="","",IF('Sundry Debtor'!G682&lt;70000,'Sundry Debtor'!C682,""))</f>
        <v/>
      </c>
      <c r="C676" s="34" t="str">
        <f>IF('Sundry Debtor'!C682="","",IF('Sundry Debtor'!G682&gt;69999,'Sundry Debtor'!C682,""))</f>
        <v/>
      </c>
      <c r="D676" s="34" t="str">
        <f>IF('Sundry Debtor'!D682="","",'Sundry Debtor'!D682)</f>
        <v/>
      </c>
      <c r="E676" s="34" t="str">
        <f>IF('Sundry Debtor'!F682="","",'Sundry Debtor'!F682)</f>
        <v/>
      </c>
      <c r="F676" s="98" t="str">
        <f>IF('Sundry Debtor'!I682="","",IF('Sundry Debtor'!J682="D",'Sundry Debtor'!I682,""))</f>
        <v/>
      </c>
      <c r="G676" s="98" t="str">
        <f>IF('Sundry Debtor'!I682="","",IF('Sundry Debtor'!J682="C",'Sundry Debtor'!I682,""))</f>
        <v/>
      </c>
      <c r="H676" s="34" t="str">
        <f t="shared" si="27"/>
        <v/>
      </c>
      <c r="I676" s="34" t="str">
        <f t="shared" si="28"/>
        <v/>
      </c>
      <c r="J676" s="34"/>
      <c r="K676" s="29" t="str">
        <f>IF('Sundry Debtor'!K682="","",CONCATENATE('Sundry Debtor'!K682," ",'Sundry Debtor'!O682))</f>
        <v/>
      </c>
    </row>
    <row r="677" spans="1:11" x14ac:dyDescent="0.2">
      <c r="A677" s="35" t="str">
        <f>IF('Sundry Debtor'!G683="","",'Sundry Debtor'!G683)</f>
        <v/>
      </c>
      <c r="B677" s="35" t="str">
        <f>IF('Sundry Debtor'!C683="","",IF('Sundry Debtor'!G683&lt;70000,'Sundry Debtor'!C683,""))</f>
        <v/>
      </c>
      <c r="C677" s="34" t="str">
        <f>IF('Sundry Debtor'!C683="","",IF('Sundry Debtor'!G683&gt;69999,'Sundry Debtor'!C683,""))</f>
        <v/>
      </c>
      <c r="D677" s="34" t="str">
        <f>IF('Sundry Debtor'!D683="","",'Sundry Debtor'!D683)</f>
        <v/>
      </c>
      <c r="E677" s="34" t="str">
        <f>IF('Sundry Debtor'!F683="","",'Sundry Debtor'!F683)</f>
        <v/>
      </c>
      <c r="F677" s="98" t="str">
        <f>IF('Sundry Debtor'!I683="","",IF('Sundry Debtor'!J683="D",'Sundry Debtor'!I683,""))</f>
        <v/>
      </c>
      <c r="G677" s="98" t="str">
        <f>IF('Sundry Debtor'!I683="","",IF('Sundry Debtor'!J683="C",'Sundry Debtor'!I683,""))</f>
        <v/>
      </c>
      <c r="H677" s="34" t="str">
        <f t="shared" si="27"/>
        <v/>
      </c>
      <c r="I677" s="34" t="str">
        <f t="shared" si="28"/>
        <v/>
      </c>
      <c r="J677" s="34"/>
      <c r="K677" s="29" t="str">
        <f>IF('Sundry Debtor'!K683="","",CONCATENATE('Sundry Debtor'!K683," ",'Sundry Debtor'!O683))</f>
        <v/>
      </c>
    </row>
    <row r="678" spans="1:11" x14ac:dyDescent="0.2">
      <c r="A678" s="35" t="str">
        <f>IF('Sundry Debtor'!G684="","",'Sundry Debtor'!G684)</f>
        <v/>
      </c>
      <c r="B678" s="35" t="str">
        <f>IF('Sundry Debtor'!C684="","",IF('Sundry Debtor'!G684&lt;70000,'Sundry Debtor'!C684,""))</f>
        <v/>
      </c>
      <c r="C678" s="34" t="str">
        <f>IF('Sundry Debtor'!C684="","",IF('Sundry Debtor'!G684&gt;69999,'Sundry Debtor'!C684,""))</f>
        <v/>
      </c>
      <c r="D678" s="34" t="str">
        <f>IF('Sundry Debtor'!D684="","",'Sundry Debtor'!D684)</f>
        <v/>
      </c>
      <c r="E678" s="34" t="str">
        <f>IF('Sundry Debtor'!F684="","",'Sundry Debtor'!F684)</f>
        <v/>
      </c>
      <c r="F678" s="98" t="str">
        <f>IF('Sundry Debtor'!I684="","",IF('Sundry Debtor'!J684="D",'Sundry Debtor'!I684,""))</f>
        <v/>
      </c>
      <c r="G678" s="98" t="str">
        <f>IF('Sundry Debtor'!I684="","",IF('Sundry Debtor'!J684="C",'Sundry Debtor'!I684,""))</f>
        <v/>
      </c>
      <c r="H678" s="34" t="str">
        <f t="shared" si="27"/>
        <v/>
      </c>
      <c r="I678" s="34" t="str">
        <f t="shared" si="28"/>
        <v/>
      </c>
      <c r="J678" s="34"/>
      <c r="K678" s="29" t="str">
        <f>IF('Sundry Debtor'!K684="","",CONCATENATE('Sundry Debtor'!K684," ",'Sundry Debtor'!O684))</f>
        <v/>
      </c>
    </row>
    <row r="679" spans="1:11" x14ac:dyDescent="0.2">
      <c r="A679" s="35" t="str">
        <f>IF('Sundry Debtor'!G685="","",'Sundry Debtor'!G685)</f>
        <v/>
      </c>
      <c r="B679" s="35" t="str">
        <f>IF('Sundry Debtor'!C685="","",IF('Sundry Debtor'!G685&lt;70000,'Sundry Debtor'!C685,""))</f>
        <v/>
      </c>
      <c r="C679" s="34" t="str">
        <f>IF('Sundry Debtor'!C685="","",IF('Sundry Debtor'!G685&gt;69999,'Sundry Debtor'!C685,""))</f>
        <v/>
      </c>
      <c r="D679" s="34" t="str">
        <f>IF('Sundry Debtor'!D685="","",'Sundry Debtor'!D685)</f>
        <v/>
      </c>
      <c r="E679" s="34" t="str">
        <f>IF('Sundry Debtor'!F685="","",'Sundry Debtor'!F685)</f>
        <v/>
      </c>
      <c r="F679" s="98" t="str">
        <f>IF('Sundry Debtor'!I685="","",IF('Sundry Debtor'!J685="D",'Sundry Debtor'!I685,""))</f>
        <v/>
      </c>
      <c r="G679" s="98" t="str">
        <f>IF('Sundry Debtor'!I685="","",IF('Sundry Debtor'!J685="C",'Sundry Debtor'!I685,""))</f>
        <v/>
      </c>
      <c r="H679" s="34" t="str">
        <f t="shared" si="27"/>
        <v/>
      </c>
      <c r="I679" s="34" t="str">
        <f t="shared" si="28"/>
        <v/>
      </c>
      <c r="J679" s="34"/>
      <c r="K679" s="29" t="str">
        <f>IF('Sundry Debtor'!K685="","",CONCATENATE('Sundry Debtor'!K685," ",'Sundry Debtor'!O685))</f>
        <v/>
      </c>
    </row>
    <row r="680" spans="1:11" x14ac:dyDescent="0.2">
      <c r="A680" s="35" t="str">
        <f>IF('Sundry Debtor'!G686="","",'Sundry Debtor'!G686)</f>
        <v/>
      </c>
      <c r="B680" s="35" t="str">
        <f>IF('Sundry Debtor'!C686="","",IF('Sundry Debtor'!G686&lt;70000,'Sundry Debtor'!C686,""))</f>
        <v/>
      </c>
      <c r="C680" s="34" t="str">
        <f>IF('Sundry Debtor'!C686="","",IF('Sundry Debtor'!G686&gt;69999,'Sundry Debtor'!C686,""))</f>
        <v/>
      </c>
      <c r="D680" s="34" t="str">
        <f>IF('Sundry Debtor'!D686="","",'Sundry Debtor'!D686)</f>
        <v/>
      </c>
      <c r="E680" s="34" t="str">
        <f>IF('Sundry Debtor'!F686="","",'Sundry Debtor'!F686)</f>
        <v/>
      </c>
      <c r="F680" s="98" t="str">
        <f>IF('Sundry Debtor'!I686="","",IF('Sundry Debtor'!J686="D",'Sundry Debtor'!I686,""))</f>
        <v/>
      </c>
      <c r="G680" s="98" t="str">
        <f>IF('Sundry Debtor'!I686="","",IF('Sundry Debtor'!J686="C",'Sundry Debtor'!I686,""))</f>
        <v/>
      </c>
      <c r="H680" s="34" t="str">
        <f t="shared" si="27"/>
        <v/>
      </c>
      <c r="I680" s="34" t="str">
        <f t="shared" si="28"/>
        <v/>
      </c>
      <c r="J680" s="34"/>
      <c r="K680" s="29" t="str">
        <f>IF('Sundry Debtor'!K686="","",CONCATENATE('Sundry Debtor'!K686," ",'Sundry Debtor'!O686))</f>
        <v/>
      </c>
    </row>
    <row r="681" spans="1:11" x14ac:dyDescent="0.2">
      <c r="A681" s="35" t="str">
        <f>IF('Sundry Debtor'!G687="","",'Sundry Debtor'!G687)</f>
        <v/>
      </c>
      <c r="B681" s="35" t="str">
        <f>IF('Sundry Debtor'!C687="","",IF('Sundry Debtor'!G687&lt;70000,'Sundry Debtor'!C687,""))</f>
        <v/>
      </c>
      <c r="C681" s="34" t="str">
        <f>IF('Sundry Debtor'!C687="","",IF('Sundry Debtor'!G687&gt;69999,'Sundry Debtor'!C687,""))</f>
        <v/>
      </c>
      <c r="D681" s="34" t="str">
        <f>IF('Sundry Debtor'!D687="","",'Sundry Debtor'!D687)</f>
        <v/>
      </c>
      <c r="E681" s="34" t="str">
        <f>IF('Sundry Debtor'!F687="","",'Sundry Debtor'!F687)</f>
        <v/>
      </c>
      <c r="F681" s="98" t="str">
        <f>IF('Sundry Debtor'!I687="","",IF('Sundry Debtor'!J687="D",'Sundry Debtor'!I687,""))</f>
        <v/>
      </c>
      <c r="G681" s="98" t="str">
        <f>IF('Sundry Debtor'!I687="","",IF('Sundry Debtor'!J687="C",'Sundry Debtor'!I687,""))</f>
        <v/>
      </c>
      <c r="H681" s="34" t="str">
        <f t="shared" si="27"/>
        <v/>
      </c>
      <c r="I681" s="34" t="str">
        <f t="shared" si="28"/>
        <v/>
      </c>
      <c r="J681" s="34"/>
      <c r="K681" s="29" t="str">
        <f>IF('Sundry Debtor'!K687="","",CONCATENATE('Sundry Debtor'!K687," ",'Sundry Debtor'!O687))</f>
        <v/>
      </c>
    </row>
    <row r="682" spans="1:11" x14ac:dyDescent="0.2">
      <c r="A682" s="35" t="str">
        <f>IF('Sundry Debtor'!G688="","",'Sundry Debtor'!G688)</f>
        <v/>
      </c>
      <c r="B682" s="35" t="str">
        <f>IF('Sundry Debtor'!C688="","",IF('Sundry Debtor'!G688&lt;70000,'Sundry Debtor'!C688,""))</f>
        <v/>
      </c>
      <c r="C682" s="34" t="str">
        <f>IF('Sundry Debtor'!C688="","",IF('Sundry Debtor'!G688&gt;69999,'Sundry Debtor'!C688,""))</f>
        <v/>
      </c>
      <c r="D682" s="34" t="str">
        <f>IF('Sundry Debtor'!D688="","",'Sundry Debtor'!D688)</f>
        <v/>
      </c>
      <c r="E682" s="34" t="str">
        <f>IF('Sundry Debtor'!F688="","",'Sundry Debtor'!F688)</f>
        <v/>
      </c>
      <c r="F682" s="98" t="str">
        <f>IF('Sundry Debtor'!I688="","",IF('Sundry Debtor'!J688="D",'Sundry Debtor'!I688,""))</f>
        <v/>
      </c>
      <c r="G682" s="98" t="str">
        <f>IF('Sundry Debtor'!I688="","",IF('Sundry Debtor'!J688="C",'Sundry Debtor'!I688,""))</f>
        <v/>
      </c>
      <c r="H682" s="34" t="str">
        <f t="shared" si="27"/>
        <v/>
      </c>
      <c r="I682" s="34" t="str">
        <f t="shared" si="28"/>
        <v/>
      </c>
      <c r="J682" s="34"/>
      <c r="K682" s="29" t="str">
        <f>IF('Sundry Debtor'!K688="","",CONCATENATE('Sundry Debtor'!K688," ",'Sundry Debtor'!O688))</f>
        <v/>
      </c>
    </row>
    <row r="683" spans="1:11" x14ac:dyDescent="0.2">
      <c r="A683" s="35" t="str">
        <f>IF('Sundry Debtor'!G689="","",'Sundry Debtor'!G689)</f>
        <v/>
      </c>
      <c r="B683" s="35" t="str">
        <f>IF('Sundry Debtor'!C689="","",IF('Sundry Debtor'!G689&lt;70000,'Sundry Debtor'!C689,""))</f>
        <v/>
      </c>
      <c r="C683" s="34" t="str">
        <f>IF('Sundry Debtor'!C689="","",IF('Sundry Debtor'!G689&gt;69999,'Sundry Debtor'!C689,""))</f>
        <v/>
      </c>
      <c r="D683" s="34" t="str">
        <f>IF('Sundry Debtor'!D689="","",'Sundry Debtor'!D689)</f>
        <v/>
      </c>
      <c r="E683" s="34" t="str">
        <f>IF('Sundry Debtor'!F689="","",'Sundry Debtor'!F689)</f>
        <v/>
      </c>
      <c r="F683" s="98" t="str">
        <f>IF('Sundry Debtor'!I689="","",IF('Sundry Debtor'!J689="D",'Sundry Debtor'!I689,""))</f>
        <v/>
      </c>
      <c r="G683" s="98" t="str">
        <f>IF('Sundry Debtor'!I689="","",IF('Sundry Debtor'!J689="C",'Sundry Debtor'!I689,""))</f>
        <v/>
      </c>
      <c r="H683" s="34" t="str">
        <f t="shared" si="27"/>
        <v/>
      </c>
      <c r="I683" s="34" t="str">
        <f t="shared" si="28"/>
        <v/>
      </c>
      <c r="J683" s="34"/>
      <c r="K683" s="29" t="str">
        <f>IF('Sundry Debtor'!K689="","",CONCATENATE('Sundry Debtor'!K689," ",'Sundry Debtor'!O689))</f>
        <v/>
      </c>
    </row>
    <row r="684" spans="1:11" x14ac:dyDescent="0.2">
      <c r="A684" s="35" t="str">
        <f>IF('Sundry Debtor'!G690="","",'Sundry Debtor'!G690)</f>
        <v/>
      </c>
      <c r="B684" s="35" t="str">
        <f>IF('Sundry Debtor'!C690="","",IF('Sundry Debtor'!G690&lt;70000,'Sundry Debtor'!C690,""))</f>
        <v/>
      </c>
      <c r="C684" s="34" t="str">
        <f>IF('Sundry Debtor'!C690="","",IF('Sundry Debtor'!G690&gt;69999,'Sundry Debtor'!C690,""))</f>
        <v/>
      </c>
      <c r="D684" s="34" t="str">
        <f>IF('Sundry Debtor'!D690="","",'Sundry Debtor'!D690)</f>
        <v/>
      </c>
      <c r="E684" s="34" t="str">
        <f>IF('Sundry Debtor'!F690="","",'Sundry Debtor'!F690)</f>
        <v/>
      </c>
      <c r="F684" s="98" t="str">
        <f>IF('Sundry Debtor'!I690="","",IF('Sundry Debtor'!J690="D",'Sundry Debtor'!I690,""))</f>
        <v/>
      </c>
      <c r="G684" s="98" t="str">
        <f>IF('Sundry Debtor'!I690="","",IF('Sundry Debtor'!J690="C",'Sundry Debtor'!I690,""))</f>
        <v/>
      </c>
      <c r="H684" s="34" t="str">
        <f t="shared" si="27"/>
        <v/>
      </c>
      <c r="I684" s="34" t="str">
        <f t="shared" si="28"/>
        <v/>
      </c>
      <c r="J684" s="34"/>
      <c r="K684" s="29" t="str">
        <f>IF('Sundry Debtor'!K690="","",CONCATENATE('Sundry Debtor'!K690," ",'Sundry Debtor'!O690))</f>
        <v/>
      </c>
    </row>
    <row r="685" spans="1:11" x14ac:dyDescent="0.2">
      <c r="A685" s="35" t="str">
        <f>IF('Sundry Debtor'!G691="","",'Sundry Debtor'!G691)</f>
        <v/>
      </c>
      <c r="B685" s="35" t="str">
        <f>IF('Sundry Debtor'!C691="","",IF('Sundry Debtor'!G691&lt;70000,'Sundry Debtor'!C691,""))</f>
        <v/>
      </c>
      <c r="C685" s="34" t="str">
        <f>IF('Sundry Debtor'!C691="","",IF('Sundry Debtor'!G691&gt;69999,'Sundry Debtor'!C691,""))</f>
        <v/>
      </c>
      <c r="D685" s="34" t="str">
        <f>IF('Sundry Debtor'!D691="","",'Sundry Debtor'!D691)</f>
        <v/>
      </c>
      <c r="E685" s="34" t="str">
        <f>IF('Sundry Debtor'!F691="","",'Sundry Debtor'!F691)</f>
        <v/>
      </c>
      <c r="F685" s="98" t="str">
        <f>IF('Sundry Debtor'!I691="","",IF('Sundry Debtor'!J691="D",'Sundry Debtor'!I691,""))</f>
        <v/>
      </c>
      <c r="G685" s="98" t="str">
        <f>IF('Sundry Debtor'!I691="","",IF('Sundry Debtor'!J691="C",'Sundry Debtor'!I691,""))</f>
        <v/>
      </c>
      <c r="H685" s="34" t="str">
        <f t="shared" si="27"/>
        <v/>
      </c>
      <c r="I685" s="34" t="str">
        <f t="shared" si="28"/>
        <v/>
      </c>
      <c r="J685" s="34"/>
      <c r="K685" s="29" t="str">
        <f>IF('Sundry Debtor'!K691="","",CONCATENATE('Sundry Debtor'!K691," ",'Sundry Debtor'!O691))</f>
        <v/>
      </c>
    </row>
    <row r="686" spans="1:11" x14ac:dyDescent="0.2">
      <c r="A686" s="35" t="str">
        <f>IF('Sundry Debtor'!G692="","",'Sundry Debtor'!G692)</f>
        <v/>
      </c>
      <c r="B686" s="35" t="str">
        <f>IF('Sundry Debtor'!C692="","",IF('Sundry Debtor'!G692&lt;70000,'Sundry Debtor'!C692,""))</f>
        <v/>
      </c>
      <c r="C686" s="34" t="str">
        <f>IF('Sundry Debtor'!C692="","",IF('Sundry Debtor'!G692&gt;69999,'Sundry Debtor'!C692,""))</f>
        <v/>
      </c>
      <c r="D686" s="34" t="str">
        <f>IF('Sundry Debtor'!D692="","",'Sundry Debtor'!D692)</f>
        <v/>
      </c>
      <c r="E686" s="34" t="str">
        <f>IF('Sundry Debtor'!F692="","",'Sundry Debtor'!F692)</f>
        <v/>
      </c>
      <c r="F686" s="98" t="str">
        <f>IF('Sundry Debtor'!I692="","",IF('Sundry Debtor'!J692="D",'Sundry Debtor'!I692,""))</f>
        <v/>
      </c>
      <c r="G686" s="98" t="str">
        <f>IF('Sundry Debtor'!I692="","",IF('Sundry Debtor'!J692="C",'Sundry Debtor'!I692,""))</f>
        <v/>
      </c>
      <c r="H686" s="34" t="str">
        <f t="shared" si="27"/>
        <v/>
      </c>
      <c r="I686" s="34" t="str">
        <f t="shared" si="28"/>
        <v/>
      </c>
      <c r="J686" s="34"/>
      <c r="K686" s="29" t="str">
        <f>IF('Sundry Debtor'!K692="","",CONCATENATE('Sundry Debtor'!K692," ",'Sundry Debtor'!O692))</f>
        <v/>
      </c>
    </row>
    <row r="687" spans="1:11" x14ac:dyDescent="0.2">
      <c r="A687" s="35" t="str">
        <f>IF('Sundry Debtor'!G693="","",'Sundry Debtor'!G693)</f>
        <v/>
      </c>
      <c r="B687" s="35" t="str">
        <f>IF('Sundry Debtor'!C693="","",IF('Sundry Debtor'!G693&lt;70000,'Sundry Debtor'!C693,""))</f>
        <v/>
      </c>
      <c r="C687" s="34" t="str">
        <f>IF('Sundry Debtor'!C693="","",IF('Sundry Debtor'!G693&gt;69999,'Sundry Debtor'!C693,""))</f>
        <v/>
      </c>
      <c r="D687" s="34" t="str">
        <f>IF('Sundry Debtor'!D693="","",'Sundry Debtor'!D693)</f>
        <v/>
      </c>
      <c r="E687" s="34" t="str">
        <f>IF('Sundry Debtor'!F693="","",'Sundry Debtor'!F693)</f>
        <v/>
      </c>
      <c r="F687" s="98" t="str">
        <f>IF('Sundry Debtor'!I693="","",IF('Sundry Debtor'!J693="D",'Sundry Debtor'!I693,""))</f>
        <v/>
      </c>
      <c r="G687" s="98" t="str">
        <f>IF('Sundry Debtor'!I693="","",IF('Sundry Debtor'!J693="C",'Sundry Debtor'!I693,""))</f>
        <v/>
      </c>
      <c r="H687" s="34" t="str">
        <f t="shared" si="27"/>
        <v/>
      </c>
      <c r="I687" s="34" t="str">
        <f t="shared" si="28"/>
        <v/>
      </c>
      <c r="J687" s="34"/>
      <c r="K687" s="29" t="str">
        <f>IF('Sundry Debtor'!K693="","",CONCATENATE('Sundry Debtor'!K693," ",'Sundry Debtor'!O693))</f>
        <v/>
      </c>
    </row>
    <row r="688" spans="1:11" x14ac:dyDescent="0.2">
      <c r="A688" s="35" t="str">
        <f>IF('Sundry Debtor'!G694="","",'Sundry Debtor'!G694)</f>
        <v/>
      </c>
      <c r="B688" s="35" t="str">
        <f>IF('Sundry Debtor'!C694="","",IF('Sundry Debtor'!G694&lt;70000,'Sundry Debtor'!C694,""))</f>
        <v/>
      </c>
      <c r="C688" s="34" t="str">
        <f>IF('Sundry Debtor'!C694="","",IF('Sundry Debtor'!G694&gt;69999,'Sundry Debtor'!C694,""))</f>
        <v/>
      </c>
      <c r="D688" s="34" t="str">
        <f>IF('Sundry Debtor'!D694="","",'Sundry Debtor'!D694)</f>
        <v/>
      </c>
      <c r="E688" s="34" t="str">
        <f>IF('Sundry Debtor'!F694="","",'Sundry Debtor'!F694)</f>
        <v/>
      </c>
      <c r="F688" s="98" t="str">
        <f>IF('Sundry Debtor'!I694="","",IF('Sundry Debtor'!J694="D",'Sundry Debtor'!I694,""))</f>
        <v/>
      </c>
      <c r="G688" s="98" t="str">
        <f>IF('Sundry Debtor'!I694="","",IF('Sundry Debtor'!J694="C",'Sundry Debtor'!I694,""))</f>
        <v/>
      </c>
      <c r="H688" s="34" t="str">
        <f t="shared" si="27"/>
        <v/>
      </c>
      <c r="I688" s="34" t="str">
        <f t="shared" si="28"/>
        <v/>
      </c>
      <c r="J688" s="34"/>
      <c r="K688" s="29" t="str">
        <f>IF('Sundry Debtor'!K694="","",CONCATENATE('Sundry Debtor'!K694," ",'Sundry Debtor'!O694))</f>
        <v/>
      </c>
    </row>
    <row r="689" spans="1:11" x14ac:dyDescent="0.2">
      <c r="A689" s="35" t="str">
        <f>IF('Sundry Debtor'!G695="","",'Sundry Debtor'!G695)</f>
        <v/>
      </c>
      <c r="B689" s="35" t="str">
        <f>IF('Sundry Debtor'!C695="","",IF('Sundry Debtor'!G695&lt;70000,'Sundry Debtor'!C695,""))</f>
        <v/>
      </c>
      <c r="C689" s="34" t="str">
        <f>IF('Sundry Debtor'!C695="","",IF('Sundry Debtor'!G695&gt;69999,'Sundry Debtor'!C695,""))</f>
        <v/>
      </c>
      <c r="D689" s="34" t="str">
        <f>IF('Sundry Debtor'!D695="","",'Sundry Debtor'!D695)</f>
        <v/>
      </c>
      <c r="E689" s="34" t="str">
        <f>IF('Sundry Debtor'!F695="","",'Sundry Debtor'!F695)</f>
        <v/>
      </c>
      <c r="F689" s="98" t="str">
        <f>IF('Sundry Debtor'!I695="","",IF('Sundry Debtor'!J695="D",'Sundry Debtor'!I695,""))</f>
        <v/>
      </c>
      <c r="G689" s="98" t="str">
        <f>IF('Sundry Debtor'!I695="","",IF('Sundry Debtor'!J695="C",'Sundry Debtor'!I695,""))</f>
        <v/>
      </c>
      <c r="H689" s="34" t="str">
        <f t="shared" si="27"/>
        <v/>
      </c>
      <c r="I689" s="34" t="str">
        <f t="shared" si="28"/>
        <v/>
      </c>
      <c r="J689" s="34"/>
      <c r="K689" s="29" t="str">
        <f>IF('Sundry Debtor'!K695="","",CONCATENATE('Sundry Debtor'!K695," ",'Sundry Debtor'!O695))</f>
        <v/>
      </c>
    </row>
    <row r="690" spans="1:11" x14ac:dyDescent="0.2">
      <c r="A690" s="35" t="str">
        <f>IF('Sundry Debtor'!G696="","",'Sundry Debtor'!G696)</f>
        <v/>
      </c>
      <c r="B690" s="35" t="str">
        <f>IF('Sundry Debtor'!C696="","",IF('Sundry Debtor'!G696&lt;70000,'Sundry Debtor'!C696,""))</f>
        <v/>
      </c>
      <c r="C690" s="34" t="str">
        <f>IF('Sundry Debtor'!C696="","",IF('Sundry Debtor'!G696&gt;69999,'Sundry Debtor'!C696,""))</f>
        <v/>
      </c>
      <c r="D690" s="34" t="str">
        <f>IF('Sundry Debtor'!D696="","",'Sundry Debtor'!D696)</f>
        <v/>
      </c>
      <c r="E690" s="34" t="str">
        <f>IF('Sundry Debtor'!F696="","",'Sundry Debtor'!F696)</f>
        <v/>
      </c>
      <c r="F690" s="98" t="str">
        <f>IF('Sundry Debtor'!I696="","",IF('Sundry Debtor'!J696="D",'Sundry Debtor'!I696,""))</f>
        <v/>
      </c>
      <c r="G690" s="98" t="str">
        <f>IF('Sundry Debtor'!I696="","",IF('Sundry Debtor'!J696="C",'Sundry Debtor'!I696,""))</f>
        <v/>
      </c>
      <c r="H690" s="34" t="str">
        <f t="shared" si="27"/>
        <v/>
      </c>
      <c r="I690" s="34" t="str">
        <f t="shared" si="28"/>
        <v/>
      </c>
      <c r="J690" s="34"/>
      <c r="K690" s="29" t="str">
        <f>IF('Sundry Debtor'!K696="","",CONCATENATE('Sundry Debtor'!K696," ",'Sundry Debtor'!O696))</f>
        <v/>
      </c>
    </row>
    <row r="691" spans="1:11" x14ac:dyDescent="0.2">
      <c r="A691" s="35" t="str">
        <f>IF('Sundry Debtor'!G697="","",'Sundry Debtor'!G697)</f>
        <v/>
      </c>
      <c r="B691" s="35" t="str">
        <f>IF('Sundry Debtor'!C697="","",IF('Sundry Debtor'!G697&lt;70000,'Sundry Debtor'!C697,""))</f>
        <v/>
      </c>
      <c r="C691" s="34" t="str">
        <f>IF('Sundry Debtor'!C697="","",IF('Sundry Debtor'!G697&gt;69999,'Sundry Debtor'!C697,""))</f>
        <v/>
      </c>
      <c r="D691" s="34" t="str">
        <f>IF('Sundry Debtor'!D697="","",'Sundry Debtor'!D697)</f>
        <v/>
      </c>
      <c r="E691" s="34" t="str">
        <f>IF('Sundry Debtor'!F697="","",'Sundry Debtor'!F697)</f>
        <v/>
      </c>
      <c r="F691" s="98" t="str">
        <f>IF('Sundry Debtor'!I697="","",IF('Sundry Debtor'!J697="D",'Sundry Debtor'!I697,""))</f>
        <v/>
      </c>
      <c r="G691" s="98" t="str">
        <f>IF('Sundry Debtor'!I697="","",IF('Sundry Debtor'!J697="C",'Sundry Debtor'!I697,""))</f>
        <v/>
      </c>
      <c r="H691" s="34" t="str">
        <f t="shared" si="27"/>
        <v/>
      </c>
      <c r="I691" s="34" t="str">
        <f t="shared" si="28"/>
        <v/>
      </c>
      <c r="J691" s="34"/>
      <c r="K691" s="29" t="str">
        <f>IF('Sundry Debtor'!K697="","",CONCATENATE('Sundry Debtor'!K697," ",'Sundry Debtor'!O697))</f>
        <v/>
      </c>
    </row>
    <row r="692" spans="1:11" x14ac:dyDescent="0.2">
      <c r="A692" s="35" t="str">
        <f>IF('Sundry Debtor'!G698="","",'Sundry Debtor'!G698)</f>
        <v/>
      </c>
      <c r="B692" s="35" t="str">
        <f>IF('Sundry Debtor'!C698="","",IF('Sundry Debtor'!G698&lt;70000,'Sundry Debtor'!C698,""))</f>
        <v/>
      </c>
      <c r="C692" s="34" t="str">
        <f>IF('Sundry Debtor'!C698="","",IF('Sundry Debtor'!G698&gt;69999,'Sundry Debtor'!C698,""))</f>
        <v/>
      </c>
      <c r="D692" s="34" t="str">
        <f>IF('Sundry Debtor'!D698="","",'Sundry Debtor'!D698)</f>
        <v/>
      </c>
      <c r="E692" s="34" t="str">
        <f>IF('Sundry Debtor'!F698="","",'Sundry Debtor'!F698)</f>
        <v/>
      </c>
      <c r="F692" s="98" t="str">
        <f>IF('Sundry Debtor'!I698="","",IF('Sundry Debtor'!J698="D",'Sundry Debtor'!I698,""))</f>
        <v/>
      </c>
      <c r="G692" s="98" t="str">
        <f>IF('Sundry Debtor'!I698="","",IF('Sundry Debtor'!J698="C",'Sundry Debtor'!I698,""))</f>
        <v/>
      </c>
      <c r="H692" s="34" t="str">
        <f t="shared" si="27"/>
        <v/>
      </c>
      <c r="I692" s="34" t="str">
        <f t="shared" si="28"/>
        <v/>
      </c>
      <c r="J692" s="34"/>
      <c r="K692" s="29" t="str">
        <f>IF('Sundry Debtor'!K698="","",CONCATENATE('Sundry Debtor'!K698," ",'Sundry Debtor'!O698))</f>
        <v/>
      </c>
    </row>
    <row r="693" spans="1:11" x14ac:dyDescent="0.2">
      <c r="A693" s="35" t="str">
        <f>IF('Sundry Debtor'!G699="","",'Sundry Debtor'!G699)</f>
        <v/>
      </c>
      <c r="B693" s="35" t="str">
        <f>IF('Sundry Debtor'!C699="","",IF('Sundry Debtor'!G699&lt;70000,'Sundry Debtor'!C699,""))</f>
        <v/>
      </c>
      <c r="C693" s="34" t="str">
        <f>IF('Sundry Debtor'!C699="","",IF('Sundry Debtor'!G699&gt;69999,'Sundry Debtor'!C699,""))</f>
        <v/>
      </c>
      <c r="D693" s="34" t="str">
        <f>IF('Sundry Debtor'!D699="","",'Sundry Debtor'!D699)</f>
        <v/>
      </c>
      <c r="E693" s="34" t="str">
        <f>IF('Sundry Debtor'!F699="","",'Sundry Debtor'!F699)</f>
        <v/>
      </c>
      <c r="F693" s="98" t="str">
        <f>IF('Sundry Debtor'!I699="","",IF('Sundry Debtor'!J699="D",'Sundry Debtor'!I699,""))</f>
        <v/>
      </c>
      <c r="G693" s="98" t="str">
        <f>IF('Sundry Debtor'!I699="","",IF('Sundry Debtor'!J699="C",'Sundry Debtor'!I699,""))</f>
        <v/>
      </c>
      <c r="H693" s="34" t="str">
        <f t="shared" si="27"/>
        <v/>
      </c>
      <c r="I693" s="34" t="str">
        <f t="shared" si="28"/>
        <v/>
      </c>
      <c r="J693" s="34"/>
      <c r="K693" s="29" t="str">
        <f>IF('Sundry Debtor'!K699="","",CONCATENATE('Sundry Debtor'!K699," ",'Sundry Debtor'!O699))</f>
        <v/>
      </c>
    </row>
    <row r="694" spans="1:11" x14ac:dyDescent="0.2">
      <c r="A694" s="35" t="str">
        <f>IF('Sundry Debtor'!G700="","",'Sundry Debtor'!G700)</f>
        <v/>
      </c>
      <c r="B694" s="35" t="str">
        <f>IF('Sundry Debtor'!C700="","",IF('Sundry Debtor'!G700&lt;70000,'Sundry Debtor'!C700,""))</f>
        <v/>
      </c>
      <c r="C694" s="34" t="str">
        <f>IF('Sundry Debtor'!C700="","",IF('Sundry Debtor'!G700&gt;69999,'Sundry Debtor'!C700,""))</f>
        <v/>
      </c>
      <c r="D694" s="34" t="str">
        <f>IF('Sundry Debtor'!D700="","",'Sundry Debtor'!D700)</f>
        <v/>
      </c>
      <c r="E694" s="34" t="str">
        <f>IF('Sundry Debtor'!F700="","",'Sundry Debtor'!F700)</f>
        <v/>
      </c>
      <c r="F694" s="98" t="str">
        <f>IF('Sundry Debtor'!I700="","",IF('Sundry Debtor'!J700="D",'Sundry Debtor'!I700,""))</f>
        <v/>
      </c>
      <c r="G694" s="98" t="str">
        <f>IF('Sundry Debtor'!I700="","",IF('Sundry Debtor'!J700="C",'Sundry Debtor'!I700,""))</f>
        <v/>
      </c>
      <c r="H694" s="34" t="str">
        <f t="shared" si="27"/>
        <v/>
      </c>
      <c r="I694" s="34" t="str">
        <f t="shared" si="28"/>
        <v/>
      </c>
      <c r="J694" s="34"/>
      <c r="K694" s="29" t="str">
        <f>IF('Sundry Debtor'!K700="","",CONCATENATE('Sundry Debtor'!K700," ",'Sundry Debtor'!O700))</f>
        <v/>
      </c>
    </row>
    <row r="695" spans="1:11" x14ac:dyDescent="0.2">
      <c r="A695" s="35" t="str">
        <f>IF('Sundry Debtor'!G701="","",'Sundry Debtor'!G701)</f>
        <v/>
      </c>
      <c r="B695" s="35" t="str">
        <f>IF('Sundry Debtor'!C701="","",IF('Sundry Debtor'!G701&lt;70000,'Sundry Debtor'!C701,""))</f>
        <v/>
      </c>
      <c r="C695" s="34" t="str">
        <f>IF('Sundry Debtor'!C701="","",IF('Sundry Debtor'!G701&gt;69999,'Sundry Debtor'!C701,""))</f>
        <v/>
      </c>
      <c r="D695" s="34" t="str">
        <f>IF('Sundry Debtor'!D701="","",'Sundry Debtor'!D701)</f>
        <v/>
      </c>
      <c r="E695" s="34" t="str">
        <f>IF('Sundry Debtor'!F701="","",'Sundry Debtor'!F701)</f>
        <v/>
      </c>
      <c r="F695" s="98" t="str">
        <f>IF('Sundry Debtor'!I701="","",IF('Sundry Debtor'!J701="D",'Sundry Debtor'!I701,""))</f>
        <v/>
      </c>
      <c r="G695" s="98" t="str">
        <f>IF('Sundry Debtor'!I701="","",IF('Sundry Debtor'!J701="C",'Sundry Debtor'!I701,""))</f>
        <v/>
      </c>
      <c r="H695" s="34" t="str">
        <f t="shared" si="27"/>
        <v/>
      </c>
      <c r="I695" s="34" t="str">
        <f t="shared" si="28"/>
        <v/>
      </c>
      <c r="J695" s="34"/>
      <c r="K695" s="29" t="str">
        <f>IF('Sundry Debtor'!K701="","",CONCATENATE('Sundry Debtor'!K701," ",'Sundry Debtor'!O701))</f>
        <v/>
      </c>
    </row>
    <row r="696" spans="1:11" x14ac:dyDescent="0.2">
      <c r="A696" s="35" t="str">
        <f>IF('Sundry Debtor'!G702="","",'Sundry Debtor'!G702)</f>
        <v/>
      </c>
      <c r="B696" s="35" t="str">
        <f>IF('Sundry Debtor'!C702="","",IF('Sundry Debtor'!G702&lt;70000,'Sundry Debtor'!C702,""))</f>
        <v/>
      </c>
      <c r="C696" s="34" t="str">
        <f>IF('Sundry Debtor'!C702="","",IF('Sundry Debtor'!G702&gt;69999,'Sundry Debtor'!C702,""))</f>
        <v/>
      </c>
      <c r="D696" s="34" t="str">
        <f>IF('Sundry Debtor'!D702="","",'Sundry Debtor'!D702)</f>
        <v/>
      </c>
      <c r="E696" s="34" t="str">
        <f>IF('Sundry Debtor'!F702="","",'Sundry Debtor'!F702)</f>
        <v/>
      </c>
      <c r="F696" s="98" t="str">
        <f>IF('Sundry Debtor'!I702="","",IF('Sundry Debtor'!J702="D",'Sundry Debtor'!I702,""))</f>
        <v/>
      </c>
      <c r="G696" s="98" t="str">
        <f>IF('Sundry Debtor'!I702="","",IF('Sundry Debtor'!J702="C",'Sundry Debtor'!I702,""))</f>
        <v/>
      </c>
      <c r="H696" s="34" t="str">
        <f t="shared" si="27"/>
        <v/>
      </c>
      <c r="I696" s="34" t="str">
        <f t="shared" si="28"/>
        <v/>
      </c>
      <c r="J696" s="34"/>
      <c r="K696" s="29" t="str">
        <f>IF('Sundry Debtor'!K702="","",CONCATENATE('Sundry Debtor'!K702," ",'Sundry Debtor'!O702))</f>
        <v/>
      </c>
    </row>
    <row r="697" spans="1:11" x14ac:dyDescent="0.2">
      <c r="A697" s="35" t="str">
        <f>IF('Sundry Debtor'!G703="","",'Sundry Debtor'!G703)</f>
        <v/>
      </c>
      <c r="B697" s="35" t="str">
        <f>IF('Sundry Debtor'!C703="","",IF('Sundry Debtor'!G703&lt;70000,'Sundry Debtor'!C703,""))</f>
        <v/>
      </c>
      <c r="C697" s="34" t="str">
        <f>IF('Sundry Debtor'!C703="","",IF('Sundry Debtor'!G703&gt;69999,'Sundry Debtor'!C703,""))</f>
        <v/>
      </c>
      <c r="D697" s="34" t="str">
        <f>IF('Sundry Debtor'!D703="","",'Sundry Debtor'!D703)</f>
        <v/>
      </c>
      <c r="E697" s="34" t="str">
        <f>IF('Sundry Debtor'!F703="","",'Sundry Debtor'!F703)</f>
        <v/>
      </c>
      <c r="F697" s="98" t="str">
        <f>IF('Sundry Debtor'!I703="","",IF('Sundry Debtor'!J703="D",'Sundry Debtor'!I703,""))</f>
        <v/>
      </c>
      <c r="G697" s="98" t="str">
        <f>IF('Sundry Debtor'!I703="","",IF('Sundry Debtor'!J703="C",'Sundry Debtor'!I703,""))</f>
        <v/>
      </c>
      <c r="H697" s="34" t="str">
        <f t="shared" si="27"/>
        <v/>
      </c>
      <c r="I697" s="34" t="str">
        <f t="shared" si="28"/>
        <v/>
      </c>
      <c r="J697" s="34"/>
      <c r="K697" s="29" t="str">
        <f>IF('Sundry Debtor'!K703="","",CONCATENATE('Sundry Debtor'!K703," ",'Sundry Debtor'!O703))</f>
        <v/>
      </c>
    </row>
    <row r="698" spans="1:11" x14ac:dyDescent="0.2">
      <c r="A698" s="35" t="str">
        <f>IF('Sundry Debtor'!G704="","",'Sundry Debtor'!G704)</f>
        <v/>
      </c>
      <c r="B698" s="35" t="str">
        <f>IF('Sundry Debtor'!C704="","",IF('Sundry Debtor'!G704&lt;70000,'Sundry Debtor'!C704,""))</f>
        <v/>
      </c>
      <c r="C698" s="34" t="str">
        <f>IF('Sundry Debtor'!C704="","",IF('Sundry Debtor'!G704&gt;69999,'Sundry Debtor'!C704,""))</f>
        <v/>
      </c>
      <c r="D698" s="34" t="str">
        <f>IF('Sundry Debtor'!D704="","",'Sundry Debtor'!D704)</f>
        <v/>
      </c>
      <c r="E698" s="34" t="str">
        <f>IF('Sundry Debtor'!F704="","",'Sundry Debtor'!F704)</f>
        <v/>
      </c>
      <c r="F698" s="98" t="str">
        <f>IF('Sundry Debtor'!I704="","",IF('Sundry Debtor'!J704="D",'Sundry Debtor'!I704,""))</f>
        <v/>
      </c>
      <c r="G698" s="98" t="str">
        <f>IF('Sundry Debtor'!I704="","",IF('Sundry Debtor'!J704="C",'Sundry Debtor'!I704,""))</f>
        <v/>
      </c>
      <c r="H698" s="34" t="str">
        <f t="shared" si="27"/>
        <v/>
      </c>
      <c r="I698" s="34" t="str">
        <f t="shared" si="28"/>
        <v/>
      </c>
      <c r="J698" s="34"/>
      <c r="K698" s="29" t="str">
        <f>IF('Sundry Debtor'!K704="","",CONCATENATE('Sundry Debtor'!K704," ",'Sundry Debtor'!O704))</f>
        <v/>
      </c>
    </row>
    <row r="699" spans="1:11" x14ac:dyDescent="0.2">
      <c r="A699" s="35" t="str">
        <f>IF('Sundry Debtor'!G705="","",'Sundry Debtor'!G705)</f>
        <v/>
      </c>
      <c r="B699" s="35" t="str">
        <f>IF('Sundry Debtor'!C705="","",IF('Sundry Debtor'!G705&lt;70000,'Sundry Debtor'!C705,""))</f>
        <v/>
      </c>
      <c r="C699" s="34" t="str">
        <f>IF('Sundry Debtor'!C705="","",IF('Sundry Debtor'!G705&gt;69999,'Sundry Debtor'!C705,""))</f>
        <v/>
      </c>
      <c r="D699" s="34" t="str">
        <f>IF('Sundry Debtor'!D705="","",'Sundry Debtor'!D705)</f>
        <v/>
      </c>
      <c r="E699" s="34" t="str">
        <f>IF('Sundry Debtor'!F705="","",'Sundry Debtor'!F705)</f>
        <v/>
      </c>
      <c r="F699" s="98" t="str">
        <f>IF('Sundry Debtor'!I705="","",IF('Sundry Debtor'!J705="D",'Sundry Debtor'!I705,""))</f>
        <v/>
      </c>
      <c r="G699" s="98" t="str">
        <f>IF('Sundry Debtor'!I705="","",IF('Sundry Debtor'!J705="C",'Sundry Debtor'!I705,""))</f>
        <v/>
      </c>
      <c r="H699" s="34" t="str">
        <f t="shared" si="27"/>
        <v/>
      </c>
      <c r="I699" s="34" t="str">
        <f t="shared" si="28"/>
        <v/>
      </c>
      <c r="J699" s="34"/>
      <c r="K699" s="29" t="str">
        <f>IF('Sundry Debtor'!K705="","",CONCATENATE('Sundry Debtor'!K705," ",'Sundry Debtor'!O705))</f>
        <v/>
      </c>
    </row>
    <row r="700" spans="1:11" x14ac:dyDescent="0.2">
      <c r="A700" s="35" t="str">
        <f>IF('Sundry Debtor'!G706="","",'Sundry Debtor'!G706)</f>
        <v/>
      </c>
      <c r="B700" s="35" t="str">
        <f>IF('Sundry Debtor'!C706="","",IF('Sundry Debtor'!G706&lt;70000,'Sundry Debtor'!C706,""))</f>
        <v/>
      </c>
      <c r="C700" s="34" t="str">
        <f>IF('Sundry Debtor'!C706="","",IF('Sundry Debtor'!G706&gt;69999,'Sundry Debtor'!C706,""))</f>
        <v/>
      </c>
      <c r="D700" s="34" t="str">
        <f>IF('Sundry Debtor'!D706="","",'Sundry Debtor'!D706)</f>
        <v/>
      </c>
      <c r="E700" s="34" t="str">
        <f>IF('Sundry Debtor'!F706="","",'Sundry Debtor'!F706)</f>
        <v/>
      </c>
      <c r="F700" s="98" t="str">
        <f>IF('Sundry Debtor'!I706="","",IF('Sundry Debtor'!J706="D",'Sundry Debtor'!I706,""))</f>
        <v/>
      </c>
      <c r="G700" s="98" t="str">
        <f>IF('Sundry Debtor'!I706="","",IF('Sundry Debtor'!J706="C",'Sundry Debtor'!I706,""))</f>
        <v/>
      </c>
      <c r="H700" s="34" t="str">
        <f t="shared" si="27"/>
        <v/>
      </c>
      <c r="I700" s="34" t="str">
        <f t="shared" si="28"/>
        <v/>
      </c>
      <c r="J700" s="34"/>
      <c r="K700" s="29" t="str">
        <f>IF('Sundry Debtor'!K706="","",CONCATENATE('Sundry Debtor'!K706," ",'Sundry Debtor'!O706))</f>
        <v/>
      </c>
    </row>
    <row r="701" spans="1:11" x14ac:dyDescent="0.2">
      <c r="A701" s="35" t="str">
        <f>IF('Sundry Debtor'!G707="","",'Sundry Debtor'!G707)</f>
        <v/>
      </c>
      <c r="B701" s="35" t="str">
        <f>IF('Sundry Debtor'!C707="","",IF('Sundry Debtor'!G707&lt;70000,'Sundry Debtor'!C707,""))</f>
        <v/>
      </c>
      <c r="C701" s="34" t="str">
        <f>IF('Sundry Debtor'!C707="","",IF('Sundry Debtor'!G707&gt;69999,'Sundry Debtor'!C707,""))</f>
        <v/>
      </c>
      <c r="D701" s="34" t="str">
        <f>IF('Sundry Debtor'!D707="","",'Sundry Debtor'!D707)</f>
        <v/>
      </c>
      <c r="E701" s="34" t="str">
        <f>IF('Sundry Debtor'!F707="","",'Sundry Debtor'!F707)</f>
        <v/>
      </c>
      <c r="F701" s="98" t="str">
        <f>IF('Sundry Debtor'!I707="","",IF('Sundry Debtor'!J707="D",'Sundry Debtor'!I707,""))</f>
        <v/>
      </c>
      <c r="G701" s="98" t="str">
        <f>IF('Sundry Debtor'!I707="","",IF('Sundry Debtor'!J707="C",'Sundry Debtor'!I707,""))</f>
        <v/>
      </c>
      <c r="H701" s="34" t="str">
        <f t="shared" si="27"/>
        <v/>
      </c>
      <c r="I701" s="34" t="str">
        <f t="shared" si="28"/>
        <v/>
      </c>
      <c r="J701" s="34"/>
      <c r="K701" s="29" t="str">
        <f>IF('Sundry Debtor'!K707="","",CONCATENATE('Sundry Debtor'!K707," ",'Sundry Debtor'!O707))</f>
        <v/>
      </c>
    </row>
    <row r="702" spans="1:11" x14ac:dyDescent="0.2">
      <c r="A702" s="35" t="str">
        <f>IF('Sundry Debtor'!G708="","",'Sundry Debtor'!G708)</f>
        <v/>
      </c>
      <c r="B702" s="35" t="str">
        <f>IF('Sundry Debtor'!C708="","",IF('Sundry Debtor'!G708&lt;70000,'Sundry Debtor'!C708,""))</f>
        <v/>
      </c>
      <c r="C702" s="34" t="str">
        <f>IF('Sundry Debtor'!C708="","",IF('Sundry Debtor'!G708&gt;69999,'Sundry Debtor'!C708,""))</f>
        <v/>
      </c>
      <c r="D702" s="34" t="str">
        <f>IF('Sundry Debtor'!D708="","",'Sundry Debtor'!D708)</f>
        <v/>
      </c>
      <c r="E702" s="34" t="str">
        <f>IF('Sundry Debtor'!F708="","",'Sundry Debtor'!F708)</f>
        <v/>
      </c>
      <c r="F702" s="98" t="str">
        <f>IF('Sundry Debtor'!I708="","",IF('Sundry Debtor'!J708="D",'Sundry Debtor'!I708,""))</f>
        <v/>
      </c>
      <c r="G702" s="98" t="str">
        <f>IF('Sundry Debtor'!I708="","",IF('Sundry Debtor'!J708="C",'Sundry Debtor'!I708,""))</f>
        <v/>
      </c>
      <c r="H702" s="34" t="str">
        <f t="shared" si="27"/>
        <v/>
      </c>
      <c r="I702" s="34" t="str">
        <f t="shared" si="28"/>
        <v/>
      </c>
      <c r="J702" s="34"/>
      <c r="K702" s="29" t="str">
        <f>IF('Sundry Debtor'!K708="","",CONCATENATE('Sundry Debtor'!K708," ",'Sundry Debtor'!O708))</f>
        <v/>
      </c>
    </row>
    <row r="703" spans="1:11" x14ac:dyDescent="0.2">
      <c r="A703" s="35" t="str">
        <f>IF('Sundry Debtor'!G709="","",'Sundry Debtor'!G709)</f>
        <v/>
      </c>
      <c r="B703" s="35" t="str">
        <f>IF('Sundry Debtor'!C709="","",IF('Sundry Debtor'!G709&lt;70000,'Sundry Debtor'!C709,""))</f>
        <v/>
      </c>
      <c r="C703" s="34" t="str">
        <f>IF('Sundry Debtor'!C709="","",IF('Sundry Debtor'!G709&gt;69999,'Sundry Debtor'!C709,""))</f>
        <v/>
      </c>
      <c r="D703" s="34" t="str">
        <f>IF('Sundry Debtor'!D709="","",'Sundry Debtor'!D709)</f>
        <v/>
      </c>
      <c r="E703" s="34" t="str">
        <f>IF('Sundry Debtor'!F709="","",'Sundry Debtor'!F709)</f>
        <v/>
      </c>
      <c r="F703" s="98" t="str">
        <f>IF('Sundry Debtor'!I709="","",IF('Sundry Debtor'!J709="D",'Sundry Debtor'!I709,""))</f>
        <v/>
      </c>
      <c r="G703" s="98" t="str">
        <f>IF('Sundry Debtor'!I709="","",IF('Sundry Debtor'!J709="C",'Sundry Debtor'!I709,""))</f>
        <v/>
      </c>
      <c r="H703" s="34" t="str">
        <f t="shared" si="27"/>
        <v/>
      </c>
      <c r="I703" s="34" t="str">
        <f t="shared" si="28"/>
        <v/>
      </c>
      <c r="J703" s="34"/>
      <c r="K703" s="29" t="str">
        <f>IF('Sundry Debtor'!K709="","",CONCATENATE('Sundry Debtor'!K709," ",'Sundry Debtor'!O709))</f>
        <v/>
      </c>
    </row>
    <row r="704" spans="1:11" x14ac:dyDescent="0.2">
      <c r="A704" s="35" t="str">
        <f>IF('Sundry Debtor'!G710="","",'Sundry Debtor'!G710)</f>
        <v/>
      </c>
      <c r="B704" s="35" t="str">
        <f>IF('Sundry Debtor'!C710="","",IF('Sundry Debtor'!G710&lt;70000,'Sundry Debtor'!C710,""))</f>
        <v/>
      </c>
      <c r="C704" s="34" t="str">
        <f>IF('Sundry Debtor'!C710="","",IF('Sundry Debtor'!G710&gt;69999,'Sundry Debtor'!C710,""))</f>
        <v/>
      </c>
      <c r="D704" s="34" t="str">
        <f>IF('Sundry Debtor'!D710="","",'Sundry Debtor'!D710)</f>
        <v/>
      </c>
      <c r="E704" s="34" t="str">
        <f>IF('Sundry Debtor'!F710="","",'Sundry Debtor'!F710)</f>
        <v/>
      </c>
      <c r="F704" s="98" t="str">
        <f>IF('Sundry Debtor'!I710="","",IF('Sundry Debtor'!J710="D",'Sundry Debtor'!I710,""))</f>
        <v/>
      </c>
      <c r="G704" s="98" t="str">
        <f>IF('Sundry Debtor'!I710="","",IF('Sundry Debtor'!J710="C",'Sundry Debtor'!I710,""))</f>
        <v/>
      </c>
      <c r="H704" s="34" t="str">
        <f t="shared" si="27"/>
        <v/>
      </c>
      <c r="I704" s="34" t="str">
        <f t="shared" si="28"/>
        <v/>
      </c>
      <c r="J704" s="34"/>
      <c r="K704" s="29" t="str">
        <f>IF('Sundry Debtor'!K710="","",CONCATENATE('Sundry Debtor'!K710," ",'Sundry Debtor'!O710))</f>
        <v/>
      </c>
    </row>
    <row r="705" spans="1:11" x14ac:dyDescent="0.2">
      <c r="A705" s="35" t="str">
        <f>IF('Sundry Debtor'!G711="","",'Sundry Debtor'!G711)</f>
        <v/>
      </c>
      <c r="B705" s="35" t="str">
        <f>IF('Sundry Debtor'!C711="","",IF('Sundry Debtor'!G711&lt;70000,'Sundry Debtor'!C711,""))</f>
        <v/>
      </c>
      <c r="C705" s="34" t="str">
        <f>IF('Sundry Debtor'!C711="","",IF('Sundry Debtor'!G711&gt;69999,'Sundry Debtor'!C711,""))</f>
        <v/>
      </c>
      <c r="D705" s="34" t="str">
        <f>IF('Sundry Debtor'!D711="","",'Sundry Debtor'!D711)</f>
        <v/>
      </c>
      <c r="E705" s="34" t="str">
        <f>IF('Sundry Debtor'!F711="","",'Sundry Debtor'!F711)</f>
        <v/>
      </c>
      <c r="F705" s="98" t="str">
        <f>IF('Sundry Debtor'!I711="","",IF('Sundry Debtor'!J711="D",'Sundry Debtor'!I711,""))</f>
        <v/>
      </c>
      <c r="G705" s="98" t="str">
        <f>IF('Sundry Debtor'!I711="","",IF('Sundry Debtor'!J711="C",'Sundry Debtor'!I711,""))</f>
        <v/>
      </c>
      <c r="H705" s="34" t="str">
        <f t="shared" si="27"/>
        <v/>
      </c>
      <c r="I705" s="34" t="str">
        <f t="shared" si="28"/>
        <v/>
      </c>
      <c r="J705" s="34"/>
      <c r="K705" s="29" t="str">
        <f>IF('Sundry Debtor'!K711="","",CONCATENATE('Sundry Debtor'!K711," ",'Sundry Debtor'!O711))</f>
        <v/>
      </c>
    </row>
    <row r="706" spans="1:11" x14ac:dyDescent="0.2">
      <c r="A706" s="35" t="str">
        <f>IF('Sundry Debtor'!G712="","",'Sundry Debtor'!G712)</f>
        <v/>
      </c>
      <c r="B706" s="35" t="str">
        <f>IF('Sundry Debtor'!C712="","",IF('Sundry Debtor'!G712&lt;70000,'Sundry Debtor'!C712,""))</f>
        <v/>
      </c>
      <c r="C706" s="34" t="str">
        <f>IF('Sundry Debtor'!C712="","",IF('Sundry Debtor'!G712&gt;69999,'Sundry Debtor'!C712,""))</f>
        <v/>
      </c>
      <c r="D706" s="34" t="str">
        <f>IF('Sundry Debtor'!D712="","",'Sundry Debtor'!D712)</f>
        <v/>
      </c>
      <c r="E706" s="34" t="str">
        <f>IF('Sundry Debtor'!F712="","",'Sundry Debtor'!F712)</f>
        <v/>
      </c>
      <c r="F706" s="98" t="str">
        <f>IF('Sundry Debtor'!I712="","",IF('Sundry Debtor'!J712="D",'Sundry Debtor'!I712,""))</f>
        <v/>
      </c>
      <c r="G706" s="98" t="str">
        <f>IF('Sundry Debtor'!I712="","",IF('Sundry Debtor'!J712="C",'Sundry Debtor'!I712,""))</f>
        <v/>
      </c>
      <c r="H706" s="34" t="str">
        <f t="shared" si="27"/>
        <v/>
      </c>
      <c r="I706" s="34" t="str">
        <f t="shared" si="28"/>
        <v/>
      </c>
      <c r="J706" s="34"/>
      <c r="K706" s="29" t="str">
        <f>IF('Sundry Debtor'!K712="","",CONCATENATE('Sundry Debtor'!K712," ",'Sundry Debtor'!O712))</f>
        <v/>
      </c>
    </row>
    <row r="707" spans="1:11" x14ac:dyDescent="0.2">
      <c r="A707" s="35" t="str">
        <f>IF('Sundry Debtor'!G713="","",'Sundry Debtor'!G713)</f>
        <v/>
      </c>
      <c r="B707" s="35" t="str">
        <f>IF('Sundry Debtor'!C713="","",IF('Sundry Debtor'!G713&lt;70000,'Sundry Debtor'!C713,""))</f>
        <v/>
      </c>
      <c r="C707" s="34" t="str">
        <f>IF('Sundry Debtor'!C713="","",IF('Sundry Debtor'!G713&gt;69999,'Sundry Debtor'!C713,""))</f>
        <v/>
      </c>
      <c r="D707" s="34" t="str">
        <f>IF('Sundry Debtor'!D713="","",'Sundry Debtor'!D713)</f>
        <v/>
      </c>
      <c r="E707" s="34" t="str">
        <f>IF('Sundry Debtor'!F713="","",'Sundry Debtor'!F713)</f>
        <v/>
      </c>
      <c r="F707" s="98" t="str">
        <f>IF('Sundry Debtor'!I713="","",IF('Sundry Debtor'!J713="D",'Sundry Debtor'!I713,""))</f>
        <v/>
      </c>
      <c r="G707" s="98" t="str">
        <f>IF('Sundry Debtor'!I713="","",IF('Sundry Debtor'!J713="C",'Sundry Debtor'!I713,""))</f>
        <v/>
      </c>
      <c r="H707" s="34" t="str">
        <f t="shared" si="27"/>
        <v/>
      </c>
      <c r="I707" s="34" t="str">
        <f t="shared" si="28"/>
        <v/>
      </c>
      <c r="J707" s="34"/>
      <c r="K707" s="29" t="str">
        <f>IF('Sundry Debtor'!K713="","",CONCATENATE('Sundry Debtor'!K713," ",'Sundry Debtor'!O713))</f>
        <v/>
      </c>
    </row>
    <row r="708" spans="1:11" x14ac:dyDescent="0.2">
      <c r="A708" s="35" t="str">
        <f>IF('Sundry Debtor'!G714="","",'Sundry Debtor'!G714)</f>
        <v/>
      </c>
      <c r="B708" s="35" t="str">
        <f>IF('Sundry Debtor'!C714="","",IF('Sundry Debtor'!G714&lt;70000,'Sundry Debtor'!C714,""))</f>
        <v/>
      </c>
      <c r="C708" s="34" t="str">
        <f>IF('Sundry Debtor'!C714="","",IF('Sundry Debtor'!G714&gt;69999,'Sundry Debtor'!C714,""))</f>
        <v/>
      </c>
      <c r="D708" s="34" t="str">
        <f>IF('Sundry Debtor'!D714="","",'Sundry Debtor'!D714)</f>
        <v/>
      </c>
      <c r="E708" s="34" t="str">
        <f>IF('Sundry Debtor'!F714="","",'Sundry Debtor'!F714)</f>
        <v/>
      </c>
      <c r="F708" s="98" t="str">
        <f>IF('Sundry Debtor'!I714="","",IF('Sundry Debtor'!J714="D",'Sundry Debtor'!I714,""))</f>
        <v/>
      </c>
      <c r="G708" s="98" t="str">
        <f>IF('Sundry Debtor'!I714="","",IF('Sundry Debtor'!J714="C",'Sundry Debtor'!I714,""))</f>
        <v/>
      </c>
      <c r="H708" s="34" t="str">
        <f t="shared" si="27"/>
        <v/>
      </c>
      <c r="I708" s="34" t="str">
        <f t="shared" si="28"/>
        <v/>
      </c>
      <c r="J708" s="34"/>
      <c r="K708" s="29" t="str">
        <f>IF('Sundry Debtor'!K714="","",CONCATENATE('Sundry Debtor'!K714," ",'Sundry Debtor'!O714))</f>
        <v/>
      </c>
    </row>
    <row r="709" spans="1:11" x14ac:dyDescent="0.2">
      <c r="A709" s="35" t="str">
        <f>IF('Sundry Debtor'!G715="","",'Sundry Debtor'!G715)</f>
        <v/>
      </c>
      <c r="B709" s="35" t="str">
        <f>IF('Sundry Debtor'!C715="","",IF('Sundry Debtor'!G715&lt;70000,'Sundry Debtor'!C715,""))</f>
        <v/>
      </c>
      <c r="C709" s="34" t="str">
        <f>IF('Sundry Debtor'!C715="","",IF('Sundry Debtor'!G715&gt;69999,'Sundry Debtor'!C715,""))</f>
        <v/>
      </c>
      <c r="D709" s="34" t="str">
        <f>IF('Sundry Debtor'!D715="","",'Sundry Debtor'!D715)</f>
        <v/>
      </c>
      <c r="E709" s="34" t="str">
        <f>IF('Sundry Debtor'!F715="","",'Sundry Debtor'!F715)</f>
        <v/>
      </c>
      <c r="F709" s="98" t="str">
        <f>IF('Sundry Debtor'!I715="","",IF('Sundry Debtor'!J715="D",'Sundry Debtor'!I715,""))</f>
        <v/>
      </c>
      <c r="G709" s="98" t="str">
        <f>IF('Sundry Debtor'!I715="","",IF('Sundry Debtor'!J715="C",'Sundry Debtor'!I715,""))</f>
        <v/>
      </c>
      <c r="H709" s="34" t="str">
        <f t="shared" si="27"/>
        <v/>
      </c>
      <c r="I709" s="34" t="str">
        <f t="shared" si="28"/>
        <v/>
      </c>
      <c r="J709" s="34"/>
      <c r="K709" s="29" t="str">
        <f>IF('Sundry Debtor'!K715="","",CONCATENATE('Sundry Debtor'!K715," ",'Sundry Debtor'!O715))</f>
        <v/>
      </c>
    </row>
    <row r="710" spans="1:11" x14ac:dyDescent="0.2">
      <c r="A710" s="35" t="str">
        <f>IF('Sundry Debtor'!G716="","",'Sundry Debtor'!G716)</f>
        <v/>
      </c>
      <c r="B710" s="35" t="str">
        <f>IF('Sundry Debtor'!C716="","",IF('Sundry Debtor'!G716&lt;70000,'Sundry Debtor'!C716,""))</f>
        <v/>
      </c>
      <c r="C710" s="34" t="str">
        <f>IF('Sundry Debtor'!C716="","",IF('Sundry Debtor'!G716&gt;69999,'Sundry Debtor'!C716,""))</f>
        <v/>
      </c>
      <c r="D710" s="34" t="str">
        <f>IF('Sundry Debtor'!D716="","",'Sundry Debtor'!D716)</f>
        <v/>
      </c>
      <c r="E710" s="34" t="str">
        <f>IF('Sundry Debtor'!F716="","",'Sundry Debtor'!F716)</f>
        <v/>
      </c>
      <c r="F710" s="98" t="str">
        <f>IF('Sundry Debtor'!I716="","",IF('Sundry Debtor'!J716="D",'Sundry Debtor'!I716,""))</f>
        <v/>
      </c>
      <c r="G710" s="98" t="str">
        <f>IF('Sundry Debtor'!I716="","",IF('Sundry Debtor'!J716="C",'Sundry Debtor'!I716,""))</f>
        <v/>
      </c>
      <c r="H710" s="34" t="str">
        <f t="shared" si="27"/>
        <v/>
      </c>
      <c r="I710" s="34" t="str">
        <f t="shared" si="28"/>
        <v/>
      </c>
      <c r="J710" s="34"/>
      <c r="K710" s="29" t="str">
        <f>IF('Sundry Debtor'!K716="","",CONCATENATE('Sundry Debtor'!K716," ",'Sundry Debtor'!O716))</f>
        <v/>
      </c>
    </row>
    <row r="711" spans="1:11" x14ac:dyDescent="0.2">
      <c r="A711" s="35" t="str">
        <f>IF('Sundry Debtor'!G717="","",'Sundry Debtor'!G717)</f>
        <v/>
      </c>
      <c r="B711" s="35" t="str">
        <f>IF('Sundry Debtor'!C717="","",IF('Sundry Debtor'!G717&lt;70000,'Sundry Debtor'!C717,""))</f>
        <v/>
      </c>
      <c r="C711" s="34" t="str">
        <f>IF('Sundry Debtor'!C717="","",IF('Sundry Debtor'!G717&gt;69999,'Sundry Debtor'!C717,""))</f>
        <v/>
      </c>
      <c r="D711" s="34" t="str">
        <f>IF('Sundry Debtor'!D717="","",'Sundry Debtor'!D717)</f>
        <v/>
      </c>
      <c r="E711" s="34" t="str">
        <f>IF('Sundry Debtor'!F717="","",'Sundry Debtor'!F717)</f>
        <v/>
      </c>
      <c r="F711" s="98" t="str">
        <f>IF('Sundry Debtor'!I717="","",IF('Sundry Debtor'!J717="D",'Sundry Debtor'!I717,""))</f>
        <v/>
      </c>
      <c r="G711" s="98" t="str">
        <f>IF('Sundry Debtor'!I717="","",IF('Sundry Debtor'!J717="C",'Sundry Debtor'!I717,""))</f>
        <v/>
      </c>
      <c r="H711" s="34" t="str">
        <f t="shared" si="27"/>
        <v/>
      </c>
      <c r="I711" s="34" t="str">
        <f t="shared" si="28"/>
        <v/>
      </c>
      <c r="J711" s="34"/>
      <c r="K711" s="29" t="str">
        <f>IF('Sundry Debtor'!K717="","",CONCATENATE('Sundry Debtor'!K717," ",'Sundry Debtor'!O717))</f>
        <v/>
      </c>
    </row>
    <row r="712" spans="1:11" x14ac:dyDescent="0.2">
      <c r="A712" s="35" t="str">
        <f>IF('Sundry Debtor'!G718="","",'Sundry Debtor'!G718)</f>
        <v/>
      </c>
      <c r="B712" s="35" t="str">
        <f>IF('Sundry Debtor'!C718="","",IF('Sundry Debtor'!G718&lt;70000,'Sundry Debtor'!C718,""))</f>
        <v/>
      </c>
      <c r="C712" s="34" t="str">
        <f>IF('Sundry Debtor'!C718="","",IF('Sundry Debtor'!G718&gt;69999,'Sundry Debtor'!C718,""))</f>
        <v/>
      </c>
      <c r="D712" s="34" t="str">
        <f>IF('Sundry Debtor'!D718="","",'Sundry Debtor'!D718)</f>
        <v/>
      </c>
      <c r="E712" s="34" t="str">
        <f>IF('Sundry Debtor'!F718="","",'Sundry Debtor'!F718)</f>
        <v/>
      </c>
      <c r="F712" s="98" t="str">
        <f>IF('Sundry Debtor'!I718="","",IF('Sundry Debtor'!J718="D",'Sundry Debtor'!I718,""))</f>
        <v/>
      </c>
      <c r="G712" s="98" t="str">
        <f>IF('Sundry Debtor'!I718="","",IF('Sundry Debtor'!J718="C",'Sundry Debtor'!I718,""))</f>
        <v/>
      </c>
      <c r="H712" s="34" t="str">
        <f t="shared" si="27"/>
        <v/>
      </c>
      <c r="I712" s="34" t="str">
        <f t="shared" si="28"/>
        <v/>
      </c>
      <c r="J712" s="34"/>
      <c r="K712" s="29" t="str">
        <f>IF('Sundry Debtor'!K718="","",CONCATENATE('Sundry Debtor'!K718," ",'Sundry Debtor'!O718))</f>
        <v/>
      </c>
    </row>
    <row r="713" spans="1:11" x14ac:dyDescent="0.2">
      <c r="A713" s="35" t="str">
        <f>IF('Sundry Debtor'!G719="","",'Sundry Debtor'!G719)</f>
        <v/>
      </c>
      <c r="B713" s="35" t="str">
        <f>IF('Sundry Debtor'!C719="","",IF('Sundry Debtor'!G719&lt;70000,'Sundry Debtor'!C719,""))</f>
        <v/>
      </c>
      <c r="C713" s="34" t="str">
        <f>IF('Sundry Debtor'!C719="","",IF('Sundry Debtor'!G719&gt;69999,'Sundry Debtor'!C719,""))</f>
        <v/>
      </c>
      <c r="D713" s="34" t="str">
        <f>IF('Sundry Debtor'!D719="","",'Sundry Debtor'!D719)</f>
        <v/>
      </c>
      <c r="E713" s="34" t="str">
        <f>IF('Sundry Debtor'!F719="","",'Sundry Debtor'!F719)</f>
        <v/>
      </c>
      <c r="F713" s="98" t="str">
        <f>IF('Sundry Debtor'!I719="","",IF('Sundry Debtor'!J719="D",'Sundry Debtor'!I719,""))</f>
        <v/>
      </c>
      <c r="G713" s="98" t="str">
        <f>IF('Sundry Debtor'!I719="","",IF('Sundry Debtor'!J719="C",'Sundry Debtor'!I719,""))</f>
        <v/>
      </c>
      <c r="H713" s="34" t="str">
        <f t="shared" si="27"/>
        <v/>
      </c>
      <c r="I713" s="34" t="str">
        <f t="shared" si="28"/>
        <v/>
      </c>
      <c r="J713" s="34"/>
      <c r="K713" s="29" t="str">
        <f>IF('Sundry Debtor'!K719="","",CONCATENATE('Sundry Debtor'!K719," ",'Sundry Debtor'!O719))</f>
        <v/>
      </c>
    </row>
    <row r="714" spans="1:11" x14ac:dyDescent="0.2">
      <c r="A714" s="35" t="str">
        <f>IF('Sundry Debtor'!G720="","",'Sundry Debtor'!G720)</f>
        <v/>
      </c>
      <c r="B714" s="35" t="str">
        <f>IF('Sundry Debtor'!C720="","",IF('Sundry Debtor'!G720&lt;70000,'Sundry Debtor'!C720,""))</f>
        <v/>
      </c>
      <c r="C714" s="34" t="str">
        <f>IF('Sundry Debtor'!C720="","",IF('Sundry Debtor'!G720&gt;69999,'Sundry Debtor'!C720,""))</f>
        <v/>
      </c>
      <c r="D714" s="34" t="str">
        <f>IF('Sundry Debtor'!D720="","",'Sundry Debtor'!D720)</f>
        <v/>
      </c>
      <c r="E714" s="34" t="str">
        <f>IF('Sundry Debtor'!F720="","",'Sundry Debtor'!F720)</f>
        <v/>
      </c>
      <c r="F714" s="98" t="str">
        <f>IF('Sundry Debtor'!I720="","",IF('Sundry Debtor'!J720="D",'Sundry Debtor'!I720,""))</f>
        <v/>
      </c>
      <c r="G714" s="98" t="str">
        <f>IF('Sundry Debtor'!I720="","",IF('Sundry Debtor'!J720="C",'Sundry Debtor'!I720,""))</f>
        <v/>
      </c>
      <c r="H714" s="34" t="str">
        <f t="shared" si="27"/>
        <v/>
      </c>
      <c r="I714" s="34" t="str">
        <f t="shared" si="28"/>
        <v/>
      </c>
      <c r="J714" s="34"/>
      <c r="K714" s="29" t="str">
        <f>IF('Sundry Debtor'!K720="","",CONCATENATE('Sundry Debtor'!K720," ",'Sundry Debtor'!O720))</f>
        <v/>
      </c>
    </row>
    <row r="715" spans="1:11" x14ac:dyDescent="0.2">
      <c r="A715" s="35" t="str">
        <f>IF('Sundry Debtor'!G721="","",'Sundry Debtor'!G721)</f>
        <v/>
      </c>
      <c r="B715" s="35" t="str">
        <f>IF('Sundry Debtor'!C721="","",IF('Sundry Debtor'!G721&lt;70000,'Sundry Debtor'!C721,""))</f>
        <v/>
      </c>
      <c r="C715" s="34" t="str">
        <f>IF('Sundry Debtor'!C721="","",IF('Sundry Debtor'!G721&gt;69999,'Sundry Debtor'!C721,""))</f>
        <v/>
      </c>
      <c r="D715" s="34" t="str">
        <f>IF('Sundry Debtor'!D721="","",'Sundry Debtor'!D721)</f>
        <v/>
      </c>
      <c r="E715" s="34" t="str">
        <f>IF('Sundry Debtor'!F721="","",'Sundry Debtor'!F721)</f>
        <v/>
      </c>
      <c r="F715" s="98" t="str">
        <f>IF('Sundry Debtor'!I721="","",IF('Sundry Debtor'!J721="D",'Sundry Debtor'!I721,""))</f>
        <v/>
      </c>
      <c r="G715" s="98" t="str">
        <f>IF('Sundry Debtor'!I721="","",IF('Sundry Debtor'!J721="C",'Sundry Debtor'!I721,""))</f>
        <v/>
      </c>
      <c r="H715" s="34" t="str">
        <f t="shared" si="27"/>
        <v/>
      </c>
      <c r="I715" s="34" t="str">
        <f t="shared" si="28"/>
        <v/>
      </c>
      <c r="J715" s="34"/>
      <c r="K715" s="29" t="str">
        <f>IF('Sundry Debtor'!K721="","",CONCATENATE('Sundry Debtor'!K721," ",'Sundry Debtor'!O721))</f>
        <v/>
      </c>
    </row>
    <row r="716" spans="1:11" x14ac:dyDescent="0.2">
      <c r="A716" s="35" t="str">
        <f>IF('Sundry Debtor'!G722="","",'Sundry Debtor'!G722)</f>
        <v/>
      </c>
      <c r="B716" s="35" t="str">
        <f>IF('Sundry Debtor'!C722="","",IF('Sundry Debtor'!G722&lt;70000,'Sundry Debtor'!C722,""))</f>
        <v/>
      </c>
      <c r="C716" s="34" t="str">
        <f>IF('Sundry Debtor'!C722="","",IF('Sundry Debtor'!G722&gt;69999,'Sundry Debtor'!C722,""))</f>
        <v/>
      </c>
      <c r="D716" s="34" t="str">
        <f>IF('Sundry Debtor'!D722="","",'Sundry Debtor'!D722)</f>
        <v/>
      </c>
      <c r="E716" s="34" t="str">
        <f>IF('Sundry Debtor'!F722="","",'Sundry Debtor'!F722)</f>
        <v/>
      </c>
      <c r="F716" s="98" t="str">
        <f>IF('Sundry Debtor'!I722="","",IF('Sundry Debtor'!J722="D",'Sundry Debtor'!I722,""))</f>
        <v/>
      </c>
      <c r="G716" s="98" t="str">
        <f>IF('Sundry Debtor'!I722="","",IF('Sundry Debtor'!J722="C",'Sundry Debtor'!I722,""))</f>
        <v/>
      </c>
      <c r="H716" s="34" t="str">
        <f t="shared" si="27"/>
        <v/>
      </c>
      <c r="I716" s="34" t="str">
        <f t="shared" si="28"/>
        <v/>
      </c>
      <c r="J716" s="34"/>
      <c r="K716" s="29" t="str">
        <f>IF('Sundry Debtor'!K722="","",CONCATENATE('Sundry Debtor'!K722," ",'Sundry Debtor'!O722))</f>
        <v/>
      </c>
    </row>
    <row r="717" spans="1:11" x14ac:dyDescent="0.2">
      <c r="A717" s="35" t="str">
        <f>IF('Sundry Debtor'!G723="","",'Sundry Debtor'!G723)</f>
        <v/>
      </c>
      <c r="B717" s="35" t="str">
        <f>IF('Sundry Debtor'!C723="","",IF('Sundry Debtor'!G723&lt;70000,'Sundry Debtor'!C723,""))</f>
        <v/>
      </c>
      <c r="C717" s="34" t="str">
        <f>IF('Sundry Debtor'!C723="","",IF('Sundry Debtor'!G723&gt;69999,'Sundry Debtor'!C723,""))</f>
        <v/>
      </c>
      <c r="D717" s="34" t="str">
        <f>IF('Sundry Debtor'!D723="","",'Sundry Debtor'!D723)</f>
        <v/>
      </c>
      <c r="E717" s="34" t="str">
        <f>IF('Sundry Debtor'!F723="","",'Sundry Debtor'!F723)</f>
        <v/>
      </c>
      <c r="F717" s="98" t="str">
        <f>IF('Sundry Debtor'!I723="","",IF('Sundry Debtor'!J723="D",'Sundry Debtor'!I723,""))</f>
        <v/>
      </c>
      <c r="G717" s="98" t="str">
        <f>IF('Sundry Debtor'!I723="","",IF('Sundry Debtor'!J723="C",'Sundry Debtor'!I723,""))</f>
        <v/>
      </c>
      <c r="H717" s="34" t="str">
        <f t="shared" si="27"/>
        <v/>
      </c>
      <c r="I717" s="34" t="str">
        <f t="shared" si="28"/>
        <v/>
      </c>
      <c r="J717" s="34"/>
      <c r="K717" s="29" t="str">
        <f>IF('Sundry Debtor'!K723="","",CONCATENATE('Sundry Debtor'!K723," ",'Sundry Debtor'!O723))</f>
        <v/>
      </c>
    </row>
    <row r="718" spans="1:11" x14ac:dyDescent="0.2">
      <c r="A718" s="35" t="str">
        <f>IF('Sundry Debtor'!G724="","",'Sundry Debtor'!G724)</f>
        <v/>
      </c>
      <c r="B718" s="35" t="str">
        <f>IF('Sundry Debtor'!C724="","",IF('Sundry Debtor'!G724&lt;70000,'Sundry Debtor'!C724,""))</f>
        <v/>
      </c>
      <c r="C718" s="34" t="str">
        <f>IF('Sundry Debtor'!C724="","",IF('Sundry Debtor'!G724&gt;69999,'Sundry Debtor'!C724,""))</f>
        <v/>
      </c>
      <c r="D718" s="34" t="str">
        <f>IF('Sundry Debtor'!D724="","",'Sundry Debtor'!D724)</f>
        <v/>
      </c>
      <c r="E718" s="34" t="str">
        <f>IF('Sundry Debtor'!F724="","",'Sundry Debtor'!F724)</f>
        <v/>
      </c>
      <c r="F718" s="98" t="str">
        <f>IF('Sundry Debtor'!I724="","",IF('Sundry Debtor'!J724="D",'Sundry Debtor'!I724,""))</f>
        <v/>
      </c>
      <c r="G718" s="98" t="str">
        <f>IF('Sundry Debtor'!I724="","",IF('Sundry Debtor'!J724="C",'Sundry Debtor'!I724,""))</f>
        <v/>
      </c>
      <c r="H718" s="34" t="str">
        <f t="shared" si="27"/>
        <v/>
      </c>
      <c r="I718" s="34" t="str">
        <f t="shared" si="28"/>
        <v/>
      </c>
      <c r="J718" s="34"/>
      <c r="K718" s="29" t="str">
        <f>IF('Sundry Debtor'!K724="","",CONCATENATE('Sundry Debtor'!K724," ",'Sundry Debtor'!O724))</f>
        <v/>
      </c>
    </row>
    <row r="719" spans="1:11" x14ac:dyDescent="0.2">
      <c r="A719" s="35" t="str">
        <f>IF('Sundry Debtor'!G725="","",'Sundry Debtor'!G725)</f>
        <v/>
      </c>
      <c r="B719" s="35" t="str">
        <f>IF('Sundry Debtor'!C725="","",IF('Sundry Debtor'!G725&lt;70000,'Sundry Debtor'!C725,""))</f>
        <v/>
      </c>
      <c r="C719" s="34" t="str">
        <f>IF('Sundry Debtor'!C725="","",IF('Sundry Debtor'!G725&gt;69999,'Sundry Debtor'!C725,""))</f>
        <v/>
      </c>
      <c r="D719" s="34" t="str">
        <f>IF('Sundry Debtor'!D725="","",'Sundry Debtor'!D725)</f>
        <v/>
      </c>
      <c r="E719" s="34" t="str">
        <f>IF('Sundry Debtor'!F725="","",'Sundry Debtor'!F725)</f>
        <v/>
      </c>
      <c r="F719" s="98" t="str">
        <f>IF('Sundry Debtor'!I725="","",IF('Sundry Debtor'!J725="D",'Sundry Debtor'!I725,""))</f>
        <v/>
      </c>
      <c r="G719" s="98" t="str">
        <f>IF('Sundry Debtor'!I725="","",IF('Sundry Debtor'!J725="C",'Sundry Debtor'!I725,""))</f>
        <v/>
      </c>
      <c r="H719" s="34" t="str">
        <f t="shared" si="27"/>
        <v/>
      </c>
      <c r="I719" s="34" t="str">
        <f t="shared" si="28"/>
        <v/>
      </c>
      <c r="J719" s="34"/>
      <c r="K719" s="29" t="str">
        <f>IF('Sundry Debtor'!K725="","",CONCATENATE('Sundry Debtor'!K725," ",'Sundry Debtor'!O725))</f>
        <v/>
      </c>
    </row>
    <row r="720" spans="1:11" x14ac:dyDescent="0.2">
      <c r="A720" s="35" t="str">
        <f>IF('Sundry Debtor'!G726="","",'Sundry Debtor'!G726)</f>
        <v/>
      </c>
      <c r="B720" s="35" t="str">
        <f>IF('Sundry Debtor'!C726="","",IF('Sundry Debtor'!G726&lt;70000,'Sundry Debtor'!C726,""))</f>
        <v/>
      </c>
      <c r="C720" s="34" t="str">
        <f>IF('Sundry Debtor'!C726="","",IF('Sundry Debtor'!G726&gt;69999,'Sundry Debtor'!C726,""))</f>
        <v/>
      </c>
      <c r="D720" s="34" t="str">
        <f>IF('Sundry Debtor'!D726="","",'Sundry Debtor'!D726)</f>
        <v/>
      </c>
      <c r="E720" s="34" t="str">
        <f>IF('Sundry Debtor'!F726="","",'Sundry Debtor'!F726)</f>
        <v/>
      </c>
      <c r="F720" s="98" t="str">
        <f>IF('Sundry Debtor'!I726="","",IF('Sundry Debtor'!J726="D",'Sundry Debtor'!I726,""))</f>
        <v/>
      </c>
      <c r="G720" s="98" t="str">
        <f>IF('Sundry Debtor'!I726="","",IF('Sundry Debtor'!J726="C",'Sundry Debtor'!I726,""))</f>
        <v/>
      </c>
      <c r="H720" s="34" t="str">
        <f t="shared" si="27"/>
        <v/>
      </c>
      <c r="I720" s="34" t="str">
        <f t="shared" si="28"/>
        <v/>
      </c>
      <c r="J720" s="34"/>
      <c r="K720" s="29" t="str">
        <f>IF('Sundry Debtor'!K726="","",CONCATENATE('Sundry Debtor'!K726," ",'Sundry Debtor'!O726))</f>
        <v/>
      </c>
    </row>
    <row r="721" spans="1:11" x14ac:dyDescent="0.2">
      <c r="A721" s="35" t="str">
        <f>IF('Sundry Debtor'!G727="","",'Sundry Debtor'!G727)</f>
        <v/>
      </c>
      <c r="B721" s="35" t="str">
        <f>IF('Sundry Debtor'!C727="","",IF('Sundry Debtor'!G727&lt;70000,'Sundry Debtor'!C727,""))</f>
        <v/>
      </c>
      <c r="C721" s="34" t="str">
        <f>IF('Sundry Debtor'!C727="","",IF('Sundry Debtor'!G727&gt;69999,'Sundry Debtor'!C727,""))</f>
        <v/>
      </c>
      <c r="D721" s="34" t="str">
        <f>IF('Sundry Debtor'!D727="","",'Sundry Debtor'!D727)</f>
        <v/>
      </c>
      <c r="E721" s="34" t="str">
        <f>IF('Sundry Debtor'!F727="","",'Sundry Debtor'!F727)</f>
        <v/>
      </c>
      <c r="F721" s="98" t="str">
        <f>IF('Sundry Debtor'!I727="","",IF('Sundry Debtor'!J727="D",'Sundry Debtor'!I727,""))</f>
        <v/>
      </c>
      <c r="G721" s="98" t="str">
        <f>IF('Sundry Debtor'!I727="","",IF('Sundry Debtor'!J727="C",'Sundry Debtor'!I727,""))</f>
        <v/>
      </c>
      <c r="H721" s="34" t="str">
        <f t="shared" si="27"/>
        <v/>
      </c>
      <c r="I721" s="34" t="str">
        <f t="shared" si="28"/>
        <v/>
      </c>
      <c r="J721" s="34"/>
      <c r="K721" s="29" t="str">
        <f>IF('Sundry Debtor'!K727="","",CONCATENATE('Sundry Debtor'!K727," ",'Sundry Debtor'!O727))</f>
        <v/>
      </c>
    </row>
    <row r="722" spans="1:11" x14ac:dyDescent="0.2">
      <c r="A722" s="35" t="str">
        <f>IF('Sundry Debtor'!G728="","",'Sundry Debtor'!G728)</f>
        <v/>
      </c>
      <c r="B722" s="35" t="str">
        <f>IF('Sundry Debtor'!C728="","",IF('Sundry Debtor'!G728&lt;70000,'Sundry Debtor'!C728,""))</f>
        <v/>
      </c>
      <c r="C722" s="34" t="str">
        <f>IF('Sundry Debtor'!C728="","",IF('Sundry Debtor'!G728&gt;69999,'Sundry Debtor'!C728,""))</f>
        <v/>
      </c>
      <c r="D722" s="34" t="str">
        <f>IF('Sundry Debtor'!D728="","",'Sundry Debtor'!D728)</f>
        <v/>
      </c>
      <c r="E722" s="34" t="str">
        <f>IF('Sundry Debtor'!F728="","",'Sundry Debtor'!F728)</f>
        <v/>
      </c>
      <c r="F722" s="98" t="str">
        <f>IF('Sundry Debtor'!I728="","",IF('Sundry Debtor'!J728="D",'Sundry Debtor'!I728,""))</f>
        <v/>
      </c>
      <c r="G722" s="98" t="str">
        <f>IF('Sundry Debtor'!I728="","",IF('Sundry Debtor'!J728="C",'Sundry Debtor'!I728,""))</f>
        <v/>
      </c>
      <c r="H722" s="34" t="str">
        <f t="shared" si="27"/>
        <v/>
      </c>
      <c r="I722" s="34" t="str">
        <f t="shared" si="28"/>
        <v/>
      </c>
      <c r="J722" s="34"/>
      <c r="K722" s="29" t="str">
        <f>IF('Sundry Debtor'!K728="","",CONCATENATE('Sundry Debtor'!K728," ",'Sundry Debtor'!O728))</f>
        <v/>
      </c>
    </row>
    <row r="723" spans="1:11" x14ac:dyDescent="0.2">
      <c r="A723" s="35" t="str">
        <f>IF('Sundry Debtor'!G729="","",'Sundry Debtor'!G729)</f>
        <v/>
      </c>
      <c r="B723" s="35" t="str">
        <f>IF('Sundry Debtor'!C729="","",IF('Sundry Debtor'!G729&lt;70000,'Sundry Debtor'!C729,""))</f>
        <v/>
      </c>
      <c r="C723" s="34" t="str">
        <f>IF('Sundry Debtor'!C729="","",IF('Sundry Debtor'!G729&gt;69999,'Sundry Debtor'!C729,""))</f>
        <v/>
      </c>
      <c r="D723" s="34" t="str">
        <f>IF('Sundry Debtor'!D729="","",'Sundry Debtor'!D729)</f>
        <v/>
      </c>
      <c r="E723" s="34" t="str">
        <f>IF('Sundry Debtor'!F729="","",'Sundry Debtor'!F729)</f>
        <v/>
      </c>
      <c r="F723" s="98" t="str">
        <f>IF('Sundry Debtor'!I729="","",IF('Sundry Debtor'!J729="D",'Sundry Debtor'!I729,""))</f>
        <v/>
      </c>
      <c r="G723" s="98" t="str">
        <f>IF('Sundry Debtor'!I729="","",IF('Sundry Debtor'!J729="C",'Sundry Debtor'!I729,""))</f>
        <v/>
      </c>
      <c r="H723" s="34" t="str">
        <f t="shared" si="27"/>
        <v/>
      </c>
      <c r="I723" s="34" t="str">
        <f t="shared" si="28"/>
        <v/>
      </c>
      <c r="J723" s="34"/>
      <c r="K723" s="29" t="str">
        <f>IF('Sundry Debtor'!K729="","",CONCATENATE('Sundry Debtor'!K729," ",'Sundry Debtor'!O729))</f>
        <v/>
      </c>
    </row>
    <row r="724" spans="1:11" x14ac:dyDescent="0.2">
      <c r="A724" s="35" t="str">
        <f>IF('Sundry Debtor'!G730="","",'Sundry Debtor'!G730)</f>
        <v/>
      </c>
      <c r="B724" s="35" t="str">
        <f>IF('Sundry Debtor'!C730="","",IF('Sundry Debtor'!G730&lt;70000,'Sundry Debtor'!C730,""))</f>
        <v/>
      </c>
      <c r="C724" s="34" t="str">
        <f>IF('Sundry Debtor'!C730="","",IF('Sundry Debtor'!G730&gt;69999,'Sundry Debtor'!C730,""))</f>
        <v/>
      </c>
      <c r="D724" s="34" t="str">
        <f>IF('Sundry Debtor'!D730="","",'Sundry Debtor'!D730)</f>
        <v/>
      </c>
      <c r="E724" s="34" t="str">
        <f>IF('Sundry Debtor'!F730="","",'Sundry Debtor'!F730)</f>
        <v/>
      </c>
      <c r="F724" s="98" t="str">
        <f>IF('Sundry Debtor'!I730="","",IF('Sundry Debtor'!J730="D",'Sundry Debtor'!I730,""))</f>
        <v/>
      </c>
      <c r="G724" s="98" t="str">
        <f>IF('Sundry Debtor'!I730="","",IF('Sundry Debtor'!J730="C",'Sundry Debtor'!I730,""))</f>
        <v/>
      </c>
      <c r="H724" s="34" t="str">
        <f t="shared" si="27"/>
        <v/>
      </c>
      <c r="I724" s="34" t="str">
        <f t="shared" si="28"/>
        <v/>
      </c>
      <c r="J724" s="34"/>
      <c r="K724" s="29" t="str">
        <f>IF('Sundry Debtor'!K730="","",CONCATENATE('Sundry Debtor'!K730," ",'Sundry Debtor'!O730))</f>
        <v/>
      </c>
    </row>
    <row r="725" spans="1:11" x14ac:dyDescent="0.2">
      <c r="A725" s="35" t="str">
        <f>IF('Sundry Debtor'!G731="","",'Sundry Debtor'!G731)</f>
        <v/>
      </c>
      <c r="B725" s="35" t="str">
        <f>IF('Sundry Debtor'!C731="","",IF('Sundry Debtor'!G731&lt;70000,'Sundry Debtor'!C731,""))</f>
        <v/>
      </c>
      <c r="C725" s="34" t="str">
        <f>IF('Sundry Debtor'!C731="","",IF('Sundry Debtor'!G731&gt;69999,'Sundry Debtor'!C731,""))</f>
        <v/>
      </c>
      <c r="D725" s="34" t="str">
        <f>IF('Sundry Debtor'!D731="","",'Sundry Debtor'!D731)</f>
        <v/>
      </c>
      <c r="E725" s="34" t="str">
        <f>IF('Sundry Debtor'!F731="","",'Sundry Debtor'!F731)</f>
        <v/>
      </c>
      <c r="F725" s="98" t="str">
        <f>IF('Sundry Debtor'!I731="","",IF('Sundry Debtor'!J731="D",'Sundry Debtor'!I731,""))</f>
        <v/>
      </c>
      <c r="G725" s="98" t="str">
        <f>IF('Sundry Debtor'!I731="","",IF('Sundry Debtor'!J731="C",'Sundry Debtor'!I731,""))</f>
        <v/>
      </c>
      <c r="H725" s="34" t="str">
        <f t="shared" si="27"/>
        <v/>
      </c>
      <c r="I725" s="34" t="str">
        <f t="shared" si="28"/>
        <v/>
      </c>
      <c r="J725" s="34"/>
      <c r="K725" s="29" t="str">
        <f>IF('Sundry Debtor'!K731="","",CONCATENATE('Sundry Debtor'!K731," ",'Sundry Debtor'!O731))</f>
        <v/>
      </c>
    </row>
    <row r="726" spans="1:11" x14ac:dyDescent="0.2">
      <c r="A726" s="35" t="str">
        <f>IF('Sundry Debtor'!G732="","",'Sundry Debtor'!G732)</f>
        <v/>
      </c>
      <c r="B726" s="35" t="str">
        <f>IF('Sundry Debtor'!C732="","",IF('Sundry Debtor'!G732&lt;70000,'Sundry Debtor'!C732,""))</f>
        <v/>
      </c>
      <c r="C726" s="34" t="str">
        <f>IF('Sundry Debtor'!C732="","",IF('Sundry Debtor'!G732&gt;69999,'Sundry Debtor'!C732,""))</f>
        <v/>
      </c>
      <c r="D726" s="34" t="str">
        <f>IF('Sundry Debtor'!D732="","",'Sundry Debtor'!D732)</f>
        <v/>
      </c>
      <c r="E726" s="34" t="str">
        <f>IF('Sundry Debtor'!F732="","",'Sundry Debtor'!F732)</f>
        <v/>
      </c>
      <c r="F726" s="98" t="str">
        <f>IF('Sundry Debtor'!I732="","",IF('Sundry Debtor'!J732="D",'Sundry Debtor'!I732,""))</f>
        <v/>
      </c>
      <c r="G726" s="98" t="str">
        <f>IF('Sundry Debtor'!I732="","",IF('Sundry Debtor'!J732="C",'Sundry Debtor'!I732,""))</f>
        <v/>
      </c>
      <c r="H726" s="34" t="str">
        <f t="shared" si="27"/>
        <v/>
      </c>
      <c r="I726" s="34" t="str">
        <f t="shared" si="28"/>
        <v/>
      </c>
      <c r="J726" s="34"/>
      <c r="K726" s="29" t="str">
        <f>IF('Sundry Debtor'!K732="","",CONCATENATE('Sundry Debtor'!K732," ",'Sundry Debtor'!O732))</f>
        <v/>
      </c>
    </row>
    <row r="727" spans="1:11" x14ac:dyDescent="0.2">
      <c r="A727" s="35" t="str">
        <f>IF('Sundry Debtor'!G733="","",'Sundry Debtor'!G733)</f>
        <v/>
      </c>
      <c r="B727" s="35" t="str">
        <f>IF('Sundry Debtor'!C733="","",IF('Sundry Debtor'!G733&lt;70000,'Sundry Debtor'!C733,""))</f>
        <v/>
      </c>
      <c r="C727" s="34" t="str">
        <f>IF('Sundry Debtor'!C733="","",IF('Sundry Debtor'!G733&gt;69999,'Sundry Debtor'!C733,""))</f>
        <v/>
      </c>
      <c r="D727" s="34" t="str">
        <f>IF('Sundry Debtor'!D733="","",'Sundry Debtor'!D733)</f>
        <v/>
      </c>
      <c r="E727" s="34" t="str">
        <f>IF('Sundry Debtor'!F733="","",'Sundry Debtor'!F733)</f>
        <v/>
      </c>
      <c r="F727" s="98" t="str">
        <f>IF('Sundry Debtor'!I733="","",IF('Sundry Debtor'!J733="D",'Sundry Debtor'!I733,""))</f>
        <v/>
      </c>
      <c r="G727" s="98" t="str">
        <f>IF('Sundry Debtor'!I733="","",IF('Sundry Debtor'!J733="C",'Sundry Debtor'!I733,""))</f>
        <v/>
      </c>
      <c r="H727" s="34" t="str">
        <f t="shared" si="27"/>
        <v/>
      </c>
      <c r="I727" s="34" t="str">
        <f t="shared" si="28"/>
        <v/>
      </c>
      <c r="J727" s="34"/>
      <c r="K727" s="29" t="str">
        <f>IF('Sundry Debtor'!K733="","",CONCATENATE('Sundry Debtor'!K733," ",'Sundry Debtor'!O733))</f>
        <v/>
      </c>
    </row>
    <row r="728" spans="1:11" x14ac:dyDescent="0.2">
      <c r="A728" s="35" t="str">
        <f>IF('Sundry Debtor'!G734="","",'Sundry Debtor'!G734)</f>
        <v/>
      </c>
      <c r="B728" s="35" t="str">
        <f>IF('Sundry Debtor'!C734="","",IF('Sundry Debtor'!G734&lt;70000,'Sundry Debtor'!C734,""))</f>
        <v/>
      </c>
      <c r="C728" s="34" t="str">
        <f>IF('Sundry Debtor'!C734="","",IF('Sundry Debtor'!G734&gt;69999,'Sundry Debtor'!C734,""))</f>
        <v/>
      </c>
      <c r="D728" s="34" t="str">
        <f>IF('Sundry Debtor'!D734="","",'Sundry Debtor'!D734)</f>
        <v/>
      </c>
      <c r="E728" s="34" t="str">
        <f>IF('Sundry Debtor'!F734="","",'Sundry Debtor'!F734)</f>
        <v/>
      </c>
      <c r="F728" s="98" t="str">
        <f>IF('Sundry Debtor'!I734="","",IF('Sundry Debtor'!J734="D",'Sundry Debtor'!I734,""))</f>
        <v/>
      </c>
      <c r="G728" s="98" t="str">
        <f>IF('Sundry Debtor'!I734="","",IF('Sundry Debtor'!J734="C",'Sundry Debtor'!I734,""))</f>
        <v/>
      </c>
      <c r="H728" s="34" t="str">
        <f t="shared" si="27"/>
        <v/>
      </c>
      <c r="I728" s="34" t="str">
        <f t="shared" si="28"/>
        <v/>
      </c>
      <c r="J728" s="34"/>
      <c r="K728" s="29" t="str">
        <f>IF('Sundry Debtor'!K734="","",CONCATENATE('Sundry Debtor'!K734," ",'Sundry Debtor'!O734))</f>
        <v/>
      </c>
    </row>
    <row r="729" spans="1:11" x14ac:dyDescent="0.2">
      <c r="A729" s="35" t="str">
        <f>IF('Sundry Debtor'!G735="","",'Sundry Debtor'!G735)</f>
        <v/>
      </c>
      <c r="B729" s="35" t="str">
        <f>IF('Sundry Debtor'!C735="","",IF('Sundry Debtor'!G735&lt;70000,'Sundry Debtor'!C735,""))</f>
        <v/>
      </c>
      <c r="C729" s="34" t="str">
        <f>IF('Sundry Debtor'!C735="","",IF('Sundry Debtor'!G735&gt;69999,'Sundry Debtor'!C735,""))</f>
        <v/>
      </c>
      <c r="D729" s="34" t="str">
        <f>IF('Sundry Debtor'!D735="","",'Sundry Debtor'!D735)</f>
        <v/>
      </c>
      <c r="E729" s="34" t="str">
        <f>IF('Sundry Debtor'!F735="","",'Sundry Debtor'!F735)</f>
        <v/>
      </c>
      <c r="F729" s="98" t="str">
        <f>IF('Sundry Debtor'!I735="","",IF('Sundry Debtor'!J735="D",'Sundry Debtor'!I735,""))</f>
        <v/>
      </c>
      <c r="G729" s="98" t="str">
        <f>IF('Sundry Debtor'!I735="","",IF('Sundry Debtor'!J735="C",'Sundry Debtor'!I735,""))</f>
        <v/>
      </c>
      <c r="H729" s="34" t="str">
        <f t="shared" si="27"/>
        <v/>
      </c>
      <c r="I729" s="34" t="str">
        <f t="shared" si="28"/>
        <v/>
      </c>
      <c r="J729" s="34"/>
      <c r="K729" s="29" t="str">
        <f>IF('Sundry Debtor'!K735="","",CONCATENATE('Sundry Debtor'!K735," ",'Sundry Debtor'!O735))</f>
        <v/>
      </c>
    </row>
    <row r="730" spans="1:11" x14ac:dyDescent="0.2">
      <c r="A730" s="35" t="str">
        <f>IF('Sundry Debtor'!G736="","",'Sundry Debtor'!G736)</f>
        <v/>
      </c>
      <c r="B730" s="35" t="str">
        <f>IF('Sundry Debtor'!C736="","",IF('Sundry Debtor'!G736&lt;70000,'Sundry Debtor'!C736,""))</f>
        <v/>
      </c>
      <c r="C730" s="34" t="str">
        <f>IF('Sundry Debtor'!C736="","",IF('Sundry Debtor'!G736&gt;69999,'Sundry Debtor'!C736,""))</f>
        <v/>
      </c>
      <c r="D730" s="34" t="str">
        <f>IF('Sundry Debtor'!D736="","",'Sundry Debtor'!D736)</f>
        <v/>
      </c>
      <c r="E730" s="34" t="str">
        <f>IF('Sundry Debtor'!F736="","",'Sundry Debtor'!F736)</f>
        <v/>
      </c>
      <c r="F730" s="98" t="str">
        <f>IF('Sundry Debtor'!I736="","",IF('Sundry Debtor'!J736="D",'Sundry Debtor'!I736,""))</f>
        <v/>
      </c>
      <c r="G730" s="98" t="str">
        <f>IF('Sundry Debtor'!I736="","",IF('Sundry Debtor'!J736="C",'Sundry Debtor'!I736,""))</f>
        <v/>
      </c>
      <c r="H730" s="34" t="str">
        <f t="shared" ref="H730:H793" si="29">IF(A730="","",IF(OR(A730=96030,A730=96040),"AN",IF(A730=80061,"VN",IF(LEFT(A730,1)="7","AN",IF(LEFT(A730,1)="8","AN","VN")))))</f>
        <v/>
      </c>
      <c r="I730" s="34" t="str">
        <f t="shared" ref="I730:I793" si="30">IF(A730="","",1000)</f>
        <v/>
      </c>
      <c r="J730" s="34"/>
      <c r="K730" s="29" t="str">
        <f>IF('Sundry Debtor'!K736="","",CONCATENATE('Sundry Debtor'!K736," ",'Sundry Debtor'!O736))</f>
        <v/>
      </c>
    </row>
    <row r="731" spans="1:11" x14ac:dyDescent="0.2">
      <c r="A731" s="35" t="str">
        <f>IF('Sundry Debtor'!G737="","",'Sundry Debtor'!G737)</f>
        <v/>
      </c>
      <c r="B731" s="35" t="str">
        <f>IF('Sundry Debtor'!C737="","",IF('Sundry Debtor'!G737&lt;70000,'Sundry Debtor'!C737,""))</f>
        <v/>
      </c>
      <c r="C731" s="34" t="str">
        <f>IF('Sundry Debtor'!C737="","",IF('Sundry Debtor'!G737&gt;69999,'Sundry Debtor'!C737,""))</f>
        <v/>
      </c>
      <c r="D731" s="34" t="str">
        <f>IF('Sundry Debtor'!D737="","",'Sundry Debtor'!D737)</f>
        <v/>
      </c>
      <c r="E731" s="34" t="str">
        <f>IF('Sundry Debtor'!F737="","",'Sundry Debtor'!F737)</f>
        <v/>
      </c>
      <c r="F731" s="98" t="str">
        <f>IF('Sundry Debtor'!I737="","",IF('Sundry Debtor'!J737="D",'Sundry Debtor'!I737,""))</f>
        <v/>
      </c>
      <c r="G731" s="98" t="str">
        <f>IF('Sundry Debtor'!I737="","",IF('Sundry Debtor'!J737="C",'Sundry Debtor'!I737,""))</f>
        <v/>
      </c>
      <c r="H731" s="34" t="str">
        <f t="shared" si="29"/>
        <v/>
      </c>
      <c r="I731" s="34" t="str">
        <f t="shared" si="30"/>
        <v/>
      </c>
      <c r="J731" s="34"/>
      <c r="K731" s="29" t="str">
        <f>IF('Sundry Debtor'!K737="","",CONCATENATE('Sundry Debtor'!K737," ",'Sundry Debtor'!O737))</f>
        <v/>
      </c>
    </row>
    <row r="732" spans="1:11" x14ac:dyDescent="0.2">
      <c r="A732" s="35" t="str">
        <f>IF('Sundry Debtor'!G738="","",'Sundry Debtor'!G738)</f>
        <v/>
      </c>
      <c r="B732" s="35" t="str">
        <f>IF('Sundry Debtor'!C738="","",IF('Sundry Debtor'!G738&lt;70000,'Sundry Debtor'!C738,""))</f>
        <v/>
      </c>
      <c r="C732" s="34" t="str">
        <f>IF('Sundry Debtor'!C738="","",IF('Sundry Debtor'!G738&gt;69999,'Sundry Debtor'!C738,""))</f>
        <v/>
      </c>
      <c r="D732" s="34" t="str">
        <f>IF('Sundry Debtor'!D738="","",'Sundry Debtor'!D738)</f>
        <v/>
      </c>
      <c r="E732" s="34" t="str">
        <f>IF('Sundry Debtor'!F738="","",'Sundry Debtor'!F738)</f>
        <v/>
      </c>
      <c r="F732" s="98" t="str">
        <f>IF('Sundry Debtor'!I738="","",IF('Sundry Debtor'!J738="D",'Sundry Debtor'!I738,""))</f>
        <v/>
      </c>
      <c r="G732" s="98" t="str">
        <f>IF('Sundry Debtor'!I738="","",IF('Sundry Debtor'!J738="C",'Sundry Debtor'!I738,""))</f>
        <v/>
      </c>
      <c r="H732" s="34" t="str">
        <f t="shared" si="29"/>
        <v/>
      </c>
      <c r="I732" s="34" t="str">
        <f t="shared" si="30"/>
        <v/>
      </c>
      <c r="J732" s="34"/>
      <c r="K732" s="29" t="str">
        <f>IF('Sundry Debtor'!K738="","",CONCATENATE('Sundry Debtor'!K738," ",'Sundry Debtor'!O738))</f>
        <v/>
      </c>
    </row>
    <row r="733" spans="1:11" x14ac:dyDescent="0.2">
      <c r="A733" s="35" t="str">
        <f>IF('Sundry Debtor'!G739="","",'Sundry Debtor'!G739)</f>
        <v/>
      </c>
      <c r="B733" s="35" t="str">
        <f>IF('Sundry Debtor'!C739="","",IF('Sundry Debtor'!G739&lt;70000,'Sundry Debtor'!C739,""))</f>
        <v/>
      </c>
      <c r="C733" s="34" t="str">
        <f>IF('Sundry Debtor'!C739="","",IF('Sundry Debtor'!G739&gt;69999,'Sundry Debtor'!C739,""))</f>
        <v/>
      </c>
      <c r="D733" s="34" t="str">
        <f>IF('Sundry Debtor'!D739="","",'Sundry Debtor'!D739)</f>
        <v/>
      </c>
      <c r="E733" s="34" t="str">
        <f>IF('Sundry Debtor'!F739="","",'Sundry Debtor'!F739)</f>
        <v/>
      </c>
      <c r="F733" s="98" t="str">
        <f>IF('Sundry Debtor'!I739="","",IF('Sundry Debtor'!J739="D",'Sundry Debtor'!I739,""))</f>
        <v/>
      </c>
      <c r="G733" s="98" t="str">
        <f>IF('Sundry Debtor'!I739="","",IF('Sundry Debtor'!J739="C",'Sundry Debtor'!I739,""))</f>
        <v/>
      </c>
      <c r="H733" s="34" t="str">
        <f t="shared" si="29"/>
        <v/>
      </c>
      <c r="I733" s="34" t="str">
        <f t="shared" si="30"/>
        <v/>
      </c>
      <c r="J733" s="34"/>
      <c r="K733" s="29" t="str">
        <f>IF('Sundry Debtor'!K739="","",CONCATENATE('Sundry Debtor'!K739," ",'Sundry Debtor'!O739))</f>
        <v/>
      </c>
    </row>
    <row r="734" spans="1:11" x14ac:dyDescent="0.2">
      <c r="A734" s="35" t="str">
        <f>IF('Sundry Debtor'!G740="","",'Sundry Debtor'!G740)</f>
        <v/>
      </c>
      <c r="B734" s="35" t="str">
        <f>IF('Sundry Debtor'!C740="","",IF('Sundry Debtor'!G740&lt;70000,'Sundry Debtor'!C740,""))</f>
        <v/>
      </c>
      <c r="C734" s="34" t="str">
        <f>IF('Sundry Debtor'!C740="","",IF('Sundry Debtor'!G740&gt;69999,'Sundry Debtor'!C740,""))</f>
        <v/>
      </c>
      <c r="D734" s="34" t="str">
        <f>IF('Sundry Debtor'!D740="","",'Sundry Debtor'!D740)</f>
        <v/>
      </c>
      <c r="E734" s="34" t="str">
        <f>IF('Sundry Debtor'!F740="","",'Sundry Debtor'!F740)</f>
        <v/>
      </c>
      <c r="F734" s="98" t="str">
        <f>IF('Sundry Debtor'!I740="","",IF('Sundry Debtor'!J740="D",'Sundry Debtor'!I740,""))</f>
        <v/>
      </c>
      <c r="G734" s="98" t="str">
        <f>IF('Sundry Debtor'!I740="","",IF('Sundry Debtor'!J740="C",'Sundry Debtor'!I740,""))</f>
        <v/>
      </c>
      <c r="H734" s="34" t="str">
        <f t="shared" si="29"/>
        <v/>
      </c>
      <c r="I734" s="34" t="str">
        <f t="shared" si="30"/>
        <v/>
      </c>
      <c r="J734" s="34"/>
      <c r="K734" s="29" t="str">
        <f>IF('Sundry Debtor'!K740="","",CONCATENATE('Sundry Debtor'!K740," ",'Sundry Debtor'!O740))</f>
        <v/>
      </c>
    </row>
    <row r="735" spans="1:11" x14ac:dyDescent="0.2">
      <c r="A735" s="35" t="str">
        <f>IF('Sundry Debtor'!G741="","",'Sundry Debtor'!G741)</f>
        <v/>
      </c>
      <c r="B735" s="35" t="str">
        <f>IF('Sundry Debtor'!C741="","",IF('Sundry Debtor'!G741&lt;70000,'Sundry Debtor'!C741,""))</f>
        <v/>
      </c>
      <c r="C735" s="34" t="str">
        <f>IF('Sundry Debtor'!C741="","",IF('Sundry Debtor'!G741&gt;69999,'Sundry Debtor'!C741,""))</f>
        <v/>
      </c>
      <c r="D735" s="34" t="str">
        <f>IF('Sundry Debtor'!D741="","",'Sundry Debtor'!D741)</f>
        <v/>
      </c>
      <c r="E735" s="34" t="str">
        <f>IF('Sundry Debtor'!F741="","",'Sundry Debtor'!F741)</f>
        <v/>
      </c>
      <c r="F735" s="98" t="str">
        <f>IF('Sundry Debtor'!I741="","",IF('Sundry Debtor'!J741="D",'Sundry Debtor'!I741,""))</f>
        <v/>
      </c>
      <c r="G735" s="98" t="str">
        <f>IF('Sundry Debtor'!I741="","",IF('Sundry Debtor'!J741="C",'Sundry Debtor'!I741,""))</f>
        <v/>
      </c>
      <c r="H735" s="34" t="str">
        <f t="shared" si="29"/>
        <v/>
      </c>
      <c r="I735" s="34" t="str">
        <f t="shared" si="30"/>
        <v/>
      </c>
      <c r="J735" s="34"/>
      <c r="K735" s="29" t="str">
        <f>IF('Sundry Debtor'!K741="","",CONCATENATE('Sundry Debtor'!K741," ",'Sundry Debtor'!O741))</f>
        <v/>
      </c>
    </row>
    <row r="736" spans="1:11" x14ac:dyDescent="0.2">
      <c r="A736" s="35" t="str">
        <f>IF('Sundry Debtor'!G742="","",'Sundry Debtor'!G742)</f>
        <v/>
      </c>
      <c r="B736" s="35" t="str">
        <f>IF('Sundry Debtor'!C742="","",IF('Sundry Debtor'!G742&lt;70000,'Sundry Debtor'!C742,""))</f>
        <v/>
      </c>
      <c r="C736" s="34" t="str">
        <f>IF('Sundry Debtor'!C742="","",IF('Sundry Debtor'!G742&gt;69999,'Sundry Debtor'!C742,""))</f>
        <v/>
      </c>
      <c r="D736" s="34" t="str">
        <f>IF('Sundry Debtor'!D742="","",'Sundry Debtor'!D742)</f>
        <v/>
      </c>
      <c r="E736" s="34" t="str">
        <f>IF('Sundry Debtor'!F742="","",'Sundry Debtor'!F742)</f>
        <v/>
      </c>
      <c r="F736" s="98" t="str">
        <f>IF('Sundry Debtor'!I742="","",IF('Sundry Debtor'!J742="D",'Sundry Debtor'!I742,""))</f>
        <v/>
      </c>
      <c r="G736" s="98" t="str">
        <f>IF('Sundry Debtor'!I742="","",IF('Sundry Debtor'!J742="C",'Sundry Debtor'!I742,""))</f>
        <v/>
      </c>
      <c r="H736" s="34" t="str">
        <f t="shared" si="29"/>
        <v/>
      </c>
      <c r="I736" s="34" t="str">
        <f t="shared" si="30"/>
        <v/>
      </c>
      <c r="J736" s="34"/>
      <c r="K736" s="29" t="str">
        <f>IF('Sundry Debtor'!K742="","",CONCATENATE('Sundry Debtor'!K742," ",'Sundry Debtor'!O742))</f>
        <v/>
      </c>
    </row>
    <row r="737" spans="1:11" x14ac:dyDescent="0.2">
      <c r="A737" s="35" t="str">
        <f>IF('Sundry Debtor'!G743="","",'Sundry Debtor'!G743)</f>
        <v/>
      </c>
      <c r="B737" s="35" t="str">
        <f>IF('Sundry Debtor'!C743="","",IF('Sundry Debtor'!G743&lt;70000,'Sundry Debtor'!C743,""))</f>
        <v/>
      </c>
      <c r="C737" s="34" t="str">
        <f>IF('Sundry Debtor'!C743="","",IF('Sundry Debtor'!G743&gt;69999,'Sundry Debtor'!C743,""))</f>
        <v/>
      </c>
      <c r="D737" s="34" t="str">
        <f>IF('Sundry Debtor'!D743="","",'Sundry Debtor'!D743)</f>
        <v/>
      </c>
      <c r="E737" s="34" t="str">
        <f>IF('Sundry Debtor'!F743="","",'Sundry Debtor'!F743)</f>
        <v/>
      </c>
      <c r="F737" s="98" t="str">
        <f>IF('Sundry Debtor'!I743="","",IF('Sundry Debtor'!J743="D",'Sundry Debtor'!I743,""))</f>
        <v/>
      </c>
      <c r="G737" s="98" t="str">
        <f>IF('Sundry Debtor'!I743="","",IF('Sundry Debtor'!J743="C",'Sundry Debtor'!I743,""))</f>
        <v/>
      </c>
      <c r="H737" s="34" t="str">
        <f t="shared" si="29"/>
        <v/>
      </c>
      <c r="I737" s="34" t="str">
        <f t="shared" si="30"/>
        <v/>
      </c>
      <c r="J737" s="34"/>
      <c r="K737" s="29" t="str">
        <f>IF('Sundry Debtor'!K743="","",CONCATENATE('Sundry Debtor'!K743," ",'Sundry Debtor'!O743))</f>
        <v/>
      </c>
    </row>
    <row r="738" spans="1:11" x14ac:dyDescent="0.2">
      <c r="A738" s="35" t="str">
        <f>IF('Sundry Debtor'!G744="","",'Sundry Debtor'!G744)</f>
        <v/>
      </c>
      <c r="B738" s="35" t="str">
        <f>IF('Sundry Debtor'!C744="","",IF('Sundry Debtor'!G744&lt;70000,'Sundry Debtor'!C744,""))</f>
        <v/>
      </c>
      <c r="C738" s="34" t="str">
        <f>IF('Sundry Debtor'!C744="","",IF('Sundry Debtor'!G744&gt;69999,'Sundry Debtor'!C744,""))</f>
        <v/>
      </c>
      <c r="D738" s="34" t="str">
        <f>IF('Sundry Debtor'!D744="","",'Sundry Debtor'!D744)</f>
        <v/>
      </c>
      <c r="E738" s="34" t="str">
        <f>IF('Sundry Debtor'!F744="","",'Sundry Debtor'!F744)</f>
        <v/>
      </c>
      <c r="F738" s="98" t="str">
        <f>IF('Sundry Debtor'!I744="","",IF('Sundry Debtor'!J744="D",'Sundry Debtor'!I744,""))</f>
        <v/>
      </c>
      <c r="G738" s="98" t="str">
        <f>IF('Sundry Debtor'!I744="","",IF('Sundry Debtor'!J744="C",'Sundry Debtor'!I744,""))</f>
        <v/>
      </c>
      <c r="H738" s="34" t="str">
        <f t="shared" si="29"/>
        <v/>
      </c>
      <c r="I738" s="34" t="str">
        <f t="shared" si="30"/>
        <v/>
      </c>
      <c r="J738" s="34"/>
      <c r="K738" s="29" t="str">
        <f>IF('Sundry Debtor'!K744="","",CONCATENATE('Sundry Debtor'!K744," ",'Sundry Debtor'!O744))</f>
        <v/>
      </c>
    </row>
    <row r="739" spans="1:11" x14ac:dyDescent="0.2">
      <c r="A739" s="35" t="str">
        <f>IF('Sundry Debtor'!G745="","",'Sundry Debtor'!G745)</f>
        <v/>
      </c>
      <c r="B739" s="35" t="str">
        <f>IF('Sundry Debtor'!C745="","",IF('Sundry Debtor'!G745&lt;70000,'Sundry Debtor'!C745,""))</f>
        <v/>
      </c>
      <c r="C739" s="34" t="str">
        <f>IF('Sundry Debtor'!C745="","",IF('Sundry Debtor'!G745&gt;69999,'Sundry Debtor'!C745,""))</f>
        <v/>
      </c>
      <c r="D739" s="34" t="str">
        <f>IF('Sundry Debtor'!D745="","",'Sundry Debtor'!D745)</f>
        <v/>
      </c>
      <c r="E739" s="34" t="str">
        <f>IF('Sundry Debtor'!F745="","",'Sundry Debtor'!F745)</f>
        <v/>
      </c>
      <c r="F739" s="98" t="str">
        <f>IF('Sundry Debtor'!I745="","",IF('Sundry Debtor'!J745="D",'Sundry Debtor'!I745,""))</f>
        <v/>
      </c>
      <c r="G739" s="98" t="str">
        <f>IF('Sundry Debtor'!I745="","",IF('Sundry Debtor'!J745="C",'Sundry Debtor'!I745,""))</f>
        <v/>
      </c>
      <c r="H739" s="34" t="str">
        <f t="shared" si="29"/>
        <v/>
      </c>
      <c r="I739" s="34" t="str">
        <f t="shared" si="30"/>
        <v/>
      </c>
      <c r="J739" s="34"/>
      <c r="K739" s="29" t="str">
        <f>IF('Sundry Debtor'!K745="","",CONCATENATE('Sundry Debtor'!K745," ",'Sundry Debtor'!O745))</f>
        <v/>
      </c>
    </row>
    <row r="740" spans="1:11" x14ac:dyDescent="0.2">
      <c r="A740" s="35" t="str">
        <f>IF('Sundry Debtor'!G746="","",'Sundry Debtor'!G746)</f>
        <v/>
      </c>
      <c r="B740" s="35" t="str">
        <f>IF('Sundry Debtor'!C746="","",IF('Sundry Debtor'!G746&lt;70000,'Sundry Debtor'!C746,""))</f>
        <v/>
      </c>
      <c r="C740" s="34" t="str">
        <f>IF('Sundry Debtor'!C746="","",IF('Sundry Debtor'!G746&gt;69999,'Sundry Debtor'!C746,""))</f>
        <v/>
      </c>
      <c r="D740" s="34" t="str">
        <f>IF('Sundry Debtor'!D746="","",'Sundry Debtor'!D746)</f>
        <v/>
      </c>
      <c r="E740" s="34" t="str">
        <f>IF('Sundry Debtor'!F746="","",'Sundry Debtor'!F746)</f>
        <v/>
      </c>
      <c r="F740" s="98" t="str">
        <f>IF('Sundry Debtor'!I746="","",IF('Sundry Debtor'!J746="D",'Sundry Debtor'!I746,""))</f>
        <v/>
      </c>
      <c r="G740" s="98" t="str">
        <f>IF('Sundry Debtor'!I746="","",IF('Sundry Debtor'!J746="C",'Sundry Debtor'!I746,""))</f>
        <v/>
      </c>
      <c r="H740" s="34" t="str">
        <f t="shared" si="29"/>
        <v/>
      </c>
      <c r="I740" s="34" t="str">
        <f t="shared" si="30"/>
        <v/>
      </c>
      <c r="J740" s="34"/>
      <c r="K740" s="29" t="str">
        <f>IF('Sundry Debtor'!K746="","",CONCATENATE('Sundry Debtor'!K746," ",'Sundry Debtor'!O746))</f>
        <v/>
      </c>
    </row>
    <row r="741" spans="1:11" x14ac:dyDescent="0.2">
      <c r="A741" s="35" t="str">
        <f>IF('Sundry Debtor'!G747="","",'Sundry Debtor'!G747)</f>
        <v/>
      </c>
      <c r="B741" s="35" t="str">
        <f>IF('Sundry Debtor'!C747="","",IF('Sundry Debtor'!G747&lt;70000,'Sundry Debtor'!C747,""))</f>
        <v/>
      </c>
      <c r="C741" s="34" t="str">
        <f>IF('Sundry Debtor'!C747="","",IF('Sundry Debtor'!G747&gt;69999,'Sundry Debtor'!C747,""))</f>
        <v/>
      </c>
      <c r="D741" s="34" t="str">
        <f>IF('Sundry Debtor'!D747="","",'Sundry Debtor'!D747)</f>
        <v/>
      </c>
      <c r="E741" s="34" t="str">
        <f>IF('Sundry Debtor'!F747="","",'Sundry Debtor'!F747)</f>
        <v/>
      </c>
      <c r="F741" s="98" t="str">
        <f>IF('Sundry Debtor'!I747="","",IF('Sundry Debtor'!J747="D",'Sundry Debtor'!I747,""))</f>
        <v/>
      </c>
      <c r="G741" s="98" t="str">
        <f>IF('Sundry Debtor'!I747="","",IF('Sundry Debtor'!J747="C",'Sundry Debtor'!I747,""))</f>
        <v/>
      </c>
      <c r="H741" s="34" t="str">
        <f t="shared" si="29"/>
        <v/>
      </c>
      <c r="I741" s="34" t="str">
        <f t="shared" si="30"/>
        <v/>
      </c>
      <c r="J741" s="34"/>
      <c r="K741" s="29" t="str">
        <f>IF('Sundry Debtor'!K747="","",CONCATENATE('Sundry Debtor'!K747," ",'Sundry Debtor'!O747))</f>
        <v/>
      </c>
    </row>
    <row r="742" spans="1:11" x14ac:dyDescent="0.2">
      <c r="A742" s="35" t="str">
        <f>IF('Sundry Debtor'!G748="","",'Sundry Debtor'!G748)</f>
        <v/>
      </c>
      <c r="B742" s="35" t="str">
        <f>IF('Sundry Debtor'!C748="","",IF('Sundry Debtor'!G748&lt;70000,'Sundry Debtor'!C748,""))</f>
        <v/>
      </c>
      <c r="C742" s="34" t="str">
        <f>IF('Sundry Debtor'!C748="","",IF('Sundry Debtor'!G748&gt;69999,'Sundry Debtor'!C748,""))</f>
        <v/>
      </c>
      <c r="D742" s="34" t="str">
        <f>IF('Sundry Debtor'!D748="","",'Sundry Debtor'!D748)</f>
        <v/>
      </c>
      <c r="E742" s="34" t="str">
        <f>IF('Sundry Debtor'!F748="","",'Sundry Debtor'!F748)</f>
        <v/>
      </c>
      <c r="F742" s="98" t="str">
        <f>IF('Sundry Debtor'!I748="","",IF('Sundry Debtor'!J748="D",'Sundry Debtor'!I748,""))</f>
        <v/>
      </c>
      <c r="G742" s="98" t="str">
        <f>IF('Sundry Debtor'!I748="","",IF('Sundry Debtor'!J748="C",'Sundry Debtor'!I748,""))</f>
        <v/>
      </c>
      <c r="H742" s="34" t="str">
        <f t="shared" si="29"/>
        <v/>
      </c>
      <c r="I742" s="34" t="str">
        <f t="shared" si="30"/>
        <v/>
      </c>
      <c r="J742" s="34"/>
      <c r="K742" s="29" t="str">
        <f>IF('Sundry Debtor'!K748="","",CONCATENATE('Sundry Debtor'!K748," ",'Sundry Debtor'!O748))</f>
        <v/>
      </c>
    </row>
    <row r="743" spans="1:11" x14ac:dyDescent="0.2">
      <c r="A743" s="35" t="str">
        <f>IF('Sundry Debtor'!G749="","",'Sundry Debtor'!G749)</f>
        <v/>
      </c>
      <c r="B743" s="35" t="str">
        <f>IF('Sundry Debtor'!C749="","",IF('Sundry Debtor'!G749&lt;70000,'Sundry Debtor'!C749,""))</f>
        <v/>
      </c>
      <c r="C743" s="34" t="str">
        <f>IF('Sundry Debtor'!C749="","",IF('Sundry Debtor'!G749&gt;69999,'Sundry Debtor'!C749,""))</f>
        <v/>
      </c>
      <c r="D743" s="34" t="str">
        <f>IF('Sundry Debtor'!D749="","",'Sundry Debtor'!D749)</f>
        <v/>
      </c>
      <c r="E743" s="34" t="str">
        <f>IF('Sundry Debtor'!F749="","",'Sundry Debtor'!F749)</f>
        <v/>
      </c>
      <c r="F743" s="98" t="str">
        <f>IF('Sundry Debtor'!I749="","",IF('Sundry Debtor'!J749="D",'Sundry Debtor'!I749,""))</f>
        <v/>
      </c>
      <c r="G743" s="98" t="str">
        <f>IF('Sundry Debtor'!I749="","",IF('Sundry Debtor'!J749="C",'Sundry Debtor'!I749,""))</f>
        <v/>
      </c>
      <c r="H743" s="34" t="str">
        <f t="shared" si="29"/>
        <v/>
      </c>
      <c r="I743" s="34" t="str">
        <f t="shared" si="30"/>
        <v/>
      </c>
      <c r="J743" s="34"/>
      <c r="K743" s="29" t="str">
        <f>IF('Sundry Debtor'!K749="","",CONCATENATE('Sundry Debtor'!K749," ",'Sundry Debtor'!O749))</f>
        <v/>
      </c>
    </row>
    <row r="744" spans="1:11" x14ac:dyDescent="0.2">
      <c r="A744" s="35" t="str">
        <f>IF('Sundry Debtor'!G750="","",'Sundry Debtor'!G750)</f>
        <v/>
      </c>
      <c r="B744" s="35" t="str">
        <f>IF('Sundry Debtor'!C750="","",IF('Sundry Debtor'!G750&lt;70000,'Sundry Debtor'!C750,""))</f>
        <v/>
      </c>
      <c r="C744" s="34" t="str">
        <f>IF('Sundry Debtor'!C750="","",IF('Sundry Debtor'!G750&gt;69999,'Sundry Debtor'!C750,""))</f>
        <v/>
      </c>
      <c r="D744" s="34" t="str">
        <f>IF('Sundry Debtor'!D750="","",'Sundry Debtor'!D750)</f>
        <v/>
      </c>
      <c r="E744" s="34" t="str">
        <f>IF('Sundry Debtor'!F750="","",'Sundry Debtor'!F750)</f>
        <v/>
      </c>
      <c r="F744" s="98" t="str">
        <f>IF('Sundry Debtor'!I750="","",IF('Sundry Debtor'!J750="D",'Sundry Debtor'!I750,""))</f>
        <v/>
      </c>
      <c r="G744" s="98" t="str">
        <f>IF('Sundry Debtor'!I750="","",IF('Sundry Debtor'!J750="C",'Sundry Debtor'!I750,""))</f>
        <v/>
      </c>
      <c r="H744" s="34" t="str">
        <f t="shared" si="29"/>
        <v/>
      </c>
      <c r="I744" s="34" t="str">
        <f t="shared" si="30"/>
        <v/>
      </c>
      <c r="J744" s="34"/>
      <c r="K744" s="29" t="str">
        <f>IF('Sundry Debtor'!K750="","",CONCATENATE('Sundry Debtor'!K750," ",'Sundry Debtor'!O750))</f>
        <v/>
      </c>
    </row>
    <row r="745" spans="1:11" x14ac:dyDescent="0.2">
      <c r="A745" s="35" t="str">
        <f>IF('Sundry Debtor'!G751="","",'Sundry Debtor'!G751)</f>
        <v/>
      </c>
      <c r="B745" s="35" t="str">
        <f>IF('Sundry Debtor'!C751="","",IF('Sundry Debtor'!G751&lt;70000,'Sundry Debtor'!C751,""))</f>
        <v/>
      </c>
      <c r="C745" s="34" t="str">
        <f>IF('Sundry Debtor'!C751="","",IF('Sundry Debtor'!G751&gt;69999,'Sundry Debtor'!C751,""))</f>
        <v/>
      </c>
      <c r="D745" s="34" t="str">
        <f>IF('Sundry Debtor'!D751="","",'Sundry Debtor'!D751)</f>
        <v/>
      </c>
      <c r="E745" s="34" t="str">
        <f>IF('Sundry Debtor'!F751="","",'Sundry Debtor'!F751)</f>
        <v/>
      </c>
      <c r="F745" s="98" t="str">
        <f>IF('Sundry Debtor'!I751="","",IF('Sundry Debtor'!J751="D",'Sundry Debtor'!I751,""))</f>
        <v/>
      </c>
      <c r="G745" s="98" t="str">
        <f>IF('Sundry Debtor'!I751="","",IF('Sundry Debtor'!J751="C",'Sundry Debtor'!I751,""))</f>
        <v/>
      </c>
      <c r="H745" s="34" t="str">
        <f t="shared" si="29"/>
        <v/>
      </c>
      <c r="I745" s="34" t="str">
        <f t="shared" si="30"/>
        <v/>
      </c>
      <c r="J745" s="34"/>
      <c r="K745" s="29" t="str">
        <f>IF('Sundry Debtor'!K751="","",CONCATENATE('Sundry Debtor'!K751," ",'Sundry Debtor'!O751))</f>
        <v/>
      </c>
    </row>
    <row r="746" spans="1:11" x14ac:dyDescent="0.2">
      <c r="A746" s="35" t="str">
        <f>IF('Sundry Debtor'!G752="","",'Sundry Debtor'!G752)</f>
        <v/>
      </c>
      <c r="B746" s="35" t="str">
        <f>IF('Sundry Debtor'!C752="","",IF('Sundry Debtor'!G752&lt;70000,'Sundry Debtor'!C752,""))</f>
        <v/>
      </c>
      <c r="C746" s="34" t="str">
        <f>IF('Sundry Debtor'!C752="","",IF('Sundry Debtor'!G752&gt;69999,'Sundry Debtor'!C752,""))</f>
        <v/>
      </c>
      <c r="D746" s="34" t="str">
        <f>IF('Sundry Debtor'!D752="","",'Sundry Debtor'!D752)</f>
        <v/>
      </c>
      <c r="E746" s="34" t="str">
        <f>IF('Sundry Debtor'!F752="","",'Sundry Debtor'!F752)</f>
        <v/>
      </c>
      <c r="F746" s="98" t="str">
        <f>IF('Sundry Debtor'!I752="","",IF('Sundry Debtor'!J752="D",'Sundry Debtor'!I752,""))</f>
        <v/>
      </c>
      <c r="G746" s="98" t="str">
        <f>IF('Sundry Debtor'!I752="","",IF('Sundry Debtor'!J752="C",'Sundry Debtor'!I752,""))</f>
        <v/>
      </c>
      <c r="H746" s="34" t="str">
        <f t="shared" si="29"/>
        <v/>
      </c>
      <c r="I746" s="34" t="str">
        <f t="shared" si="30"/>
        <v/>
      </c>
      <c r="J746" s="34"/>
      <c r="K746" s="29" t="str">
        <f>IF('Sundry Debtor'!K752="","",CONCATENATE('Sundry Debtor'!K752," ",'Sundry Debtor'!O752))</f>
        <v/>
      </c>
    </row>
    <row r="747" spans="1:11" x14ac:dyDescent="0.2">
      <c r="A747" s="35" t="str">
        <f>IF('Sundry Debtor'!G753="","",'Sundry Debtor'!G753)</f>
        <v/>
      </c>
      <c r="B747" s="35" t="str">
        <f>IF('Sundry Debtor'!C753="","",IF('Sundry Debtor'!G753&lt;70000,'Sundry Debtor'!C753,""))</f>
        <v/>
      </c>
      <c r="C747" s="34" t="str">
        <f>IF('Sundry Debtor'!C753="","",IF('Sundry Debtor'!G753&gt;69999,'Sundry Debtor'!C753,""))</f>
        <v/>
      </c>
      <c r="D747" s="34" t="str">
        <f>IF('Sundry Debtor'!D753="","",'Sundry Debtor'!D753)</f>
        <v/>
      </c>
      <c r="E747" s="34" t="str">
        <f>IF('Sundry Debtor'!F753="","",'Sundry Debtor'!F753)</f>
        <v/>
      </c>
      <c r="F747" s="98" t="str">
        <f>IF('Sundry Debtor'!I753="","",IF('Sundry Debtor'!J753="D",'Sundry Debtor'!I753,""))</f>
        <v/>
      </c>
      <c r="G747" s="98" t="str">
        <f>IF('Sundry Debtor'!I753="","",IF('Sundry Debtor'!J753="C",'Sundry Debtor'!I753,""))</f>
        <v/>
      </c>
      <c r="H747" s="34" t="str">
        <f t="shared" si="29"/>
        <v/>
      </c>
      <c r="I747" s="34" t="str">
        <f t="shared" si="30"/>
        <v/>
      </c>
      <c r="J747" s="34"/>
      <c r="K747" s="29" t="str">
        <f>IF('Sundry Debtor'!K753="","",CONCATENATE('Sundry Debtor'!K753," ",'Sundry Debtor'!O753))</f>
        <v/>
      </c>
    </row>
    <row r="748" spans="1:11" x14ac:dyDescent="0.2">
      <c r="A748" s="35" t="str">
        <f>IF('Sundry Debtor'!G754="","",'Sundry Debtor'!G754)</f>
        <v/>
      </c>
      <c r="B748" s="35" t="str">
        <f>IF('Sundry Debtor'!C754="","",IF('Sundry Debtor'!G754&lt;70000,'Sundry Debtor'!C754,""))</f>
        <v/>
      </c>
      <c r="C748" s="34" t="str">
        <f>IF('Sundry Debtor'!C754="","",IF('Sundry Debtor'!G754&gt;69999,'Sundry Debtor'!C754,""))</f>
        <v/>
      </c>
      <c r="D748" s="34" t="str">
        <f>IF('Sundry Debtor'!D754="","",'Sundry Debtor'!D754)</f>
        <v/>
      </c>
      <c r="E748" s="34" t="str">
        <f>IF('Sundry Debtor'!F754="","",'Sundry Debtor'!F754)</f>
        <v/>
      </c>
      <c r="F748" s="98" t="str">
        <f>IF('Sundry Debtor'!I754="","",IF('Sundry Debtor'!J754="D",'Sundry Debtor'!I754,""))</f>
        <v/>
      </c>
      <c r="G748" s="98" t="str">
        <f>IF('Sundry Debtor'!I754="","",IF('Sundry Debtor'!J754="C",'Sundry Debtor'!I754,""))</f>
        <v/>
      </c>
      <c r="H748" s="34" t="str">
        <f t="shared" si="29"/>
        <v/>
      </c>
      <c r="I748" s="34" t="str">
        <f t="shared" si="30"/>
        <v/>
      </c>
      <c r="J748" s="34"/>
      <c r="K748" s="29" t="str">
        <f>IF('Sundry Debtor'!K754="","",CONCATENATE('Sundry Debtor'!K754," ",'Sundry Debtor'!O754))</f>
        <v/>
      </c>
    </row>
    <row r="749" spans="1:11" x14ac:dyDescent="0.2">
      <c r="A749" s="35" t="str">
        <f>IF('Sundry Debtor'!G755="","",'Sundry Debtor'!G755)</f>
        <v/>
      </c>
      <c r="B749" s="35" t="str">
        <f>IF('Sundry Debtor'!C755="","",IF('Sundry Debtor'!G755&lt;70000,'Sundry Debtor'!C755,""))</f>
        <v/>
      </c>
      <c r="C749" s="34" t="str">
        <f>IF('Sundry Debtor'!C755="","",IF('Sundry Debtor'!G755&gt;69999,'Sundry Debtor'!C755,""))</f>
        <v/>
      </c>
      <c r="D749" s="34" t="str">
        <f>IF('Sundry Debtor'!D755="","",'Sundry Debtor'!D755)</f>
        <v/>
      </c>
      <c r="E749" s="34" t="str">
        <f>IF('Sundry Debtor'!F755="","",'Sundry Debtor'!F755)</f>
        <v/>
      </c>
      <c r="F749" s="98" t="str">
        <f>IF('Sundry Debtor'!I755="","",IF('Sundry Debtor'!J755="D",'Sundry Debtor'!I755,""))</f>
        <v/>
      </c>
      <c r="G749" s="98" t="str">
        <f>IF('Sundry Debtor'!I755="","",IF('Sundry Debtor'!J755="C",'Sundry Debtor'!I755,""))</f>
        <v/>
      </c>
      <c r="H749" s="34" t="str">
        <f t="shared" si="29"/>
        <v/>
      </c>
      <c r="I749" s="34" t="str">
        <f t="shared" si="30"/>
        <v/>
      </c>
      <c r="J749" s="34"/>
      <c r="K749" s="29" t="str">
        <f>IF('Sundry Debtor'!K755="","",CONCATENATE('Sundry Debtor'!K755," ",'Sundry Debtor'!O755))</f>
        <v/>
      </c>
    </row>
    <row r="750" spans="1:11" x14ac:dyDescent="0.2">
      <c r="A750" s="35" t="str">
        <f>IF('Sundry Debtor'!G756="","",'Sundry Debtor'!G756)</f>
        <v/>
      </c>
      <c r="B750" s="35" t="str">
        <f>IF('Sundry Debtor'!C756="","",IF('Sundry Debtor'!G756&lt;70000,'Sundry Debtor'!C756,""))</f>
        <v/>
      </c>
      <c r="C750" s="34" t="str">
        <f>IF('Sundry Debtor'!C756="","",IF('Sundry Debtor'!G756&gt;69999,'Sundry Debtor'!C756,""))</f>
        <v/>
      </c>
      <c r="D750" s="34" t="str">
        <f>IF('Sundry Debtor'!D756="","",'Sundry Debtor'!D756)</f>
        <v/>
      </c>
      <c r="E750" s="34" t="str">
        <f>IF('Sundry Debtor'!F756="","",'Sundry Debtor'!F756)</f>
        <v/>
      </c>
      <c r="F750" s="98" t="str">
        <f>IF('Sundry Debtor'!I756="","",IF('Sundry Debtor'!J756="D",'Sundry Debtor'!I756,""))</f>
        <v/>
      </c>
      <c r="G750" s="98" t="str">
        <f>IF('Sundry Debtor'!I756="","",IF('Sundry Debtor'!J756="C",'Sundry Debtor'!I756,""))</f>
        <v/>
      </c>
      <c r="H750" s="34" t="str">
        <f t="shared" si="29"/>
        <v/>
      </c>
      <c r="I750" s="34" t="str">
        <f t="shared" si="30"/>
        <v/>
      </c>
      <c r="J750" s="34"/>
      <c r="K750" s="29" t="str">
        <f>IF('Sundry Debtor'!K756="","",CONCATENATE('Sundry Debtor'!K756," ",'Sundry Debtor'!O756))</f>
        <v/>
      </c>
    </row>
    <row r="751" spans="1:11" x14ac:dyDescent="0.2">
      <c r="A751" s="35" t="str">
        <f>IF('Sundry Debtor'!G757="","",'Sundry Debtor'!G757)</f>
        <v/>
      </c>
      <c r="B751" s="35" t="str">
        <f>IF('Sundry Debtor'!C757="","",IF('Sundry Debtor'!G757&lt;70000,'Sundry Debtor'!C757,""))</f>
        <v/>
      </c>
      <c r="C751" s="34" t="str">
        <f>IF('Sundry Debtor'!C757="","",IF('Sundry Debtor'!G757&gt;69999,'Sundry Debtor'!C757,""))</f>
        <v/>
      </c>
      <c r="D751" s="34" t="str">
        <f>IF('Sundry Debtor'!D757="","",'Sundry Debtor'!D757)</f>
        <v/>
      </c>
      <c r="E751" s="34" t="str">
        <f>IF('Sundry Debtor'!F757="","",'Sundry Debtor'!F757)</f>
        <v/>
      </c>
      <c r="F751" s="98" t="str">
        <f>IF('Sundry Debtor'!I757="","",IF('Sundry Debtor'!J757="D",'Sundry Debtor'!I757,""))</f>
        <v/>
      </c>
      <c r="G751" s="98" t="str">
        <f>IF('Sundry Debtor'!I757="","",IF('Sundry Debtor'!J757="C",'Sundry Debtor'!I757,""))</f>
        <v/>
      </c>
      <c r="H751" s="34" t="str">
        <f t="shared" si="29"/>
        <v/>
      </c>
      <c r="I751" s="34" t="str">
        <f t="shared" si="30"/>
        <v/>
      </c>
      <c r="J751" s="34"/>
      <c r="K751" s="29" t="str">
        <f>IF('Sundry Debtor'!K757="","",CONCATENATE('Sundry Debtor'!K757," ",'Sundry Debtor'!O757))</f>
        <v/>
      </c>
    </row>
    <row r="752" spans="1:11" x14ac:dyDescent="0.2">
      <c r="A752" s="35" t="str">
        <f>IF('Sundry Debtor'!G758="","",'Sundry Debtor'!G758)</f>
        <v/>
      </c>
      <c r="B752" s="35" t="str">
        <f>IF('Sundry Debtor'!C758="","",IF('Sundry Debtor'!G758&lt;70000,'Sundry Debtor'!C758,""))</f>
        <v/>
      </c>
      <c r="C752" s="34" t="str">
        <f>IF('Sundry Debtor'!C758="","",IF('Sundry Debtor'!G758&gt;69999,'Sundry Debtor'!C758,""))</f>
        <v/>
      </c>
      <c r="D752" s="34" t="str">
        <f>IF('Sundry Debtor'!D758="","",'Sundry Debtor'!D758)</f>
        <v/>
      </c>
      <c r="E752" s="34" t="str">
        <f>IF('Sundry Debtor'!F758="","",'Sundry Debtor'!F758)</f>
        <v/>
      </c>
      <c r="F752" s="98" t="str">
        <f>IF('Sundry Debtor'!I758="","",IF('Sundry Debtor'!J758="D",'Sundry Debtor'!I758,""))</f>
        <v/>
      </c>
      <c r="G752" s="98" t="str">
        <f>IF('Sundry Debtor'!I758="","",IF('Sundry Debtor'!J758="C",'Sundry Debtor'!I758,""))</f>
        <v/>
      </c>
      <c r="H752" s="34" t="str">
        <f t="shared" si="29"/>
        <v/>
      </c>
      <c r="I752" s="34" t="str">
        <f t="shared" si="30"/>
        <v/>
      </c>
      <c r="J752" s="34"/>
      <c r="K752" s="29" t="str">
        <f>IF('Sundry Debtor'!K758="","",CONCATENATE('Sundry Debtor'!K758," ",'Sundry Debtor'!O758))</f>
        <v/>
      </c>
    </row>
    <row r="753" spans="1:11" x14ac:dyDescent="0.2">
      <c r="A753" s="35" t="str">
        <f>IF('Sundry Debtor'!G759="","",'Sundry Debtor'!G759)</f>
        <v/>
      </c>
      <c r="B753" s="35" t="str">
        <f>IF('Sundry Debtor'!C759="","",IF('Sundry Debtor'!G759&lt;70000,'Sundry Debtor'!C759,""))</f>
        <v/>
      </c>
      <c r="C753" s="34" t="str">
        <f>IF('Sundry Debtor'!C759="","",IF('Sundry Debtor'!G759&gt;69999,'Sundry Debtor'!C759,""))</f>
        <v/>
      </c>
      <c r="D753" s="34" t="str">
        <f>IF('Sundry Debtor'!D759="","",'Sundry Debtor'!D759)</f>
        <v/>
      </c>
      <c r="E753" s="34" t="str">
        <f>IF('Sundry Debtor'!F759="","",'Sundry Debtor'!F759)</f>
        <v/>
      </c>
      <c r="F753" s="98" t="str">
        <f>IF('Sundry Debtor'!I759="","",IF('Sundry Debtor'!J759="D",'Sundry Debtor'!I759,""))</f>
        <v/>
      </c>
      <c r="G753" s="98" t="str">
        <f>IF('Sundry Debtor'!I759="","",IF('Sundry Debtor'!J759="C",'Sundry Debtor'!I759,""))</f>
        <v/>
      </c>
      <c r="H753" s="34" t="str">
        <f t="shared" si="29"/>
        <v/>
      </c>
      <c r="I753" s="34" t="str">
        <f t="shared" si="30"/>
        <v/>
      </c>
      <c r="J753" s="34"/>
      <c r="K753" s="29" t="str">
        <f>IF('Sundry Debtor'!K759="","",CONCATENATE('Sundry Debtor'!K759," ",'Sundry Debtor'!O759))</f>
        <v/>
      </c>
    </row>
    <row r="754" spans="1:11" x14ac:dyDescent="0.2">
      <c r="A754" s="35" t="str">
        <f>IF('Sundry Debtor'!G760="","",'Sundry Debtor'!G760)</f>
        <v/>
      </c>
      <c r="B754" s="35" t="str">
        <f>IF('Sundry Debtor'!C760="","",IF('Sundry Debtor'!G760&lt;70000,'Sundry Debtor'!C760,""))</f>
        <v/>
      </c>
      <c r="C754" s="34" t="str">
        <f>IF('Sundry Debtor'!C760="","",IF('Sundry Debtor'!G760&gt;69999,'Sundry Debtor'!C760,""))</f>
        <v/>
      </c>
      <c r="D754" s="34" t="str">
        <f>IF('Sundry Debtor'!D760="","",'Sundry Debtor'!D760)</f>
        <v/>
      </c>
      <c r="E754" s="34" t="str">
        <f>IF('Sundry Debtor'!F760="","",'Sundry Debtor'!F760)</f>
        <v/>
      </c>
      <c r="F754" s="98" t="str">
        <f>IF('Sundry Debtor'!I760="","",IF('Sundry Debtor'!J760="D",'Sundry Debtor'!I760,""))</f>
        <v/>
      </c>
      <c r="G754" s="98" t="str">
        <f>IF('Sundry Debtor'!I760="","",IF('Sundry Debtor'!J760="C",'Sundry Debtor'!I760,""))</f>
        <v/>
      </c>
      <c r="H754" s="34" t="str">
        <f t="shared" si="29"/>
        <v/>
      </c>
      <c r="I754" s="34" t="str">
        <f t="shared" si="30"/>
        <v/>
      </c>
      <c r="J754" s="34"/>
      <c r="K754" s="29" t="str">
        <f>IF('Sundry Debtor'!K760="","",CONCATENATE('Sundry Debtor'!K760," ",'Sundry Debtor'!O760))</f>
        <v/>
      </c>
    </row>
    <row r="755" spans="1:11" x14ac:dyDescent="0.2">
      <c r="A755" s="35" t="str">
        <f>IF('Sundry Debtor'!G761="","",'Sundry Debtor'!G761)</f>
        <v/>
      </c>
      <c r="B755" s="35" t="str">
        <f>IF('Sundry Debtor'!C761="","",IF('Sundry Debtor'!G761&lt;70000,'Sundry Debtor'!C761,""))</f>
        <v/>
      </c>
      <c r="C755" s="34" t="str">
        <f>IF('Sundry Debtor'!C761="","",IF('Sundry Debtor'!G761&gt;69999,'Sundry Debtor'!C761,""))</f>
        <v/>
      </c>
      <c r="D755" s="34" t="str">
        <f>IF('Sundry Debtor'!D761="","",'Sundry Debtor'!D761)</f>
        <v/>
      </c>
      <c r="E755" s="34" t="str">
        <f>IF('Sundry Debtor'!F761="","",'Sundry Debtor'!F761)</f>
        <v/>
      </c>
      <c r="F755" s="98" t="str">
        <f>IF('Sundry Debtor'!I761="","",IF('Sundry Debtor'!J761="D",'Sundry Debtor'!I761,""))</f>
        <v/>
      </c>
      <c r="G755" s="98" t="str">
        <f>IF('Sundry Debtor'!I761="","",IF('Sundry Debtor'!J761="C",'Sundry Debtor'!I761,""))</f>
        <v/>
      </c>
      <c r="H755" s="34" t="str">
        <f t="shared" si="29"/>
        <v/>
      </c>
      <c r="I755" s="34" t="str">
        <f t="shared" si="30"/>
        <v/>
      </c>
      <c r="J755" s="34"/>
      <c r="K755" s="29" t="str">
        <f>IF('Sundry Debtor'!K761="","",CONCATENATE('Sundry Debtor'!K761," ",'Sundry Debtor'!O761))</f>
        <v/>
      </c>
    </row>
    <row r="756" spans="1:11" x14ac:dyDescent="0.2">
      <c r="A756" s="35" t="str">
        <f>IF('Sundry Debtor'!G762="","",'Sundry Debtor'!G762)</f>
        <v/>
      </c>
      <c r="B756" s="35" t="str">
        <f>IF('Sundry Debtor'!C762="","",IF('Sundry Debtor'!G762&lt;70000,'Sundry Debtor'!C762,""))</f>
        <v/>
      </c>
      <c r="C756" s="34" t="str">
        <f>IF('Sundry Debtor'!C762="","",IF('Sundry Debtor'!G762&gt;69999,'Sundry Debtor'!C762,""))</f>
        <v/>
      </c>
      <c r="D756" s="34" t="str">
        <f>IF('Sundry Debtor'!D762="","",'Sundry Debtor'!D762)</f>
        <v/>
      </c>
      <c r="E756" s="34" t="str">
        <f>IF('Sundry Debtor'!F762="","",'Sundry Debtor'!F762)</f>
        <v/>
      </c>
      <c r="F756" s="98" t="str">
        <f>IF('Sundry Debtor'!I762="","",IF('Sundry Debtor'!J762="D",'Sundry Debtor'!I762,""))</f>
        <v/>
      </c>
      <c r="G756" s="98" t="str">
        <f>IF('Sundry Debtor'!I762="","",IF('Sundry Debtor'!J762="C",'Sundry Debtor'!I762,""))</f>
        <v/>
      </c>
      <c r="H756" s="34" t="str">
        <f t="shared" si="29"/>
        <v/>
      </c>
      <c r="I756" s="34" t="str">
        <f t="shared" si="30"/>
        <v/>
      </c>
      <c r="J756" s="34"/>
      <c r="K756" s="29" t="str">
        <f>IF('Sundry Debtor'!K762="","",CONCATENATE('Sundry Debtor'!K762," ",'Sundry Debtor'!O762))</f>
        <v/>
      </c>
    </row>
    <row r="757" spans="1:11" x14ac:dyDescent="0.2">
      <c r="A757" s="35" t="str">
        <f>IF('Sundry Debtor'!G763="","",'Sundry Debtor'!G763)</f>
        <v/>
      </c>
      <c r="B757" s="35" t="str">
        <f>IF('Sundry Debtor'!C763="","",IF('Sundry Debtor'!G763&lt;70000,'Sundry Debtor'!C763,""))</f>
        <v/>
      </c>
      <c r="C757" s="34" t="str">
        <f>IF('Sundry Debtor'!C763="","",IF('Sundry Debtor'!G763&gt;69999,'Sundry Debtor'!C763,""))</f>
        <v/>
      </c>
      <c r="D757" s="34" t="str">
        <f>IF('Sundry Debtor'!D763="","",'Sundry Debtor'!D763)</f>
        <v/>
      </c>
      <c r="E757" s="34" t="str">
        <f>IF('Sundry Debtor'!F763="","",'Sundry Debtor'!F763)</f>
        <v/>
      </c>
      <c r="F757" s="98" t="str">
        <f>IF('Sundry Debtor'!I763="","",IF('Sundry Debtor'!J763="D",'Sundry Debtor'!I763,""))</f>
        <v/>
      </c>
      <c r="G757" s="98" t="str">
        <f>IF('Sundry Debtor'!I763="","",IF('Sundry Debtor'!J763="C",'Sundry Debtor'!I763,""))</f>
        <v/>
      </c>
      <c r="H757" s="34" t="str">
        <f t="shared" si="29"/>
        <v/>
      </c>
      <c r="I757" s="34" t="str">
        <f t="shared" si="30"/>
        <v/>
      </c>
      <c r="J757" s="34"/>
      <c r="K757" s="29" t="str">
        <f>IF('Sundry Debtor'!K763="","",CONCATENATE('Sundry Debtor'!K763," ",'Sundry Debtor'!O763))</f>
        <v/>
      </c>
    </row>
    <row r="758" spans="1:11" x14ac:dyDescent="0.2">
      <c r="A758" s="35" t="str">
        <f>IF('Sundry Debtor'!G764="","",'Sundry Debtor'!G764)</f>
        <v/>
      </c>
      <c r="B758" s="35" t="str">
        <f>IF('Sundry Debtor'!C764="","",IF('Sundry Debtor'!G764&lt;70000,'Sundry Debtor'!C764,""))</f>
        <v/>
      </c>
      <c r="C758" s="34" t="str">
        <f>IF('Sundry Debtor'!C764="","",IF('Sundry Debtor'!G764&gt;69999,'Sundry Debtor'!C764,""))</f>
        <v/>
      </c>
      <c r="D758" s="34" t="str">
        <f>IF('Sundry Debtor'!D764="","",'Sundry Debtor'!D764)</f>
        <v/>
      </c>
      <c r="E758" s="34" t="str">
        <f>IF('Sundry Debtor'!F764="","",'Sundry Debtor'!F764)</f>
        <v/>
      </c>
      <c r="F758" s="98" t="str">
        <f>IF('Sundry Debtor'!I764="","",IF('Sundry Debtor'!J764="D",'Sundry Debtor'!I764,""))</f>
        <v/>
      </c>
      <c r="G758" s="98" t="str">
        <f>IF('Sundry Debtor'!I764="","",IF('Sundry Debtor'!J764="C",'Sundry Debtor'!I764,""))</f>
        <v/>
      </c>
      <c r="H758" s="34" t="str">
        <f t="shared" si="29"/>
        <v/>
      </c>
      <c r="I758" s="34" t="str">
        <f t="shared" si="30"/>
        <v/>
      </c>
      <c r="J758" s="34"/>
      <c r="K758" s="29" t="str">
        <f>IF('Sundry Debtor'!K764="","",CONCATENATE('Sundry Debtor'!K764," ",'Sundry Debtor'!O764))</f>
        <v/>
      </c>
    </row>
    <row r="759" spans="1:11" x14ac:dyDescent="0.2">
      <c r="A759" s="35" t="str">
        <f>IF('Sundry Debtor'!G765="","",'Sundry Debtor'!G765)</f>
        <v/>
      </c>
      <c r="B759" s="35" t="str">
        <f>IF('Sundry Debtor'!C765="","",IF('Sundry Debtor'!G765&lt;70000,'Sundry Debtor'!C765,""))</f>
        <v/>
      </c>
      <c r="C759" s="34" t="str">
        <f>IF('Sundry Debtor'!C765="","",IF('Sundry Debtor'!G765&gt;69999,'Sundry Debtor'!C765,""))</f>
        <v/>
      </c>
      <c r="D759" s="34" t="str">
        <f>IF('Sundry Debtor'!D765="","",'Sundry Debtor'!D765)</f>
        <v/>
      </c>
      <c r="E759" s="34" t="str">
        <f>IF('Sundry Debtor'!F765="","",'Sundry Debtor'!F765)</f>
        <v/>
      </c>
      <c r="F759" s="98" t="str">
        <f>IF('Sundry Debtor'!I765="","",IF('Sundry Debtor'!J765="D",'Sundry Debtor'!I765,""))</f>
        <v/>
      </c>
      <c r="G759" s="98" t="str">
        <f>IF('Sundry Debtor'!I765="","",IF('Sundry Debtor'!J765="C",'Sundry Debtor'!I765,""))</f>
        <v/>
      </c>
      <c r="H759" s="34" t="str">
        <f t="shared" si="29"/>
        <v/>
      </c>
      <c r="I759" s="34" t="str">
        <f t="shared" si="30"/>
        <v/>
      </c>
      <c r="J759" s="34"/>
      <c r="K759" s="29" t="str">
        <f>IF('Sundry Debtor'!K765="","",CONCATENATE('Sundry Debtor'!K765," ",'Sundry Debtor'!O765))</f>
        <v/>
      </c>
    </row>
    <row r="760" spans="1:11" x14ac:dyDescent="0.2">
      <c r="A760" s="35" t="str">
        <f>IF('Sundry Debtor'!G766="","",'Sundry Debtor'!G766)</f>
        <v/>
      </c>
      <c r="B760" s="35" t="str">
        <f>IF('Sundry Debtor'!C766="","",IF('Sundry Debtor'!G766&lt;70000,'Sundry Debtor'!C766,""))</f>
        <v/>
      </c>
      <c r="C760" s="34" t="str">
        <f>IF('Sundry Debtor'!C766="","",IF('Sundry Debtor'!G766&gt;69999,'Sundry Debtor'!C766,""))</f>
        <v/>
      </c>
      <c r="D760" s="34" t="str">
        <f>IF('Sundry Debtor'!D766="","",'Sundry Debtor'!D766)</f>
        <v/>
      </c>
      <c r="E760" s="34" t="str">
        <f>IF('Sundry Debtor'!F766="","",'Sundry Debtor'!F766)</f>
        <v/>
      </c>
      <c r="F760" s="98" t="str">
        <f>IF('Sundry Debtor'!I766="","",IF('Sundry Debtor'!J766="D",'Sundry Debtor'!I766,""))</f>
        <v/>
      </c>
      <c r="G760" s="98" t="str">
        <f>IF('Sundry Debtor'!I766="","",IF('Sundry Debtor'!J766="C",'Sundry Debtor'!I766,""))</f>
        <v/>
      </c>
      <c r="H760" s="34" t="str">
        <f t="shared" si="29"/>
        <v/>
      </c>
      <c r="I760" s="34" t="str">
        <f t="shared" si="30"/>
        <v/>
      </c>
      <c r="J760" s="34"/>
      <c r="K760" s="29" t="str">
        <f>IF('Sundry Debtor'!K766="","",CONCATENATE('Sundry Debtor'!K766," ",'Sundry Debtor'!O766))</f>
        <v/>
      </c>
    </row>
    <row r="761" spans="1:11" x14ac:dyDescent="0.2">
      <c r="A761" s="35" t="str">
        <f>IF('Sundry Debtor'!G767="","",'Sundry Debtor'!G767)</f>
        <v/>
      </c>
      <c r="B761" s="35" t="str">
        <f>IF('Sundry Debtor'!C767="","",IF('Sundry Debtor'!G767&lt;70000,'Sundry Debtor'!C767,""))</f>
        <v/>
      </c>
      <c r="C761" s="34" t="str">
        <f>IF('Sundry Debtor'!C767="","",IF('Sundry Debtor'!G767&gt;69999,'Sundry Debtor'!C767,""))</f>
        <v/>
      </c>
      <c r="D761" s="34" t="str">
        <f>IF('Sundry Debtor'!D767="","",'Sundry Debtor'!D767)</f>
        <v/>
      </c>
      <c r="E761" s="34" t="str">
        <f>IF('Sundry Debtor'!F767="","",'Sundry Debtor'!F767)</f>
        <v/>
      </c>
      <c r="F761" s="98" t="str">
        <f>IF('Sundry Debtor'!I767="","",IF('Sundry Debtor'!J767="D",'Sundry Debtor'!I767,""))</f>
        <v/>
      </c>
      <c r="G761" s="98" t="str">
        <f>IF('Sundry Debtor'!I767="","",IF('Sundry Debtor'!J767="C",'Sundry Debtor'!I767,""))</f>
        <v/>
      </c>
      <c r="H761" s="34" t="str">
        <f t="shared" si="29"/>
        <v/>
      </c>
      <c r="I761" s="34" t="str">
        <f t="shared" si="30"/>
        <v/>
      </c>
      <c r="J761" s="34"/>
      <c r="K761" s="29" t="str">
        <f>IF('Sundry Debtor'!K767="","",CONCATENATE('Sundry Debtor'!K767," ",'Sundry Debtor'!O767))</f>
        <v/>
      </c>
    </row>
    <row r="762" spans="1:11" x14ac:dyDescent="0.2">
      <c r="A762" s="35" t="str">
        <f>IF('Sundry Debtor'!G768="","",'Sundry Debtor'!G768)</f>
        <v/>
      </c>
      <c r="B762" s="35" t="str">
        <f>IF('Sundry Debtor'!C768="","",IF('Sundry Debtor'!G768&lt;70000,'Sundry Debtor'!C768,""))</f>
        <v/>
      </c>
      <c r="C762" s="34" t="str">
        <f>IF('Sundry Debtor'!C768="","",IF('Sundry Debtor'!G768&gt;69999,'Sundry Debtor'!C768,""))</f>
        <v/>
      </c>
      <c r="D762" s="34" t="str">
        <f>IF('Sundry Debtor'!D768="","",'Sundry Debtor'!D768)</f>
        <v/>
      </c>
      <c r="E762" s="34" t="str">
        <f>IF('Sundry Debtor'!F768="","",'Sundry Debtor'!F768)</f>
        <v/>
      </c>
      <c r="F762" s="98" t="str">
        <f>IF('Sundry Debtor'!I768="","",IF('Sundry Debtor'!J768="D",'Sundry Debtor'!I768,""))</f>
        <v/>
      </c>
      <c r="G762" s="98" t="str">
        <f>IF('Sundry Debtor'!I768="","",IF('Sundry Debtor'!J768="C",'Sundry Debtor'!I768,""))</f>
        <v/>
      </c>
      <c r="H762" s="34" t="str">
        <f t="shared" si="29"/>
        <v/>
      </c>
      <c r="I762" s="34" t="str">
        <f t="shared" si="30"/>
        <v/>
      </c>
      <c r="J762" s="34"/>
      <c r="K762" s="29" t="str">
        <f>IF('Sundry Debtor'!K768="","",CONCATENATE('Sundry Debtor'!K768," ",'Sundry Debtor'!O768))</f>
        <v/>
      </c>
    </row>
    <row r="763" spans="1:11" x14ac:dyDescent="0.2">
      <c r="A763" s="35" t="str">
        <f>IF('Sundry Debtor'!G769="","",'Sundry Debtor'!G769)</f>
        <v/>
      </c>
      <c r="B763" s="35" t="str">
        <f>IF('Sundry Debtor'!C769="","",IF('Sundry Debtor'!G769&lt;70000,'Sundry Debtor'!C769,""))</f>
        <v/>
      </c>
      <c r="C763" s="34" t="str">
        <f>IF('Sundry Debtor'!C769="","",IF('Sundry Debtor'!G769&gt;69999,'Sundry Debtor'!C769,""))</f>
        <v/>
      </c>
      <c r="D763" s="34" t="str">
        <f>IF('Sundry Debtor'!D769="","",'Sundry Debtor'!D769)</f>
        <v/>
      </c>
      <c r="E763" s="34" t="str">
        <f>IF('Sundry Debtor'!F769="","",'Sundry Debtor'!F769)</f>
        <v/>
      </c>
      <c r="F763" s="98" t="str">
        <f>IF('Sundry Debtor'!I769="","",IF('Sundry Debtor'!J769="D",'Sundry Debtor'!I769,""))</f>
        <v/>
      </c>
      <c r="G763" s="98" t="str">
        <f>IF('Sundry Debtor'!I769="","",IF('Sundry Debtor'!J769="C",'Sundry Debtor'!I769,""))</f>
        <v/>
      </c>
      <c r="H763" s="34" t="str">
        <f t="shared" si="29"/>
        <v/>
      </c>
      <c r="I763" s="34" t="str">
        <f t="shared" si="30"/>
        <v/>
      </c>
      <c r="J763" s="34"/>
      <c r="K763" s="29" t="str">
        <f>IF('Sundry Debtor'!K769="","",CONCATENATE('Sundry Debtor'!K769," ",'Sundry Debtor'!O769))</f>
        <v/>
      </c>
    </row>
    <row r="764" spans="1:11" x14ac:dyDescent="0.2">
      <c r="A764" s="35" t="str">
        <f>IF('Sundry Debtor'!G770="","",'Sundry Debtor'!G770)</f>
        <v/>
      </c>
      <c r="B764" s="35" t="str">
        <f>IF('Sundry Debtor'!C770="","",IF('Sundry Debtor'!G770&lt;70000,'Sundry Debtor'!C770,""))</f>
        <v/>
      </c>
      <c r="C764" s="34" t="str">
        <f>IF('Sundry Debtor'!C770="","",IF('Sundry Debtor'!G770&gt;69999,'Sundry Debtor'!C770,""))</f>
        <v/>
      </c>
      <c r="D764" s="34" t="str">
        <f>IF('Sundry Debtor'!D770="","",'Sundry Debtor'!D770)</f>
        <v/>
      </c>
      <c r="E764" s="34" t="str">
        <f>IF('Sundry Debtor'!F770="","",'Sundry Debtor'!F770)</f>
        <v/>
      </c>
      <c r="F764" s="98" t="str">
        <f>IF('Sundry Debtor'!I770="","",IF('Sundry Debtor'!J770="D",'Sundry Debtor'!I770,""))</f>
        <v/>
      </c>
      <c r="G764" s="98" t="str">
        <f>IF('Sundry Debtor'!I770="","",IF('Sundry Debtor'!J770="C",'Sundry Debtor'!I770,""))</f>
        <v/>
      </c>
      <c r="H764" s="34" t="str">
        <f t="shared" si="29"/>
        <v/>
      </c>
      <c r="I764" s="34" t="str">
        <f t="shared" si="30"/>
        <v/>
      </c>
      <c r="J764" s="34"/>
      <c r="K764" s="29" t="str">
        <f>IF('Sundry Debtor'!K770="","",CONCATENATE('Sundry Debtor'!K770," ",'Sundry Debtor'!O770))</f>
        <v/>
      </c>
    </row>
    <row r="765" spans="1:11" x14ac:dyDescent="0.2">
      <c r="A765" s="35" t="str">
        <f>IF('Sundry Debtor'!G771="","",'Sundry Debtor'!G771)</f>
        <v/>
      </c>
      <c r="B765" s="35" t="str">
        <f>IF('Sundry Debtor'!C771="","",IF('Sundry Debtor'!G771&lt;70000,'Sundry Debtor'!C771,""))</f>
        <v/>
      </c>
      <c r="C765" s="34" t="str">
        <f>IF('Sundry Debtor'!C771="","",IF('Sundry Debtor'!G771&gt;69999,'Sundry Debtor'!C771,""))</f>
        <v/>
      </c>
      <c r="D765" s="34" t="str">
        <f>IF('Sundry Debtor'!D771="","",'Sundry Debtor'!D771)</f>
        <v/>
      </c>
      <c r="E765" s="34" t="str">
        <f>IF('Sundry Debtor'!F771="","",'Sundry Debtor'!F771)</f>
        <v/>
      </c>
      <c r="F765" s="98" t="str">
        <f>IF('Sundry Debtor'!I771="","",IF('Sundry Debtor'!J771="D",'Sundry Debtor'!I771,""))</f>
        <v/>
      </c>
      <c r="G765" s="98" t="str">
        <f>IF('Sundry Debtor'!I771="","",IF('Sundry Debtor'!J771="C",'Sundry Debtor'!I771,""))</f>
        <v/>
      </c>
      <c r="H765" s="34" t="str">
        <f t="shared" si="29"/>
        <v/>
      </c>
      <c r="I765" s="34" t="str">
        <f t="shared" si="30"/>
        <v/>
      </c>
      <c r="J765" s="34"/>
      <c r="K765" s="29" t="str">
        <f>IF('Sundry Debtor'!K771="","",CONCATENATE('Sundry Debtor'!K771," ",'Sundry Debtor'!O771))</f>
        <v/>
      </c>
    </row>
    <row r="766" spans="1:11" x14ac:dyDescent="0.2">
      <c r="A766" s="35" t="str">
        <f>IF('Sundry Debtor'!G772="","",'Sundry Debtor'!G772)</f>
        <v/>
      </c>
      <c r="B766" s="35" t="str">
        <f>IF('Sundry Debtor'!C772="","",IF('Sundry Debtor'!G772&lt;70000,'Sundry Debtor'!C772,""))</f>
        <v/>
      </c>
      <c r="C766" s="34" t="str">
        <f>IF('Sundry Debtor'!C772="","",IF('Sundry Debtor'!G772&gt;69999,'Sundry Debtor'!C772,""))</f>
        <v/>
      </c>
      <c r="D766" s="34" t="str">
        <f>IF('Sundry Debtor'!D772="","",'Sundry Debtor'!D772)</f>
        <v/>
      </c>
      <c r="E766" s="34" t="str">
        <f>IF('Sundry Debtor'!F772="","",'Sundry Debtor'!F772)</f>
        <v/>
      </c>
      <c r="F766" s="98" t="str">
        <f>IF('Sundry Debtor'!I772="","",IF('Sundry Debtor'!J772="D",'Sundry Debtor'!I772,""))</f>
        <v/>
      </c>
      <c r="G766" s="98" t="str">
        <f>IF('Sundry Debtor'!I772="","",IF('Sundry Debtor'!J772="C",'Sundry Debtor'!I772,""))</f>
        <v/>
      </c>
      <c r="H766" s="34" t="str">
        <f t="shared" si="29"/>
        <v/>
      </c>
      <c r="I766" s="34" t="str">
        <f t="shared" si="30"/>
        <v/>
      </c>
      <c r="J766" s="34"/>
      <c r="K766" s="29" t="str">
        <f>IF('Sundry Debtor'!K772="","",CONCATENATE('Sundry Debtor'!K772," ",'Sundry Debtor'!O772))</f>
        <v/>
      </c>
    </row>
    <row r="767" spans="1:11" x14ac:dyDescent="0.2">
      <c r="A767" s="35" t="str">
        <f>IF('Sundry Debtor'!G773="","",'Sundry Debtor'!G773)</f>
        <v/>
      </c>
      <c r="B767" s="35" t="str">
        <f>IF('Sundry Debtor'!C773="","",IF('Sundry Debtor'!G773&lt;70000,'Sundry Debtor'!C773,""))</f>
        <v/>
      </c>
      <c r="C767" s="34" t="str">
        <f>IF('Sundry Debtor'!C773="","",IF('Sundry Debtor'!G773&gt;69999,'Sundry Debtor'!C773,""))</f>
        <v/>
      </c>
      <c r="D767" s="34" t="str">
        <f>IF('Sundry Debtor'!D773="","",'Sundry Debtor'!D773)</f>
        <v/>
      </c>
      <c r="E767" s="34" t="str">
        <f>IF('Sundry Debtor'!F773="","",'Sundry Debtor'!F773)</f>
        <v/>
      </c>
      <c r="F767" s="98" t="str">
        <f>IF('Sundry Debtor'!I773="","",IF('Sundry Debtor'!J773="D",'Sundry Debtor'!I773,""))</f>
        <v/>
      </c>
      <c r="G767" s="98" t="str">
        <f>IF('Sundry Debtor'!I773="","",IF('Sundry Debtor'!J773="C",'Sundry Debtor'!I773,""))</f>
        <v/>
      </c>
      <c r="H767" s="34" t="str">
        <f t="shared" si="29"/>
        <v/>
      </c>
      <c r="I767" s="34" t="str">
        <f t="shared" si="30"/>
        <v/>
      </c>
      <c r="J767" s="34"/>
      <c r="K767" s="29" t="str">
        <f>IF('Sundry Debtor'!K773="","",CONCATENATE('Sundry Debtor'!K773," ",'Sundry Debtor'!O773))</f>
        <v/>
      </c>
    </row>
    <row r="768" spans="1:11" x14ac:dyDescent="0.2">
      <c r="A768" s="35" t="str">
        <f>IF('Sundry Debtor'!G774="","",'Sundry Debtor'!G774)</f>
        <v/>
      </c>
      <c r="B768" s="35" t="str">
        <f>IF('Sundry Debtor'!C774="","",IF('Sundry Debtor'!G774&lt;70000,'Sundry Debtor'!C774,""))</f>
        <v/>
      </c>
      <c r="C768" s="34" t="str">
        <f>IF('Sundry Debtor'!C774="","",IF('Sundry Debtor'!G774&gt;69999,'Sundry Debtor'!C774,""))</f>
        <v/>
      </c>
      <c r="D768" s="34" t="str">
        <f>IF('Sundry Debtor'!D774="","",'Sundry Debtor'!D774)</f>
        <v/>
      </c>
      <c r="E768" s="34" t="str">
        <f>IF('Sundry Debtor'!F774="","",'Sundry Debtor'!F774)</f>
        <v/>
      </c>
      <c r="F768" s="98" t="str">
        <f>IF('Sundry Debtor'!I774="","",IF('Sundry Debtor'!J774="D",'Sundry Debtor'!I774,""))</f>
        <v/>
      </c>
      <c r="G768" s="98" t="str">
        <f>IF('Sundry Debtor'!I774="","",IF('Sundry Debtor'!J774="C",'Sundry Debtor'!I774,""))</f>
        <v/>
      </c>
      <c r="H768" s="34" t="str">
        <f t="shared" si="29"/>
        <v/>
      </c>
      <c r="I768" s="34" t="str">
        <f t="shared" si="30"/>
        <v/>
      </c>
      <c r="J768" s="34"/>
      <c r="K768" s="29" t="str">
        <f>IF('Sundry Debtor'!K774="","",CONCATENATE('Sundry Debtor'!K774," ",'Sundry Debtor'!O774))</f>
        <v/>
      </c>
    </row>
    <row r="769" spans="1:11" x14ac:dyDescent="0.2">
      <c r="A769" s="35" t="str">
        <f>IF('Sundry Debtor'!G775="","",'Sundry Debtor'!G775)</f>
        <v/>
      </c>
      <c r="B769" s="35" t="str">
        <f>IF('Sundry Debtor'!C775="","",IF('Sundry Debtor'!G775&lt;70000,'Sundry Debtor'!C775,""))</f>
        <v/>
      </c>
      <c r="C769" s="34" t="str">
        <f>IF('Sundry Debtor'!C775="","",IF('Sundry Debtor'!G775&gt;69999,'Sundry Debtor'!C775,""))</f>
        <v/>
      </c>
      <c r="D769" s="34" t="str">
        <f>IF('Sundry Debtor'!D775="","",'Sundry Debtor'!D775)</f>
        <v/>
      </c>
      <c r="E769" s="34" t="str">
        <f>IF('Sundry Debtor'!F775="","",'Sundry Debtor'!F775)</f>
        <v/>
      </c>
      <c r="F769" s="98" t="str">
        <f>IF('Sundry Debtor'!I775="","",IF('Sundry Debtor'!J775="D",'Sundry Debtor'!I775,""))</f>
        <v/>
      </c>
      <c r="G769" s="98" t="str">
        <f>IF('Sundry Debtor'!I775="","",IF('Sundry Debtor'!J775="C",'Sundry Debtor'!I775,""))</f>
        <v/>
      </c>
      <c r="H769" s="34" t="str">
        <f t="shared" si="29"/>
        <v/>
      </c>
      <c r="I769" s="34" t="str">
        <f t="shared" si="30"/>
        <v/>
      </c>
      <c r="J769" s="34"/>
      <c r="K769" s="29" t="str">
        <f>IF('Sundry Debtor'!K775="","",CONCATENATE('Sundry Debtor'!K775," ",'Sundry Debtor'!O775))</f>
        <v/>
      </c>
    </row>
    <row r="770" spans="1:11" x14ac:dyDescent="0.2">
      <c r="A770" s="35" t="str">
        <f>IF('Sundry Debtor'!G776="","",'Sundry Debtor'!G776)</f>
        <v/>
      </c>
      <c r="B770" s="35" t="str">
        <f>IF('Sundry Debtor'!C776="","",IF('Sundry Debtor'!G776&lt;70000,'Sundry Debtor'!C776,""))</f>
        <v/>
      </c>
      <c r="C770" s="34" t="str">
        <f>IF('Sundry Debtor'!C776="","",IF('Sundry Debtor'!G776&gt;69999,'Sundry Debtor'!C776,""))</f>
        <v/>
      </c>
      <c r="D770" s="34" t="str">
        <f>IF('Sundry Debtor'!D776="","",'Sundry Debtor'!D776)</f>
        <v/>
      </c>
      <c r="E770" s="34" t="str">
        <f>IF('Sundry Debtor'!F776="","",'Sundry Debtor'!F776)</f>
        <v/>
      </c>
      <c r="F770" s="98" t="str">
        <f>IF('Sundry Debtor'!I776="","",IF('Sundry Debtor'!J776="D",'Sundry Debtor'!I776,""))</f>
        <v/>
      </c>
      <c r="G770" s="98" t="str">
        <f>IF('Sundry Debtor'!I776="","",IF('Sundry Debtor'!J776="C",'Sundry Debtor'!I776,""))</f>
        <v/>
      </c>
      <c r="H770" s="34" t="str">
        <f t="shared" si="29"/>
        <v/>
      </c>
      <c r="I770" s="34" t="str">
        <f t="shared" si="30"/>
        <v/>
      </c>
      <c r="J770" s="34"/>
      <c r="K770" s="29" t="str">
        <f>IF('Sundry Debtor'!K776="","",CONCATENATE('Sundry Debtor'!K776," ",'Sundry Debtor'!O776))</f>
        <v/>
      </c>
    </row>
    <row r="771" spans="1:11" x14ac:dyDescent="0.2">
      <c r="A771" s="35" t="str">
        <f>IF('Sundry Debtor'!G777="","",'Sundry Debtor'!G777)</f>
        <v/>
      </c>
      <c r="B771" s="35" t="str">
        <f>IF('Sundry Debtor'!C777="","",IF('Sundry Debtor'!G777&lt;70000,'Sundry Debtor'!C777,""))</f>
        <v/>
      </c>
      <c r="C771" s="34" t="str">
        <f>IF('Sundry Debtor'!C777="","",IF('Sundry Debtor'!G777&gt;69999,'Sundry Debtor'!C777,""))</f>
        <v/>
      </c>
      <c r="D771" s="34" t="str">
        <f>IF('Sundry Debtor'!D777="","",'Sundry Debtor'!D777)</f>
        <v/>
      </c>
      <c r="E771" s="34" t="str">
        <f>IF('Sundry Debtor'!F777="","",'Sundry Debtor'!F777)</f>
        <v/>
      </c>
      <c r="F771" s="98" t="str">
        <f>IF('Sundry Debtor'!I777="","",IF('Sundry Debtor'!J777="D",'Sundry Debtor'!I777,""))</f>
        <v/>
      </c>
      <c r="G771" s="98" t="str">
        <f>IF('Sundry Debtor'!I777="","",IF('Sundry Debtor'!J777="C",'Sundry Debtor'!I777,""))</f>
        <v/>
      </c>
      <c r="H771" s="34" t="str">
        <f t="shared" si="29"/>
        <v/>
      </c>
      <c r="I771" s="34" t="str">
        <f t="shared" si="30"/>
        <v/>
      </c>
      <c r="J771" s="34"/>
      <c r="K771" s="29" t="str">
        <f>IF('Sundry Debtor'!K777="","",CONCATENATE('Sundry Debtor'!K777," ",'Sundry Debtor'!O777))</f>
        <v/>
      </c>
    </row>
    <row r="772" spans="1:11" x14ac:dyDescent="0.2">
      <c r="A772" s="35" t="str">
        <f>IF('Sundry Debtor'!G778="","",'Sundry Debtor'!G778)</f>
        <v/>
      </c>
      <c r="B772" s="35" t="str">
        <f>IF('Sundry Debtor'!C778="","",IF('Sundry Debtor'!G778&lt;70000,'Sundry Debtor'!C778,""))</f>
        <v/>
      </c>
      <c r="C772" s="34" t="str">
        <f>IF('Sundry Debtor'!C778="","",IF('Sundry Debtor'!G778&gt;69999,'Sundry Debtor'!C778,""))</f>
        <v/>
      </c>
      <c r="D772" s="34" t="str">
        <f>IF('Sundry Debtor'!D778="","",'Sundry Debtor'!D778)</f>
        <v/>
      </c>
      <c r="E772" s="34" t="str">
        <f>IF('Sundry Debtor'!F778="","",'Sundry Debtor'!F778)</f>
        <v/>
      </c>
      <c r="F772" s="98" t="str">
        <f>IF('Sundry Debtor'!I778="","",IF('Sundry Debtor'!J778="D",'Sundry Debtor'!I778,""))</f>
        <v/>
      </c>
      <c r="G772" s="98" t="str">
        <f>IF('Sundry Debtor'!I778="","",IF('Sundry Debtor'!J778="C",'Sundry Debtor'!I778,""))</f>
        <v/>
      </c>
      <c r="H772" s="34" t="str">
        <f t="shared" si="29"/>
        <v/>
      </c>
      <c r="I772" s="34" t="str">
        <f t="shared" si="30"/>
        <v/>
      </c>
      <c r="J772" s="34"/>
      <c r="K772" s="29" t="str">
        <f>IF('Sundry Debtor'!K778="","",CONCATENATE('Sundry Debtor'!K778," ",'Sundry Debtor'!O778))</f>
        <v/>
      </c>
    </row>
    <row r="773" spans="1:11" x14ac:dyDescent="0.2">
      <c r="A773" s="35" t="str">
        <f>IF('Sundry Debtor'!G779="","",'Sundry Debtor'!G779)</f>
        <v/>
      </c>
      <c r="B773" s="35" t="str">
        <f>IF('Sundry Debtor'!C779="","",IF('Sundry Debtor'!G779&lt;70000,'Sundry Debtor'!C779,""))</f>
        <v/>
      </c>
      <c r="C773" s="34" t="str">
        <f>IF('Sundry Debtor'!C779="","",IF('Sundry Debtor'!G779&gt;69999,'Sundry Debtor'!C779,""))</f>
        <v/>
      </c>
      <c r="D773" s="34" t="str">
        <f>IF('Sundry Debtor'!D779="","",'Sundry Debtor'!D779)</f>
        <v/>
      </c>
      <c r="E773" s="34" t="str">
        <f>IF('Sundry Debtor'!F779="","",'Sundry Debtor'!F779)</f>
        <v/>
      </c>
      <c r="F773" s="98" t="str">
        <f>IF('Sundry Debtor'!I779="","",IF('Sundry Debtor'!J779="D",'Sundry Debtor'!I779,""))</f>
        <v/>
      </c>
      <c r="G773" s="98" t="str">
        <f>IF('Sundry Debtor'!I779="","",IF('Sundry Debtor'!J779="C",'Sundry Debtor'!I779,""))</f>
        <v/>
      </c>
      <c r="H773" s="34" t="str">
        <f t="shared" si="29"/>
        <v/>
      </c>
      <c r="I773" s="34" t="str">
        <f t="shared" si="30"/>
        <v/>
      </c>
      <c r="J773" s="34"/>
      <c r="K773" s="29" t="str">
        <f>IF('Sundry Debtor'!K779="","",CONCATENATE('Sundry Debtor'!K779," ",'Sundry Debtor'!O779))</f>
        <v/>
      </c>
    </row>
    <row r="774" spans="1:11" x14ac:dyDescent="0.2">
      <c r="A774" s="35" t="str">
        <f>IF('Sundry Debtor'!G780="","",'Sundry Debtor'!G780)</f>
        <v/>
      </c>
      <c r="B774" s="35" t="str">
        <f>IF('Sundry Debtor'!C780="","",IF('Sundry Debtor'!G780&lt;70000,'Sundry Debtor'!C780,""))</f>
        <v/>
      </c>
      <c r="C774" s="34" t="str">
        <f>IF('Sundry Debtor'!C780="","",IF('Sundry Debtor'!G780&gt;69999,'Sundry Debtor'!C780,""))</f>
        <v/>
      </c>
      <c r="D774" s="34" t="str">
        <f>IF('Sundry Debtor'!D780="","",'Sundry Debtor'!D780)</f>
        <v/>
      </c>
      <c r="E774" s="34" t="str">
        <f>IF('Sundry Debtor'!F780="","",'Sundry Debtor'!F780)</f>
        <v/>
      </c>
      <c r="F774" s="98" t="str">
        <f>IF('Sundry Debtor'!I780="","",IF('Sundry Debtor'!J780="D",'Sundry Debtor'!I780,""))</f>
        <v/>
      </c>
      <c r="G774" s="98" t="str">
        <f>IF('Sundry Debtor'!I780="","",IF('Sundry Debtor'!J780="C",'Sundry Debtor'!I780,""))</f>
        <v/>
      </c>
      <c r="H774" s="34" t="str">
        <f t="shared" si="29"/>
        <v/>
      </c>
      <c r="I774" s="34" t="str">
        <f t="shared" si="30"/>
        <v/>
      </c>
      <c r="J774" s="34"/>
      <c r="K774" s="29" t="str">
        <f>IF('Sundry Debtor'!K780="","",CONCATENATE('Sundry Debtor'!K780," ",'Sundry Debtor'!O780))</f>
        <v/>
      </c>
    </row>
    <row r="775" spans="1:11" x14ac:dyDescent="0.2">
      <c r="A775" s="35" t="str">
        <f>IF('Sundry Debtor'!G781="","",'Sundry Debtor'!G781)</f>
        <v/>
      </c>
      <c r="B775" s="35" t="str">
        <f>IF('Sundry Debtor'!C781="","",IF('Sundry Debtor'!G781&lt;70000,'Sundry Debtor'!C781,""))</f>
        <v/>
      </c>
      <c r="C775" s="34" t="str">
        <f>IF('Sundry Debtor'!C781="","",IF('Sundry Debtor'!G781&gt;69999,'Sundry Debtor'!C781,""))</f>
        <v/>
      </c>
      <c r="D775" s="34" t="str">
        <f>IF('Sundry Debtor'!D781="","",'Sundry Debtor'!D781)</f>
        <v/>
      </c>
      <c r="E775" s="34" t="str">
        <f>IF('Sundry Debtor'!F781="","",'Sundry Debtor'!F781)</f>
        <v/>
      </c>
      <c r="F775" s="98" t="str">
        <f>IF('Sundry Debtor'!I781="","",IF('Sundry Debtor'!J781="D",'Sundry Debtor'!I781,""))</f>
        <v/>
      </c>
      <c r="G775" s="98" t="str">
        <f>IF('Sundry Debtor'!I781="","",IF('Sundry Debtor'!J781="C",'Sundry Debtor'!I781,""))</f>
        <v/>
      </c>
      <c r="H775" s="34" t="str">
        <f t="shared" si="29"/>
        <v/>
      </c>
      <c r="I775" s="34" t="str">
        <f t="shared" si="30"/>
        <v/>
      </c>
      <c r="J775" s="34"/>
      <c r="K775" s="29" t="str">
        <f>IF('Sundry Debtor'!K781="","",CONCATENATE('Sundry Debtor'!K781," ",'Sundry Debtor'!O781))</f>
        <v/>
      </c>
    </row>
    <row r="776" spans="1:11" x14ac:dyDescent="0.2">
      <c r="A776" s="35" t="str">
        <f>IF('Sundry Debtor'!G782="","",'Sundry Debtor'!G782)</f>
        <v/>
      </c>
      <c r="B776" s="35" t="str">
        <f>IF('Sundry Debtor'!C782="","",IF('Sundry Debtor'!G782&lt;70000,'Sundry Debtor'!C782,""))</f>
        <v/>
      </c>
      <c r="C776" s="34" t="str">
        <f>IF('Sundry Debtor'!C782="","",IF('Sundry Debtor'!G782&gt;69999,'Sundry Debtor'!C782,""))</f>
        <v/>
      </c>
      <c r="D776" s="34" t="str">
        <f>IF('Sundry Debtor'!D782="","",'Sundry Debtor'!D782)</f>
        <v/>
      </c>
      <c r="E776" s="34" t="str">
        <f>IF('Sundry Debtor'!F782="","",'Sundry Debtor'!F782)</f>
        <v/>
      </c>
      <c r="F776" s="98" t="str">
        <f>IF('Sundry Debtor'!I782="","",IF('Sundry Debtor'!J782="D",'Sundry Debtor'!I782,""))</f>
        <v/>
      </c>
      <c r="G776" s="98" t="str">
        <f>IF('Sundry Debtor'!I782="","",IF('Sundry Debtor'!J782="C",'Sundry Debtor'!I782,""))</f>
        <v/>
      </c>
      <c r="H776" s="34" t="str">
        <f t="shared" si="29"/>
        <v/>
      </c>
      <c r="I776" s="34" t="str">
        <f t="shared" si="30"/>
        <v/>
      </c>
      <c r="J776" s="34"/>
      <c r="K776" s="29" t="str">
        <f>IF('Sundry Debtor'!K782="","",CONCATENATE('Sundry Debtor'!K782," ",'Sundry Debtor'!O782))</f>
        <v/>
      </c>
    </row>
    <row r="777" spans="1:11" x14ac:dyDescent="0.2">
      <c r="A777" s="35" t="str">
        <f>IF('Sundry Debtor'!G783="","",'Sundry Debtor'!G783)</f>
        <v/>
      </c>
      <c r="B777" s="35" t="str">
        <f>IF('Sundry Debtor'!C783="","",IF('Sundry Debtor'!G783&lt;70000,'Sundry Debtor'!C783,""))</f>
        <v/>
      </c>
      <c r="C777" s="34" t="str">
        <f>IF('Sundry Debtor'!C783="","",IF('Sundry Debtor'!G783&gt;69999,'Sundry Debtor'!C783,""))</f>
        <v/>
      </c>
      <c r="D777" s="34" t="str">
        <f>IF('Sundry Debtor'!D783="","",'Sundry Debtor'!D783)</f>
        <v/>
      </c>
      <c r="E777" s="34" t="str">
        <f>IF('Sundry Debtor'!F783="","",'Sundry Debtor'!F783)</f>
        <v/>
      </c>
      <c r="F777" s="98" t="str">
        <f>IF('Sundry Debtor'!I783="","",IF('Sundry Debtor'!J783="D",'Sundry Debtor'!I783,""))</f>
        <v/>
      </c>
      <c r="G777" s="98" t="str">
        <f>IF('Sundry Debtor'!I783="","",IF('Sundry Debtor'!J783="C",'Sundry Debtor'!I783,""))</f>
        <v/>
      </c>
      <c r="H777" s="34" t="str">
        <f t="shared" si="29"/>
        <v/>
      </c>
      <c r="I777" s="34" t="str">
        <f t="shared" si="30"/>
        <v/>
      </c>
      <c r="J777" s="34"/>
      <c r="K777" s="29" t="str">
        <f>IF('Sundry Debtor'!K783="","",CONCATENATE('Sundry Debtor'!K783," ",'Sundry Debtor'!O783))</f>
        <v/>
      </c>
    </row>
    <row r="778" spans="1:11" x14ac:dyDescent="0.2">
      <c r="A778" s="35" t="str">
        <f>IF('Sundry Debtor'!G784="","",'Sundry Debtor'!G784)</f>
        <v/>
      </c>
      <c r="B778" s="35" t="str">
        <f>IF('Sundry Debtor'!C784="","",IF('Sundry Debtor'!G784&lt;70000,'Sundry Debtor'!C784,""))</f>
        <v/>
      </c>
      <c r="C778" s="34" t="str">
        <f>IF('Sundry Debtor'!C784="","",IF('Sundry Debtor'!G784&gt;69999,'Sundry Debtor'!C784,""))</f>
        <v/>
      </c>
      <c r="D778" s="34" t="str">
        <f>IF('Sundry Debtor'!D784="","",'Sundry Debtor'!D784)</f>
        <v/>
      </c>
      <c r="E778" s="34" t="str">
        <f>IF('Sundry Debtor'!F784="","",'Sundry Debtor'!F784)</f>
        <v/>
      </c>
      <c r="F778" s="98" t="str">
        <f>IF('Sundry Debtor'!I784="","",IF('Sundry Debtor'!J784="D",'Sundry Debtor'!I784,""))</f>
        <v/>
      </c>
      <c r="G778" s="98" t="str">
        <f>IF('Sundry Debtor'!I784="","",IF('Sundry Debtor'!J784="C",'Sundry Debtor'!I784,""))</f>
        <v/>
      </c>
      <c r="H778" s="34" t="str">
        <f t="shared" si="29"/>
        <v/>
      </c>
      <c r="I778" s="34" t="str">
        <f t="shared" si="30"/>
        <v/>
      </c>
      <c r="J778" s="34"/>
      <c r="K778" s="29" t="str">
        <f>IF('Sundry Debtor'!K784="","",CONCATENATE('Sundry Debtor'!K784," ",'Sundry Debtor'!O784))</f>
        <v/>
      </c>
    </row>
    <row r="779" spans="1:11" x14ac:dyDescent="0.2">
      <c r="A779" s="35" t="str">
        <f>IF('Sundry Debtor'!G785="","",'Sundry Debtor'!G785)</f>
        <v/>
      </c>
      <c r="B779" s="35" t="str">
        <f>IF('Sundry Debtor'!C785="","",IF('Sundry Debtor'!G785&lt;70000,'Sundry Debtor'!C785,""))</f>
        <v/>
      </c>
      <c r="C779" s="34" t="str">
        <f>IF('Sundry Debtor'!C785="","",IF('Sundry Debtor'!G785&gt;69999,'Sundry Debtor'!C785,""))</f>
        <v/>
      </c>
      <c r="D779" s="34" t="str">
        <f>IF('Sundry Debtor'!D785="","",'Sundry Debtor'!D785)</f>
        <v/>
      </c>
      <c r="E779" s="34" t="str">
        <f>IF('Sundry Debtor'!F785="","",'Sundry Debtor'!F785)</f>
        <v/>
      </c>
      <c r="F779" s="98" t="str">
        <f>IF('Sundry Debtor'!I785="","",IF('Sundry Debtor'!J785="D",'Sundry Debtor'!I785,""))</f>
        <v/>
      </c>
      <c r="G779" s="98" t="str">
        <f>IF('Sundry Debtor'!I785="","",IF('Sundry Debtor'!J785="C",'Sundry Debtor'!I785,""))</f>
        <v/>
      </c>
      <c r="H779" s="34" t="str">
        <f t="shared" si="29"/>
        <v/>
      </c>
      <c r="I779" s="34" t="str">
        <f t="shared" si="30"/>
        <v/>
      </c>
      <c r="J779" s="34"/>
      <c r="K779" s="29" t="str">
        <f>IF('Sundry Debtor'!K785="","",CONCATENATE('Sundry Debtor'!K785," ",'Sundry Debtor'!O785))</f>
        <v/>
      </c>
    </row>
    <row r="780" spans="1:11" x14ac:dyDescent="0.2">
      <c r="A780" s="35" t="str">
        <f>IF('Sundry Debtor'!G786="","",'Sundry Debtor'!G786)</f>
        <v/>
      </c>
      <c r="B780" s="35" t="str">
        <f>IF('Sundry Debtor'!C786="","",IF('Sundry Debtor'!G786&lt;70000,'Sundry Debtor'!C786,""))</f>
        <v/>
      </c>
      <c r="C780" s="34" t="str">
        <f>IF('Sundry Debtor'!C786="","",IF('Sundry Debtor'!G786&gt;69999,'Sundry Debtor'!C786,""))</f>
        <v/>
      </c>
      <c r="D780" s="34" t="str">
        <f>IF('Sundry Debtor'!D786="","",'Sundry Debtor'!D786)</f>
        <v/>
      </c>
      <c r="E780" s="34" t="str">
        <f>IF('Sundry Debtor'!F786="","",'Sundry Debtor'!F786)</f>
        <v/>
      </c>
      <c r="F780" s="98" t="str">
        <f>IF('Sundry Debtor'!I786="","",IF('Sundry Debtor'!J786="D",'Sundry Debtor'!I786,""))</f>
        <v/>
      </c>
      <c r="G780" s="98" t="str">
        <f>IF('Sundry Debtor'!I786="","",IF('Sundry Debtor'!J786="C",'Sundry Debtor'!I786,""))</f>
        <v/>
      </c>
      <c r="H780" s="34" t="str">
        <f t="shared" si="29"/>
        <v/>
      </c>
      <c r="I780" s="34" t="str">
        <f t="shared" si="30"/>
        <v/>
      </c>
      <c r="J780" s="34"/>
      <c r="K780" s="29" t="str">
        <f>IF('Sundry Debtor'!K786="","",CONCATENATE('Sundry Debtor'!K786," ",'Sundry Debtor'!O786))</f>
        <v/>
      </c>
    </row>
    <row r="781" spans="1:11" x14ac:dyDescent="0.2">
      <c r="A781" s="35" t="str">
        <f>IF('Sundry Debtor'!G787="","",'Sundry Debtor'!G787)</f>
        <v/>
      </c>
      <c r="B781" s="35" t="str">
        <f>IF('Sundry Debtor'!C787="","",IF('Sundry Debtor'!G787&lt;70000,'Sundry Debtor'!C787,""))</f>
        <v/>
      </c>
      <c r="C781" s="34" t="str">
        <f>IF('Sundry Debtor'!C787="","",IF('Sundry Debtor'!G787&gt;69999,'Sundry Debtor'!C787,""))</f>
        <v/>
      </c>
      <c r="D781" s="34" t="str">
        <f>IF('Sundry Debtor'!D787="","",'Sundry Debtor'!D787)</f>
        <v/>
      </c>
      <c r="E781" s="34" t="str">
        <f>IF('Sundry Debtor'!F787="","",'Sundry Debtor'!F787)</f>
        <v/>
      </c>
      <c r="F781" s="98" t="str">
        <f>IF('Sundry Debtor'!I787="","",IF('Sundry Debtor'!J787="D",'Sundry Debtor'!I787,""))</f>
        <v/>
      </c>
      <c r="G781" s="98" t="str">
        <f>IF('Sundry Debtor'!I787="","",IF('Sundry Debtor'!J787="C",'Sundry Debtor'!I787,""))</f>
        <v/>
      </c>
      <c r="H781" s="34" t="str">
        <f t="shared" si="29"/>
        <v/>
      </c>
      <c r="I781" s="34" t="str">
        <f t="shared" si="30"/>
        <v/>
      </c>
      <c r="J781" s="34"/>
      <c r="K781" s="29" t="str">
        <f>IF('Sundry Debtor'!K787="","",CONCATENATE('Sundry Debtor'!K787," ",'Sundry Debtor'!O787))</f>
        <v/>
      </c>
    </row>
    <row r="782" spans="1:11" x14ac:dyDescent="0.2">
      <c r="A782" s="35" t="str">
        <f>IF('Sundry Debtor'!G788="","",'Sundry Debtor'!G788)</f>
        <v/>
      </c>
      <c r="B782" s="35" t="str">
        <f>IF('Sundry Debtor'!C788="","",IF('Sundry Debtor'!G788&lt;70000,'Sundry Debtor'!C788,""))</f>
        <v/>
      </c>
      <c r="C782" s="34" t="str">
        <f>IF('Sundry Debtor'!C788="","",IF('Sundry Debtor'!G788&gt;69999,'Sundry Debtor'!C788,""))</f>
        <v/>
      </c>
      <c r="D782" s="34" t="str">
        <f>IF('Sundry Debtor'!D788="","",'Sundry Debtor'!D788)</f>
        <v/>
      </c>
      <c r="E782" s="34" t="str">
        <f>IF('Sundry Debtor'!F788="","",'Sundry Debtor'!F788)</f>
        <v/>
      </c>
      <c r="F782" s="98" t="str">
        <f>IF('Sundry Debtor'!I788="","",IF('Sundry Debtor'!J788="D",'Sundry Debtor'!I788,""))</f>
        <v/>
      </c>
      <c r="G782" s="98" t="str">
        <f>IF('Sundry Debtor'!I788="","",IF('Sundry Debtor'!J788="C",'Sundry Debtor'!I788,""))</f>
        <v/>
      </c>
      <c r="H782" s="34" t="str">
        <f t="shared" si="29"/>
        <v/>
      </c>
      <c r="I782" s="34" t="str">
        <f t="shared" si="30"/>
        <v/>
      </c>
      <c r="J782" s="34"/>
      <c r="K782" s="29" t="str">
        <f>IF('Sundry Debtor'!K788="","",CONCATENATE('Sundry Debtor'!K788," ",'Sundry Debtor'!O788))</f>
        <v/>
      </c>
    </row>
    <row r="783" spans="1:11" x14ac:dyDescent="0.2">
      <c r="A783" s="35" t="str">
        <f>IF('Sundry Debtor'!G789="","",'Sundry Debtor'!G789)</f>
        <v/>
      </c>
      <c r="B783" s="35" t="str">
        <f>IF('Sundry Debtor'!C789="","",IF('Sundry Debtor'!G789&lt;70000,'Sundry Debtor'!C789,""))</f>
        <v/>
      </c>
      <c r="C783" s="34" t="str">
        <f>IF('Sundry Debtor'!C789="","",IF('Sundry Debtor'!G789&gt;69999,'Sundry Debtor'!C789,""))</f>
        <v/>
      </c>
      <c r="D783" s="34" t="str">
        <f>IF('Sundry Debtor'!D789="","",'Sundry Debtor'!D789)</f>
        <v/>
      </c>
      <c r="E783" s="34" t="str">
        <f>IF('Sundry Debtor'!F789="","",'Sundry Debtor'!F789)</f>
        <v/>
      </c>
      <c r="F783" s="98" t="str">
        <f>IF('Sundry Debtor'!I789="","",IF('Sundry Debtor'!J789="D",'Sundry Debtor'!I789,""))</f>
        <v/>
      </c>
      <c r="G783" s="98" t="str">
        <f>IF('Sundry Debtor'!I789="","",IF('Sundry Debtor'!J789="C",'Sundry Debtor'!I789,""))</f>
        <v/>
      </c>
      <c r="H783" s="34" t="str">
        <f t="shared" si="29"/>
        <v/>
      </c>
      <c r="I783" s="34" t="str">
        <f t="shared" si="30"/>
        <v/>
      </c>
      <c r="J783" s="34"/>
      <c r="K783" s="29" t="str">
        <f>IF('Sundry Debtor'!K789="","",CONCATENATE('Sundry Debtor'!K789," ",'Sundry Debtor'!O789))</f>
        <v/>
      </c>
    </row>
    <row r="784" spans="1:11" x14ac:dyDescent="0.2">
      <c r="A784" s="35" t="str">
        <f>IF('Sundry Debtor'!G790="","",'Sundry Debtor'!G790)</f>
        <v/>
      </c>
      <c r="B784" s="35" t="str">
        <f>IF('Sundry Debtor'!C790="","",IF('Sundry Debtor'!G790&lt;70000,'Sundry Debtor'!C790,""))</f>
        <v/>
      </c>
      <c r="C784" s="34" t="str">
        <f>IF('Sundry Debtor'!C790="","",IF('Sundry Debtor'!G790&gt;69999,'Sundry Debtor'!C790,""))</f>
        <v/>
      </c>
      <c r="D784" s="34" t="str">
        <f>IF('Sundry Debtor'!D790="","",'Sundry Debtor'!D790)</f>
        <v/>
      </c>
      <c r="E784" s="34" t="str">
        <f>IF('Sundry Debtor'!F790="","",'Sundry Debtor'!F790)</f>
        <v/>
      </c>
      <c r="F784" s="98" t="str">
        <f>IF('Sundry Debtor'!I790="","",IF('Sundry Debtor'!J790="D",'Sundry Debtor'!I790,""))</f>
        <v/>
      </c>
      <c r="G784" s="98" t="str">
        <f>IF('Sundry Debtor'!I790="","",IF('Sundry Debtor'!J790="C",'Sundry Debtor'!I790,""))</f>
        <v/>
      </c>
      <c r="H784" s="34" t="str">
        <f t="shared" si="29"/>
        <v/>
      </c>
      <c r="I784" s="34" t="str">
        <f t="shared" si="30"/>
        <v/>
      </c>
      <c r="J784" s="34"/>
      <c r="K784" s="29" t="str">
        <f>IF('Sundry Debtor'!K790="","",CONCATENATE('Sundry Debtor'!K790," ",'Sundry Debtor'!O790))</f>
        <v/>
      </c>
    </row>
    <row r="785" spans="1:11" x14ac:dyDescent="0.2">
      <c r="A785" s="35" t="str">
        <f>IF('Sundry Debtor'!G791="","",'Sundry Debtor'!G791)</f>
        <v/>
      </c>
      <c r="B785" s="35" t="str">
        <f>IF('Sundry Debtor'!C791="","",IF('Sundry Debtor'!G791&lt;70000,'Sundry Debtor'!C791,""))</f>
        <v/>
      </c>
      <c r="C785" s="34" t="str">
        <f>IF('Sundry Debtor'!C791="","",IF('Sundry Debtor'!G791&gt;69999,'Sundry Debtor'!C791,""))</f>
        <v/>
      </c>
      <c r="D785" s="34" t="str">
        <f>IF('Sundry Debtor'!D791="","",'Sundry Debtor'!D791)</f>
        <v/>
      </c>
      <c r="E785" s="34" t="str">
        <f>IF('Sundry Debtor'!F791="","",'Sundry Debtor'!F791)</f>
        <v/>
      </c>
      <c r="F785" s="98" t="str">
        <f>IF('Sundry Debtor'!I791="","",IF('Sundry Debtor'!J791="D",'Sundry Debtor'!I791,""))</f>
        <v/>
      </c>
      <c r="G785" s="98" t="str">
        <f>IF('Sundry Debtor'!I791="","",IF('Sundry Debtor'!J791="C",'Sundry Debtor'!I791,""))</f>
        <v/>
      </c>
      <c r="H785" s="34" t="str">
        <f t="shared" si="29"/>
        <v/>
      </c>
      <c r="I785" s="34" t="str">
        <f t="shared" si="30"/>
        <v/>
      </c>
      <c r="J785" s="34"/>
      <c r="K785" s="29" t="str">
        <f>IF('Sundry Debtor'!K791="","",CONCATENATE('Sundry Debtor'!K791," ",'Sundry Debtor'!O791))</f>
        <v/>
      </c>
    </row>
    <row r="786" spans="1:11" x14ac:dyDescent="0.2">
      <c r="A786" s="35" t="str">
        <f>IF('Sundry Debtor'!G792="","",'Sundry Debtor'!G792)</f>
        <v/>
      </c>
      <c r="B786" s="35" t="str">
        <f>IF('Sundry Debtor'!C792="","",IF('Sundry Debtor'!G792&lt;70000,'Sundry Debtor'!C792,""))</f>
        <v/>
      </c>
      <c r="C786" s="34" t="str">
        <f>IF('Sundry Debtor'!C792="","",IF('Sundry Debtor'!G792&gt;69999,'Sundry Debtor'!C792,""))</f>
        <v/>
      </c>
      <c r="D786" s="34" t="str">
        <f>IF('Sundry Debtor'!D792="","",'Sundry Debtor'!D792)</f>
        <v/>
      </c>
      <c r="E786" s="34" t="str">
        <f>IF('Sundry Debtor'!F792="","",'Sundry Debtor'!F792)</f>
        <v/>
      </c>
      <c r="F786" s="98" t="str">
        <f>IF('Sundry Debtor'!I792="","",IF('Sundry Debtor'!J792="D",'Sundry Debtor'!I792,""))</f>
        <v/>
      </c>
      <c r="G786" s="98" t="str">
        <f>IF('Sundry Debtor'!I792="","",IF('Sundry Debtor'!J792="C",'Sundry Debtor'!I792,""))</f>
        <v/>
      </c>
      <c r="H786" s="34" t="str">
        <f t="shared" si="29"/>
        <v/>
      </c>
      <c r="I786" s="34" t="str">
        <f t="shared" si="30"/>
        <v/>
      </c>
      <c r="J786" s="34"/>
      <c r="K786" s="29" t="str">
        <f>IF('Sundry Debtor'!K792="","",CONCATENATE('Sundry Debtor'!K792," ",'Sundry Debtor'!O792))</f>
        <v/>
      </c>
    </row>
    <row r="787" spans="1:11" x14ac:dyDescent="0.2">
      <c r="A787" s="35" t="str">
        <f>IF('Sundry Debtor'!G793="","",'Sundry Debtor'!G793)</f>
        <v/>
      </c>
      <c r="B787" s="35" t="str">
        <f>IF('Sundry Debtor'!C793="","",IF('Sundry Debtor'!G793&lt;70000,'Sundry Debtor'!C793,""))</f>
        <v/>
      </c>
      <c r="C787" s="34" t="str">
        <f>IF('Sundry Debtor'!C793="","",IF('Sundry Debtor'!G793&gt;69999,'Sundry Debtor'!C793,""))</f>
        <v/>
      </c>
      <c r="D787" s="34" t="str">
        <f>IF('Sundry Debtor'!D793="","",'Sundry Debtor'!D793)</f>
        <v/>
      </c>
      <c r="E787" s="34" t="str">
        <f>IF('Sundry Debtor'!F793="","",'Sundry Debtor'!F793)</f>
        <v/>
      </c>
      <c r="F787" s="98" t="str">
        <f>IF('Sundry Debtor'!I793="","",IF('Sundry Debtor'!J793="D",'Sundry Debtor'!I793,""))</f>
        <v/>
      </c>
      <c r="G787" s="98" t="str">
        <f>IF('Sundry Debtor'!I793="","",IF('Sundry Debtor'!J793="C",'Sundry Debtor'!I793,""))</f>
        <v/>
      </c>
      <c r="H787" s="34" t="str">
        <f t="shared" si="29"/>
        <v/>
      </c>
      <c r="I787" s="34" t="str">
        <f t="shared" si="30"/>
        <v/>
      </c>
      <c r="J787" s="34"/>
      <c r="K787" s="29" t="str">
        <f>IF('Sundry Debtor'!K793="","",CONCATENATE('Sundry Debtor'!K793," ",'Sundry Debtor'!O793))</f>
        <v/>
      </c>
    </row>
    <row r="788" spans="1:11" x14ac:dyDescent="0.2">
      <c r="A788" s="35" t="str">
        <f>IF('Sundry Debtor'!G794="","",'Sundry Debtor'!G794)</f>
        <v/>
      </c>
      <c r="B788" s="35" t="str">
        <f>IF('Sundry Debtor'!C794="","",IF('Sundry Debtor'!G794&lt;70000,'Sundry Debtor'!C794,""))</f>
        <v/>
      </c>
      <c r="C788" s="34" t="str">
        <f>IF('Sundry Debtor'!C794="","",IF('Sundry Debtor'!G794&gt;69999,'Sundry Debtor'!C794,""))</f>
        <v/>
      </c>
      <c r="D788" s="34" t="str">
        <f>IF('Sundry Debtor'!D794="","",'Sundry Debtor'!D794)</f>
        <v/>
      </c>
      <c r="E788" s="34" t="str">
        <f>IF('Sundry Debtor'!F794="","",'Sundry Debtor'!F794)</f>
        <v/>
      </c>
      <c r="F788" s="98" t="str">
        <f>IF('Sundry Debtor'!I794="","",IF('Sundry Debtor'!J794="D",'Sundry Debtor'!I794,""))</f>
        <v/>
      </c>
      <c r="G788" s="98" t="str">
        <f>IF('Sundry Debtor'!I794="","",IF('Sundry Debtor'!J794="C",'Sundry Debtor'!I794,""))</f>
        <v/>
      </c>
      <c r="H788" s="34" t="str">
        <f t="shared" si="29"/>
        <v/>
      </c>
      <c r="I788" s="34" t="str">
        <f t="shared" si="30"/>
        <v/>
      </c>
      <c r="J788" s="34"/>
      <c r="K788" s="29" t="str">
        <f>IF('Sundry Debtor'!K794="","",CONCATENATE('Sundry Debtor'!K794," ",'Sundry Debtor'!O794))</f>
        <v/>
      </c>
    </row>
    <row r="789" spans="1:11" x14ac:dyDescent="0.2">
      <c r="A789" s="35" t="str">
        <f>IF('Sundry Debtor'!G795="","",'Sundry Debtor'!G795)</f>
        <v/>
      </c>
      <c r="B789" s="35" t="str">
        <f>IF('Sundry Debtor'!C795="","",IF('Sundry Debtor'!G795&lt;70000,'Sundry Debtor'!C795,""))</f>
        <v/>
      </c>
      <c r="C789" s="34" t="str">
        <f>IF('Sundry Debtor'!C795="","",IF('Sundry Debtor'!G795&gt;69999,'Sundry Debtor'!C795,""))</f>
        <v/>
      </c>
      <c r="D789" s="34" t="str">
        <f>IF('Sundry Debtor'!D795="","",'Sundry Debtor'!D795)</f>
        <v/>
      </c>
      <c r="E789" s="34" t="str">
        <f>IF('Sundry Debtor'!F795="","",'Sundry Debtor'!F795)</f>
        <v/>
      </c>
      <c r="F789" s="98" t="str">
        <f>IF('Sundry Debtor'!I795="","",IF('Sundry Debtor'!J795="D",'Sundry Debtor'!I795,""))</f>
        <v/>
      </c>
      <c r="G789" s="98" t="str">
        <f>IF('Sundry Debtor'!I795="","",IF('Sundry Debtor'!J795="C",'Sundry Debtor'!I795,""))</f>
        <v/>
      </c>
      <c r="H789" s="34" t="str">
        <f t="shared" si="29"/>
        <v/>
      </c>
      <c r="I789" s="34" t="str">
        <f t="shared" si="30"/>
        <v/>
      </c>
      <c r="J789" s="34"/>
      <c r="K789" s="29" t="str">
        <f>IF('Sundry Debtor'!K795="","",CONCATENATE('Sundry Debtor'!K795," ",'Sundry Debtor'!O795))</f>
        <v/>
      </c>
    </row>
    <row r="790" spans="1:11" x14ac:dyDescent="0.2">
      <c r="A790" s="35" t="str">
        <f>IF('Sundry Debtor'!G796="","",'Sundry Debtor'!G796)</f>
        <v/>
      </c>
      <c r="B790" s="35" t="str">
        <f>IF('Sundry Debtor'!C796="","",IF('Sundry Debtor'!G796&lt;70000,'Sundry Debtor'!C796,""))</f>
        <v/>
      </c>
      <c r="C790" s="34" t="str">
        <f>IF('Sundry Debtor'!C796="","",IF('Sundry Debtor'!G796&gt;69999,'Sundry Debtor'!C796,""))</f>
        <v/>
      </c>
      <c r="D790" s="34" t="str">
        <f>IF('Sundry Debtor'!D796="","",'Sundry Debtor'!D796)</f>
        <v/>
      </c>
      <c r="E790" s="34" t="str">
        <f>IF('Sundry Debtor'!F796="","",'Sundry Debtor'!F796)</f>
        <v/>
      </c>
      <c r="F790" s="98" t="str">
        <f>IF('Sundry Debtor'!I796="","",IF('Sundry Debtor'!J796="D",'Sundry Debtor'!I796,""))</f>
        <v/>
      </c>
      <c r="G790" s="98" t="str">
        <f>IF('Sundry Debtor'!I796="","",IF('Sundry Debtor'!J796="C",'Sundry Debtor'!I796,""))</f>
        <v/>
      </c>
      <c r="H790" s="34" t="str">
        <f t="shared" si="29"/>
        <v/>
      </c>
      <c r="I790" s="34" t="str">
        <f t="shared" si="30"/>
        <v/>
      </c>
      <c r="J790" s="34"/>
      <c r="K790" s="29" t="str">
        <f>IF('Sundry Debtor'!K796="","",CONCATENATE('Sundry Debtor'!K796," ",'Sundry Debtor'!O796))</f>
        <v/>
      </c>
    </row>
    <row r="791" spans="1:11" x14ac:dyDescent="0.2">
      <c r="A791" s="35" t="str">
        <f>IF('Sundry Debtor'!G797="","",'Sundry Debtor'!G797)</f>
        <v/>
      </c>
      <c r="B791" s="35" t="str">
        <f>IF('Sundry Debtor'!C797="","",IF('Sundry Debtor'!G797&lt;70000,'Sundry Debtor'!C797,""))</f>
        <v/>
      </c>
      <c r="C791" s="34" t="str">
        <f>IF('Sundry Debtor'!C797="","",IF('Sundry Debtor'!G797&gt;69999,'Sundry Debtor'!C797,""))</f>
        <v/>
      </c>
      <c r="D791" s="34" t="str">
        <f>IF('Sundry Debtor'!D797="","",'Sundry Debtor'!D797)</f>
        <v/>
      </c>
      <c r="E791" s="34" t="str">
        <f>IF('Sundry Debtor'!F797="","",'Sundry Debtor'!F797)</f>
        <v/>
      </c>
      <c r="F791" s="98" t="str">
        <f>IF('Sundry Debtor'!I797="","",IF('Sundry Debtor'!J797="D",'Sundry Debtor'!I797,""))</f>
        <v/>
      </c>
      <c r="G791" s="98" t="str">
        <f>IF('Sundry Debtor'!I797="","",IF('Sundry Debtor'!J797="C",'Sundry Debtor'!I797,""))</f>
        <v/>
      </c>
      <c r="H791" s="34" t="str">
        <f t="shared" si="29"/>
        <v/>
      </c>
      <c r="I791" s="34" t="str">
        <f t="shared" si="30"/>
        <v/>
      </c>
      <c r="J791" s="34"/>
      <c r="K791" s="29" t="str">
        <f>IF('Sundry Debtor'!K797="","",CONCATENATE('Sundry Debtor'!K797," ",'Sundry Debtor'!O797))</f>
        <v/>
      </c>
    </row>
    <row r="792" spans="1:11" x14ac:dyDescent="0.2">
      <c r="A792" s="35" t="str">
        <f>IF('Sundry Debtor'!G798="","",'Sundry Debtor'!G798)</f>
        <v/>
      </c>
      <c r="B792" s="35" t="str">
        <f>IF('Sundry Debtor'!C798="","",IF('Sundry Debtor'!G798&lt;70000,'Sundry Debtor'!C798,""))</f>
        <v/>
      </c>
      <c r="C792" s="34" t="str">
        <f>IF('Sundry Debtor'!C798="","",IF('Sundry Debtor'!G798&gt;69999,'Sundry Debtor'!C798,""))</f>
        <v/>
      </c>
      <c r="D792" s="34" t="str">
        <f>IF('Sundry Debtor'!D798="","",'Sundry Debtor'!D798)</f>
        <v/>
      </c>
      <c r="E792" s="34" t="str">
        <f>IF('Sundry Debtor'!F798="","",'Sundry Debtor'!F798)</f>
        <v/>
      </c>
      <c r="F792" s="98" t="str">
        <f>IF('Sundry Debtor'!I798="","",IF('Sundry Debtor'!J798="D",'Sundry Debtor'!I798,""))</f>
        <v/>
      </c>
      <c r="G792" s="98" t="str">
        <f>IF('Sundry Debtor'!I798="","",IF('Sundry Debtor'!J798="C",'Sundry Debtor'!I798,""))</f>
        <v/>
      </c>
      <c r="H792" s="34" t="str">
        <f t="shared" si="29"/>
        <v/>
      </c>
      <c r="I792" s="34" t="str">
        <f t="shared" si="30"/>
        <v/>
      </c>
      <c r="J792" s="34"/>
      <c r="K792" s="29" t="str">
        <f>IF('Sundry Debtor'!K798="","",CONCATENATE('Sundry Debtor'!K798," ",'Sundry Debtor'!O798))</f>
        <v/>
      </c>
    </row>
    <row r="793" spans="1:11" x14ac:dyDescent="0.2">
      <c r="A793" s="35" t="str">
        <f>IF('Sundry Debtor'!G799="","",'Sundry Debtor'!G799)</f>
        <v/>
      </c>
      <c r="B793" s="35" t="str">
        <f>IF('Sundry Debtor'!C799="","",IF('Sundry Debtor'!G799&lt;70000,'Sundry Debtor'!C799,""))</f>
        <v/>
      </c>
      <c r="C793" s="34" t="str">
        <f>IF('Sundry Debtor'!C799="","",IF('Sundry Debtor'!G799&gt;69999,'Sundry Debtor'!C799,""))</f>
        <v/>
      </c>
      <c r="D793" s="34" t="str">
        <f>IF('Sundry Debtor'!D799="","",'Sundry Debtor'!D799)</f>
        <v/>
      </c>
      <c r="E793" s="34" t="str">
        <f>IF('Sundry Debtor'!F799="","",'Sundry Debtor'!F799)</f>
        <v/>
      </c>
      <c r="F793" s="98" t="str">
        <f>IF('Sundry Debtor'!I799="","",IF('Sundry Debtor'!J799="D",'Sundry Debtor'!I799,""))</f>
        <v/>
      </c>
      <c r="G793" s="98" t="str">
        <f>IF('Sundry Debtor'!I799="","",IF('Sundry Debtor'!J799="C",'Sundry Debtor'!I799,""))</f>
        <v/>
      </c>
      <c r="H793" s="34" t="str">
        <f t="shared" si="29"/>
        <v/>
      </c>
      <c r="I793" s="34" t="str">
        <f t="shared" si="30"/>
        <v/>
      </c>
      <c r="J793" s="34"/>
      <c r="K793" s="29" t="str">
        <f>IF('Sundry Debtor'!K799="","",CONCATENATE('Sundry Debtor'!K799," ",'Sundry Debtor'!O799))</f>
        <v/>
      </c>
    </row>
    <row r="794" spans="1:11" x14ac:dyDescent="0.2">
      <c r="A794" s="35" t="str">
        <f>IF('Sundry Debtor'!G800="","",'Sundry Debtor'!G800)</f>
        <v/>
      </c>
      <c r="B794" s="35" t="str">
        <f>IF('Sundry Debtor'!C800="","",IF('Sundry Debtor'!G800&lt;70000,'Sundry Debtor'!C800,""))</f>
        <v/>
      </c>
      <c r="C794" s="34" t="str">
        <f>IF('Sundry Debtor'!C800="","",IF('Sundry Debtor'!G800&gt;69999,'Sundry Debtor'!C800,""))</f>
        <v/>
      </c>
      <c r="D794" s="34" t="str">
        <f>IF('Sundry Debtor'!D800="","",'Sundry Debtor'!D800)</f>
        <v/>
      </c>
      <c r="E794" s="34" t="str">
        <f>IF('Sundry Debtor'!F800="","",'Sundry Debtor'!F800)</f>
        <v/>
      </c>
      <c r="F794" s="98" t="str">
        <f>IF('Sundry Debtor'!I800="","",IF('Sundry Debtor'!J800="D",'Sundry Debtor'!I800,""))</f>
        <v/>
      </c>
      <c r="G794" s="98" t="str">
        <f>IF('Sundry Debtor'!I800="","",IF('Sundry Debtor'!J800="C",'Sundry Debtor'!I800,""))</f>
        <v/>
      </c>
      <c r="H794" s="34" t="str">
        <f t="shared" ref="H794:H857" si="31">IF(A794="","",IF(OR(A794=96030,A794=96040),"AN",IF(A794=80061,"VN",IF(LEFT(A794,1)="7","AN",IF(LEFT(A794,1)="8","AN","VN")))))</f>
        <v/>
      </c>
      <c r="I794" s="34" t="str">
        <f t="shared" ref="I794:I857" si="32">IF(A794="","",1000)</f>
        <v/>
      </c>
      <c r="J794" s="34"/>
      <c r="K794" s="29" t="str">
        <f>IF('Sundry Debtor'!K800="","",CONCATENATE('Sundry Debtor'!K800," ",'Sundry Debtor'!O800))</f>
        <v/>
      </c>
    </row>
    <row r="795" spans="1:11" x14ac:dyDescent="0.2">
      <c r="A795" s="35" t="str">
        <f>IF('Sundry Debtor'!G801="","",'Sundry Debtor'!G801)</f>
        <v/>
      </c>
      <c r="B795" s="35" t="str">
        <f>IF('Sundry Debtor'!C801="","",IF('Sundry Debtor'!G801&lt;70000,'Sundry Debtor'!C801,""))</f>
        <v/>
      </c>
      <c r="C795" s="34" t="str">
        <f>IF('Sundry Debtor'!C801="","",IF('Sundry Debtor'!G801&gt;69999,'Sundry Debtor'!C801,""))</f>
        <v/>
      </c>
      <c r="D795" s="34" t="str">
        <f>IF('Sundry Debtor'!D801="","",'Sundry Debtor'!D801)</f>
        <v/>
      </c>
      <c r="E795" s="34" t="str">
        <f>IF('Sundry Debtor'!F801="","",'Sundry Debtor'!F801)</f>
        <v/>
      </c>
      <c r="F795" s="98" t="str">
        <f>IF('Sundry Debtor'!I801="","",IF('Sundry Debtor'!J801="D",'Sundry Debtor'!I801,""))</f>
        <v/>
      </c>
      <c r="G795" s="98" t="str">
        <f>IF('Sundry Debtor'!I801="","",IF('Sundry Debtor'!J801="C",'Sundry Debtor'!I801,""))</f>
        <v/>
      </c>
      <c r="H795" s="34" t="str">
        <f t="shared" si="31"/>
        <v/>
      </c>
      <c r="I795" s="34" t="str">
        <f t="shared" si="32"/>
        <v/>
      </c>
      <c r="J795" s="34"/>
      <c r="K795" s="29" t="str">
        <f>IF('Sundry Debtor'!K801="","",CONCATENATE('Sundry Debtor'!K801," ",'Sundry Debtor'!O801))</f>
        <v/>
      </c>
    </row>
    <row r="796" spans="1:11" x14ac:dyDescent="0.2">
      <c r="A796" s="35" t="str">
        <f>IF('Sundry Debtor'!G802="","",'Sundry Debtor'!G802)</f>
        <v/>
      </c>
      <c r="B796" s="35" t="str">
        <f>IF('Sundry Debtor'!C802="","",IF('Sundry Debtor'!G802&lt;70000,'Sundry Debtor'!C802,""))</f>
        <v/>
      </c>
      <c r="C796" s="34" t="str">
        <f>IF('Sundry Debtor'!C802="","",IF('Sundry Debtor'!G802&gt;69999,'Sundry Debtor'!C802,""))</f>
        <v/>
      </c>
      <c r="D796" s="34" t="str">
        <f>IF('Sundry Debtor'!D802="","",'Sundry Debtor'!D802)</f>
        <v/>
      </c>
      <c r="E796" s="34" t="str">
        <f>IF('Sundry Debtor'!F802="","",'Sundry Debtor'!F802)</f>
        <v/>
      </c>
      <c r="F796" s="98" t="str">
        <f>IF('Sundry Debtor'!I802="","",IF('Sundry Debtor'!J802="D",'Sundry Debtor'!I802,""))</f>
        <v/>
      </c>
      <c r="G796" s="98" t="str">
        <f>IF('Sundry Debtor'!I802="","",IF('Sundry Debtor'!J802="C",'Sundry Debtor'!I802,""))</f>
        <v/>
      </c>
      <c r="H796" s="34" t="str">
        <f t="shared" si="31"/>
        <v/>
      </c>
      <c r="I796" s="34" t="str">
        <f t="shared" si="32"/>
        <v/>
      </c>
      <c r="J796" s="34"/>
      <c r="K796" s="29" t="str">
        <f>IF('Sundry Debtor'!K802="","",CONCATENATE('Sundry Debtor'!K802," ",'Sundry Debtor'!O802))</f>
        <v/>
      </c>
    </row>
    <row r="797" spans="1:11" x14ac:dyDescent="0.2">
      <c r="A797" s="35" t="str">
        <f>IF('Sundry Debtor'!G803="","",'Sundry Debtor'!G803)</f>
        <v/>
      </c>
      <c r="B797" s="35" t="str">
        <f>IF('Sundry Debtor'!C803="","",IF('Sundry Debtor'!G803&lt;70000,'Sundry Debtor'!C803,""))</f>
        <v/>
      </c>
      <c r="C797" s="34" t="str">
        <f>IF('Sundry Debtor'!C803="","",IF('Sundry Debtor'!G803&gt;69999,'Sundry Debtor'!C803,""))</f>
        <v/>
      </c>
      <c r="D797" s="34" t="str">
        <f>IF('Sundry Debtor'!D803="","",'Sundry Debtor'!D803)</f>
        <v/>
      </c>
      <c r="E797" s="34" t="str">
        <f>IF('Sundry Debtor'!F803="","",'Sundry Debtor'!F803)</f>
        <v/>
      </c>
      <c r="F797" s="98" t="str">
        <f>IF('Sundry Debtor'!I803="","",IF('Sundry Debtor'!J803="D",'Sundry Debtor'!I803,""))</f>
        <v/>
      </c>
      <c r="G797" s="98" t="str">
        <f>IF('Sundry Debtor'!I803="","",IF('Sundry Debtor'!J803="C",'Sundry Debtor'!I803,""))</f>
        <v/>
      </c>
      <c r="H797" s="34" t="str">
        <f t="shared" si="31"/>
        <v/>
      </c>
      <c r="I797" s="34" t="str">
        <f t="shared" si="32"/>
        <v/>
      </c>
      <c r="J797" s="34"/>
      <c r="K797" s="29" t="str">
        <f>IF('Sundry Debtor'!K803="","",CONCATENATE('Sundry Debtor'!K803," ",'Sundry Debtor'!O803))</f>
        <v/>
      </c>
    </row>
    <row r="798" spans="1:11" x14ac:dyDescent="0.2">
      <c r="A798" s="35" t="str">
        <f>IF('Sundry Debtor'!G804="","",'Sundry Debtor'!G804)</f>
        <v/>
      </c>
      <c r="B798" s="35" t="str">
        <f>IF('Sundry Debtor'!C804="","",IF('Sundry Debtor'!G804&lt;70000,'Sundry Debtor'!C804,""))</f>
        <v/>
      </c>
      <c r="C798" s="34" t="str">
        <f>IF('Sundry Debtor'!C804="","",IF('Sundry Debtor'!G804&gt;69999,'Sundry Debtor'!C804,""))</f>
        <v/>
      </c>
      <c r="D798" s="34" t="str">
        <f>IF('Sundry Debtor'!D804="","",'Sundry Debtor'!D804)</f>
        <v/>
      </c>
      <c r="E798" s="34" t="str">
        <f>IF('Sundry Debtor'!F804="","",'Sundry Debtor'!F804)</f>
        <v/>
      </c>
      <c r="F798" s="98" t="str">
        <f>IF('Sundry Debtor'!I804="","",IF('Sundry Debtor'!J804="D",'Sundry Debtor'!I804,""))</f>
        <v/>
      </c>
      <c r="G798" s="98" t="str">
        <f>IF('Sundry Debtor'!I804="","",IF('Sundry Debtor'!J804="C",'Sundry Debtor'!I804,""))</f>
        <v/>
      </c>
      <c r="H798" s="34" t="str">
        <f t="shared" si="31"/>
        <v/>
      </c>
      <c r="I798" s="34" t="str">
        <f t="shared" si="32"/>
        <v/>
      </c>
      <c r="J798" s="34"/>
      <c r="K798" s="29" t="str">
        <f>IF('Sundry Debtor'!K804="","",CONCATENATE('Sundry Debtor'!K804," ",'Sundry Debtor'!O804))</f>
        <v/>
      </c>
    </row>
    <row r="799" spans="1:11" x14ac:dyDescent="0.2">
      <c r="A799" s="35" t="str">
        <f>IF('Sundry Debtor'!G805="","",'Sundry Debtor'!G805)</f>
        <v/>
      </c>
      <c r="B799" s="35" t="str">
        <f>IF('Sundry Debtor'!C805="","",IF('Sundry Debtor'!G805&lt;70000,'Sundry Debtor'!C805,""))</f>
        <v/>
      </c>
      <c r="C799" s="34" t="str">
        <f>IF('Sundry Debtor'!C805="","",IF('Sundry Debtor'!G805&gt;69999,'Sundry Debtor'!C805,""))</f>
        <v/>
      </c>
      <c r="D799" s="34" t="str">
        <f>IF('Sundry Debtor'!D805="","",'Sundry Debtor'!D805)</f>
        <v/>
      </c>
      <c r="E799" s="34" t="str">
        <f>IF('Sundry Debtor'!F805="","",'Sundry Debtor'!F805)</f>
        <v/>
      </c>
      <c r="F799" s="98" t="str">
        <f>IF('Sundry Debtor'!I805="","",IF('Sundry Debtor'!J805="D",'Sundry Debtor'!I805,""))</f>
        <v/>
      </c>
      <c r="G799" s="98" t="str">
        <f>IF('Sundry Debtor'!I805="","",IF('Sundry Debtor'!J805="C",'Sundry Debtor'!I805,""))</f>
        <v/>
      </c>
      <c r="H799" s="34" t="str">
        <f t="shared" si="31"/>
        <v/>
      </c>
      <c r="I799" s="34" t="str">
        <f t="shared" si="32"/>
        <v/>
      </c>
      <c r="J799" s="34"/>
      <c r="K799" s="29" t="str">
        <f>IF('Sundry Debtor'!K805="","",CONCATENATE('Sundry Debtor'!K805," ",'Sundry Debtor'!O805))</f>
        <v/>
      </c>
    </row>
    <row r="800" spans="1:11" x14ac:dyDescent="0.2">
      <c r="A800" s="35" t="str">
        <f>IF('Sundry Debtor'!G806="","",'Sundry Debtor'!G806)</f>
        <v/>
      </c>
      <c r="B800" s="35" t="str">
        <f>IF('Sundry Debtor'!C806="","",IF('Sundry Debtor'!G806&lt;70000,'Sundry Debtor'!C806,""))</f>
        <v/>
      </c>
      <c r="C800" s="34" t="str">
        <f>IF('Sundry Debtor'!C806="","",IF('Sundry Debtor'!G806&gt;69999,'Sundry Debtor'!C806,""))</f>
        <v/>
      </c>
      <c r="D800" s="34" t="str">
        <f>IF('Sundry Debtor'!D806="","",'Sundry Debtor'!D806)</f>
        <v/>
      </c>
      <c r="E800" s="34" t="str">
        <f>IF('Sundry Debtor'!F806="","",'Sundry Debtor'!F806)</f>
        <v/>
      </c>
      <c r="F800" s="98" t="str">
        <f>IF('Sundry Debtor'!I806="","",IF('Sundry Debtor'!J806="D",'Sundry Debtor'!I806,""))</f>
        <v/>
      </c>
      <c r="G800" s="98" t="str">
        <f>IF('Sundry Debtor'!I806="","",IF('Sundry Debtor'!J806="C",'Sundry Debtor'!I806,""))</f>
        <v/>
      </c>
      <c r="H800" s="34" t="str">
        <f t="shared" si="31"/>
        <v/>
      </c>
      <c r="I800" s="34" t="str">
        <f t="shared" si="32"/>
        <v/>
      </c>
      <c r="J800" s="34"/>
      <c r="K800" s="29" t="str">
        <f>IF('Sundry Debtor'!K806="","",CONCATENATE('Sundry Debtor'!K806," ",'Sundry Debtor'!O806))</f>
        <v/>
      </c>
    </row>
    <row r="801" spans="1:11" x14ac:dyDescent="0.2">
      <c r="A801" s="35" t="str">
        <f>IF('Sundry Debtor'!G807="","",'Sundry Debtor'!G807)</f>
        <v/>
      </c>
      <c r="B801" s="35" t="str">
        <f>IF('Sundry Debtor'!C807="","",IF('Sundry Debtor'!G807&lt;70000,'Sundry Debtor'!C807,""))</f>
        <v/>
      </c>
      <c r="C801" s="34" t="str">
        <f>IF('Sundry Debtor'!C807="","",IF('Sundry Debtor'!G807&gt;69999,'Sundry Debtor'!C807,""))</f>
        <v/>
      </c>
      <c r="D801" s="34" t="str">
        <f>IF('Sundry Debtor'!D807="","",'Sundry Debtor'!D807)</f>
        <v/>
      </c>
      <c r="E801" s="34" t="str">
        <f>IF('Sundry Debtor'!F807="","",'Sundry Debtor'!F807)</f>
        <v/>
      </c>
      <c r="F801" s="98" t="str">
        <f>IF('Sundry Debtor'!I807="","",IF('Sundry Debtor'!J807="D",'Sundry Debtor'!I807,""))</f>
        <v/>
      </c>
      <c r="G801" s="98" t="str">
        <f>IF('Sundry Debtor'!I807="","",IF('Sundry Debtor'!J807="C",'Sundry Debtor'!I807,""))</f>
        <v/>
      </c>
      <c r="H801" s="34" t="str">
        <f t="shared" si="31"/>
        <v/>
      </c>
      <c r="I801" s="34" t="str">
        <f t="shared" si="32"/>
        <v/>
      </c>
      <c r="J801" s="34"/>
      <c r="K801" s="29" t="str">
        <f>IF('Sundry Debtor'!K807="","",CONCATENATE('Sundry Debtor'!K807," ",'Sundry Debtor'!O807))</f>
        <v/>
      </c>
    </row>
    <row r="802" spans="1:11" x14ac:dyDescent="0.2">
      <c r="A802" s="35" t="str">
        <f>IF('Sundry Debtor'!G808="","",'Sundry Debtor'!G808)</f>
        <v/>
      </c>
      <c r="B802" s="35" t="str">
        <f>IF('Sundry Debtor'!C808="","",IF('Sundry Debtor'!G808&lt;70000,'Sundry Debtor'!C808,""))</f>
        <v/>
      </c>
      <c r="C802" s="34" t="str">
        <f>IF('Sundry Debtor'!C808="","",IF('Sundry Debtor'!G808&gt;69999,'Sundry Debtor'!C808,""))</f>
        <v/>
      </c>
      <c r="D802" s="34" t="str">
        <f>IF('Sundry Debtor'!D808="","",'Sundry Debtor'!D808)</f>
        <v/>
      </c>
      <c r="E802" s="34" t="str">
        <f>IF('Sundry Debtor'!F808="","",'Sundry Debtor'!F808)</f>
        <v/>
      </c>
      <c r="F802" s="98" t="str">
        <f>IF('Sundry Debtor'!I808="","",IF('Sundry Debtor'!J808="D",'Sundry Debtor'!I808,""))</f>
        <v/>
      </c>
      <c r="G802" s="98" t="str">
        <f>IF('Sundry Debtor'!I808="","",IF('Sundry Debtor'!J808="C",'Sundry Debtor'!I808,""))</f>
        <v/>
      </c>
      <c r="H802" s="34" t="str">
        <f t="shared" si="31"/>
        <v/>
      </c>
      <c r="I802" s="34" t="str">
        <f t="shared" si="32"/>
        <v/>
      </c>
      <c r="J802" s="34"/>
      <c r="K802" s="29" t="str">
        <f>IF('Sundry Debtor'!K808="","",CONCATENATE('Sundry Debtor'!K808," ",'Sundry Debtor'!O808))</f>
        <v/>
      </c>
    </row>
    <row r="803" spans="1:11" x14ac:dyDescent="0.2">
      <c r="A803" s="35" t="str">
        <f>IF('Sundry Debtor'!G809="","",'Sundry Debtor'!G809)</f>
        <v/>
      </c>
      <c r="B803" s="35" t="str">
        <f>IF('Sundry Debtor'!C809="","",IF('Sundry Debtor'!G809&lt;70000,'Sundry Debtor'!C809,""))</f>
        <v/>
      </c>
      <c r="C803" s="34" t="str">
        <f>IF('Sundry Debtor'!C809="","",IF('Sundry Debtor'!G809&gt;69999,'Sundry Debtor'!C809,""))</f>
        <v/>
      </c>
      <c r="D803" s="34" t="str">
        <f>IF('Sundry Debtor'!D809="","",'Sundry Debtor'!D809)</f>
        <v/>
      </c>
      <c r="E803" s="34" t="str">
        <f>IF('Sundry Debtor'!F809="","",'Sundry Debtor'!F809)</f>
        <v/>
      </c>
      <c r="F803" s="98" t="str">
        <f>IF('Sundry Debtor'!I809="","",IF('Sundry Debtor'!J809="D",'Sundry Debtor'!I809,""))</f>
        <v/>
      </c>
      <c r="G803" s="98" t="str">
        <f>IF('Sundry Debtor'!I809="","",IF('Sundry Debtor'!J809="C",'Sundry Debtor'!I809,""))</f>
        <v/>
      </c>
      <c r="H803" s="34" t="str">
        <f t="shared" si="31"/>
        <v/>
      </c>
      <c r="I803" s="34" t="str">
        <f t="shared" si="32"/>
        <v/>
      </c>
      <c r="J803" s="34"/>
      <c r="K803" s="29" t="str">
        <f>IF('Sundry Debtor'!K809="","",CONCATENATE('Sundry Debtor'!K809," ",'Sundry Debtor'!O809))</f>
        <v/>
      </c>
    </row>
    <row r="804" spans="1:11" x14ac:dyDescent="0.2">
      <c r="A804" s="35" t="str">
        <f>IF('Sundry Debtor'!G810="","",'Sundry Debtor'!G810)</f>
        <v/>
      </c>
      <c r="B804" s="35" t="str">
        <f>IF('Sundry Debtor'!C810="","",IF('Sundry Debtor'!G810&lt;70000,'Sundry Debtor'!C810,""))</f>
        <v/>
      </c>
      <c r="C804" s="34" t="str">
        <f>IF('Sundry Debtor'!C810="","",IF('Sundry Debtor'!G810&gt;69999,'Sundry Debtor'!C810,""))</f>
        <v/>
      </c>
      <c r="D804" s="34" t="str">
        <f>IF('Sundry Debtor'!D810="","",'Sundry Debtor'!D810)</f>
        <v/>
      </c>
      <c r="E804" s="34" t="str">
        <f>IF('Sundry Debtor'!F810="","",'Sundry Debtor'!F810)</f>
        <v/>
      </c>
      <c r="F804" s="98" t="str">
        <f>IF('Sundry Debtor'!I810="","",IF('Sundry Debtor'!J810="D",'Sundry Debtor'!I810,""))</f>
        <v/>
      </c>
      <c r="G804" s="98" t="str">
        <f>IF('Sundry Debtor'!I810="","",IF('Sundry Debtor'!J810="C",'Sundry Debtor'!I810,""))</f>
        <v/>
      </c>
      <c r="H804" s="34" t="str">
        <f t="shared" si="31"/>
        <v/>
      </c>
      <c r="I804" s="34" t="str">
        <f t="shared" si="32"/>
        <v/>
      </c>
      <c r="J804" s="34"/>
      <c r="K804" s="29" t="str">
        <f>IF('Sundry Debtor'!K810="","",CONCATENATE('Sundry Debtor'!K810," ",'Sundry Debtor'!O810))</f>
        <v/>
      </c>
    </row>
    <row r="805" spans="1:11" x14ac:dyDescent="0.2">
      <c r="A805" s="35" t="str">
        <f>IF('Sundry Debtor'!G811="","",'Sundry Debtor'!G811)</f>
        <v/>
      </c>
      <c r="B805" s="35" t="str">
        <f>IF('Sundry Debtor'!C811="","",IF('Sundry Debtor'!G811&lt;70000,'Sundry Debtor'!C811,""))</f>
        <v/>
      </c>
      <c r="C805" s="34" t="str">
        <f>IF('Sundry Debtor'!C811="","",IF('Sundry Debtor'!G811&gt;69999,'Sundry Debtor'!C811,""))</f>
        <v/>
      </c>
      <c r="D805" s="34" t="str">
        <f>IF('Sundry Debtor'!D811="","",'Sundry Debtor'!D811)</f>
        <v/>
      </c>
      <c r="E805" s="34" t="str">
        <f>IF('Sundry Debtor'!F811="","",'Sundry Debtor'!F811)</f>
        <v/>
      </c>
      <c r="F805" s="98" t="str">
        <f>IF('Sundry Debtor'!I811="","",IF('Sundry Debtor'!J811="D",'Sundry Debtor'!I811,""))</f>
        <v/>
      </c>
      <c r="G805" s="98" t="str">
        <f>IF('Sundry Debtor'!I811="","",IF('Sundry Debtor'!J811="C",'Sundry Debtor'!I811,""))</f>
        <v/>
      </c>
      <c r="H805" s="34" t="str">
        <f t="shared" si="31"/>
        <v/>
      </c>
      <c r="I805" s="34" t="str">
        <f t="shared" si="32"/>
        <v/>
      </c>
      <c r="J805" s="34"/>
      <c r="K805" s="29" t="str">
        <f>IF('Sundry Debtor'!K811="","",CONCATENATE('Sundry Debtor'!K811," ",'Sundry Debtor'!O811))</f>
        <v/>
      </c>
    </row>
    <row r="806" spans="1:11" x14ac:dyDescent="0.2">
      <c r="A806" s="35" t="str">
        <f>IF('Sundry Debtor'!G812="","",'Sundry Debtor'!G812)</f>
        <v/>
      </c>
      <c r="B806" s="35" t="str">
        <f>IF('Sundry Debtor'!C812="","",IF('Sundry Debtor'!G812&lt;70000,'Sundry Debtor'!C812,""))</f>
        <v/>
      </c>
      <c r="C806" s="34" t="str">
        <f>IF('Sundry Debtor'!C812="","",IF('Sundry Debtor'!G812&gt;69999,'Sundry Debtor'!C812,""))</f>
        <v/>
      </c>
      <c r="D806" s="34" t="str">
        <f>IF('Sundry Debtor'!D812="","",'Sundry Debtor'!D812)</f>
        <v/>
      </c>
      <c r="E806" s="34" t="str">
        <f>IF('Sundry Debtor'!F812="","",'Sundry Debtor'!F812)</f>
        <v/>
      </c>
      <c r="F806" s="98" t="str">
        <f>IF('Sundry Debtor'!I812="","",IF('Sundry Debtor'!J812="D",'Sundry Debtor'!I812,""))</f>
        <v/>
      </c>
      <c r="G806" s="98" t="str">
        <f>IF('Sundry Debtor'!I812="","",IF('Sundry Debtor'!J812="C",'Sundry Debtor'!I812,""))</f>
        <v/>
      </c>
      <c r="H806" s="34" t="str">
        <f t="shared" si="31"/>
        <v/>
      </c>
      <c r="I806" s="34" t="str">
        <f t="shared" si="32"/>
        <v/>
      </c>
      <c r="J806" s="34"/>
      <c r="K806" s="29" t="str">
        <f>IF('Sundry Debtor'!K812="","",CONCATENATE('Sundry Debtor'!K812," ",'Sundry Debtor'!O812))</f>
        <v/>
      </c>
    </row>
    <row r="807" spans="1:11" x14ac:dyDescent="0.2">
      <c r="A807" s="35" t="str">
        <f>IF('Sundry Debtor'!G813="","",'Sundry Debtor'!G813)</f>
        <v/>
      </c>
      <c r="B807" s="35" t="str">
        <f>IF('Sundry Debtor'!C813="","",IF('Sundry Debtor'!G813&lt;70000,'Sundry Debtor'!C813,""))</f>
        <v/>
      </c>
      <c r="C807" s="34" t="str">
        <f>IF('Sundry Debtor'!C813="","",IF('Sundry Debtor'!G813&gt;69999,'Sundry Debtor'!C813,""))</f>
        <v/>
      </c>
      <c r="D807" s="34" t="str">
        <f>IF('Sundry Debtor'!D813="","",'Sundry Debtor'!D813)</f>
        <v/>
      </c>
      <c r="E807" s="34" t="str">
        <f>IF('Sundry Debtor'!F813="","",'Sundry Debtor'!F813)</f>
        <v/>
      </c>
      <c r="F807" s="98" t="str">
        <f>IF('Sundry Debtor'!I813="","",IF('Sundry Debtor'!J813="D",'Sundry Debtor'!I813,""))</f>
        <v/>
      </c>
      <c r="G807" s="98" t="str">
        <f>IF('Sundry Debtor'!I813="","",IF('Sundry Debtor'!J813="C",'Sundry Debtor'!I813,""))</f>
        <v/>
      </c>
      <c r="H807" s="34" t="str">
        <f t="shared" si="31"/>
        <v/>
      </c>
      <c r="I807" s="34" t="str">
        <f t="shared" si="32"/>
        <v/>
      </c>
      <c r="J807" s="34"/>
      <c r="K807" s="29" t="str">
        <f>IF('Sundry Debtor'!K813="","",CONCATENATE('Sundry Debtor'!K813," ",'Sundry Debtor'!O813))</f>
        <v/>
      </c>
    </row>
    <row r="808" spans="1:11" x14ac:dyDescent="0.2">
      <c r="A808" s="35" t="str">
        <f>IF('Sundry Debtor'!G814="","",'Sundry Debtor'!G814)</f>
        <v/>
      </c>
      <c r="B808" s="35" t="str">
        <f>IF('Sundry Debtor'!C814="","",IF('Sundry Debtor'!G814&lt;70000,'Sundry Debtor'!C814,""))</f>
        <v/>
      </c>
      <c r="C808" s="34" t="str">
        <f>IF('Sundry Debtor'!C814="","",IF('Sundry Debtor'!G814&gt;69999,'Sundry Debtor'!C814,""))</f>
        <v/>
      </c>
      <c r="D808" s="34" t="str">
        <f>IF('Sundry Debtor'!D814="","",'Sundry Debtor'!D814)</f>
        <v/>
      </c>
      <c r="E808" s="34" t="str">
        <f>IF('Sundry Debtor'!F814="","",'Sundry Debtor'!F814)</f>
        <v/>
      </c>
      <c r="F808" s="98" t="str">
        <f>IF('Sundry Debtor'!I814="","",IF('Sundry Debtor'!J814="D",'Sundry Debtor'!I814,""))</f>
        <v/>
      </c>
      <c r="G808" s="98" t="str">
        <f>IF('Sundry Debtor'!I814="","",IF('Sundry Debtor'!J814="C",'Sundry Debtor'!I814,""))</f>
        <v/>
      </c>
      <c r="H808" s="34" t="str">
        <f t="shared" si="31"/>
        <v/>
      </c>
      <c r="I808" s="34" t="str">
        <f t="shared" si="32"/>
        <v/>
      </c>
      <c r="J808" s="34"/>
      <c r="K808" s="29" t="str">
        <f>IF('Sundry Debtor'!K814="","",CONCATENATE('Sundry Debtor'!K814," ",'Sundry Debtor'!O814))</f>
        <v/>
      </c>
    </row>
    <row r="809" spans="1:11" x14ac:dyDescent="0.2">
      <c r="A809" s="35" t="str">
        <f>IF('Sundry Debtor'!G815="","",'Sundry Debtor'!G815)</f>
        <v/>
      </c>
      <c r="B809" s="35" t="str">
        <f>IF('Sundry Debtor'!C815="","",IF('Sundry Debtor'!G815&lt;70000,'Sundry Debtor'!C815,""))</f>
        <v/>
      </c>
      <c r="C809" s="34" t="str">
        <f>IF('Sundry Debtor'!C815="","",IF('Sundry Debtor'!G815&gt;69999,'Sundry Debtor'!C815,""))</f>
        <v/>
      </c>
      <c r="D809" s="34" t="str">
        <f>IF('Sundry Debtor'!D815="","",'Sundry Debtor'!D815)</f>
        <v/>
      </c>
      <c r="E809" s="34" t="str">
        <f>IF('Sundry Debtor'!F815="","",'Sundry Debtor'!F815)</f>
        <v/>
      </c>
      <c r="F809" s="98" t="str">
        <f>IF('Sundry Debtor'!I815="","",IF('Sundry Debtor'!J815="D",'Sundry Debtor'!I815,""))</f>
        <v/>
      </c>
      <c r="G809" s="98" t="str">
        <f>IF('Sundry Debtor'!I815="","",IF('Sundry Debtor'!J815="C",'Sundry Debtor'!I815,""))</f>
        <v/>
      </c>
      <c r="H809" s="34" t="str">
        <f t="shared" si="31"/>
        <v/>
      </c>
      <c r="I809" s="34" t="str">
        <f t="shared" si="32"/>
        <v/>
      </c>
      <c r="J809" s="34"/>
      <c r="K809" s="29" t="str">
        <f>IF('Sundry Debtor'!K815="","",CONCATENATE('Sundry Debtor'!K815," ",'Sundry Debtor'!O815))</f>
        <v/>
      </c>
    </row>
    <row r="810" spans="1:11" x14ac:dyDescent="0.2">
      <c r="A810" s="35" t="str">
        <f>IF('Sundry Debtor'!G816="","",'Sundry Debtor'!G816)</f>
        <v/>
      </c>
      <c r="B810" s="35" t="str">
        <f>IF('Sundry Debtor'!C816="","",IF('Sundry Debtor'!G816&lt;70000,'Sundry Debtor'!C816,""))</f>
        <v/>
      </c>
      <c r="C810" s="34" t="str">
        <f>IF('Sundry Debtor'!C816="","",IF('Sundry Debtor'!G816&gt;69999,'Sundry Debtor'!C816,""))</f>
        <v/>
      </c>
      <c r="D810" s="34" t="str">
        <f>IF('Sundry Debtor'!D816="","",'Sundry Debtor'!D816)</f>
        <v/>
      </c>
      <c r="E810" s="34" t="str">
        <f>IF('Sundry Debtor'!F816="","",'Sundry Debtor'!F816)</f>
        <v/>
      </c>
      <c r="F810" s="98" t="str">
        <f>IF('Sundry Debtor'!I816="","",IF('Sundry Debtor'!J816="D",'Sundry Debtor'!I816,""))</f>
        <v/>
      </c>
      <c r="G810" s="98" t="str">
        <f>IF('Sundry Debtor'!I816="","",IF('Sundry Debtor'!J816="C",'Sundry Debtor'!I816,""))</f>
        <v/>
      </c>
      <c r="H810" s="34" t="str">
        <f t="shared" si="31"/>
        <v/>
      </c>
      <c r="I810" s="34" t="str">
        <f t="shared" si="32"/>
        <v/>
      </c>
      <c r="J810" s="34"/>
      <c r="K810" s="29" t="str">
        <f>IF('Sundry Debtor'!K816="","",CONCATENATE('Sundry Debtor'!K816," ",'Sundry Debtor'!O816))</f>
        <v/>
      </c>
    </row>
    <row r="811" spans="1:11" x14ac:dyDescent="0.2">
      <c r="A811" s="35" t="str">
        <f>IF('Sundry Debtor'!G817="","",'Sundry Debtor'!G817)</f>
        <v/>
      </c>
      <c r="B811" s="35" t="str">
        <f>IF('Sundry Debtor'!C817="","",IF('Sundry Debtor'!G817&lt;70000,'Sundry Debtor'!C817,""))</f>
        <v/>
      </c>
      <c r="C811" s="34" t="str">
        <f>IF('Sundry Debtor'!C817="","",IF('Sundry Debtor'!G817&gt;69999,'Sundry Debtor'!C817,""))</f>
        <v/>
      </c>
      <c r="D811" s="34" t="str">
        <f>IF('Sundry Debtor'!D817="","",'Sundry Debtor'!D817)</f>
        <v/>
      </c>
      <c r="E811" s="34" t="str">
        <f>IF('Sundry Debtor'!F817="","",'Sundry Debtor'!F817)</f>
        <v/>
      </c>
      <c r="F811" s="98" t="str">
        <f>IF('Sundry Debtor'!I817="","",IF('Sundry Debtor'!J817="D",'Sundry Debtor'!I817,""))</f>
        <v/>
      </c>
      <c r="G811" s="98" t="str">
        <f>IF('Sundry Debtor'!I817="","",IF('Sundry Debtor'!J817="C",'Sundry Debtor'!I817,""))</f>
        <v/>
      </c>
      <c r="H811" s="34" t="str">
        <f t="shared" si="31"/>
        <v/>
      </c>
      <c r="I811" s="34" t="str">
        <f t="shared" si="32"/>
        <v/>
      </c>
      <c r="J811" s="34"/>
      <c r="K811" s="29" t="str">
        <f>IF('Sundry Debtor'!K817="","",CONCATENATE('Sundry Debtor'!K817," ",'Sundry Debtor'!O817))</f>
        <v/>
      </c>
    </row>
    <row r="812" spans="1:11" x14ac:dyDescent="0.2">
      <c r="A812" s="35" t="str">
        <f>IF('Sundry Debtor'!G818="","",'Sundry Debtor'!G818)</f>
        <v/>
      </c>
      <c r="B812" s="35" t="str">
        <f>IF('Sundry Debtor'!C818="","",IF('Sundry Debtor'!G818&lt;70000,'Sundry Debtor'!C818,""))</f>
        <v/>
      </c>
      <c r="C812" s="34" t="str">
        <f>IF('Sundry Debtor'!C818="","",IF('Sundry Debtor'!G818&gt;69999,'Sundry Debtor'!C818,""))</f>
        <v/>
      </c>
      <c r="D812" s="34" t="str">
        <f>IF('Sundry Debtor'!D818="","",'Sundry Debtor'!D818)</f>
        <v/>
      </c>
      <c r="E812" s="34" t="str">
        <f>IF('Sundry Debtor'!F818="","",'Sundry Debtor'!F818)</f>
        <v/>
      </c>
      <c r="F812" s="98" t="str">
        <f>IF('Sundry Debtor'!I818="","",IF('Sundry Debtor'!J818="D",'Sundry Debtor'!I818,""))</f>
        <v/>
      </c>
      <c r="G812" s="98" t="str">
        <f>IF('Sundry Debtor'!I818="","",IF('Sundry Debtor'!J818="C",'Sundry Debtor'!I818,""))</f>
        <v/>
      </c>
      <c r="H812" s="34" t="str">
        <f t="shared" si="31"/>
        <v/>
      </c>
      <c r="I812" s="34" t="str">
        <f t="shared" si="32"/>
        <v/>
      </c>
      <c r="J812" s="34"/>
      <c r="K812" s="29" t="str">
        <f>IF('Sundry Debtor'!K818="","",CONCATENATE('Sundry Debtor'!K818," ",'Sundry Debtor'!O818))</f>
        <v/>
      </c>
    </row>
    <row r="813" spans="1:11" x14ac:dyDescent="0.2">
      <c r="A813" s="35" t="str">
        <f>IF('Sundry Debtor'!G819="","",'Sundry Debtor'!G819)</f>
        <v/>
      </c>
      <c r="B813" s="35" t="str">
        <f>IF('Sundry Debtor'!C819="","",IF('Sundry Debtor'!G819&lt;70000,'Sundry Debtor'!C819,""))</f>
        <v/>
      </c>
      <c r="C813" s="34" t="str">
        <f>IF('Sundry Debtor'!C819="","",IF('Sundry Debtor'!G819&gt;69999,'Sundry Debtor'!C819,""))</f>
        <v/>
      </c>
      <c r="D813" s="34" t="str">
        <f>IF('Sundry Debtor'!D819="","",'Sundry Debtor'!D819)</f>
        <v/>
      </c>
      <c r="E813" s="34" t="str">
        <f>IF('Sundry Debtor'!F819="","",'Sundry Debtor'!F819)</f>
        <v/>
      </c>
      <c r="F813" s="98" t="str">
        <f>IF('Sundry Debtor'!I819="","",IF('Sundry Debtor'!J819="D",'Sundry Debtor'!I819,""))</f>
        <v/>
      </c>
      <c r="G813" s="98" t="str">
        <f>IF('Sundry Debtor'!I819="","",IF('Sundry Debtor'!J819="C",'Sundry Debtor'!I819,""))</f>
        <v/>
      </c>
      <c r="H813" s="34" t="str">
        <f t="shared" si="31"/>
        <v/>
      </c>
      <c r="I813" s="34" t="str">
        <f t="shared" si="32"/>
        <v/>
      </c>
      <c r="J813" s="34"/>
      <c r="K813" s="29" t="str">
        <f>IF('Sundry Debtor'!K819="","",CONCATENATE('Sundry Debtor'!K819," ",'Sundry Debtor'!O819))</f>
        <v/>
      </c>
    </row>
    <row r="814" spans="1:11" x14ac:dyDescent="0.2">
      <c r="A814" s="35" t="str">
        <f>IF('Sundry Debtor'!G820="","",'Sundry Debtor'!G820)</f>
        <v/>
      </c>
      <c r="B814" s="35" t="str">
        <f>IF('Sundry Debtor'!C820="","",IF('Sundry Debtor'!G820&lt;70000,'Sundry Debtor'!C820,""))</f>
        <v/>
      </c>
      <c r="C814" s="34" t="str">
        <f>IF('Sundry Debtor'!C820="","",IF('Sundry Debtor'!G820&gt;69999,'Sundry Debtor'!C820,""))</f>
        <v/>
      </c>
      <c r="D814" s="34" t="str">
        <f>IF('Sundry Debtor'!D820="","",'Sundry Debtor'!D820)</f>
        <v/>
      </c>
      <c r="E814" s="34" t="str">
        <f>IF('Sundry Debtor'!F820="","",'Sundry Debtor'!F820)</f>
        <v/>
      </c>
      <c r="F814" s="98" t="str">
        <f>IF('Sundry Debtor'!I820="","",IF('Sundry Debtor'!J820="D",'Sundry Debtor'!I820,""))</f>
        <v/>
      </c>
      <c r="G814" s="98" t="str">
        <f>IF('Sundry Debtor'!I820="","",IF('Sundry Debtor'!J820="C",'Sundry Debtor'!I820,""))</f>
        <v/>
      </c>
      <c r="H814" s="34" t="str">
        <f t="shared" si="31"/>
        <v/>
      </c>
      <c r="I814" s="34" t="str">
        <f t="shared" si="32"/>
        <v/>
      </c>
      <c r="J814" s="34"/>
      <c r="K814" s="29" t="str">
        <f>IF('Sundry Debtor'!K820="","",CONCATENATE('Sundry Debtor'!K820," ",'Sundry Debtor'!O820))</f>
        <v/>
      </c>
    </row>
    <row r="815" spans="1:11" x14ac:dyDescent="0.2">
      <c r="A815" s="35" t="str">
        <f>IF('Sundry Debtor'!G821="","",'Sundry Debtor'!G821)</f>
        <v/>
      </c>
      <c r="B815" s="35" t="str">
        <f>IF('Sundry Debtor'!C821="","",IF('Sundry Debtor'!G821&lt;70000,'Sundry Debtor'!C821,""))</f>
        <v/>
      </c>
      <c r="C815" s="34" t="str">
        <f>IF('Sundry Debtor'!C821="","",IF('Sundry Debtor'!G821&gt;69999,'Sundry Debtor'!C821,""))</f>
        <v/>
      </c>
      <c r="D815" s="34" t="str">
        <f>IF('Sundry Debtor'!D821="","",'Sundry Debtor'!D821)</f>
        <v/>
      </c>
      <c r="E815" s="34" t="str">
        <f>IF('Sundry Debtor'!F821="","",'Sundry Debtor'!F821)</f>
        <v/>
      </c>
      <c r="F815" s="98" t="str">
        <f>IF('Sundry Debtor'!I821="","",IF('Sundry Debtor'!J821="D",'Sundry Debtor'!I821,""))</f>
        <v/>
      </c>
      <c r="G815" s="98" t="str">
        <f>IF('Sundry Debtor'!I821="","",IF('Sundry Debtor'!J821="C",'Sundry Debtor'!I821,""))</f>
        <v/>
      </c>
      <c r="H815" s="34" t="str">
        <f t="shared" si="31"/>
        <v/>
      </c>
      <c r="I815" s="34" t="str">
        <f t="shared" si="32"/>
        <v/>
      </c>
      <c r="J815" s="34"/>
      <c r="K815" s="29" t="str">
        <f>IF('Sundry Debtor'!K821="","",CONCATENATE('Sundry Debtor'!K821," ",'Sundry Debtor'!O821))</f>
        <v/>
      </c>
    </row>
    <row r="816" spans="1:11" x14ac:dyDescent="0.2">
      <c r="A816" s="35" t="str">
        <f>IF('Sundry Debtor'!G822="","",'Sundry Debtor'!G822)</f>
        <v/>
      </c>
      <c r="B816" s="35" t="str">
        <f>IF('Sundry Debtor'!C822="","",IF('Sundry Debtor'!G822&lt;70000,'Sundry Debtor'!C822,""))</f>
        <v/>
      </c>
      <c r="C816" s="34" t="str">
        <f>IF('Sundry Debtor'!C822="","",IF('Sundry Debtor'!G822&gt;69999,'Sundry Debtor'!C822,""))</f>
        <v/>
      </c>
      <c r="D816" s="34" t="str">
        <f>IF('Sundry Debtor'!D822="","",'Sundry Debtor'!D822)</f>
        <v/>
      </c>
      <c r="E816" s="34" t="str">
        <f>IF('Sundry Debtor'!F822="","",'Sundry Debtor'!F822)</f>
        <v/>
      </c>
      <c r="F816" s="98" t="str">
        <f>IF('Sundry Debtor'!I822="","",IF('Sundry Debtor'!J822="D",'Sundry Debtor'!I822,""))</f>
        <v/>
      </c>
      <c r="G816" s="98" t="str">
        <f>IF('Sundry Debtor'!I822="","",IF('Sundry Debtor'!J822="C",'Sundry Debtor'!I822,""))</f>
        <v/>
      </c>
      <c r="H816" s="34" t="str">
        <f t="shared" si="31"/>
        <v/>
      </c>
      <c r="I816" s="34" t="str">
        <f t="shared" si="32"/>
        <v/>
      </c>
      <c r="J816" s="34"/>
      <c r="K816" s="29" t="str">
        <f>IF('Sundry Debtor'!K822="","",CONCATENATE('Sundry Debtor'!K822," ",'Sundry Debtor'!O822))</f>
        <v/>
      </c>
    </row>
    <row r="817" spans="1:11" x14ac:dyDescent="0.2">
      <c r="A817" s="35" t="str">
        <f>IF('Sundry Debtor'!G823="","",'Sundry Debtor'!G823)</f>
        <v/>
      </c>
      <c r="B817" s="35" t="str">
        <f>IF('Sundry Debtor'!C823="","",IF('Sundry Debtor'!G823&lt;70000,'Sundry Debtor'!C823,""))</f>
        <v/>
      </c>
      <c r="C817" s="34" t="str">
        <f>IF('Sundry Debtor'!C823="","",IF('Sundry Debtor'!G823&gt;69999,'Sundry Debtor'!C823,""))</f>
        <v/>
      </c>
      <c r="D817" s="34" t="str">
        <f>IF('Sundry Debtor'!D823="","",'Sundry Debtor'!D823)</f>
        <v/>
      </c>
      <c r="E817" s="34" t="str">
        <f>IF('Sundry Debtor'!F823="","",'Sundry Debtor'!F823)</f>
        <v/>
      </c>
      <c r="F817" s="98" t="str">
        <f>IF('Sundry Debtor'!I823="","",IF('Sundry Debtor'!J823="D",'Sundry Debtor'!I823,""))</f>
        <v/>
      </c>
      <c r="G817" s="98" t="str">
        <f>IF('Sundry Debtor'!I823="","",IF('Sundry Debtor'!J823="C",'Sundry Debtor'!I823,""))</f>
        <v/>
      </c>
      <c r="H817" s="34" t="str">
        <f t="shared" si="31"/>
        <v/>
      </c>
      <c r="I817" s="34" t="str">
        <f t="shared" si="32"/>
        <v/>
      </c>
      <c r="J817" s="34"/>
      <c r="K817" s="29" t="str">
        <f>IF('Sundry Debtor'!K823="","",CONCATENATE('Sundry Debtor'!K823," ",'Sundry Debtor'!O823))</f>
        <v/>
      </c>
    </row>
    <row r="818" spans="1:11" x14ac:dyDescent="0.2">
      <c r="A818" s="35" t="str">
        <f>IF('Sundry Debtor'!G824="","",'Sundry Debtor'!G824)</f>
        <v/>
      </c>
      <c r="B818" s="35" t="str">
        <f>IF('Sundry Debtor'!C824="","",IF('Sundry Debtor'!G824&lt;70000,'Sundry Debtor'!C824,""))</f>
        <v/>
      </c>
      <c r="C818" s="34" t="str">
        <f>IF('Sundry Debtor'!C824="","",IF('Sundry Debtor'!G824&gt;69999,'Sundry Debtor'!C824,""))</f>
        <v/>
      </c>
      <c r="D818" s="34" t="str">
        <f>IF('Sundry Debtor'!D824="","",'Sundry Debtor'!D824)</f>
        <v/>
      </c>
      <c r="E818" s="34" t="str">
        <f>IF('Sundry Debtor'!F824="","",'Sundry Debtor'!F824)</f>
        <v/>
      </c>
      <c r="F818" s="98" t="str">
        <f>IF('Sundry Debtor'!I824="","",IF('Sundry Debtor'!J824="D",'Sundry Debtor'!I824,""))</f>
        <v/>
      </c>
      <c r="G818" s="98" t="str">
        <f>IF('Sundry Debtor'!I824="","",IF('Sundry Debtor'!J824="C",'Sundry Debtor'!I824,""))</f>
        <v/>
      </c>
      <c r="H818" s="34" t="str">
        <f t="shared" si="31"/>
        <v/>
      </c>
      <c r="I818" s="34" t="str">
        <f t="shared" si="32"/>
        <v/>
      </c>
      <c r="J818" s="34"/>
      <c r="K818" s="29" t="str">
        <f>IF('Sundry Debtor'!K824="","",CONCATENATE('Sundry Debtor'!K824," ",'Sundry Debtor'!O824))</f>
        <v/>
      </c>
    </row>
    <row r="819" spans="1:11" x14ac:dyDescent="0.2">
      <c r="A819" s="35" t="str">
        <f>IF('Sundry Debtor'!G825="","",'Sundry Debtor'!G825)</f>
        <v/>
      </c>
      <c r="B819" s="35" t="str">
        <f>IF('Sundry Debtor'!C825="","",IF('Sundry Debtor'!G825&lt;70000,'Sundry Debtor'!C825,""))</f>
        <v/>
      </c>
      <c r="C819" s="34" t="str">
        <f>IF('Sundry Debtor'!C825="","",IF('Sundry Debtor'!G825&gt;69999,'Sundry Debtor'!C825,""))</f>
        <v/>
      </c>
      <c r="D819" s="34" t="str">
        <f>IF('Sundry Debtor'!D825="","",'Sundry Debtor'!D825)</f>
        <v/>
      </c>
      <c r="E819" s="34" t="str">
        <f>IF('Sundry Debtor'!F825="","",'Sundry Debtor'!F825)</f>
        <v/>
      </c>
      <c r="F819" s="98" t="str">
        <f>IF('Sundry Debtor'!I825="","",IF('Sundry Debtor'!J825="D",'Sundry Debtor'!I825,""))</f>
        <v/>
      </c>
      <c r="G819" s="98" t="str">
        <f>IF('Sundry Debtor'!I825="","",IF('Sundry Debtor'!J825="C",'Sundry Debtor'!I825,""))</f>
        <v/>
      </c>
      <c r="H819" s="34" t="str">
        <f t="shared" si="31"/>
        <v/>
      </c>
      <c r="I819" s="34" t="str">
        <f t="shared" si="32"/>
        <v/>
      </c>
      <c r="J819" s="34"/>
      <c r="K819" s="29" t="str">
        <f>IF('Sundry Debtor'!K825="","",CONCATENATE('Sundry Debtor'!K825," ",'Sundry Debtor'!O825))</f>
        <v/>
      </c>
    </row>
    <row r="820" spans="1:11" x14ac:dyDescent="0.2">
      <c r="A820" s="35" t="str">
        <f>IF('Sundry Debtor'!G826="","",'Sundry Debtor'!G826)</f>
        <v/>
      </c>
      <c r="B820" s="35" t="str">
        <f>IF('Sundry Debtor'!C826="","",IF('Sundry Debtor'!G826&lt;70000,'Sundry Debtor'!C826,""))</f>
        <v/>
      </c>
      <c r="C820" s="34" t="str">
        <f>IF('Sundry Debtor'!C826="","",IF('Sundry Debtor'!G826&gt;69999,'Sundry Debtor'!C826,""))</f>
        <v/>
      </c>
      <c r="D820" s="34" t="str">
        <f>IF('Sundry Debtor'!D826="","",'Sundry Debtor'!D826)</f>
        <v/>
      </c>
      <c r="E820" s="34" t="str">
        <f>IF('Sundry Debtor'!F826="","",'Sundry Debtor'!F826)</f>
        <v/>
      </c>
      <c r="F820" s="98" t="str">
        <f>IF('Sundry Debtor'!I826="","",IF('Sundry Debtor'!J826="D",'Sundry Debtor'!I826,""))</f>
        <v/>
      </c>
      <c r="G820" s="98" t="str">
        <f>IF('Sundry Debtor'!I826="","",IF('Sundry Debtor'!J826="C",'Sundry Debtor'!I826,""))</f>
        <v/>
      </c>
      <c r="H820" s="34" t="str">
        <f t="shared" si="31"/>
        <v/>
      </c>
      <c r="I820" s="34" t="str">
        <f t="shared" si="32"/>
        <v/>
      </c>
      <c r="J820" s="34"/>
      <c r="K820" s="29" t="str">
        <f>IF('Sundry Debtor'!K826="","",CONCATENATE('Sundry Debtor'!K826," ",'Sundry Debtor'!O826))</f>
        <v/>
      </c>
    </row>
    <row r="821" spans="1:11" x14ac:dyDescent="0.2">
      <c r="A821" s="35" t="str">
        <f>IF('Sundry Debtor'!G827="","",'Sundry Debtor'!G827)</f>
        <v/>
      </c>
      <c r="B821" s="35" t="str">
        <f>IF('Sundry Debtor'!C827="","",IF('Sundry Debtor'!G827&lt;70000,'Sundry Debtor'!C827,""))</f>
        <v/>
      </c>
      <c r="C821" s="34" t="str">
        <f>IF('Sundry Debtor'!C827="","",IF('Sundry Debtor'!G827&gt;69999,'Sundry Debtor'!C827,""))</f>
        <v/>
      </c>
      <c r="D821" s="34" t="str">
        <f>IF('Sundry Debtor'!D827="","",'Sundry Debtor'!D827)</f>
        <v/>
      </c>
      <c r="E821" s="34" t="str">
        <f>IF('Sundry Debtor'!F827="","",'Sundry Debtor'!F827)</f>
        <v/>
      </c>
      <c r="F821" s="98" t="str">
        <f>IF('Sundry Debtor'!I827="","",IF('Sundry Debtor'!J827="D",'Sundry Debtor'!I827,""))</f>
        <v/>
      </c>
      <c r="G821" s="98" t="str">
        <f>IF('Sundry Debtor'!I827="","",IF('Sundry Debtor'!J827="C",'Sundry Debtor'!I827,""))</f>
        <v/>
      </c>
      <c r="H821" s="34" t="str">
        <f t="shared" si="31"/>
        <v/>
      </c>
      <c r="I821" s="34" t="str">
        <f t="shared" si="32"/>
        <v/>
      </c>
      <c r="J821" s="34"/>
      <c r="K821" s="29" t="str">
        <f>IF('Sundry Debtor'!K827="","",CONCATENATE('Sundry Debtor'!K827," ",'Sundry Debtor'!O827))</f>
        <v/>
      </c>
    </row>
    <row r="822" spans="1:11" x14ac:dyDescent="0.2">
      <c r="A822" s="35" t="str">
        <f>IF('Sundry Debtor'!G828="","",'Sundry Debtor'!G828)</f>
        <v/>
      </c>
      <c r="B822" s="35" t="str">
        <f>IF('Sundry Debtor'!C828="","",IF('Sundry Debtor'!G828&lt;70000,'Sundry Debtor'!C828,""))</f>
        <v/>
      </c>
      <c r="C822" s="34" t="str">
        <f>IF('Sundry Debtor'!C828="","",IF('Sundry Debtor'!G828&gt;69999,'Sundry Debtor'!C828,""))</f>
        <v/>
      </c>
      <c r="D822" s="34" t="str">
        <f>IF('Sundry Debtor'!D828="","",'Sundry Debtor'!D828)</f>
        <v/>
      </c>
      <c r="E822" s="34" t="str">
        <f>IF('Sundry Debtor'!F828="","",'Sundry Debtor'!F828)</f>
        <v/>
      </c>
      <c r="F822" s="98" t="str">
        <f>IF('Sundry Debtor'!I828="","",IF('Sundry Debtor'!J828="D",'Sundry Debtor'!I828,""))</f>
        <v/>
      </c>
      <c r="G822" s="98" t="str">
        <f>IF('Sundry Debtor'!I828="","",IF('Sundry Debtor'!J828="C",'Sundry Debtor'!I828,""))</f>
        <v/>
      </c>
      <c r="H822" s="34" t="str">
        <f t="shared" si="31"/>
        <v/>
      </c>
      <c r="I822" s="34" t="str">
        <f t="shared" si="32"/>
        <v/>
      </c>
      <c r="J822" s="34"/>
      <c r="K822" s="29" t="str">
        <f>IF('Sundry Debtor'!K828="","",CONCATENATE('Sundry Debtor'!K828," ",'Sundry Debtor'!O828))</f>
        <v/>
      </c>
    </row>
    <row r="823" spans="1:11" x14ac:dyDescent="0.2">
      <c r="A823" s="35" t="str">
        <f>IF('Sundry Debtor'!G829="","",'Sundry Debtor'!G829)</f>
        <v/>
      </c>
      <c r="B823" s="35" t="str">
        <f>IF('Sundry Debtor'!C829="","",IF('Sundry Debtor'!G829&lt;70000,'Sundry Debtor'!C829,""))</f>
        <v/>
      </c>
      <c r="C823" s="34" t="str">
        <f>IF('Sundry Debtor'!C829="","",IF('Sundry Debtor'!G829&gt;69999,'Sundry Debtor'!C829,""))</f>
        <v/>
      </c>
      <c r="D823" s="34" t="str">
        <f>IF('Sundry Debtor'!D829="","",'Sundry Debtor'!D829)</f>
        <v/>
      </c>
      <c r="E823" s="34" t="str">
        <f>IF('Sundry Debtor'!F829="","",'Sundry Debtor'!F829)</f>
        <v/>
      </c>
      <c r="F823" s="98" t="str">
        <f>IF('Sundry Debtor'!I829="","",IF('Sundry Debtor'!J829="D",'Sundry Debtor'!I829,""))</f>
        <v/>
      </c>
      <c r="G823" s="98" t="str">
        <f>IF('Sundry Debtor'!I829="","",IF('Sundry Debtor'!J829="C",'Sundry Debtor'!I829,""))</f>
        <v/>
      </c>
      <c r="H823" s="34" t="str">
        <f t="shared" si="31"/>
        <v/>
      </c>
      <c r="I823" s="34" t="str">
        <f t="shared" si="32"/>
        <v/>
      </c>
      <c r="J823" s="34"/>
      <c r="K823" s="29" t="str">
        <f>IF('Sundry Debtor'!K829="","",CONCATENATE('Sundry Debtor'!K829," ",'Sundry Debtor'!O829))</f>
        <v/>
      </c>
    </row>
    <row r="824" spans="1:11" x14ac:dyDescent="0.2">
      <c r="A824" s="35" t="str">
        <f>IF('Sundry Debtor'!G830="","",'Sundry Debtor'!G830)</f>
        <v/>
      </c>
      <c r="B824" s="35" t="str">
        <f>IF('Sundry Debtor'!C830="","",IF('Sundry Debtor'!G830&lt;70000,'Sundry Debtor'!C830,""))</f>
        <v/>
      </c>
      <c r="C824" s="34" t="str">
        <f>IF('Sundry Debtor'!C830="","",IF('Sundry Debtor'!G830&gt;69999,'Sundry Debtor'!C830,""))</f>
        <v/>
      </c>
      <c r="D824" s="34" t="str">
        <f>IF('Sundry Debtor'!D830="","",'Sundry Debtor'!D830)</f>
        <v/>
      </c>
      <c r="E824" s="34" t="str">
        <f>IF('Sundry Debtor'!F830="","",'Sundry Debtor'!F830)</f>
        <v/>
      </c>
      <c r="F824" s="98" t="str">
        <f>IF('Sundry Debtor'!I830="","",IF('Sundry Debtor'!J830="D",'Sundry Debtor'!I830,""))</f>
        <v/>
      </c>
      <c r="G824" s="98" t="str">
        <f>IF('Sundry Debtor'!I830="","",IF('Sundry Debtor'!J830="C",'Sundry Debtor'!I830,""))</f>
        <v/>
      </c>
      <c r="H824" s="34" t="str">
        <f t="shared" si="31"/>
        <v/>
      </c>
      <c r="I824" s="34" t="str">
        <f t="shared" si="32"/>
        <v/>
      </c>
      <c r="J824" s="34"/>
      <c r="K824" s="29" t="str">
        <f>IF('Sundry Debtor'!K830="","",CONCATENATE('Sundry Debtor'!K830," ",'Sundry Debtor'!O830))</f>
        <v/>
      </c>
    </row>
    <row r="825" spans="1:11" x14ac:dyDescent="0.2">
      <c r="A825" s="35" t="str">
        <f>IF('Sundry Debtor'!G831="","",'Sundry Debtor'!G831)</f>
        <v/>
      </c>
      <c r="B825" s="35" t="str">
        <f>IF('Sundry Debtor'!C831="","",IF('Sundry Debtor'!G831&lt;70000,'Sundry Debtor'!C831,""))</f>
        <v/>
      </c>
      <c r="C825" s="34" t="str">
        <f>IF('Sundry Debtor'!C831="","",IF('Sundry Debtor'!G831&gt;69999,'Sundry Debtor'!C831,""))</f>
        <v/>
      </c>
      <c r="D825" s="34" t="str">
        <f>IF('Sundry Debtor'!D831="","",'Sundry Debtor'!D831)</f>
        <v/>
      </c>
      <c r="E825" s="34" t="str">
        <f>IF('Sundry Debtor'!F831="","",'Sundry Debtor'!F831)</f>
        <v/>
      </c>
      <c r="F825" s="98" t="str">
        <f>IF('Sundry Debtor'!I831="","",IF('Sundry Debtor'!J831="D",'Sundry Debtor'!I831,""))</f>
        <v/>
      </c>
      <c r="G825" s="98" t="str">
        <f>IF('Sundry Debtor'!I831="","",IF('Sundry Debtor'!J831="C",'Sundry Debtor'!I831,""))</f>
        <v/>
      </c>
      <c r="H825" s="34" t="str">
        <f t="shared" si="31"/>
        <v/>
      </c>
      <c r="I825" s="34" t="str">
        <f t="shared" si="32"/>
        <v/>
      </c>
      <c r="J825" s="34"/>
      <c r="K825" s="29" t="str">
        <f>IF('Sundry Debtor'!K831="","",CONCATENATE('Sundry Debtor'!K831," ",'Sundry Debtor'!O831))</f>
        <v/>
      </c>
    </row>
    <row r="826" spans="1:11" x14ac:dyDescent="0.2">
      <c r="A826" s="35" t="str">
        <f>IF('Sundry Debtor'!G832="","",'Sundry Debtor'!G832)</f>
        <v/>
      </c>
      <c r="B826" s="35" t="str">
        <f>IF('Sundry Debtor'!C832="","",IF('Sundry Debtor'!G832&lt;70000,'Sundry Debtor'!C832,""))</f>
        <v/>
      </c>
      <c r="C826" s="34" t="str">
        <f>IF('Sundry Debtor'!C832="","",IF('Sundry Debtor'!G832&gt;69999,'Sundry Debtor'!C832,""))</f>
        <v/>
      </c>
      <c r="D826" s="34" t="str">
        <f>IF('Sundry Debtor'!D832="","",'Sundry Debtor'!D832)</f>
        <v/>
      </c>
      <c r="E826" s="34" t="str">
        <f>IF('Sundry Debtor'!F832="","",'Sundry Debtor'!F832)</f>
        <v/>
      </c>
      <c r="F826" s="98" t="str">
        <f>IF('Sundry Debtor'!I832="","",IF('Sundry Debtor'!J832="D",'Sundry Debtor'!I832,""))</f>
        <v/>
      </c>
      <c r="G826" s="98" t="str">
        <f>IF('Sundry Debtor'!I832="","",IF('Sundry Debtor'!J832="C",'Sundry Debtor'!I832,""))</f>
        <v/>
      </c>
      <c r="H826" s="34" t="str">
        <f t="shared" si="31"/>
        <v/>
      </c>
      <c r="I826" s="34" t="str">
        <f t="shared" si="32"/>
        <v/>
      </c>
      <c r="J826" s="34"/>
      <c r="K826" s="29" t="str">
        <f>IF('Sundry Debtor'!K832="","",CONCATENATE('Sundry Debtor'!K832," ",'Sundry Debtor'!O832))</f>
        <v/>
      </c>
    </row>
    <row r="827" spans="1:11" x14ac:dyDescent="0.2">
      <c r="A827" s="35" t="str">
        <f>IF('Sundry Debtor'!G833="","",'Sundry Debtor'!G833)</f>
        <v/>
      </c>
      <c r="B827" s="35" t="str">
        <f>IF('Sundry Debtor'!C833="","",IF('Sundry Debtor'!G833&lt;70000,'Sundry Debtor'!C833,""))</f>
        <v/>
      </c>
      <c r="C827" s="34" t="str">
        <f>IF('Sundry Debtor'!C833="","",IF('Sundry Debtor'!G833&gt;69999,'Sundry Debtor'!C833,""))</f>
        <v/>
      </c>
      <c r="D827" s="34" t="str">
        <f>IF('Sundry Debtor'!D833="","",'Sundry Debtor'!D833)</f>
        <v/>
      </c>
      <c r="E827" s="34" t="str">
        <f>IF('Sundry Debtor'!F833="","",'Sundry Debtor'!F833)</f>
        <v/>
      </c>
      <c r="F827" s="98" t="str">
        <f>IF('Sundry Debtor'!I833="","",IF('Sundry Debtor'!J833="D",'Sundry Debtor'!I833,""))</f>
        <v/>
      </c>
      <c r="G827" s="98" t="str">
        <f>IF('Sundry Debtor'!I833="","",IF('Sundry Debtor'!J833="C",'Sundry Debtor'!I833,""))</f>
        <v/>
      </c>
      <c r="H827" s="34" t="str">
        <f t="shared" si="31"/>
        <v/>
      </c>
      <c r="I827" s="34" t="str">
        <f t="shared" si="32"/>
        <v/>
      </c>
      <c r="J827" s="34"/>
      <c r="K827" s="29" t="str">
        <f>IF('Sundry Debtor'!K833="","",CONCATENATE('Sundry Debtor'!K833," ",'Sundry Debtor'!O833))</f>
        <v/>
      </c>
    </row>
    <row r="828" spans="1:11" x14ac:dyDescent="0.2">
      <c r="A828" s="35" t="str">
        <f>IF('Sundry Debtor'!G834="","",'Sundry Debtor'!G834)</f>
        <v/>
      </c>
      <c r="B828" s="35" t="str">
        <f>IF('Sundry Debtor'!C834="","",IF('Sundry Debtor'!G834&lt;70000,'Sundry Debtor'!C834,""))</f>
        <v/>
      </c>
      <c r="C828" s="34" t="str">
        <f>IF('Sundry Debtor'!C834="","",IF('Sundry Debtor'!G834&gt;69999,'Sundry Debtor'!C834,""))</f>
        <v/>
      </c>
      <c r="D828" s="34" t="str">
        <f>IF('Sundry Debtor'!D834="","",'Sundry Debtor'!D834)</f>
        <v/>
      </c>
      <c r="E828" s="34" t="str">
        <f>IF('Sundry Debtor'!F834="","",'Sundry Debtor'!F834)</f>
        <v/>
      </c>
      <c r="F828" s="98" t="str">
        <f>IF('Sundry Debtor'!I834="","",IF('Sundry Debtor'!J834="D",'Sundry Debtor'!I834,""))</f>
        <v/>
      </c>
      <c r="G828" s="98" t="str">
        <f>IF('Sundry Debtor'!I834="","",IF('Sundry Debtor'!J834="C",'Sundry Debtor'!I834,""))</f>
        <v/>
      </c>
      <c r="H828" s="34" t="str">
        <f t="shared" si="31"/>
        <v/>
      </c>
      <c r="I828" s="34" t="str">
        <f t="shared" si="32"/>
        <v/>
      </c>
      <c r="J828" s="34"/>
      <c r="K828" s="29" t="str">
        <f>IF('Sundry Debtor'!K834="","",CONCATENATE('Sundry Debtor'!K834," ",'Sundry Debtor'!O834))</f>
        <v/>
      </c>
    </row>
    <row r="829" spans="1:11" x14ac:dyDescent="0.2">
      <c r="A829" s="35" t="str">
        <f>IF('Sundry Debtor'!G835="","",'Sundry Debtor'!G835)</f>
        <v/>
      </c>
      <c r="B829" s="35" t="str">
        <f>IF('Sundry Debtor'!C835="","",IF('Sundry Debtor'!G835&lt;70000,'Sundry Debtor'!C835,""))</f>
        <v/>
      </c>
      <c r="C829" s="34" t="str">
        <f>IF('Sundry Debtor'!C835="","",IF('Sundry Debtor'!G835&gt;69999,'Sundry Debtor'!C835,""))</f>
        <v/>
      </c>
      <c r="D829" s="34" t="str">
        <f>IF('Sundry Debtor'!D835="","",'Sundry Debtor'!D835)</f>
        <v/>
      </c>
      <c r="E829" s="34" t="str">
        <f>IF('Sundry Debtor'!F835="","",'Sundry Debtor'!F835)</f>
        <v/>
      </c>
      <c r="F829" s="98" t="str">
        <f>IF('Sundry Debtor'!I835="","",IF('Sundry Debtor'!J835="D",'Sundry Debtor'!I835,""))</f>
        <v/>
      </c>
      <c r="G829" s="98" t="str">
        <f>IF('Sundry Debtor'!I835="","",IF('Sundry Debtor'!J835="C",'Sundry Debtor'!I835,""))</f>
        <v/>
      </c>
      <c r="H829" s="34" t="str">
        <f t="shared" si="31"/>
        <v/>
      </c>
      <c r="I829" s="34" t="str">
        <f t="shared" si="32"/>
        <v/>
      </c>
      <c r="J829" s="34"/>
      <c r="K829" s="29" t="str">
        <f>IF('Sundry Debtor'!K835="","",CONCATENATE('Sundry Debtor'!K835," ",'Sundry Debtor'!O835))</f>
        <v/>
      </c>
    </row>
    <row r="830" spans="1:11" x14ac:dyDescent="0.2">
      <c r="A830" s="35" t="str">
        <f>IF('Sundry Debtor'!G836="","",'Sundry Debtor'!G836)</f>
        <v/>
      </c>
      <c r="B830" s="35" t="str">
        <f>IF('Sundry Debtor'!C836="","",IF('Sundry Debtor'!G836&lt;70000,'Sundry Debtor'!C836,""))</f>
        <v/>
      </c>
      <c r="C830" s="34" t="str">
        <f>IF('Sundry Debtor'!C836="","",IF('Sundry Debtor'!G836&gt;69999,'Sundry Debtor'!C836,""))</f>
        <v/>
      </c>
      <c r="D830" s="34" t="str">
        <f>IF('Sundry Debtor'!D836="","",'Sundry Debtor'!D836)</f>
        <v/>
      </c>
      <c r="E830" s="34" t="str">
        <f>IF('Sundry Debtor'!F836="","",'Sundry Debtor'!F836)</f>
        <v/>
      </c>
      <c r="F830" s="98" t="str">
        <f>IF('Sundry Debtor'!I836="","",IF('Sundry Debtor'!J836="D",'Sundry Debtor'!I836,""))</f>
        <v/>
      </c>
      <c r="G830" s="98" t="str">
        <f>IF('Sundry Debtor'!I836="","",IF('Sundry Debtor'!J836="C",'Sundry Debtor'!I836,""))</f>
        <v/>
      </c>
      <c r="H830" s="34" t="str">
        <f t="shared" si="31"/>
        <v/>
      </c>
      <c r="I830" s="34" t="str">
        <f t="shared" si="32"/>
        <v/>
      </c>
      <c r="J830" s="34"/>
      <c r="K830" s="29" t="str">
        <f>IF('Sundry Debtor'!K836="","",CONCATENATE('Sundry Debtor'!K836," ",'Sundry Debtor'!O836))</f>
        <v/>
      </c>
    </row>
    <row r="831" spans="1:11" x14ac:dyDescent="0.2">
      <c r="A831" s="35" t="str">
        <f>IF('Sundry Debtor'!G837="","",'Sundry Debtor'!G837)</f>
        <v/>
      </c>
      <c r="B831" s="35" t="str">
        <f>IF('Sundry Debtor'!C837="","",IF('Sundry Debtor'!G837&lt;70000,'Sundry Debtor'!C837,""))</f>
        <v/>
      </c>
      <c r="C831" s="34" t="str">
        <f>IF('Sundry Debtor'!C837="","",IF('Sundry Debtor'!G837&gt;69999,'Sundry Debtor'!C837,""))</f>
        <v/>
      </c>
      <c r="D831" s="34" t="str">
        <f>IF('Sundry Debtor'!D837="","",'Sundry Debtor'!D837)</f>
        <v/>
      </c>
      <c r="E831" s="34" t="str">
        <f>IF('Sundry Debtor'!F837="","",'Sundry Debtor'!F837)</f>
        <v/>
      </c>
      <c r="F831" s="98" t="str">
        <f>IF('Sundry Debtor'!I837="","",IF('Sundry Debtor'!J837="D",'Sundry Debtor'!I837,""))</f>
        <v/>
      </c>
      <c r="G831" s="98" t="str">
        <f>IF('Sundry Debtor'!I837="","",IF('Sundry Debtor'!J837="C",'Sundry Debtor'!I837,""))</f>
        <v/>
      </c>
      <c r="H831" s="34" t="str">
        <f t="shared" si="31"/>
        <v/>
      </c>
      <c r="I831" s="34" t="str">
        <f t="shared" si="32"/>
        <v/>
      </c>
      <c r="J831" s="34"/>
      <c r="K831" s="29" t="str">
        <f>IF('Sundry Debtor'!K837="","",CONCATENATE('Sundry Debtor'!K837," ",'Sundry Debtor'!O837))</f>
        <v/>
      </c>
    </row>
    <row r="832" spans="1:11" x14ac:dyDescent="0.2">
      <c r="A832" s="35" t="str">
        <f>IF('Sundry Debtor'!G838="","",'Sundry Debtor'!G838)</f>
        <v/>
      </c>
      <c r="B832" s="35" t="str">
        <f>IF('Sundry Debtor'!C838="","",IF('Sundry Debtor'!G838&lt;70000,'Sundry Debtor'!C838,""))</f>
        <v/>
      </c>
      <c r="C832" s="34" t="str">
        <f>IF('Sundry Debtor'!C838="","",IF('Sundry Debtor'!G838&gt;69999,'Sundry Debtor'!C838,""))</f>
        <v/>
      </c>
      <c r="D832" s="34" t="str">
        <f>IF('Sundry Debtor'!D838="","",'Sundry Debtor'!D838)</f>
        <v/>
      </c>
      <c r="E832" s="34" t="str">
        <f>IF('Sundry Debtor'!F838="","",'Sundry Debtor'!F838)</f>
        <v/>
      </c>
      <c r="F832" s="98" t="str">
        <f>IF('Sundry Debtor'!I838="","",IF('Sundry Debtor'!J838="D",'Sundry Debtor'!I838,""))</f>
        <v/>
      </c>
      <c r="G832" s="98" t="str">
        <f>IF('Sundry Debtor'!I838="","",IF('Sundry Debtor'!J838="C",'Sundry Debtor'!I838,""))</f>
        <v/>
      </c>
      <c r="H832" s="34" t="str">
        <f t="shared" si="31"/>
        <v/>
      </c>
      <c r="I832" s="34" t="str">
        <f t="shared" si="32"/>
        <v/>
      </c>
      <c r="J832" s="34"/>
      <c r="K832" s="29" t="str">
        <f>IF('Sundry Debtor'!K838="","",CONCATENATE('Sundry Debtor'!K838," ",'Sundry Debtor'!O838))</f>
        <v/>
      </c>
    </row>
    <row r="833" spans="1:11" x14ac:dyDescent="0.2">
      <c r="A833" s="35" t="str">
        <f>IF('Sundry Debtor'!G839="","",'Sundry Debtor'!G839)</f>
        <v/>
      </c>
      <c r="B833" s="35" t="str">
        <f>IF('Sundry Debtor'!C839="","",IF('Sundry Debtor'!G839&lt;70000,'Sundry Debtor'!C839,""))</f>
        <v/>
      </c>
      <c r="C833" s="34" t="str">
        <f>IF('Sundry Debtor'!C839="","",IF('Sundry Debtor'!G839&gt;69999,'Sundry Debtor'!C839,""))</f>
        <v/>
      </c>
      <c r="D833" s="34" t="str">
        <f>IF('Sundry Debtor'!D839="","",'Sundry Debtor'!D839)</f>
        <v/>
      </c>
      <c r="E833" s="34" t="str">
        <f>IF('Sundry Debtor'!F839="","",'Sundry Debtor'!F839)</f>
        <v/>
      </c>
      <c r="F833" s="98" t="str">
        <f>IF('Sundry Debtor'!I839="","",IF('Sundry Debtor'!J839="D",'Sundry Debtor'!I839,""))</f>
        <v/>
      </c>
      <c r="G833" s="98" t="str">
        <f>IF('Sundry Debtor'!I839="","",IF('Sundry Debtor'!J839="C",'Sundry Debtor'!I839,""))</f>
        <v/>
      </c>
      <c r="H833" s="34" t="str">
        <f t="shared" si="31"/>
        <v/>
      </c>
      <c r="I833" s="34" t="str">
        <f t="shared" si="32"/>
        <v/>
      </c>
      <c r="J833" s="34"/>
      <c r="K833" s="29" t="str">
        <f>IF('Sundry Debtor'!K839="","",CONCATENATE('Sundry Debtor'!K839," ",'Sundry Debtor'!O839))</f>
        <v/>
      </c>
    </row>
    <row r="834" spans="1:11" x14ac:dyDescent="0.2">
      <c r="A834" s="35" t="str">
        <f>IF('Sundry Debtor'!G840="","",'Sundry Debtor'!G840)</f>
        <v/>
      </c>
      <c r="B834" s="35" t="str">
        <f>IF('Sundry Debtor'!C840="","",IF('Sundry Debtor'!G840&lt;70000,'Sundry Debtor'!C840,""))</f>
        <v/>
      </c>
      <c r="C834" s="34" t="str">
        <f>IF('Sundry Debtor'!C840="","",IF('Sundry Debtor'!G840&gt;69999,'Sundry Debtor'!C840,""))</f>
        <v/>
      </c>
      <c r="D834" s="34" t="str">
        <f>IF('Sundry Debtor'!D840="","",'Sundry Debtor'!D840)</f>
        <v/>
      </c>
      <c r="E834" s="34" t="str">
        <f>IF('Sundry Debtor'!F840="","",'Sundry Debtor'!F840)</f>
        <v/>
      </c>
      <c r="F834" s="98" t="str">
        <f>IF('Sundry Debtor'!I840="","",IF('Sundry Debtor'!J840="D",'Sundry Debtor'!I840,""))</f>
        <v/>
      </c>
      <c r="G834" s="98" t="str">
        <f>IF('Sundry Debtor'!I840="","",IF('Sundry Debtor'!J840="C",'Sundry Debtor'!I840,""))</f>
        <v/>
      </c>
      <c r="H834" s="34" t="str">
        <f t="shared" si="31"/>
        <v/>
      </c>
      <c r="I834" s="34" t="str">
        <f t="shared" si="32"/>
        <v/>
      </c>
      <c r="J834" s="34"/>
      <c r="K834" s="29" t="str">
        <f>IF('Sundry Debtor'!K840="","",CONCATENATE('Sundry Debtor'!K840," ",'Sundry Debtor'!O840))</f>
        <v/>
      </c>
    </row>
    <row r="835" spans="1:11" x14ac:dyDescent="0.2">
      <c r="A835" s="35" t="str">
        <f>IF('Sundry Debtor'!G841="","",'Sundry Debtor'!G841)</f>
        <v/>
      </c>
      <c r="B835" s="35" t="str">
        <f>IF('Sundry Debtor'!C841="","",IF('Sundry Debtor'!G841&lt;70000,'Sundry Debtor'!C841,""))</f>
        <v/>
      </c>
      <c r="C835" s="34" t="str">
        <f>IF('Sundry Debtor'!C841="","",IF('Sundry Debtor'!G841&gt;69999,'Sundry Debtor'!C841,""))</f>
        <v/>
      </c>
      <c r="D835" s="34" t="str">
        <f>IF('Sundry Debtor'!D841="","",'Sundry Debtor'!D841)</f>
        <v/>
      </c>
      <c r="E835" s="34" t="str">
        <f>IF('Sundry Debtor'!F841="","",'Sundry Debtor'!F841)</f>
        <v/>
      </c>
      <c r="F835" s="98" t="str">
        <f>IF('Sundry Debtor'!I841="","",IF('Sundry Debtor'!J841="D",'Sundry Debtor'!I841,""))</f>
        <v/>
      </c>
      <c r="G835" s="98" t="str">
        <f>IF('Sundry Debtor'!I841="","",IF('Sundry Debtor'!J841="C",'Sundry Debtor'!I841,""))</f>
        <v/>
      </c>
      <c r="H835" s="34" t="str">
        <f t="shared" si="31"/>
        <v/>
      </c>
      <c r="I835" s="34" t="str">
        <f t="shared" si="32"/>
        <v/>
      </c>
      <c r="J835" s="34"/>
      <c r="K835" s="29" t="str">
        <f>IF('Sundry Debtor'!K841="","",CONCATENATE('Sundry Debtor'!K841," ",'Sundry Debtor'!O841))</f>
        <v/>
      </c>
    </row>
    <row r="836" spans="1:11" x14ac:dyDescent="0.2">
      <c r="A836" s="35" t="str">
        <f>IF('Sundry Debtor'!G842="","",'Sundry Debtor'!G842)</f>
        <v/>
      </c>
      <c r="B836" s="35" t="str">
        <f>IF('Sundry Debtor'!C842="","",IF('Sundry Debtor'!G842&lt;70000,'Sundry Debtor'!C842,""))</f>
        <v/>
      </c>
      <c r="C836" s="34" t="str">
        <f>IF('Sundry Debtor'!C842="","",IF('Sundry Debtor'!G842&gt;69999,'Sundry Debtor'!C842,""))</f>
        <v/>
      </c>
      <c r="D836" s="34" t="str">
        <f>IF('Sundry Debtor'!D842="","",'Sundry Debtor'!D842)</f>
        <v/>
      </c>
      <c r="E836" s="34" t="str">
        <f>IF('Sundry Debtor'!F842="","",'Sundry Debtor'!F842)</f>
        <v/>
      </c>
      <c r="F836" s="98" t="str">
        <f>IF('Sundry Debtor'!I842="","",IF('Sundry Debtor'!J842="D",'Sundry Debtor'!I842,""))</f>
        <v/>
      </c>
      <c r="G836" s="98" t="str">
        <f>IF('Sundry Debtor'!I842="","",IF('Sundry Debtor'!J842="C",'Sundry Debtor'!I842,""))</f>
        <v/>
      </c>
      <c r="H836" s="34" t="str">
        <f t="shared" si="31"/>
        <v/>
      </c>
      <c r="I836" s="34" t="str">
        <f t="shared" si="32"/>
        <v/>
      </c>
      <c r="J836" s="34"/>
      <c r="K836" s="29" t="str">
        <f>IF('Sundry Debtor'!K842="","",CONCATENATE('Sundry Debtor'!K842," ",'Sundry Debtor'!O842))</f>
        <v/>
      </c>
    </row>
    <row r="837" spans="1:11" x14ac:dyDescent="0.2">
      <c r="A837" s="35" t="str">
        <f>IF('Sundry Debtor'!G843="","",'Sundry Debtor'!G843)</f>
        <v/>
      </c>
      <c r="B837" s="35" t="str">
        <f>IF('Sundry Debtor'!C843="","",IF('Sundry Debtor'!G843&lt;70000,'Sundry Debtor'!C843,""))</f>
        <v/>
      </c>
      <c r="C837" s="34" t="str">
        <f>IF('Sundry Debtor'!C843="","",IF('Sundry Debtor'!G843&gt;69999,'Sundry Debtor'!C843,""))</f>
        <v/>
      </c>
      <c r="D837" s="34" t="str">
        <f>IF('Sundry Debtor'!D843="","",'Sundry Debtor'!D843)</f>
        <v/>
      </c>
      <c r="E837" s="34" t="str">
        <f>IF('Sundry Debtor'!F843="","",'Sundry Debtor'!F843)</f>
        <v/>
      </c>
      <c r="F837" s="98" t="str">
        <f>IF('Sundry Debtor'!I843="","",IF('Sundry Debtor'!J843="D",'Sundry Debtor'!I843,""))</f>
        <v/>
      </c>
      <c r="G837" s="98" t="str">
        <f>IF('Sundry Debtor'!I843="","",IF('Sundry Debtor'!J843="C",'Sundry Debtor'!I843,""))</f>
        <v/>
      </c>
      <c r="H837" s="34" t="str">
        <f t="shared" si="31"/>
        <v/>
      </c>
      <c r="I837" s="34" t="str">
        <f t="shared" si="32"/>
        <v/>
      </c>
      <c r="J837" s="34"/>
      <c r="K837" s="29" t="str">
        <f>IF('Sundry Debtor'!K843="","",CONCATENATE('Sundry Debtor'!K843," ",'Sundry Debtor'!O843))</f>
        <v/>
      </c>
    </row>
    <row r="838" spans="1:11" x14ac:dyDescent="0.2">
      <c r="A838" s="35" t="str">
        <f>IF('Sundry Debtor'!G844="","",'Sundry Debtor'!G844)</f>
        <v/>
      </c>
      <c r="B838" s="35" t="str">
        <f>IF('Sundry Debtor'!C844="","",IF('Sundry Debtor'!G844&lt;70000,'Sundry Debtor'!C844,""))</f>
        <v/>
      </c>
      <c r="C838" s="34" t="str">
        <f>IF('Sundry Debtor'!C844="","",IF('Sundry Debtor'!G844&gt;69999,'Sundry Debtor'!C844,""))</f>
        <v/>
      </c>
      <c r="D838" s="34" t="str">
        <f>IF('Sundry Debtor'!D844="","",'Sundry Debtor'!D844)</f>
        <v/>
      </c>
      <c r="E838" s="34" t="str">
        <f>IF('Sundry Debtor'!F844="","",'Sundry Debtor'!F844)</f>
        <v/>
      </c>
      <c r="F838" s="98" t="str">
        <f>IF('Sundry Debtor'!I844="","",IF('Sundry Debtor'!J844="D",'Sundry Debtor'!I844,""))</f>
        <v/>
      </c>
      <c r="G838" s="98" t="str">
        <f>IF('Sundry Debtor'!I844="","",IF('Sundry Debtor'!J844="C",'Sundry Debtor'!I844,""))</f>
        <v/>
      </c>
      <c r="H838" s="34" t="str">
        <f t="shared" si="31"/>
        <v/>
      </c>
      <c r="I838" s="34" t="str">
        <f t="shared" si="32"/>
        <v/>
      </c>
      <c r="J838" s="34"/>
      <c r="K838" s="29" t="str">
        <f>IF('Sundry Debtor'!K844="","",CONCATENATE('Sundry Debtor'!K844," ",'Sundry Debtor'!O844))</f>
        <v/>
      </c>
    </row>
    <row r="839" spans="1:11" x14ac:dyDescent="0.2">
      <c r="A839" s="35" t="str">
        <f>IF('Sundry Debtor'!G845="","",'Sundry Debtor'!G845)</f>
        <v/>
      </c>
      <c r="B839" s="35" t="str">
        <f>IF('Sundry Debtor'!C845="","",IF('Sundry Debtor'!G845&lt;70000,'Sundry Debtor'!C845,""))</f>
        <v/>
      </c>
      <c r="C839" s="34" t="str">
        <f>IF('Sundry Debtor'!C845="","",IF('Sundry Debtor'!G845&gt;69999,'Sundry Debtor'!C845,""))</f>
        <v/>
      </c>
      <c r="D839" s="34" t="str">
        <f>IF('Sundry Debtor'!D845="","",'Sundry Debtor'!D845)</f>
        <v/>
      </c>
      <c r="E839" s="34" t="str">
        <f>IF('Sundry Debtor'!F845="","",'Sundry Debtor'!F845)</f>
        <v/>
      </c>
      <c r="F839" s="98" t="str">
        <f>IF('Sundry Debtor'!I845="","",IF('Sundry Debtor'!J845="D",'Sundry Debtor'!I845,""))</f>
        <v/>
      </c>
      <c r="G839" s="98" t="str">
        <f>IF('Sundry Debtor'!I845="","",IF('Sundry Debtor'!J845="C",'Sundry Debtor'!I845,""))</f>
        <v/>
      </c>
      <c r="H839" s="34" t="str">
        <f t="shared" si="31"/>
        <v/>
      </c>
      <c r="I839" s="34" t="str">
        <f t="shared" si="32"/>
        <v/>
      </c>
      <c r="J839" s="34"/>
      <c r="K839" s="29" t="str">
        <f>IF('Sundry Debtor'!K845="","",CONCATENATE('Sundry Debtor'!K845," ",'Sundry Debtor'!O845))</f>
        <v/>
      </c>
    </row>
    <row r="840" spans="1:11" x14ac:dyDescent="0.2">
      <c r="A840" s="35" t="str">
        <f>IF('Sundry Debtor'!G846="","",'Sundry Debtor'!G846)</f>
        <v/>
      </c>
      <c r="B840" s="35" t="str">
        <f>IF('Sundry Debtor'!C846="","",IF('Sundry Debtor'!G846&lt;70000,'Sundry Debtor'!C846,""))</f>
        <v/>
      </c>
      <c r="C840" s="34" t="str">
        <f>IF('Sundry Debtor'!C846="","",IF('Sundry Debtor'!G846&gt;69999,'Sundry Debtor'!C846,""))</f>
        <v/>
      </c>
      <c r="D840" s="34" t="str">
        <f>IF('Sundry Debtor'!D846="","",'Sundry Debtor'!D846)</f>
        <v/>
      </c>
      <c r="E840" s="34" t="str">
        <f>IF('Sundry Debtor'!F846="","",'Sundry Debtor'!F846)</f>
        <v/>
      </c>
      <c r="F840" s="98" t="str">
        <f>IF('Sundry Debtor'!I846="","",IF('Sundry Debtor'!J846="D",'Sundry Debtor'!I846,""))</f>
        <v/>
      </c>
      <c r="G840" s="98" t="str">
        <f>IF('Sundry Debtor'!I846="","",IF('Sundry Debtor'!J846="C",'Sundry Debtor'!I846,""))</f>
        <v/>
      </c>
      <c r="H840" s="34" t="str">
        <f t="shared" si="31"/>
        <v/>
      </c>
      <c r="I840" s="34" t="str">
        <f t="shared" si="32"/>
        <v/>
      </c>
      <c r="J840" s="34"/>
      <c r="K840" s="29" t="str">
        <f>IF('Sundry Debtor'!K846="","",CONCATENATE('Sundry Debtor'!K846," ",'Sundry Debtor'!O846))</f>
        <v/>
      </c>
    </row>
    <row r="841" spans="1:11" x14ac:dyDescent="0.2">
      <c r="A841" s="35" t="str">
        <f>IF('Sundry Debtor'!G847="","",'Sundry Debtor'!G847)</f>
        <v/>
      </c>
      <c r="B841" s="35" t="str">
        <f>IF('Sundry Debtor'!C847="","",IF('Sundry Debtor'!G847&lt;70000,'Sundry Debtor'!C847,""))</f>
        <v/>
      </c>
      <c r="C841" s="34" t="str">
        <f>IF('Sundry Debtor'!C847="","",IF('Sundry Debtor'!G847&gt;69999,'Sundry Debtor'!C847,""))</f>
        <v/>
      </c>
      <c r="D841" s="34" t="str">
        <f>IF('Sundry Debtor'!D847="","",'Sundry Debtor'!D847)</f>
        <v/>
      </c>
      <c r="E841" s="34" t="str">
        <f>IF('Sundry Debtor'!F847="","",'Sundry Debtor'!F847)</f>
        <v/>
      </c>
      <c r="F841" s="98" t="str">
        <f>IF('Sundry Debtor'!I847="","",IF('Sundry Debtor'!J847="D",'Sundry Debtor'!I847,""))</f>
        <v/>
      </c>
      <c r="G841" s="98" t="str">
        <f>IF('Sundry Debtor'!I847="","",IF('Sundry Debtor'!J847="C",'Sundry Debtor'!I847,""))</f>
        <v/>
      </c>
      <c r="H841" s="34" t="str">
        <f t="shared" si="31"/>
        <v/>
      </c>
      <c r="I841" s="34" t="str">
        <f t="shared" si="32"/>
        <v/>
      </c>
      <c r="J841" s="34"/>
      <c r="K841" s="29" t="str">
        <f>IF('Sundry Debtor'!K847="","",CONCATENATE('Sundry Debtor'!K847," ",'Sundry Debtor'!O847))</f>
        <v/>
      </c>
    </row>
    <row r="842" spans="1:11" x14ac:dyDescent="0.2">
      <c r="A842" s="35" t="str">
        <f>IF('Sundry Debtor'!G848="","",'Sundry Debtor'!G848)</f>
        <v/>
      </c>
      <c r="B842" s="35" t="str">
        <f>IF('Sundry Debtor'!C848="","",IF('Sundry Debtor'!G848&lt;70000,'Sundry Debtor'!C848,""))</f>
        <v/>
      </c>
      <c r="C842" s="34" t="str">
        <f>IF('Sundry Debtor'!C848="","",IF('Sundry Debtor'!G848&gt;69999,'Sundry Debtor'!C848,""))</f>
        <v/>
      </c>
      <c r="D842" s="34" t="str">
        <f>IF('Sundry Debtor'!D848="","",'Sundry Debtor'!D848)</f>
        <v/>
      </c>
      <c r="E842" s="34" t="str">
        <f>IF('Sundry Debtor'!F848="","",'Sundry Debtor'!F848)</f>
        <v/>
      </c>
      <c r="F842" s="98" t="str">
        <f>IF('Sundry Debtor'!I848="","",IF('Sundry Debtor'!J848="D",'Sundry Debtor'!I848,""))</f>
        <v/>
      </c>
      <c r="G842" s="98" t="str">
        <f>IF('Sundry Debtor'!I848="","",IF('Sundry Debtor'!J848="C",'Sundry Debtor'!I848,""))</f>
        <v/>
      </c>
      <c r="H842" s="34" t="str">
        <f t="shared" si="31"/>
        <v/>
      </c>
      <c r="I842" s="34" t="str">
        <f t="shared" si="32"/>
        <v/>
      </c>
      <c r="J842" s="34"/>
      <c r="K842" s="29" t="str">
        <f>IF('Sundry Debtor'!K848="","",CONCATENATE('Sundry Debtor'!K848," ",'Sundry Debtor'!O848))</f>
        <v/>
      </c>
    </row>
    <row r="843" spans="1:11" x14ac:dyDescent="0.2">
      <c r="A843" s="35" t="str">
        <f>IF('Sundry Debtor'!G849="","",'Sundry Debtor'!G849)</f>
        <v/>
      </c>
      <c r="B843" s="35" t="str">
        <f>IF('Sundry Debtor'!C849="","",IF('Sundry Debtor'!G849&lt;70000,'Sundry Debtor'!C849,""))</f>
        <v/>
      </c>
      <c r="C843" s="34" t="str">
        <f>IF('Sundry Debtor'!C849="","",IF('Sundry Debtor'!G849&gt;69999,'Sundry Debtor'!C849,""))</f>
        <v/>
      </c>
      <c r="D843" s="34" t="str">
        <f>IF('Sundry Debtor'!D849="","",'Sundry Debtor'!D849)</f>
        <v/>
      </c>
      <c r="E843" s="34" t="str">
        <f>IF('Sundry Debtor'!F849="","",'Sundry Debtor'!F849)</f>
        <v/>
      </c>
      <c r="F843" s="98" t="str">
        <f>IF('Sundry Debtor'!I849="","",IF('Sundry Debtor'!J849="D",'Sundry Debtor'!I849,""))</f>
        <v/>
      </c>
      <c r="G843" s="98" t="str">
        <f>IF('Sundry Debtor'!I849="","",IF('Sundry Debtor'!J849="C",'Sundry Debtor'!I849,""))</f>
        <v/>
      </c>
      <c r="H843" s="34" t="str">
        <f t="shared" si="31"/>
        <v/>
      </c>
      <c r="I843" s="34" t="str">
        <f t="shared" si="32"/>
        <v/>
      </c>
      <c r="J843" s="34"/>
      <c r="K843" s="29" t="str">
        <f>IF('Sundry Debtor'!K849="","",CONCATENATE('Sundry Debtor'!K849," ",'Sundry Debtor'!O849))</f>
        <v/>
      </c>
    </row>
    <row r="844" spans="1:11" x14ac:dyDescent="0.2">
      <c r="A844" s="35" t="str">
        <f>IF('Sundry Debtor'!G850="","",'Sundry Debtor'!G850)</f>
        <v/>
      </c>
      <c r="B844" s="35" t="str">
        <f>IF('Sundry Debtor'!C850="","",IF('Sundry Debtor'!G850&lt;70000,'Sundry Debtor'!C850,""))</f>
        <v/>
      </c>
      <c r="C844" s="34" t="str">
        <f>IF('Sundry Debtor'!C850="","",IF('Sundry Debtor'!G850&gt;69999,'Sundry Debtor'!C850,""))</f>
        <v/>
      </c>
      <c r="D844" s="34" t="str">
        <f>IF('Sundry Debtor'!D850="","",'Sundry Debtor'!D850)</f>
        <v/>
      </c>
      <c r="E844" s="34" t="str">
        <f>IF('Sundry Debtor'!F850="","",'Sundry Debtor'!F850)</f>
        <v/>
      </c>
      <c r="F844" s="98" t="str">
        <f>IF('Sundry Debtor'!I850="","",IF('Sundry Debtor'!J850="D",'Sundry Debtor'!I850,""))</f>
        <v/>
      </c>
      <c r="G844" s="98" t="str">
        <f>IF('Sundry Debtor'!I850="","",IF('Sundry Debtor'!J850="C",'Sundry Debtor'!I850,""))</f>
        <v/>
      </c>
      <c r="H844" s="34" t="str">
        <f t="shared" si="31"/>
        <v/>
      </c>
      <c r="I844" s="34" t="str">
        <f t="shared" si="32"/>
        <v/>
      </c>
      <c r="J844" s="34"/>
      <c r="K844" s="29" t="str">
        <f>IF('Sundry Debtor'!K850="","",CONCATENATE('Sundry Debtor'!K850," ",'Sundry Debtor'!O850))</f>
        <v/>
      </c>
    </row>
    <row r="845" spans="1:11" x14ac:dyDescent="0.2">
      <c r="A845" s="35" t="str">
        <f>IF('Sundry Debtor'!G851="","",'Sundry Debtor'!G851)</f>
        <v/>
      </c>
      <c r="B845" s="35" t="str">
        <f>IF('Sundry Debtor'!C851="","",IF('Sundry Debtor'!G851&lt;70000,'Sundry Debtor'!C851,""))</f>
        <v/>
      </c>
      <c r="C845" s="34" t="str">
        <f>IF('Sundry Debtor'!C851="","",IF('Sundry Debtor'!G851&gt;69999,'Sundry Debtor'!C851,""))</f>
        <v/>
      </c>
      <c r="D845" s="34" t="str">
        <f>IF('Sundry Debtor'!D851="","",'Sundry Debtor'!D851)</f>
        <v/>
      </c>
      <c r="E845" s="34" t="str">
        <f>IF('Sundry Debtor'!F851="","",'Sundry Debtor'!F851)</f>
        <v/>
      </c>
      <c r="F845" s="98" t="str">
        <f>IF('Sundry Debtor'!I851="","",IF('Sundry Debtor'!J851="D",'Sundry Debtor'!I851,""))</f>
        <v/>
      </c>
      <c r="G845" s="98" t="str">
        <f>IF('Sundry Debtor'!I851="","",IF('Sundry Debtor'!J851="C",'Sundry Debtor'!I851,""))</f>
        <v/>
      </c>
      <c r="H845" s="34" t="str">
        <f t="shared" si="31"/>
        <v/>
      </c>
      <c r="I845" s="34" t="str">
        <f t="shared" si="32"/>
        <v/>
      </c>
      <c r="J845" s="34"/>
      <c r="K845" s="29" t="str">
        <f>IF('Sundry Debtor'!K851="","",CONCATENATE('Sundry Debtor'!K851," ",'Sundry Debtor'!O851))</f>
        <v/>
      </c>
    </row>
    <row r="846" spans="1:11" x14ac:dyDescent="0.2">
      <c r="A846" s="35" t="str">
        <f>IF('Sundry Debtor'!G852="","",'Sundry Debtor'!G852)</f>
        <v/>
      </c>
      <c r="B846" s="35" t="str">
        <f>IF('Sundry Debtor'!C852="","",IF('Sundry Debtor'!G852&lt;70000,'Sundry Debtor'!C852,""))</f>
        <v/>
      </c>
      <c r="C846" s="34" t="str">
        <f>IF('Sundry Debtor'!C852="","",IF('Sundry Debtor'!G852&gt;69999,'Sundry Debtor'!C852,""))</f>
        <v/>
      </c>
      <c r="D846" s="34" t="str">
        <f>IF('Sundry Debtor'!D852="","",'Sundry Debtor'!D852)</f>
        <v/>
      </c>
      <c r="E846" s="34" t="str">
        <f>IF('Sundry Debtor'!F852="","",'Sundry Debtor'!F852)</f>
        <v/>
      </c>
      <c r="F846" s="98" t="str">
        <f>IF('Sundry Debtor'!I852="","",IF('Sundry Debtor'!J852="D",'Sundry Debtor'!I852,""))</f>
        <v/>
      </c>
      <c r="G846" s="98" t="str">
        <f>IF('Sundry Debtor'!I852="","",IF('Sundry Debtor'!J852="C",'Sundry Debtor'!I852,""))</f>
        <v/>
      </c>
      <c r="H846" s="34" t="str">
        <f t="shared" si="31"/>
        <v/>
      </c>
      <c r="I846" s="34" t="str">
        <f t="shared" si="32"/>
        <v/>
      </c>
      <c r="J846" s="34"/>
      <c r="K846" s="29" t="str">
        <f>IF('Sundry Debtor'!K852="","",CONCATENATE('Sundry Debtor'!K852," ",'Sundry Debtor'!O852))</f>
        <v/>
      </c>
    </row>
    <row r="847" spans="1:11" x14ac:dyDescent="0.2">
      <c r="A847" s="35" t="str">
        <f>IF('Sundry Debtor'!G853="","",'Sundry Debtor'!G853)</f>
        <v/>
      </c>
      <c r="B847" s="35" t="str">
        <f>IF('Sundry Debtor'!C853="","",IF('Sundry Debtor'!G853&lt;70000,'Sundry Debtor'!C853,""))</f>
        <v/>
      </c>
      <c r="C847" s="34" t="str">
        <f>IF('Sundry Debtor'!C853="","",IF('Sundry Debtor'!G853&gt;69999,'Sundry Debtor'!C853,""))</f>
        <v/>
      </c>
      <c r="D847" s="34" t="str">
        <f>IF('Sundry Debtor'!D853="","",'Sundry Debtor'!D853)</f>
        <v/>
      </c>
      <c r="E847" s="34" t="str">
        <f>IF('Sundry Debtor'!F853="","",'Sundry Debtor'!F853)</f>
        <v/>
      </c>
      <c r="F847" s="98" t="str">
        <f>IF('Sundry Debtor'!I853="","",IF('Sundry Debtor'!J853="D",'Sundry Debtor'!I853,""))</f>
        <v/>
      </c>
      <c r="G847" s="98" t="str">
        <f>IF('Sundry Debtor'!I853="","",IF('Sundry Debtor'!J853="C",'Sundry Debtor'!I853,""))</f>
        <v/>
      </c>
      <c r="H847" s="34" t="str">
        <f t="shared" si="31"/>
        <v/>
      </c>
      <c r="I847" s="34" t="str">
        <f t="shared" si="32"/>
        <v/>
      </c>
      <c r="J847" s="34"/>
      <c r="K847" s="29" t="str">
        <f>IF('Sundry Debtor'!K853="","",CONCATENATE('Sundry Debtor'!K853," ",'Sundry Debtor'!O853))</f>
        <v/>
      </c>
    </row>
    <row r="848" spans="1:11" x14ac:dyDescent="0.2">
      <c r="A848" s="35" t="str">
        <f>IF('Sundry Debtor'!G854="","",'Sundry Debtor'!G854)</f>
        <v/>
      </c>
      <c r="B848" s="35" t="str">
        <f>IF('Sundry Debtor'!C854="","",IF('Sundry Debtor'!G854&lt;70000,'Sundry Debtor'!C854,""))</f>
        <v/>
      </c>
      <c r="C848" s="34" t="str">
        <f>IF('Sundry Debtor'!C854="","",IF('Sundry Debtor'!G854&gt;69999,'Sundry Debtor'!C854,""))</f>
        <v/>
      </c>
      <c r="D848" s="34" t="str">
        <f>IF('Sundry Debtor'!D854="","",'Sundry Debtor'!D854)</f>
        <v/>
      </c>
      <c r="E848" s="34" t="str">
        <f>IF('Sundry Debtor'!F854="","",'Sundry Debtor'!F854)</f>
        <v/>
      </c>
      <c r="F848" s="98" t="str">
        <f>IF('Sundry Debtor'!I854="","",IF('Sundry Debtor'!J854="D",'Sundry Debtor'!I854,""))</f>
        <v/>
      </c>
      <c r="G848" s="98" t="str">
        <f>IF('Sundry Debtor'!I854="","",IF('Sundry Debtor'!J854="C",'Sundry Debtor'!I854,""))</f>
        <v/>
      </c>
      <c r="H848" s="34" t="str">
        <f t="shared" si="31"/>
        <v/>
      </c>
      <c r="I848" s="34" t="str">
        <f t="shared" si="32"/>
        <v/>
      </c>
      <c r="J848" s="34"/>
      <c r="K848" s="29" t="str">
        <f>IF('Sundry Debtor'!K854="","",CONCATENATE('Sundry Debtor'!K854," ",'Sundry Debtor'!O854))</f>
        <v/>
      </c>
    </row>
    <row r="849" spans="1:11" x14ac:dyDescent="0.2">
      <c r="A849" s="35" t="str">
        <f>IF('Sundry Debtor'!G855="","",'Sundry Debtor'!G855)</f>
        <v/>
      </c>
      <c r="B849" s="35" t="str">
        <f>IF('Sundry Debtor'!C855="","",IF('Sundry Debtor'!G855&lt;70000,'Sundry Debtor'!C855,""))</f>
        <v/>
      </c>
      <c r="C849" s="34" t="str">
        <f>IF('Sundry Debtor'!C855="","",IF('Sundry Debtor'!G855&gt;69999,'Sundry Debtor'!C855,""))</f>
        <v/>
      </c>
      <c r="D849" s="34" t="str">
        <f>IF('Sundry Debtor'!D855="","",'Sundry Debtor'!D855)</f>
        <v/>
      </c>
      <c r="E849" s="34" t="str">
        <f>IF('Sundry Debtor'!F855="","",'Sundry Debtor'!F855)</f>
        <v/>
      </c>
      <c r="F849" s="98" t="str">
        <f>IF('Sundry Debtor'!I855="","",IF('Sundry Debtor'!J855="D",'Sundry Debtor'!I855,""))</f>
        <v/>
      </c>
      <c r="G849" s="98" t="str">
        <f>IF('Sundry Debtor'!I855="","",IF('Sundry Debtor'!J855="C",'Sundry Debtor'!I855,""))</f>
        <v/>
      </c>
      <c r="H849" s="34" t="str">
        <f t="shared" si="31"/>
        <v/>
      </c>
      <c r="I849" s="34" t="str">
        <f t="shared" si="32"/>
        <v/>
      </c>
      <c r="J849" s="34"/>
      <c r="K849" s="29" t="str">
        <f>IF('Sundry Debtor'!K855="","",CONCATENATE('Sundry Debtor'!K855," ",'Sundry Debtor'!O855))</f>
        <v/>
      </c>
    </row>
    <row r="850" spans="1:11" x14ac:dyDescent="0.2">
      <c r="A850" s="35" t="str">
        <f>IF('Sundry Debtor'!G856="","",'Sundry Debtor'!G856)</f>
        <v/>
      </c>
      <c r="B850" s="35" t="str">
        <f>IF('Sundry Debtor'!C856="","",IF('Sundry Debtor'!G856&lt;70000,'Sundry Debtor'!C856,""))</f>
        <v/>
      </c>
      <c r="C850" s="34" t="str">
        <f>IF('Sundry Debtor'!C856="","",IF('Sundry Debtor'!G856&gt;69999,'Sundry Debtor'!C856,""))</f>
        <v/>
      </c>
      <c r="D850" s="34" t="str">
        <f>IF('Sundry Debtor'!D856="","",'Sundry Debtor'!D856)</f>
        <v/>
      </c>
      <c r="E850" s="34" t="str">
        <f>IF('Sundry Debtor'!F856="","",'Sundry Debtor'!F856)</f>
        <v/>
      </c>
      <c r="F850" s="98" t="str">
        <f>IF('Sundry Debtor'!I856="","",IF('Sundry Debtor'!J856="D",'Sundry Debtor'!I856,""))</f>
        <v/>
      </c>
      <c r="G850" s="98" t="str">
        <f>IF('Sundry Debtor'!I856="","",IF('Sundry Debtor'!J856="C",'Sundry Debtor'!I856,""))</f>
        <v/>
      </c>
      <c r="H850" s="34" t="str">
        <f t="shared" si="31"/>
        <v/>
      </c>
      <c r="I850" s="34" t="str">
        <f t="shared" si="32"/>
        <v/>
      </c>
      <c r="J850" s="34"/>
      <c r="K850" s="29" t="str">
        <f>IF('Sundry Debtor'!K856="","",CONCATENATE('Sundry Debtor'!K856," ",'Sundry Debtor'!O856))</f>
        <v/>
      </c>
    </row>
    <row r="851" spans="1:11" x14ac:dyDescent="0.2">
      <c r="A851" s="35" t="str">
        <f>IF('Sundry Debtor'!G857="","",'Sundry Debtor'!G857)</f>
        <v/>
      </c>
      <c r="B851" s="35" t="str">
        <f>IF('Sundry Debtor'!C857="","",IF('Sundry Debtor'!G857&lt;70000,'Sundry Debtor'!C857,""))</f>
        <v/>
      </c>
      <c r="C851" s="34" t="str">
        <f>IF('Sundry Debtor'!C857="","",IF('Sundry Debtor'!G857&gt;69999,'Sundry Debtor'!C857,""))</f>
        <v/>
      </c>
      <c r="D851" s="34" t="str">
        <f>IF('Sundry Debtor'!D857="","",'Sundry Debtor'!D857)</f>
        <v/>
      </c>
      <c r="E851" s="34" t="str">
        <f>IF('Sundry Debtor'!F857="","",'Sundry Debtor'!F857)</f>
        <v/>
      </c>
      <c r="F851" s="98" t="str">
        <f>IF('Sundry Debtor'!I857="","",IF('Sundry Debtor'!J857="D",'Sundry Debtor'!I857,""))</f>
        <v/>
      </c>
      <c r="G851" s="98" t="str">
        <f>IF('Sundry Debtor'!I857="","",IF('Sundry Debtor'!J857="C",'Sundry Debtor'!I857,""))</f>
        <v/>
      </c>
      <c r="H851" s="34" t="str">
        <f t="shared" si="31"/>
        <v/>
      </c>
      <c r="I851" s="34" t="str">
        <f t="shared" si="32"/>
        <v/>
      </c>
      <c r="J851" s="34"/>
      <c r="K851" s="29" t="str">
        <f>IF('Sundry Debtor'!K857="","",CONCATENATE('Sundry Debtor'!K857," ",'Sundry Debtor'!O857))</f>
        <v/>
      </c>
    </row>
    <row r="852" spans="1:11" x14ac:dyDescent="0.2">
      <c r="A852" s="35" t="str">
        <f>IF('Sundry Debtor'!G858="","",'Sundry Debtor'!G858)</f>
        <v/>
      </c>
      <c r="B852" s="35" t="str">
        <f>IF('Sundry Debtor'!C858="","",IF('Sundry Debtor'!G858&lt;70000,'Sundry Debtor'!C858,""))</f>
        <v/>
      </c>
      <c r="C852" s="34" t="str">
        <f>IF('Sundry Debtor'!C858="","",IF('Sundry Debtor'!G858&gt;69999,'Sundry Debtor'!C858,""))</f>
        <v/>
      </c>
      <c r="D852" s="34" t="str">
        <f>IF('Sundry Debtor'!D858="","",'Sundry Debtor'!D858)</f>
        <v/>
      </c>
      <c r="E852" s="34" t="str">
        <f>IF('Sundry Debtor'!F858="","",'Sundry Debtor'!F858)</f>
        <v/>
      </c>
      <c r="F852" s="98" t="str">
        <f>IF('Sundry Debtor'!I858="","",IF('Sundry Debtor'!J858="D",'Sundry Debtor'!I858,""))</f>
        <v/>
      </c>
      <c r="G852" s="98" t="str">
        <f>IF('Sundry Debtor'!I858="","",IF('Sundry Debtor'!J858="C",'Sundry Debtor'!I858,""))</f>
        <v/>
      </c>
      <c r="H852" s="34" t="str">
        <f t="shared" si="31"/>
        <v/>
      </c>
      <c r="I852" s="34" t="str">
        <f t="shared" si="32"/>
        <v/>
      </c>
      <c r="J852" s="34"/>
      <c r="K852" s="29" t="str">
        <f>IF('Sundry Debtor'!K858="","",CONCATENATE('Sundry Debtor'!K858," ",'Sundry Debtor'!O858))</f>
        <v/>
      </c>
    </row>
    <row r="853" spans="1:11" x14ac:dyDescent="0.2">
      <c r="A853" s="35" t="str">
        <f>IF('Sundry Debtor'!G859="","",'Sundry Debtor'!G859)</f>
        <v/>
      </c>
      <c r="B853" s="35" t="str">
        <f>IF('Sundry Debtor'!C859="","",IF('Sundry Debtor'!G859&lt;70000,'Sundry Debtor'!C859,""))</f>
        <v/>
      </c>
      <c r="C853" s="34" t="str">
        <f>IF('Sundry Debtor'!C859="","",IF('Sundry Debtor'!G859&gt;69999,'Sundry Debtor'!C859,""))</f>
        <v/>
      </c>
      <c r="D853" s="34" t="str">
        <f>IF('Sundry Debtor'!D859="","",'Sundry Debtor'!D859)</f>
        <v/>
      </c>
      <c r="E853" s="34" t="str">
        <f>IF('Sundry Debtor'!F859="","",'Sundry Debtor'!F859)</f>
        <v/>
      </c>
      <c r="F853" s="98" t="str">
        <f>IF('Sundry Debtor'!I859="","",IF('Sundry Debtor'!J859="D",'Sundry Debtor'!I859,""))</f>
        <v/>
      </c>
      <c r="G853" s="98" t="str">
        <f>IF('Sundry Debtor'!I859="","",IF('Sundry Debtor'!J859="C",'Sundry Debtor'!I859,""))</f>
        <v/>
      </c>
      <c r="H853" s="34" t="str">
        <f t="shared" si="31"/>
        <v/>
      </c>
      <c r="I853" s="34" t="str">
        <f t="shared" si="32"/>
        <v/>
      </c>
      <c r="J853" s="34"/>
      <c r="K853" s="29" t="str">
        <f>IF('Sundry Debtor'!K859="","",CONCATENATE('Sundry Debtor'!K859," ",'Sundry Debtor'!O859))</f>
        <v/>
      </c>
    </row>
    <row r="854" spans="1:11" x14ac:dyDescent="0.2">
      <c r="A854" s="35" t="str">
        <f>IF('Sundry Debtor'!G860="","",'Sundry Debtor'!G860)</f>
        <v/>
      </c>
      <c r="B854" s="35" t="str">
        <f>IF('Sundry Debtor'!C860="","",IF('Sundry Debtor'!G860&lt;70000,'Sundry Debtor'!C860,""))</f>
        <v/>
      </c>
      <c r="C854" s="34" t="str">
        <f>IF('Sundry Debtor'!C860="","",IF('Sundry Debtor'!G860&gt;69999,'Sundry Debtor'!C860,""))</f>
        <v/>
      </c>
      <c r="D854" s="34" t="str">
        <f>IF('Sundry Debtor'!D860="","",'Sundry Debtor'!D860)</f>
        <v/>
      </c>
      <c r="E854" s="34" t="str">
        <f>IF('Sundry Debtor'!F860="","",'Sundry Debtor'!F860)</f>
        <v/>
      </c>
      <c r="F854" s="98" t="str">
        <f>IF('Sundry Debtor'!I860="","",IF('Sundry Debtor'!J860="D",'Sundry Debtor'!I860,""))</f>
        <v/>
      </c>
      <c r="G854" s="98" t="str">
        <f>IF('Sundry Debtor'!I860="","",IF('Sundry Debtor'!J860="C",'Sundry Debtor'!I860,""))</f>
        <v/>
      </c>
      <c r="H854" s="34" t="str">
        <f t="shared" si="31"/>
        <v/>
      </c>
      <c r="I854" s="34" t="str">
        <f t="shared" si="32"/>
        <v/>
      </c>
      <c r="J854" s="34"/>
      <c r="K854" s="29" t="str">
        <f>IF('Sundry Debtor'!K860="","",CONCATENATE('Sundry Debtor'!K860," ",'Sundry Debtor'!O860))</f>
        <v/>
      </c>
    </row>
    <row r="855" spans="1:11" x14ac:dyDescent="0.2">
      <c r="A855" s="35" t="str">
        <f>IF('Sundry Debtor'!G861="","",'Sundry Debtor'!G861)</f>
        <v/>
      </c>
      <c r="B855" s="35" t="str">
        <f>IF('Sundry Debtor'!C861="","",IF('Sundry Debtor'!G861&lt;70000,'Sundry Debtor'!C861,""))</f>
        <v/>
      </c>
      <c r="C855" s="34" t="str">
        <f>IF('Sundry Debtor'!C861="","",IF('Sundry Debtor'!G861&gt;69999,'Sundry Debtor'!C861,""))</f>
        <v/>
      </c>
      <c r="D855" s="34" t="str">
        <f>IF('Sundry Debtor'!D861="","",'Sundry Debtor'!D861)</f>
        <v/>
      </c>
      <c r="E855" s="34" t="str">
        <f>IF('Sundry Debtor'!F861="","",'Sundry Debtor'!F861)</f>
        <v/>
      </c>
      <c r="F855" s="98" t="str">
        <f>IF('Sundry Debtor'!I861="","",IF('Sundry Debtor'!J861="D",'Sundry Debtor'!I861,""))</f>
        <v/>
      </c>
      <c r="G855" s="98" t="str">
        <f>IF('Sundry Debtor'!I861="","",IF('Sundry Debtor'!J861="C",'Sundry Debtor'!I861,""))</f>
        <v/>
      </c>
      <c r="H855" s="34" t="str">
        <f t="shared" si="31"/>
        <v/>
      </c>
      <c r="I855" s="34" t="str">
        <f t="shared" si="32"/>
        <v/>
      </c>
      <c r="J855" s="34"/>
      <c r="K855" s="29" t="str">
        <f>IF('Sundry Debtor'!K861="","",CONCATENATE('Sundry Debtor'!K861," ",'Sundry Debtor'!O861))</f>
        <v/>
      </c>
    </row>
    <row r="856" spans="1:11" x14ac:dyDescent="0.2">
      <c r="A856" s="35" t="str">
        <f>IF('Sundry Debtor'!G862="","",'Sundry Debtor'!G862)</f>
        <v/>
      </c>
      <c r="B856" s="35" t="str">
        <f>IF('Sundry Debtor'!C862="","",IF('Sundry Debtor'!G862&lt;70000,'Sundry Debtor'!C862,""))</f>
        <v/>
      </c>
      <c r="C856" s="34" t="str">
        <f>IF('Sundry Debtor'!C862="","",IF('Sundry Debtor'!G862&gt;69999,'Sundry Debtor'!C862,""))</f>
        <v/>
      </c>
      <c r="D856" s="34" t="str">
        <f>IF('Sundry Debtor'!D862="","",'Sundry Debtor'!D862)</f>
        <v/>
      </c>
      <c r="E856" s="34" t="str">
        <f>IF('Sundry Debtor'!F862="","",'Sundry Debtor'!F862)</f>
        <v/>
      </c>
      <c r="F856" s="98" t="str">
        <f>IF('Sundry Debtor'!I862="","",IF('Sundry Debtor'!J862="D",'Sundry Debtor'!I862,""))</f>
        <v/>
      </c>
      <c r="G856" s="98" t="str">
        <f>IF('Sundry Debtor'!I862="","",IF('Sundry Debtor'!J862="C",'Sundry Debtor'!I862,""))</f>
        <v/>
      </c>
      <c r="H856" s="34" t="str">
        <f t="shared" si="31"/>
        <v/>
      </c>
      <c r="I856" s="34" t="str">
        <f t="shared" si="32"/>
        <v/>
      </c>
      <c r="J856" s="34"/>
      <c r="K856" s="29" t="str">
        <f>IF('Sundry Debtor'!K862="","",CONCATENATE('Sundry Debtor'!K862," ",'Sundry Debtor'!O862))</f>
        <v/>
      </c>
    </row>
    <row r="857" spans="1:11" x14ac:dyDescent="0.2">
      <c r="A857" s="35" t="str">
        <f>IF('Sundry Debtor'!G863="","",'Sundry Debtor'!G863)</f>
        <v/>
      </c>
      <c r="B857" s="35" t="str">
        <f>IF('Sundry Debtor'!C863="","",IF('Sundry Debtor'!G863&lt;70000,'Sundry Debtor'!C863,""))</f>
        <v/>
      </c>
      <c r="C857" s="34" t="str">
        <f>IF('Sundry Debtor'!C863="","",IF('Sundry Debtor'!G863&gt;69999,'Sundry Debtor'!C863,""))</f>
        <v/>
      </c>
      <c r="D857" s="34" t="str">
        <f>IF('Sundry Debtor'!D863="","",'Sundry Debtor'!D863)</f>
        <v/>
      </c>
      <c r="E857" s="34" t="str">
        <f>IF('Sundry Debtor'!F863="","",'Sundry Debtor'!F863)</f>
        <v/>
      </c>
      <c r="F857" s="98" t="str">
        <f>IF('Sundry Debtor'!I863="","",IF('Sundry Debtor'!J863="D",'Sundry Debtor'!I863,""))</f>
        <v/>
      </c>
      <c r="G857" s="98" t="str">
        <f>IF('Sundry Debtor'!I863="","",IF('Sundry Debtor'!J863="C",'Sundry Debtor'!I863,""))</f>
        <v/>
      </c>
      <c r="H857" s="34" t="str">
        <f t="shared" si="31"/>
        <v/>
      </c>
      <c r="I857" s="34" t="str">
        <f t="shared" si="32"/>
        <v/>
      </c>
      <c r="J857" s="34"/>
      <c r="K857" s="29" t="str">
        <f>IF('Sundry Debtor'!K863="","",CONCATENATE('Sundry Debtor'!K863," ",'Sundry Debtor'!O863))</f>
        <v/>
      </c>
    </row>
    <row r="858" spans="1:11" x14ac:dyDescent="0.2">
      <c r="A858" s="35" t="str">
        <f>IF('Sundry Debtor'!G864="","",'Sundry Debtor'!G864)</f>
        <v/>
      </c>
      <c r="B858" s="35" t="str">
        <f>IF('Sundry Debtor'!C864="","",IF('Sundry Debtor'!G864&lt;70000,'Sundry Debtor'!C864,""))</f>
        <v/>
      </c>
      <c r="C858" s="34" t="str">
        <f>IF('Sundry Debtor'!C864="","",IF('Sundry Debtor'!G864&gt;69999,'Sundry Debtor'!C864,""))</f>
        <v/>
      </c>
      <c r="D858" s="34" t="str">
        <f>IF('Sundry Debtor'!D864="","",'Sundry Debtor'!D864)</f>
        <v/>
      </c>
      <c r="E858" s="34" t="str">
        <f>IF('Sundry Debtor'!F864="","",'Sundry Debtor'!F864)</f>
        <v/>
      </c>
      <c r="F858" s="98" t="str">
        <f>IF('Sundry Debtor'!I864="","",IF('Sundry Debtor'!J864="D",'Sundry Debtor'!I864,""))</f>
        <v/>
      </c>
      <c r="G858" s="98" t="str">
        <f>IF('Sundry Debtor'!I864="","",IF('Sundry Debtor'!J864="C",'Sundry Debtor'!I864,""))</f>
        <v/>
      </c>
      <c r="H858" s="34" t="str">
        <f t="shared" ref="H858:H921" si="33">IF(A858="","",IF(OR(A858=96030,A858=96040),"AN",IF(A858=80061,"VN",IF(LEFT(A858,1)="7","AN",IF(LEFT(A858,1)="8","AN","VN")))))</f>
        <v/>
      </c>
      <c r="I858" s="34" t="str">
        <f t="shared" ref="I858:I921" si="34">IF(A858="","",1000)</f>
        <v/>
      </c>
      <c r="J858" s="34"/>
      <c r="K858" s="29" t="str">
        <f>IF('Sundry Debtor'!K864="","",CONCATENATE('Sundry Debtor'!K864," ",'Sundry Debtor'!O864))</f>
        <v/>
      </c>
    </row>
    <row r="859" spans="1:11" x14ac:dyDescent="0.2">
      <c r="A859" s="35" t="str">
        <f>IF('Sundry Debtor'!G865="","",'Sundry Debtor'!G865)</f>
        <v/>
      </c>
      <c r="B859" s="35" t="str">
        <f>IF('Sundry Debtor'!C865="","",IF('Sundry Debtor'!G865&lt;70000,'Sundry Debtor'!C865,""))</f>
        <v/>
      </c>
      <c r="C859" s="34" t="str">
        <f>IF('Sundry Debtor'!C865="","",IF('Sundry Debtor'!G865&gt;69999,'Sundry Debtor'!C865,""))</f>
        <v/>
      </c>
      <c r="D859" s="34" t="str">
        <f>IF('Sundry Debtor'!D865="","",'Sundry Debtor'!D865)</f>
        <v/>
      </c>
      <c r="E859" s="34" t="str">
        <f>IF('Sundry Debtor'!F865="","",'Sundry Debtor'!F865)</f>
        <v/>
      </c>
      <c r="F859" s="98" t="str">
        <f>IF('Sundry Debtor'!I865="","",IF('Sundry Debtor'!J865="D",'Sundry Debtor'!I865,""))</f>
        <v/>
      </c>
      <c r="G859" s="98" t="str">
        <f>IF('Sundry Debtor'!I865="","",IF('Sundry Debtor'!J865="C",'Sundry Debtor'!I865,""))</f>
        <v/>
      </c>
      <c r="H859" s="34" t="str">
        <f t="shared" si="33"/>
        <v/>
      </c>
      <c r="I859" s="34" t="str">
        <f t="shared" si="34"/>
        <v/>
      </c>
      <c r="J859" s="34"/>
      <c r="K859" s="29" t="str">
        <f>IF('Sundry Debtor'!K865="","",CONCATENATE('Sundry Debtor'!K865," ",'Sundry Debtor'!O865))</f>
        <v/>
      </c>
    </row>
    <row r="860" spans="1:11" x14ac:dyDescent="0.2">
      <c r="A860" s="35" t="str">
        <f>IF('Sundry Debtor'!G866="","",'Sundry Debtor'!G866)</f>
        <v/>
      </c>
      <c r="B860" s="35" t="str">
        <f>IF('Sundry Debtor'!C866="","",IF('Sundry Debtor'!G866&lt;70000,'Sundry Debtor'!C866,""))</f>
        <v/>
      </c>
      <c r="C860" s="34" t="str">
        <f>IF('Sundry Debtor'!C866="","",IF('Sundry Debtor'!G866&gt;69999,'Sundry Debtor'!C866,""))</f>
        <v/>
      </c>
      <c r="D860" s="34" t="str">
        <f>IF('Sundry Debtor'!D866="","",'Sundry Debtor'!D866)</f>
        <v/>
      </c>
      <c r="E860" s="34" t="str">
        <f>IF('Sundry Debtor'!F866="","",'Sundry Debtor'!F866)</f>
        <v/>
      </c>
      <c r="F860" s="98" t="str">
        <f>IF('Sundry Debtor'!I866="","",IF('Sundry Debtor'!J866="D",'Sundry Debtor'!I866,""))</f>
        <v/>
      </c>
      <c r="G860" s="98" t="str">
        <f>IF('Sundry Debtor'!I866="","",IF('Sundry Debtor'!J866="C",'Sundry Debtor'!I866,""))</f>
        <v/>
      </c>
      <c r="H860" s="34" t="str">
        <f t="shared" si="33"/>
        <v/>
      </c>
      <c r="I860" s="34" t="str">
        <f t="shared" si="34"/>
        <v/>
      </c>
      <c r="J860" s="34"/>
      <c r="K860" s="29" t="str">
        <f>IF('Sundry Debtor'!K866="","",CONCATENATE('Sundry Debtor'!K866," ",'Sundry Debtor'!O866))</f>
        <v/>
      </c>
    </row>
    <row r="861" spans="1:11" x14ac:dyDescent="0.2">
      <c r="A861" s="35" t="str">
        <f>IF('Sundry Debtor'!G867="","",'Sundry Debtor'!G867)</f>
        <v/>
      </c>
      <c r="B861" s="35" t="str">
        <f>IF('Sundry Debtor'!C867="","",IF('Sundry Debtor'!G867&lt;70000,'Sundry Debtor'!C867,""))</f>
        <v/>
      </c>
      <c r="C861" s="34" t="str">
        <f>IF('Sundry Debtor'!C867="","",IF('Sundry Debtor'!G867&gt;69999,'Sundry Debtor'!C867,""))</f>
        <v/>
      </c>
      <c r="D861" s="34" t="str">
        <f>IF('Sundry Debtor'!D867="","",'Sundry Debtor'!D867)</f>
        <v/>
      </c>
      <c r="E861" s="34" t="str">
        <f>IF('Sundry Debtor'!F867="","",'Sundry Debtor'!F867)</f>
        <v/>
      </c>
      <c r="F861" s="98" t="str">
        <f>IF('Sundry Debtor'!I867="","",IF('Sundry Debtor'!J867="D",'Sundry Debtor'!I867,""))</f>
        <v/>
      </c>
      <c r="G861" s="98" t="str">
        <f>IF('Sundry Debtor'!I867="","",IF('Sundry Debtor'!J867="C",'Sundry Debtor'!I867,""))</f>
        <v/>
      </c>
      <c r="H861" s="34" t="str">
        <f t="shared" si="33"/>
        <v/>
      </c>
      <c r="I861" s="34" t="str">
        <f t="shared" si="34"/>
        <v/>
      </c>
      <c r="J861" s="34"/>
      <c r="K861" s="29" t="str">
        <f>IF('Sundry Debtor'!K867="","",CONCATENATE('Sundry Debtor'!K867," ",'Sundry Debtor'!O867))</f>
        <v/>
      </c>
    </row>
    <row r="862" spans="1:11" x14ac:dyDescent="0.2">
      <c r="A862" s="35" t="str">
        <f>IF('Sundry Debtor'!G868="","",'Sundry Debtor'!G868)</f>
        <v/>
      </c>
      <c r="B862" s="35" t="str">
        <f>IF('Sundry Debtor'!C868="","",IF('Sundry Debtor'!G868&lt;70000,'Sundry Debtor'!C868,""))</f>
        <v/>
      </c>
      <c r="C862" s="34" t="str">
        <f>IF('Sundry Debtor'!C868="","",IF('Sundry Debtor'!G868&gt;69999,'Sundry Debtor'!C868,""))</f>
        <v/>
      </c>
      <c r="D862" s="34" t="str">
        <f>IF('Sundry Debtor'!D868="","",'Sundry Debtor'!D868)</f>
        <v/>
      </c>
      <c r="E862" s="34" t="str">
        <f>IF('Sundry Debtor'!F868="","",'Sundry Debtor'!F868)</f>
        <v/>
      </c>
      <c r="F862" s="98" t="str">
        <f>IF('Sundry Debtor'!I868="","",IF('Sundry Debtor'!J868="D",'Sundry Debtor'!I868,""))</f>
        <v/>
      </c>
      <c r="G862" s="98" t="str">
        <f>IF('Sundry Debtor'!I868="","",IF('Sundry Debtor'!J868="C",'Sundry Debtor'!I868,""))</f>
        <v/>
      </c>
      <c r="H862" s="34" t="str">
        <f t="shared" si="33"/>
        <v/>
      </c>
      <c r="I862" s="34" t="str">
        <f t="shared" si="34"/>
        <v/>
      </c>
      <c r="J862" s="34"/>
      <c r="K862" s="29" t="str">
        <f>IF('Sundry Debtor'!K868="","",CONCATENATE('Sundry Debtor'!K868," ",'Sundry Debtor'!O868))</f>
        <v/>
      </c>
    </row>
    <row r="863" spans="1:11" x14ac:dyDescent="0.2">
      <c r="A863" s="35" t="str">
        <f>IF('Sundry Debtor'!G869="","",'Sundry Debtor'!G869)</f>
        <v/>
      </c>
      <c r="B863" s="35" t="str">
        <f>IF('Sundry Debtor'!C869="","",IF('Sundry Debtor'!G869&lt;70000,'Sundry Debtor'!C869,""))</f>
        <v/>
      </c>
      <c r="C863" s="34" t="str">
        <f>IF('Sundry Debtor'!C869="","",IF('Sundry Debtor'!G869&gt;69999,'Sundry Debtor'!C869,""))</f>
        <v/>
      </c>
      <c r="D863" s="34" t="str">
        <f>IF('Sundry Debtor'!D869="","",'Sundry Debtor'!D869)</f>
        <v/>
      </c>
      <c r="E863" s="34" t="str">
        <f>IF('Sundry Debtor'!F869="","",'Sundry Debtor'!F869)</f>
        <v/>
      </c>
      <c r="F863" s="98" t="str">
        <f>IF('Sundry Debtor'!I869="","",IF('Sundry Debtor'!J869="D",'Sundry Debtor'!I869,""))</f>
        <v/>
      </c>
      <c r="G863" s="98" t="str">
        <f>IF('Sundry Debtor'!I869="","",IF('Sundry Debtor'!J869="C",'Sundry Debtor'!I869,""))</f>
        <v/>
      </c>
      <c r="H863" s="34" t="str">
        <f t="shared" si="33"/>
        <v/>
      </c>
      <c r="I863" s="34" t="str">
        <f t="shared" si="34"/>
        <v/>
      </c>
      <c r="J863" s="34"/>
      <c r="K863" s="29" t="str">
        <f>IF('Sundry Debtor'!K869="","",CONCATENATE('Sundry Debtor'!K869," ",'Sundry Debtor'!O869))</f>
        <v/>
      </c>
    </row>
    <row r="864" spans="1:11" x14ac:dyDescent="0.2">
      <c r="A864" s="35" t="str">
        <f>IF('Sundry Debtor'!G870="","",'Sundry Debtor'!G870)</f>
        <v/>
      </c>
      <c r="B864" s="35" t="str">
        <f>IF('Sundry Debtor'!C870="","",IF('Sundry Debtor'!G870&lt;70000,'Sundry Debtor'!C870,""))</f>
        <v/>
      </c>
      <c r="C864" s="34" t="str">
        <f>IF('Sundry Debtor'!C870="","",IF('Sundry Debtor'!G870&gt;69999,'Sundry Debtor'!C870,""))</f>
        <v/>
      </c>
      <c r="D864" s="34" t="str">
        <f>IF('Sundry Debtor'!D870="","",'Sundry Debtor'!D870)</f>
        <v/>
      </c>
      <c r="E864" s="34" t="str">
        <f>IF('Sundry Debtor'!F870="","",'Sundry Debtor'!F870)</f>
        <v/>
      </c>
      <c r="F864" s="98" t="str">
        <f>IF('Sundry Debtor'!I870="","",IF('Sundry Debtor'!J870="D",'Sundry Debtor'!I870,""))</f>
        <v/>
      </c>
      <c r="G864" s="98" t="str">
        <f>IF('Sundry Debtor'!I870="","",IF('Sundry Debtor'!J870="C",'Sundry Debtor'!I870,""))</f>
        <v/>
      </c>
      <c r="H864" s="34" t="str">
        <f t="shared" si="33"/>
        <v/>
      </c>
      <c r="I864" s="34" t="str">
        <f t="shared" si="34"/>
        <v/>
      </c>
      <c r="J864" s="34"/>
      <c r="K864" s="29" t="str">
        <f>IF('Sundry Debtor'!K870="","",CONCATENATE('Sundry Debtor'!K870," ",'Sundry Debtor'!O870))</f>
        <v/>
      </c>
    </row>
    <row r="865" spans="1:11" x14ac:dyDescent="0.2">
      <c r="A865" s="35" t="str">
        <f>IF('Sundry Debtor'!G871="","",'Sundry Debtor'!G871)</f>
        <v/>
      </c>
      <c r="B865" s="35" t="str">
        <f>IF('Sundry Debtor'!C871="","",IF('Sundry Debtor'!G871&lt;70000,'Sundry Debtor'!C871,""))</f>
        <v/>
      </c>
      <c r="C865" s="34" t="str">
        <f>IF('Sundry Debtor'!C871="","",IF('Sundry Debtor'!G871&gt;69999,'Sundry Debtor'!C871,""))</f>
        <v/>
      </c>
      <c r="D865" s="34" t="str">
        <f>IF('Sundry Debtor'!D871="","",'Sundry Debtor'!D871)</f>
        <v/>
      </c>
      <c r="E865" s="34" t="str">
        <f>IF('Sundry Debtor'!F871="","",'Sundry Debtor'!F871)</f>
        <v/>
      </c>
      <c r="F865" s="98" t="str">
        <f>IF('Sundry Debtor'!I871="","",IF('Sundry Debtor'!J871="D",'Sundry Debtor'!I871,""))</f>
        <v/>
      </c>
      <c r="G865" s="98" t="str">
        <f>IF('Sundry Debtor'!I871="","",IF('Sundry Debtor'!J871="C",'Sundry Debtor'!I871,""))</f>
        <v/>
      </c>
      <c r="H865" s="34" t="str">
        <f t="shared" si="33"/>
        <v/>
      </c>
      <c r="I865" s="34" t="str">
        <f t="shared" si="34"/>
        <v/>
      </c>
      <c r="J865" s="34"/>
      <c r="K865" s="29" t="str">
        <f>IF('Sundry Debtor'!K871="","",CONCATENATE('Sundry Debtor'!K871," ",'Sundry Debtor'!O871))</f>
        <v/>
      </c>
    </row>
    <row r="866" spans="1:11" x14ac:dyDescent="0.2">
      <c r="A866" s="35" t="str">
        <f>IF('Sundry Debtor'!G872="","",'Sundry Debtor'!G872)</f>
        <v/>
      </c>
      <c r="B866" s="35" t="str">
        <f>IF('Sundry Debtor'!C872="","",IF('Sundry Debtor'!G872&lt;70000,'Sundry Debtor'!C872,""))</f>
        <v/>
      </c>
      <c r="C866" s="34" t="str">
        <f>IF('Sundry Debtor'!C872="","",IF('Sundry Debtor'!G872&gt;69999,'Sundry Debtor'!C872,""))</f>
        <v/>
      </c>
      <c r="D866" s="34" t="str">
        <f>IF('Sundry Debtor'!D872="","",'Sundry Debtor'!D872)</f>
        <v/>
      </c>
      <c r="E866" s="34" t="str">
        <f>IF('Sundry Debtor'!F872="","",'Sundry Debtor'!F872)</f>
        <v/>
      </c>
      <c r="F866" s="98" t="str">
        <f>IF('Sundry Debtor'!I872="","",IF('Sundry Debtor'!J872="D",'Sundry Debtor'!I872,""))</f>
        <v/>
      </c>
      <c r="G866" s="98" t="str">
        <f>IF('Sundry Debtor'!I872="","",IF('Sundry Debtor'!J872="C",'Sundry Debtor'!I872,""))</f>
        <v/>
      </c>
      <c r="H866" s="34" t="str">
        <f t="shared" si="33"/>
        <v/>
      </c>
      <c r="I866" s="34" t="str">
        <f t="shared" si="34"/>
        <v/>
      </c>
      <c r="J866" s="34"/>
      <c r="K866" s="29" t="str">
        <f>IF('Sundry Debtor'!K872="","",CONCATENATE('Sundry Debtor'!K872," ",'Sundry Debtor'!O872))</f>
        <v/>
      </c>
    </row>
    <row r="867" spans="1:11" x14ac:dyDescent="0.2">
      <c r="A867" s="35" t="str">
        <f>IF('Sundry Debtor'!G873="","",'Sundry Debtor'!G873)</f>
        <v/>
      </c>
      <c r="B867" s="35" t="str">
        <f>IF('Sundry Debtor'!C873="","",IF('Sundry Debtor'!G873&lt;70000,'Sundry Debtor'!C873,""))</f>
        <v/>
      </c>
      <c r="C867" s="34" t="str">
        <f>IF('Sundry Debtor'!C873="","",IF('Sundry Debtor'!G873&gt;69999,'Sundry Debtor'!C873,""))</f>
        <v/>
      </c>
      <c r="D867" s="34" t="str">
        <f>IF('Sundry Debtor'!D873="","",'Sundry Debtor'!D873)</f>
        <v/>
      </c>
      <c r="E867" s="34" t="str">
        <f>IF('Sundry Debtor'!F873="","",'Sundry Debtor'!F873)</f>
        <v/>
      </c>
      <c r="F867" s="98" t="str">
        <f>IF('Sundry Debtor'!I873="","",IF('Sundry Debtor'!J873="D",'Sundry Debtor'!I873,""))</f>
        <v/>
      </c>
      <c r="G867" s="98" t="str">
        <f>IF('Sundry Debtor'!I873="","",IF('Sundry Debtor'!J873="C",'Sundry Debtor'!I873,""))</f>
        <v/>
      </c>
      <c r="H867" s="34" t="str">
        <f t="shared" si="33"/>
        <v/>
      </c>
      <c r="I867" s="34" t="str">
        <f t="shared" si="34"/>
        <v/>
      </c>
      <c r="J867" s="34"/>
      <c r="K867" s="29" t="str">
        <f>IF('Sundry Debtor'!K873="","",CONCATENATE('Sundry Debtor'!K873," ",'Sundry Debtor'!O873))</f>
        <v/>
      </c>
    </row>
    <row r="868" spans="1:11" x14ac:dyDescent="0.2">
      <c r="A868" s="35" t="str">
        <f>IF('Sundry Debtor'!G874="","",'Sundry Debtor'!G874)</f>
        <v/>
      </c>
      <c r="B868" s="35" t="str">
        <f>IF('Sundry Debtor'!C874="","",IF('Sundry Debtor'!G874&lt;70000,'Sundry Debtor'!C874,""))</f>
        <v/>
      </c>
      <c r="C868" s="34" t="str">
        <f>IF('Sundry Debtor'!C874="","",IF('Sundry Debtor'!G874&gt;69999,'Sundry Debtor'!C874,""))</f>
        <v/>
      </c>
      <c r="D868" s="34" t="str">
        <f>IF('Sundry Debtor'!D874="","",'Sundry Debtor'!D874)</f>
        <v/>
      </c>
      <c r="E868" s="34" t="str">
        <f>IF('Sundry Debtor'!F874="","",'Sundry Debtor'!F874)</f>
        <v/>
      </c>
      <c r="F868" s="98" t="str">
        <f>IF('Sundry Debtor'!I874="","",IF('Sundry Debtor'!J874="D",'Sundry Debtor'!I874,""))</f>
        <v/>
      </c>
      <c r="G868" s="98" t="str">
        <f>IF('Sundry Debtor'!I874="","",IF('Sundry Debtor'!J874="C",'Sundry Debtor'!I874,""))</f>
        <v/>
      </c>
      <c r="H868" s="34" t="str">
        <f t="shared" si="33"/>
        <v/>
      </c>
      <c r="I868" s="34" t="str">
        <f t="shared" si="34"/>
        <v/>
      </c>
      <c r="J868" s="34"/>
      <c r="K868" s="29" t="str">
        <f>IF('Sundry Debtor'!K874="","",CONCATENATE('Sundry Debtor'!K874," ",'Sundry Debtor'!O874))</f>
        <v/>
      </c>
    </row>
    <row r="869" spans="1:11" x14ac:dyDescent="0.2">
      <c r="A869" s="35" t="str">
        <f>IF('Sundry Debtor'!G875="","",'Sundry Debtor'!G875)</f>
        <v/>
      </c>
      <c r="B869" s="35" t="str">
        <f>IF('Sundry Debtor'!C875="","",IF('Sundry Debtor'!G875&lt;70000,'Sundry Debtor'!C875,""))</f>
        <v/>
      </c>
      <c r="C869" s="34" t="str">
        <f>IF('Sundry Debtor'!C875="","",IF('Sundry Debtor'!G875&gt;69999,'Sundry Debtor'!C875,""))</f>
        <v/>
      </c>
      <c r="D869" s="34" t="str">
        <f>IF('Sundry Debtor'!D875="","",'Sundry Debtor'!D875)</f>
        <v/>
      </c>
      <c r="E869" s="34" t="str">
        <f>IF('Sundry Debtor'!F875="","",'Sundry Debtor'!F875)</f>
        <v/>
      </c>
      <c r="F869" s="98" t="str">
        <f>IF('Sundry Debtor'!I875="","",IF('Sundry Debtor'!J875="D",'Sundry Debtor'!I875,""))</f>
        <v/>
      </c>
      <c r="G869" s="98" t="str">
        <f>IF('Sundry Debtor'!I875="","",IF('Sundry Debtor'!J875="C",'Sundry Debtor'!I875,""))</f>
        <v/>
      </c>
      <c r="H869" s="34" t="str">
        <f t="shared" si="33"/>
        <v/>
      </c>
      <c r="I869" s="34" t="str">
        <f t="shared" si="34"/>
        <v/>
      </c>
      <c r="J869" s="34"/>
      <c r="K869" s="29" t="str">
        <f>IF('Sundry Debtor'!K875="","",CONCATENATE('Sundry Debtor'!K875," ",'Sundry Debtor'!O875))</f>
        <v/>
      </c>
    </row>
    <row r="870" spans="1:11" x14ac:dyDescent="0.2">
      <c r="A870" s="35" t="str">
        <f>IF('Sundry Debtor'!G876="","",'Sundry Debtor'!G876)</f>
        <v/>
      </c>
      <c r="B870" s="35" t="str">
        <f>IF('Sundry Debtor'!C876="","",IF('Sundry Debtor'!G876&lt;70000,'Sundry Debtor'!C876,""))</f>
        <v/>
      </c>
      <c r="C870" s="34" t="str">
        <f>IF('Sundry Debtor'!C876="","",IF('Sundry Debtor'!G876&gt;69999,'Sundry Debtor'!C876,""))</f>
        <v/>
      </c>
      <c r="D870" s="34" t="str">
        <f>IF('Sundry Debtor'!D876="","",'Sundry Debtor'!D876)</f>
        <v/>
      </c>
      <c r="E870" s="34" t="str">
        <f>IF('Sundry Debtor'!F876="","",'Sundry Debtor'!F876)</f>
        <v/>
      </c>
      <c r="F870" s="98" t="str">
        <f>IF('Sundry Debtor'!I876="","",IF('Sundry Debtor'!J876="D",'Sundry Debtor'!I876,""))</f>
        <v/>
      </c>
      <c r="G870" s="98" t="str">
        <f>IF('Sundry Debtor'!I876="","",IF('Sundry Debtor'!J876="C",'Sundry Debtor'!I876,""))</f>
        <v/>
      </c>
      <c r="H870" s="34" t="str">
        <f t="shared" si="33"/>
        <v/>
      </c>
      <c r="I870" s="34" t="str">
        <f t="shared" si="34"/>
        <v/>
      </c>
      <c r="J870" s="34"/>
      <c r="K870" s="29" t="str">
        <f>IF('Sundry Debtor'!K876="","",CONCATENATE('Sundry Debtor'!K876," ",'Sundry Debtor'!O876))</f>
        <v/>
      </c>
    </row>
    <row r="871" spans="1:11" x14ac:dyDescent="0.2">
      <c r="A871" s="35" t="str">
        <f>IF('Sundry Debtor'!G877="","",'Sundry Debtor'!G877)</f>
        <v/>
      </c>
      <c r="B871" s="35" t="str">
        <f>IF('Sundry Debtor'!C877="","",IF('Sundry Debtor'!G877&lt;70000,'Sundry Debtor'!C877,""))</f>
        <v/>
      </c>
      <c r="C871" s="34" t="str">
        <f>IF('Sundry Debtor'!C877="","",IF('Sundry Debtor'!G877&gt;69999,'Sundry Debtor'!C877,""))</f>
        <v/>
      </c>
      <c r="D871" s="34" t="str">
        <f>IF('Sundry Debtor'!D877="","",'Sundry Debtor'!D877)</f>
        <v/>
      </c>
      <c r="E871" s="34" t="str">
        <f>IF('Sundry Debtor'!F877="","",'Sundry Debtor'!F877)</f>
        <v/>
      </c>
      <c r="F871" s="98" t="str">
        <f>IF('Sundry Debtor'!I877="","",IF('Sundry Debtor'!J877="D",'Sundry Debtor'!I877,""))</f>
        <v/>
      </c>
      <c r="G871" s="98" t="str">
        <f>IF('Sundry Debtor'!I877="","",IF('Sundry Debtor'!J877="C",'Sundry Debtor'!I877,""))</f>
        <v/>
      </c>
      <c r="H871" s="34" t="str">
        <f t="shared" si="33"/>
        <v/>
      </c>
      <c r="I871" s="34" t="str">
        <f t="shared" si="34"/>
        <v/>
      </c>
      <c r="J871" s="34"/>
      <c r="K871" s="29" t="str">
        <f>IF('Sundry Debtor'!K877="","",CONCATENATE('Sundry Debtor'!K877," ",'Sundry Debtor'!O877))</f>
        <v/>
      </c>
    </row>
    <row r="872" spans="1:11" x14ac:dyDescent="0.2">
      <c r="A872" s="35" t="str">
        <f>IF('Sundry Debtor'!G878="","",'Sundry Debtor'!G878)</f>
        <v/>
      </c>
      <c r="B872" s="35" t="str">
        <f>IF('Sundry Debtor'!C878="","",IF('Sundry Debtor'!G878&lt;70000,'Sundry Debtor'!C878,""))</f>
        <v/>
      </c>
      <c r="C872" s="34" t="str">
        <f>IF('Sundry Debtor'!C878="","",IF('Sundry Debtor'!G878&gt;69999,'Sundry Debtor'!C878,""))</f>
        <v/>
      </c>
      <c r="D872" s="34" t="str">
        <f>IF('Sundry Debtor'!D878="","",'Sundry Debtor'!D878)</f>
        <v/>
      </c>
      <c r="E872" s="34" t="str">
        <f>IF('Sundry Debtor'!F878="","",'Sundry Debtor'!F878)</f>
        <v/>
      </c>
      <c r="F872" s="98" t="str">
        <f>IF('Sundry Debtor'!I878="","",IF('Sundry Debtor'!J878="D",'Sundry Debtor'!I878,""))</f>
        <v/>
      </c>
      <c r="G872" s="98" t="str">
        <f>IF('Sundry Debtor'!I878="","",IF('Sundry Debtor'!J878="C",'Sundry Debtor'!I878,""))</f>
        <v/>
      </c>
      <c r="H872" s="34" t="str">
        <f t="shared" si="33"/>
        <v/>
      </c>
      <c r="I872" s="34" t="str">
        <f t="shared" si="34"/>
        <v/>
      </c>
      <c r="J872" s="34"/>
      <c r="K872" s="29" t="str">
        <f>IF('Sundry Debtor'!K878="","",CONCATENATE('Sundry Debtor'!K878," ",'Sundry Debtor'!O878))</f>
        <v/>
      </c>
    </row>
    <row r="873" spans="1:11" x14ac:dyDescent="0.2">
      <c r="A873" s="35" t="str">
        <f>IF('Sundry Debtor'!G879="","",'Sundry Debtor'!G879)</f>
        <v/>
      </c>
      <c r="B873" s="35" t="str">
        <f>IF('Sundry Debtor'!C879="","",IF('Sundry Debtor'!G879&lt;70000,'Sundry Debtor'!C879,""))</f>
        <v/>
      </c>
      <c r="C873" s="34" t="str">
        <f>IF('Sundry Debtor'!C879="","",IF('Sundry Debtor'!G879&gt;69999,'Sundry Debtor'!C879,""))</f>
        <v/>
      </c>
      <c r="D873" s="34" t="str">
        <f>IF('Sundry Debtor'!D879="","",'Sundry Debtor'!D879)</f>
        <v/>
      </c>
      <c r="E873" s="34" t="str">
        <f>IF('Sundry Debtor'!F879="","",'Sundry Debtor'!F879)</f>
        <v/>
      </c>
      <c r="F873" s="98" t="str">
        <f>IF('Sundry Debtor'!I879="","",IF('Sundry Debtor'!J879="D",'Sundry Debtor'!I879,""))</f>
        <v/>
      </c>
      <c r="G873" s="98" t="str">
        <f>IF('Sundry Debtor'!I879="","",IF('Sundry Debtor'!J879="C",'Sundry Debtor'!I879,""))</f>
        <v/>
      </c>
      <c r="H873" s="34" t="str">
        <f t="shared" si="33"/>
        <v/>
      </c>
      <c r="I873" s="34" t="str">
        <f t="shared" si="34"/>
        <v/>
      </c>
      <c r="J873" s="34"/>
      <c r="K873" s="29" t="str">
        <f>IF('Sundry Debtor'!K879="","",CONCATENATE('Sundry Debtor'!K879," ",'Sundry Debtor'!O879))</f>
        <v/>
      </c>
    </row>
    <row r="874" spans="1:11" x14ac:dyDescent="0.2">
      <c r="A874" s="35" t="str">
        <f>IF('Sundry Debtor'!G880="","",'Sundry Debtor'!G880)</f>
        <v/>
      </c>
      <c r="B874" s="35" t="str">
        <f>IF('Sundry Debtor'!C880="","",IF('Sundry Debtor'!G880&lt;70000,'Sundry Debtor'!C880,""))</f>
        <v/>
      </c>
      <c r="C874" s="34" t="str">
        <f>IF('Sundry Debtor'!C880="","",IF('Sundry Debtor'!G880&gt;69999,'Sundry Debtor'!C880,""))</f>
        <v/>
      </c>
      <c r="D874" s="34" t="str">
        <f>IF('Sundry Debtor'!D880="","",'Sundry Debtor'!D880)</f>
        <v/>
      </c>
      <c r="E874" s="34" t="str">
        <f>IF('Sundry Debtor'!F880="","",'Sundry Debtor'!F880)</f>
        <v/>
      </c>
      <c r="F874" s="98" t="str">
        <f>IF('Sundry Debtor'!I880="","",IF('Sundry Debtor'!J880="D",'Sundry Debtor'!I880,""))</f>
        <v/>
      </c>
      <c r="G874" s="98" t="str">
        <f>IF('Sundry Debtor'!I880="","",IF('Sundry Debtor'!J880="C",'Sundry Debtor'!I880,""))</f>
        <v/>
      </c>
      <c r="H874" s="34" t="str">
        <f t="shared" si="33"/>
        <v/>
      </c>
      <c r="I874" s="34" t="str">
        <f t="shared" si="34"/>
        <v/>
      </c>
      <c r="J874" s="34"/>
      <c r="K874" s="29" t="str">
        <f>IF('Sundry Debtor'!K880="","",CONCATENATE('Sundry Debtor'!K880," ",'Sundry Debtor'!O880))</f>
        <v/>
      </c>
    </row>
    <row r="875" spans="1:11" x14ac:dyDescent="0.2">
      <c r="A875" s="35" t="str">
        <f>IF('Sundry Debtor'!G881="","",'Sundry Debtor'!G881)</f>
        <v/>
      </c>
      <c r="B875" s="35" t="str">
        <f>IF('Sundry Debtor'!C881="","",IF('Sundry Debtor'!G881&lt;70000,'Sundry Debtor'!C881,""))</f>
        <v/>
      </c>
      <c r="C875" s="34" t="str">
        <f>IF('Sundry Debtor'!C881="","",IF('Sundry Debtor'!G881&gt;69999,'Sundry Debtor'!C881,""))</f>
        <v/>
      </c>
      <c r="D875" s="34" t="str">
        <f>IF('Sundry Debtor'!D881="","",'Sundry Debtor'!D881)</f>
        <v/>
      </c>
      <c r="E875" s="34" t="str">
        <f>IF('Sundry Debtor'!F881="","",'Sundry Debtor'!F881)</f>
        <v/>
      </c>
      <c r="F875" s="98" t="str">
        <f>IF('Sundry Debtor'!I881="","",IF('Sundry Debtor'!J881="D",'Sundry Debtor'!I881,""))</f>
        <v/>
      </c>
      <c r="G875" s="98" t="str">
        <f>IF('Sundry Debtor'!I881="","",IF('Sundry Debtor'!J881="C",'Sundry Debtor'!I881,""))</f>
        <v/>
      </c>
      <c r="H875" s="34" t="str">
        <f t="shared" si="33"/>
        <v/>
      </c>
      <c r="I875" s="34" t="str">
        <f t="shared" si="34"/>
        <v/>
      </c>
      <c r="J875" s="34"/>
      <c r="K875" s="29" t="str">
        <f>IF('Sundry Debtor'!K881="","",CONCATENATE('Sundry Debtor'!K881," ",'Sundry Debtor'!O881))</f>
        <v/>
      </c>
    </row>
    <row r="876" spans="1:11" x14ac:dyDescent="0.2">
      <c r="A876" s="35" t="str">
        <f>IF('Sundry Debtor'!G882="","",'Sundry Debtor'!G882)</f>
        <v/>
      </c>
      <c r="B876" s="35" t="str">
        <f>IF('Sundry Debtor'!C882="","",IF('Sundry Debtor'!G882&lt;70000,'Sundry Debtor'!C882,""))</f>
        <v/>
      </c>
      <c r="C876" s="34" t="str">
        <f>IF('Sundry Debtor'!C882="","",IF('Sundry Debtor'!G882&gt;69999,'Sundry Debtor'!C882,""))</f>
        <v/>
      </c>
      <c r="D876" s="34" t="str">
        <f>IF('Sundry Debtor'!D882="","",'Sundry Debtor'!D882)</f>
        <v/>
      </c>
      <c r="E876" s="34" t="str">
        <f>IF('Sundry Debtor'!F882="","",'Sundry Debtor'!F882)</f>
        <v/>
      </c>
      <c r="F876" s="98" t="str">
        <f>IF('Sundry Debtor'!I882="","",IF('Sundry Debtor'!J882="D",'Sundry Debtor'!I882,""))</f>
        <v/>
      </c>
      <c r="G876" s="98" t="str">
        <f>IF('Sundry Debtor'!I882="","",IF('Sundry Debtor'!J882="C",'Sundry Debtor'!I882,""))</f>
        <v/>
      </c>
      <c r="H876" s="34" t="str">
        <f t="shared" si="33"/>
        <v/>
      </c>
      <c r="I876" s="34" t="str">
        <f t="shared" si="34"/>
        <v/>
      </c>
      <c r="J876" s="34"/>
      <c r="K876" s="29" t="str">
        <f>IF('Sundry Debtor'!K882="","",CONCATENATE('Sundry Debtor'!K882," ",'Sundry Debtor'!O882))</f>
        <v/>
      </c>
    </row>
    <row r="877" spans="1:11" x14ac:dyDescent="0.2">
      <c r="A877" s="35" t="str">
        <f>IF('Sundry Debtor'!G883="","",'Sundry Debtor'!G883)</f>
        <v/>
      </c>
      <c r="B877" s="35" t="str">
        <f>IF('Sundry Debtor'!C883="","",IF('Sundry Debtor'!G883&lt;70000,'Sundry Debtor'!C883,""))</f>
        <v/>
      </c>
      <c r="C877" s="34" t="str">
        <f>IF('Sundry Debtor'!C883="","",IF('Sundry Debtor'!G883&gt;69999,'Sundry Debtor'!C883,""))</f>
        <v/>
      </c>
      <c r="D877" s="34" t="str">
        <f>IF('Sundry Debtor'!D883="","",'Sundry Debtor'!D883)</f>
        <v/>
      </c>
      <c r="E877" s="34" t="str">
        <f>IF('Sundry Debtor'!F883="","",'Sundry Debtor'!F883)</f>
        <v/>
      </c>
      <c r="F877" s="98" t="str">
        <f>IF('Sundry Debtor'!I883="","",IF('Sundry Debtor'!J883="D",'Sundry Debtor'!I883,""))</f>
        <v/>
      </c>
      <c r="G877" s="98" t="str">
        <f>IF('Sundry Debtor'!I883="","",IF('Sundry Debtor'!J883="C",'Sundry Debtor'!I883,""))</f>
        <v/>
      </c>
      <c r="H877" s="34" t="str">
        <f t="shared" si="33"/>
        <v/>
      </c>
      <c r="I877" s="34" t="str">
        <f t="shared" si="34"/>
        <v/>
      </c>
      <c r="J877" s="34"/>
      <c r="K877" s="29" t="str">
        <f>IF('Sundry Debtor'!K883="","",CONCATENATE('Sundry Debtor'!K883," ",'Sundry Debtor'!O883))</f>
        <v/>
      </c>
    </row>
    <row r="878" spans="1:11" x14ac:dyDescent="0.2">
      <c r="A878" s="35" t="str">
        <f>IF('Sundry Debtor'!G884="","",'Sundry Debtor'!G884)</f>
        <v/>
      </c>
      <c r="B878" s="35" t="str">
        <f>IF('Sundry Debtor'!C884="","",IF('Sundry Debtor'!G884&lt;70000,'Sundry Debtor'!C884,""))</f>
        <v/>
      </c>
      <c r="C878" s="34" t="str">
        <f>IF('Sundry Debtor'!C884="","",IF('Sundry Debtor'!G884&gt;69999,'Sundry Debtor'!C884,""))</f>
        <v/>
      </c>
      <c r="D878" s="34" t="str">
        <f>IF('Sundry Debtor'!D884="","",'Sundry Debtor'!D884)</f>
        <v/>
      </c>
      <c r="E878" s="34" t="str">
        <f>IF('Sundry Debtor'!F884="","",'Sundry Debtor'!F884)</f>
        <v/>
      </c>
      <c r="F878" s="98" t="str">
        <f>IF('Sundry Debtor'!I884="","",IF('Sundry Debtor'!J884="D",'Sundry Debtor'!I884,""))</f>
        <v/>
      </c>
      <c r="G878" s="98" t="str">
        <f>IF('Sundry Debtor'!I884="","",IF('Sundry Debtor'!J884="C",'Sundry Debtor'!I884,""))</f>
        <v/>
      </c>
      <c r="H878" s="34" t="str">
        <f t="shared" si="33"/>
        <v/>
      </c>
      <c r="I878" s="34" t="str">
        <f t="shared" si="34"/>
        <v/>
      </c>
      <c r="J878" s="34"/>
      <c r="K878" s="29" t="str">
        <f>IF('Sundry Debtor'!K884="","",CONCATENATE('Sundry Debtor'!K884," ",'Sundry Debtor'!O884))</f>
        <v/>
      </c>
    </row>
    <row r="879" spans="1:11" x14ac:dyDescent="0.2">
      <c r="A879" s="35" t="str">
        <f>IF('Sundry Debtor'!G885="","",'Sundry Debtor'!G885)</f>
        <v/>
      </c>
      <c r="B879" s="35" t="str">
        <f>IF('Sundry Debtor'!C885="","",IF('Sundry Debtor'!G885&lt;70000,'Sundry Debtor'!C885,""))</f>
        <v/>
      </c>
      <c r="C879" s="34" t="str">
        <f>IF('Sundry Debtor'!C885="","",IF('Sundry Debtor'!G885&gt;69999,'Sundry Debtor'!C885,""))</f>
        <v/>
      </c>
      <c r="D879" s="34" t="str">
        <f>IF('Sundry Debtor'!D885="","",'Sundry Debtor'!D885)</f>
        <v/>
      </c>
      <c r="E879" s="34" t="str">
        <f>IF('Sundry Debtor'!F885="","",'Sundry Debtor'!F885)</f>
        <v/>
      </c>
      <c r="F879" s="98" t="str">
        <f>IF('Sundry Debtor'!I885="","",IF('Sundry Debtor'!J885="D",'Sundry Debtor'!I885,""))</f>
        <v/>
      </c>
      <c r="G879" s="98" t="str">
        <f>IF('Sundry Debtor'!I885="","",IF('Sundry Debtor'!J885="C",'Sundry Debtor'!I885,""))</f>
        <v/>
      </c>
      <c r="H879" s="34" t="str">
        <f t="shared" si="33"/>
        <v/>
      </c>
      <c r="I879" s="34" t="str">
        <f t="shared" si="34"/>
        <v/>
      </c>
      <c r="J879" s="34"/>
      <c r="K879" s="29" t="str">
        <f>IF('Sundry Debtor'!K885="","",CONCATENATE('Sundry Debtor'!K885," ",'Sundry Debtor'!O885))</f>
        <v/>
      </c>
    </row>
    <row r="880" spans="1:11" x14ac:dyDescent="0.2">
      <c r="A880" s="35" t="str">
        <f>IF('Sundry Debtor'!G886="","",'Sundry Debtor'!G886)</f>
        <v/>
      </c>
      <c r="B880" s="35" t="str">
        <f>IF('Sundry Debtor'!C886="","",IF('Sundry Debtor'!G886&lt;70000,'Sundry Debtor'!C886,""))</f>
        <v/>
      </c>
      <c r="C880" s="34" t="str">
        <f>IF('Sundry Debtor'!C886="","",IF('Sundry Debtor'!G886&gt;69999,'Sundry Debtor'!C886,""))</f>
        <v/>
      </c>
      <c r="D880" s="34" t="str">
        <f>IF('Sundry Debtor'!D886="","",'Sundry Debtor'!D886)</f>
        <v/>
      </c>
      <c r="E880" s="34" t="str">
        <f>IF('Sundry Debtor'!F886="","",'Sundry Debtor'!F886)</f>
        <v/>
      </c>
      <c r="F880" s="98" t="str">
        <f>IF('Sundry Debtor'!I886="","",IF('Sundry Debtor'!J886="D",'Sundry Debtor'!I886,""))</f>
        <v/>
      </c>
      <c r="G880" s="98" t="str">
        <f>IF('Sundry Debtor'!I886="","",IF('Sundry Debtor'!J886="C",'Sundry Debtor'!I886,""))</f>
        <v/>
      </c>
      <c r="H880" s="34" t="str">
        <f t="shared" si="33"/>
        <v/>
      </c>
      <c r="I880" s="34" t="str">
        <f t="shared" si="34"/>
        <v/>
      </c>
      <c r="J880" s="34"/>
      <c r="K880" s="29" t="str">
        <f>IF('Sundry Debtor'!K886="","",CONCATENATE('Sundry Debtor'!K886," ",'Sundry Debtor'!O886))</f>
        <v/>
      </c>
    </row>
    <row r="881" spans="1:11" x14ac:dyDescent="0.2">
      <c r="A881" s="35" t="str">
        <f>IF('Sundry Debtor'!G887="","",'Sundry Debtor'!G887)</f>
        <v/>
      </c>
      <c r="B881" s="35" t="str">
        <f>IF('Sundry Debtor'!C887="","",IF('Sundry Debtor'!G887&lt;70000,'Sundry Debtor'!C887,""))</f>
        <v/>
      </c>
      <c r="C881" s="34" t="str">
        <f>IF('Sundry Debtor'!C887="","",IF('Sundry Debtor'!G887&gt;69999,'Sundry Debtor'!C887,""))</f>
        <v/>
      </c>
      <c r="D881" s="34" t="str">
        <f>IF('Sundry Debtor'!D887="","",'Sundry Debtor'!D887)</f>
        <v/>
      </c>
      <c r="E881" s="34" t="str">
        <f>IF('Sundry Debtor'!F887="","",'Sundry Debtor'!F887)</f>
        <v/>
      </c>
      <c r="F881" s="98" t="str">
        <f>IF('Sundry Debtor'!I887="","",IF('Sundry Debtor'!J887="D",'Sundry Debtor'!I887,""))</f>
        <v/>
      </c>
      <c r="G881" s="98" t="str">
        <f>IF('Sundry Debtor'!I887="","",IF('Sundry Debtor'!J887="C",'Sundry Debtor'!I887,""))</f>
        <v/>
      </c>
      <c r="H881" s="34" t="str">
        <f t="shared" si="33"/>
        <v/>
      </c>
      <c r="I881" s="34" t="str">
        <f t="shared" si="34"/>
        <v/>
      </c>
      <c r="J881" s="34"/>
      <c r="K881" s="29" t="str">
        <f>IF('Sundry Debtor'!K887="","",CONCATENATE('Sundry Debtor'!K887," ",'Sundry Debtor'!O887))</f>
        <v/>
      </c>
    </row>
    <row r="882" spans="1:11" x14ac:dyDescent="0.2">
      <c r="A882" s="35" t="str">
        <f>IF('Sundry Debtor'!G888="","",'Sundry Debtor'!G888)</f>
        <v/>
      </c>
      <c r="B882" s="35" t="str">
        <f>IF('Sundry Debtor'!C888="","",IF('Sundry Debtor'!G888&lt;70000,'Sundry Debtor'!C888,""))</f>
        <v/>
      </c>
      <c r="C882" s="34" t="str">
        <f>IF('Sundry Debtor'!C888="","",IF('Sundry Debtor'!G888&gt;69999,'Sundry Debtor'!C888,""))</f>
        <v/>
      </c>
      <c r="D882" s="34" t="str">
        <f>IF('Sundry Debtor'!D888="","",'Sundry Debtor'!D888)</f>
        <v/>
      </c>
      <c r="E882" s="34" t="str">
        <f>IF('Sundry Debtor'!F888="","",'Sundry Debtor'!F888)</f>
        <v/>
      </c>
      <c r="F882" s="98" t="str">
        <f>IF('Sundry Debtor'!I888="","",IF('Sundry Debtor'!J888="D",'Sundry Debtor'!I888,""))</f>
        <v/>
      </c>
      <c r="G882" s="98" t="str">
        <f>IF('Sundry Debtor'!I888="","",IF('Sundry Debtor'!J888="C",'Sundry Debtor'!I888,""))</f>
        <v/>
      </c>
      <c r="H882" s="34" t="str">
        <f t="shared" si="33"/>
        <v/>
      </c>
      <c r="I882" s="34" t="str">
        <f t="shared" si="34"/>
        <v/>
      </c>
      <c r="J882" s="34"/>
      <c r="K882" s="29" t="str">
        <f>IF('Sundry Debtor'!K888="","",CONCATENATE('Sundry Debtor'!K888," ",'Sundry Debtor'!O888))</f>
        <v/>
      </c>
    </row>
    <row r="883" spans="1:11" x14ac:dyDescent="0.2">
      <c r="A883" s="35" t="str">
        <f>IF('Sundry Debtor'!G889="","",'Sundry Debtor'!G889)</f>
        <v/>
      </c>
      <c r="B883" s="35" t="str">
        <f>IF('Sundry Debtor'!C889="","",IF('Sundry Debtor'!G889&lt;70000,'Sundry Debtor'!C889,""))</f>
        <v/>
      </c>
      <c r="C883" s="34" t="str">
        <f>IF('Sundry Debtor'!C889="","",IF('Sundry Debtor'!G889&gt;69999,'Sundry Debtor'!C889,""))</f>
        <v/>
      </c>
      <c r="D883" s="34" t="str">
        <f>IF('Sundry Debtor'!D889="","",'Sundry Debtor'!D889)</f>
        <v/>
      </c>
      <c r="E883" s="34" t="str">
        <f>IF('Sundry Debtor'!F889="","",'Sundry Debtor'!F889)</f>
        <v/>
      </c>
      <c r="F883" s="98" t="str">
        <f>IF('Sundry Debtor'!I889="","",IF('Sundry Debtor'!J889="D",'Sundry Debtor'!I889,""))</f>
        <v/>
      </c>
      <c r="G883" s="98" t="str">
        <f>IF('Sundry Debtor'!I889="","",IF('Sundry Debtor'!J889="C",'Sundry Debtor'!I889,""))</f>
        <v/>
      </c>
      <c r="H883" s="34" t="str">
        <f t="shared" si="33"/>
        <v/>
      </c>
      <c r="I883" s="34" t="str">
        <f t="shared" si="34"/>
        <v/>
      </c>
      <c r="J883" s="34"/>
      <c r="K883" s="29" t="str">
        <f>IF('Sundry Debtor'!K889="","",CONCATENATE('Sundry Debtor'!K889," ",'Sundry Debtor'!O889))</f>
        <v/>
      </c>
    </row>
    <row r="884" spans="1:11" x14ac:dyDescent="0.2">
      <c r="A884" s="35" t="str">
        <f>IF('Sundry Debtor'!G890="","",'Sundry Debtor'!G890)</f>
        <v/>
      </c>
      <c r="B884" s="35" t="str">
        <f>IF('Sundry Debtor'!C890="","",IF('Sundry Debtor'!G890&lt;70000,'Sundry Debtor'!C890,""))</f>
        <v/>
      </c>
      <c r="C884" s="34" t="str">
        <f>IF('Sundry Debtor'!C890="","",IF('Sundry Debtor'!G890&gt;69999,'Sundry Debtor'!C890,""))</f>
        <v/>
      </c>
      <c r="D884" s="34" t="str">
        <f>IF('Sundry Debtor'!D890="","",'Sundry Debtor'!D890)</f>
        <v/>
      </c>
      <c r="E884" s="34" t="str">
        <f>IF('Sundry Debtor'!F890="","",'Sundry Debtor'!F890)</f>
        <v/>
      </c>
      <c r="F884" s="98" t="str">
        <f>IF('Sundry Debtor'!I890="","",IF('Sundry Debtor'!J890="D",'Sundry Debtor'!I890,""))</f>
        <v/>
      </c>
      <c r="G884" s="98" t="str">
        <f>IF('Sundry Debtor'!I890="","",IF('Sundry Debtor'!J890="C",'Sundry Debtor'!I890,""))</f>
        <v/>
      </c>
      <c r="H884" s="34" t="str">
        <f t="shared" si="33"/>
        <v/>
      </c>
      <c r="I884" s="34" t="str">
        <f t="shared" si="34"/>
        <v/>
      </c>
      <c r="J884" s="34"/>
      <c r="K884" s="29" t="str">
        <f>IF('Sundry Debtor'!K890="","",CONCATENATE('Sundry Debtor'!K890," ",'Sundry Debtor'!O890))</f>
        <v/>
      </c>
    </row>
    <row r="885" spans="1:11" x14ac:dyDescent="0.2">
      <c r="A885" s="35" t="str">
        <f>IF('Sundry Debtor'!G891="","",'Sundry Debtor'!G891)</f>
        <v/>
      </c>
      <c r="B885" s="35" t="str">
        <f>IF('Sundry Debtor'!C891="","",IF('Sundry Debtor'!G891&lt;70000,'Sundry Debtor'!C891,""))</f>
        <v/>
      </c>
      <c r="C885" s="34" t="str">
        <f>IF('Sundry Debtor'!C891="","",IF('Sundry Debtor'!G891&gt;69999,'Sundry Debtor'!C891,""))</f>
        <v/>
      </c>
      <c r="D885" s="34" t="str">
        <f>IF('Sundry Debtor'!D891="","",'Sundry Debtor'!D891)</f>
        <v/>
      </c>
      <c r="E885" s="34" t="str">
        <f>IF('Sundry Debtor'!F891="","",'Sundry Debtor'!F891)</f>
        <v/>
      </c>
      <c r="F885" s="98" t="str">
        <f>IF('Sundry Debtor'!I891="","",IF('Sundry Debtor'!J891="D",'Sundry Debtor'!I891,""))</f>
        <v/>
      </c>
      <c r="G885" s="98" t="str">
        <f>IF('Sundry Debtor'!I891="","",IF('Sundry Debtor'!J891="C",'Sundry Debtor'!I891,""))</f>
        <v/>
      </c>
      <c r="H885" s="34" t="str">
        <f t="shared" si="33"/>
        <v/>
      </c>
      <c r="I885" s="34" t="str">
        <f t="shared" si="34"/>
        <v/>
      </c>
      <c r="J885" s="34"/>
      <c r="K885" s="29" t="str">
        <f>IF('Sundry Debtor'!K891="","",CONCATENATE('Sundry Debtor'!K891," ",'Sundry Debtor'!O891))</f>
        <v/>
      </c>
    </row>
    <row r="886" spans="1:11" x14ac:dyDescent="0.2">
      <c r="A886" s="35" t="str">
        <f>IF('Sundry Debtor'!G892="","",'Sundry Debtor'!G892)</f>
        <v/>
      </c>
      <c r="B886" s="35" t="str">
        <f>IF('Sundry Debtor'!C892="","",IF('Sundry Debtor'!G892&lt;70000,'Sundry Debtor'!C892,""))</f>
        <v/>
      </c>
      <c r="C886" s="34" t="str">
        <f>IF('Sundry Debtor'!C892="","",IF('Sundry Debtor'!G892&gt;69999,'Sundry Debtor'!C892,""))</f>
        <v/>
      </c>
      <c r="D886" s="34" t="str">
        <f>IF('Sundry Debtor'!D892="","",'Sundry Debtor'!D892)</f>
        <v/>
      </c>
      <c r="E886" s="34" t="str">
        <f>IF('Sundry Debtor'!F892="","",'Sundry Debtor'!F892)</f>
        <v/>
      </c>
      <c r="F886" s="98" t="str">
        <f>IF('Sundry Debtor'!I892="","",IF('Sundry Debtor'!J892="D",'Sundry Debtor'!I892,""))</f>
        <v/>
      </c>
      <c r="G886" s="98" t="str">
        <f>IF('Sundry Debtor'!I892="","",IF('Sundry Debtor'!J892="C",'Sundry Debtor'!I892,""))</f>
        <v/>
      </c>
      <c r="H886" s="34" t="str">
        <f t="shared" si="33"/>
        <v/>
      </c>
      <c r="I886" s="34" t="str">
        <f t="shared" si="34"/>
        <v/>
      </c>
      <c r="J886" s="34"/>
      <c r="K886" s="29" t="str">
        <f>IF('Sundry Debtor'!K892="","",CONCATENATE('Sundry Debtor'!K892," ",'Sundry Debtor'!O892))</f>
        <v/>
      </c>
    </row>
    <row r="887" spans="1:11" x14ac:dyDescent="0.2">
      <c r="A887" s="35" t="str">
        <f>IF('Sundry Debtor'!G893="","",'Sundry Debtor'!G893)</f>
        <v/>
      </c>
      <c r="B887" s="35" t="str">
        <f>IF('Sundry Debtor'!C893="","",IF('Sundry Debtor'!G893&lt;70000,'Sundry Debtor'!C893,""))</f>
        <v/>
      </c>
      <c r="C887" s="34" t="str">
        <f>IF('Sundry Debtor'!C893="","",IF('Sundry Debtor'!G893&gt;69999,'Sundry Debtor'!C893,""))</f>
        <v/>
      </c>
      <c r="D887" s="34" t="str">
        <f>IF('Sundry Debtor'!D893="","",'Sundry Debtor'!D893)</f>
        <v/>
      </c>
      <c r="E887" s="34" t="str">
        <f>IF('Sundry Debtor'!F893="","",'Sundry Debtor'!F893)</f>
        <v/>
      </c>
      <c r="F887" s="98" t="str">
        <f>IF('Sundry Debtor'!I893="","",IF('Sundry Debtor'!J893="D",'Sundry Debtor'!I893,""))</f>
        <v/>
      </c>
      <c r="G887" s="98" t="str">
        <f>IF('Sundry Debtor'!I893="","",IF('Sundry Debtor'!J893="C",'Sundry Debtor'!I893,""))</f>
        <v/>
      </c>
      <c r="H887" s="34" t="str">
        <f t="shared" si="33"/>
        <v/>
      </c>
      <c r="I887" s="34" t="str">
        <f t="shared" si="34"/>
        <v/>
      </c>
      <c r="J887" s="34"/>
      <c r="K887" s="29" t="str">
        <f>IF('Sundry Debtor'!K893="","",CONCATENATE('Sundry Debtor'!K893," ",'Sundry Debtor'!O893))</f>
        <v/>
      </c>
    </row>
    <row r="888" spans="1:11" x14ac:dyDescent="0.2">
      <c r="A888" s="35" t="str">
        <f>IF('Sundry Debtor'!G894="","",'Sundry Debtor'!G894)</f>
        <v/>
      </c>
      <c r="B888" s="35" t="str">
        <f>IF('Sundry Debtor'!C894="","",IF('Sundry Debtor'!G894&lt;70000,'Sundry Debtor'!C894,""))</f>
        <v/>
      </c>
      <c r="C888" s="34" t="str">
        <f>IF('Sundry Debtor'!C894="","",IF('Sundry Debtor'!G894&gt;69999,'Sundry Debtor'!C894,""))</f>
        <v/>
      </c>
      <c r="D888" s="34" t="str">
        <f>IF('Sundry Debtor'!D894="","",'Sundry Debtor'!D894)</f>
        <v/>
      </c>
      <c r="E888" s="34" t="str">
        <f>IF('Sundry Debtor'!F894="","",'Sundry Debtor'!F894)</f>
        <v/>
      </c>
      <c r="F888" s="98" t="str">
        <f>IF('Sundry Debtor'!I894="","",IF('Sundry Debtor'!J894="D",'Sundry Debtor'!I894,""))</f>
        <v/>
      </c>
      <c r="G888" s="98" t="str">
        <f>IF('Sundry Debtor'!I894="","",IF('Sundry Debtor'!J894="C",'Sundry Debtor'!I894,""))</f>
        <v/>
      </c>
      <c r="H888" s="34" t="str">
        <f t="shared" si="33"/>
        <v/>
      </c>
      <c r="I888" s="34" t="str">
        <f t="shared" si="34"/>
        <v/>
      </c>
      <c r="J888" s="34"/>
      <c r="K888" s="29" t="str">
        <f>IF('Sundry Debtor'!K894="","",CONCATENATE('Sundry Debtor'!K894," ",'Sundry Debtor'!O894))</f>
        <v/>
      </c>
    </row>
    <row r="889" spans="1:11" x14ac:dyDescent="0.2">
      <c r="A889" s="35" t="str">
        <f>IF('Sundry Debtor'!G895="","",'Sundry Debtor'!G895)</f>
        <v/>
      </c>
      <c r="B889" s="35" t="str">
        <f>IF('Sundry Debtor'!C895="","",IF('Sundry Debtor'!G895&lt;70000,'Sundry Debtor'!C895,""))</f>
        <v/>
      </c>
      <c r="C889" s="34" t="str">
        <f>IF('Sundry Debtor'!C895="","",IF('Sundry Debtor'!G895&gt;69999,'Sundry Debtor'!C895,""))</f>
        <v/>
      </c>
      <c r="D889" s="34" t="str">
        <f>IF('Sundry Debtor'!D895="","",'Sundry Debtor'!D895)</f>
        <v/>
      </c>
      <c r="E889" s="34" t="str">
        <f>IF('Sundry Debtor'!F895="","",'Sundry Debtor'!F895)</f>
        <v/>
      </c>
      <c r="F889" s="98" t="str">
        <f>IF('Sundry Debtor'!I895="","",IF('Sundry Debtor'!J895="D",'Sundry Debtor'!I895,""))</f>
        <v/>
      </c>
      <c r="G889" s="98" t="str">
        <f>IF('Sundry Debtor'!I895="","",IF('Sundry Debtor'!J895="C",'Sundry Debtor'!I895,""))</f>
        <v/>
      </c>
      <c r="H889" s="34" t="str">
        <f t="shared" si="33"/>
        <v/>
      </c>
      <c r="I889" s="34" t="str">
        <f t="shared" si="34"/>
        <v/>
      </c>
      <c r="J889" s="34"/>
      <c r="K889" s="29" t="str">
        <f>IF('Sundry Debtor'!K895="","",CONCATENATE('Sundry Debtor'!K895," ",'Sundry Debtor'!O895))</f>
        <v/>
      </c>
    </row>
    <row r="890" spans="1:11" x14ac:dyDescent="0.2">
      <c r="A890" s="35" t="str">
        <f>IF('Sundry Debtor'!G896="","",'Sundry Debtor'!G896)</f>
        <v/>
      </c>
      <c r="B890" s="35" t="str">
        <f>IF('Sundry Debtor'!C896="","",IF('Sundry Debtor'!G896&lt;70000,'Sundry Debtor'!C896,""))</f>
        <v/>
      </c>
      <c r="C890" s="34" t="str">
        <f>IF('Sundry Debtor'!C896="","",IF('Sundry Debtor'!G896&gt;69999,'Sundry Debtor'!C896,""))</f>
        <v/>
      </c>
      <c r="D890" s="34" t="str">
        <f>IF('Sundry Debtor'!D896="","",'Sundry Debtor'!D896)</f>
        <v/>
      </c>
      <c r="E890" s="34" t="str">
        <f>IF('Sundry Debtor'!F896="","",'Sundry Debtor'!F896)</f>
        <v/>
      </c>
      <c r="F890" s="98" t="str">
        <f>IF('Sundry Debtor'!I896="","",IF('Sundry Debtor'!J896="D",'Sundry Debtor'!I896,""))</f>
        <v/>
      </c>
      <c r="G890" s="98" t="str">
        <f>IF('Sundry Debtor'!I896="","",IF('Sundry Debtor'!J896="C",'Sundry Debtor'!I896,""))</f>
        <v/>
      </c>
      <c r="H890" s="34" t="str">
        <f t="shared" si="33"/>
        <v/>
      </c>
      <c r="I890" s="34" t="str">
        <f t="shared" si="34"/>
        <v/>
      </c>
      <c r="J890" s="34"/>
      <c r="K890" s="29" t="str">
        <f>IF('Sundry Debtor'!K896="","",CONCATENATE('Sundry Debtor'!K896," ",'Sundry Debtor'!O896))</f>
        <v/>
      </c>
    </row>
    <row r="891" spans="1:11" x14ac:dyDescent="0.2">
      <c r="A891" s="35" t="str">
        <f>IF('Sundry Debtor'!G897="","",'Sundry Debtor'!G897)</f>
        <v/>
      </c>
      <c r="B891" s="35" t="str">
        <f>IF('Sundry Debtor'!C897="","",IF('Sundry Debtor'!G897&lt;70000,'Sundry Debtor'!C897,""))</f>
        <v/>
      </c>
      <c r="C891" s="34" t="str">
        <f>IF('Sundry Debtor'!C897="","",IF('Sundry Debtor'!G897&gt;69999,'Sundry Debtor'!C897,""))</f>
        <v/>
      </c>
      <c r="D891" s="34" t="str">
        <f>IF('Sundry Debtor'!D897="","",'Sundry Debtor'!D897)</f>
        <v/>
      </c>
      <c r="E891" s="34" t="str">
        <f>IF('Sundry Debtor'!F897="","",'Sundry Debtor'!F897)</f>
        <v/>
      </c>
      <c r="F891" s="98" t="str">
        <f>IF('Sundry Debtor'!I897="","",IF('Sundry Debtor'!J897="D",'Sundry Debtor'!I897,""))</f>
        <v/>
      </c>
      <c r="G891" s="98" t="str">
        <f>IF('Sundry Debtor'!I897="","",IF('Sundry Debtor'!J897="C",'Sundry Debtor'!I897,""))</f>
        <v/>
      </c>
      <c r="H891" s="34" t="str">
        <f t="shared" si="33"/>
        <v/>
      </c>
      <c r="I891" s="34" t="str">
        <f t="shared" si="34"/>
        <v/>
      </c>
      <c r="J891" s="34"/>
      <c r="K891" s="29" t="str">
        <f>IF('Sundry Debtor'!K897="","",CONCATENATE('Sundry Debtor'!K897," ",'Sundry Debtor'!O897))</f>
        <v/>
      </c>
    </row>
    <row r="892" spans="1:11" x14ac:dyDescent="0.2">
      <c r="A892" s="35" t="str">
        <f>IF('Sundry Debtor'!G898="","",'Sundry Debtor'!G898)</f>
        <v/>
      </c>
      <c r="B892" s="35" t="str">
        <f>IF('Sundry Debtor'!C898="","",IF('Sundry Debtor'!G898&lt;70000,'Sundry Debtor'!C898,""))</f>
        <v/>
      </c>
      <c r="C892" s="34" t="str">
        <f>IF('Sundry Debtor'!C898="","",IF('Sundry Debtor'!G898&gt;69999,'Sundry Debtor'!C898,""))</f>
        <v/>
      </c>
      <c r="D892" s="34" t="str">
        <f>IF('Sundry Debtor'!D898="","",'Sundry Debtor'!D898)</f>
        <v/>
      </c>
      <c r="E892" s="34" t="str">
        <f>IF('Sundry Debtor'!F898="","",'Sundry Debtor'!F898)</f>
        <v/>
      </c>
      <c r="F892" s="98" t="str">
        <f>IF('Sundry Debtor'!I898="","",IF('Sundry Debtor'!J898="D",'Sundry Debtor'!I898,""))</f>
        <v/>
      </c>
      <c r="G892" s="98" t="str">
        <f>IF('Sundry Debtor'!I898="","",IF('Sundry Debtor'!J898="C",'Sundry Debtor'!I898,""))</f>
        <v/>
      </c>
      <c r="H892" s="34" t="str">
        <f t="shared" si="33"/>
        <v/>
      </c>
      <c r="I892" s="34" t="str">
        <f t="shared" si="34"/>
        <v/>
      </c>
      <c r="J892" s="34"/>
      <c r="K892" s="29" t="str">
        <f>IF('Sundry Debtor'!K898="","",CONCATENATE('Sundry Debtor'!K898," ",'Sundry Debtor'!O898))</f>
        <v/>
      </c>
    </row>
    <row r="893" spans="1:11" x14ac:dyDescent="0.2">
      <c r="A893" s="35" t="str">
        <f>IF('Sundry Debtor'!G899="","",'Sundry Debtor'!G899)</f>
        <v/>
      </c>
      <c r="B893" s="35" t="str">
        <f>IF('Sundry Debtor'!C899="","",IF('Sundry Debtor'!G899&lt;70000,'Sundry Debtor'!C899,""))</f>
        <v/>
      </c>
      <c r="C893" s="34" t="str">
        <f>IF('Sundry Debtor'!C899="","",IF('Sundry Debtor'!G899&gt;69999,'Sundry Debtor'!C899,""))</f>
        <v/>
      </c>
      <c r="D893" s="34" t="str">
        <f>IF('Sundry Debtor'!D899="","",'Sundry Debtor'!D899)</f>
        <v/>
      </c>
      <c r="E893" s="34" t="str">
        <f>IF('Sundry Debtor'!F899="","",'Sundry Debtor'!F899)</f>
        <v/>
      </c>
      <c r="F893" s="98" t="str">
        <f>IF('Sundry Debtor'!I899="","",IF('Sundry Debtor'!J899="D",'Sundry Debtor'!I899,""))</f>
        <v/>
      </c>
      <c r="G893" s="98" t="str">
        <f>IF('Sundry Debtor'!I899="","",IF('Sundry Debtor'!J899="C",'Sundry Debtor'!I899,""))</f>
        <v/>
      </c>
      <c r="H893" s="34" t="str">
        <f t="shared" si="33"/>
        <v/>
      </c>
      <c r="I893" s="34" t="str">
        <f t="shared" si="34"/>
        <v/>
      </c>
      <c r="J893" s="34"/>
      <c r="K893" s="29" t="str">
        <f>IF('Sundry Debtor'!K899="","",CONCATENATE('Sundry Debtor'!K899," ",'Sundry Debtor'!O899))</f>
        <v/>
      </c>
    </row>
    <row r="894" spans="1:11" x14ac:dyDescent="0.2">
      <c r="A894" s="35" t="str">
        <f>IF('Sundry Debtor'!G900="","",'Sundry Debtor'!G900)</f>
        <v/>
      </c>
      <c r="B894" s="35" t="str">
        <f>IF('Sundry Debtor'!C900="","",IF('Sundry Debtor'!G900&lt;70000,'Sundry Debtor'!C900,""))</f>
        <v/>
      </c>
      <c r="C894" s="34" t="str">
        <f>IF('Sundry Debtor'!C900="","",IF('Sundry Debtor'!G900&gt;69999,'Sundry Debtor'!C900,""))</f>
        <v/>
      </c>
      <c r="D894" s="34" t="str">
        <f>IF('Sundry Debtor'!D900="","",'Sundry Debtor'!D900)</f>
        <v/>
      </c>
      <c r="E894" s="34" t="str">
        <f>IF('Sundry Debtor'!F900="","",'Sundry Debtor'!F900)</f>
        <v/>
      </c>
      <c r="F894" s="98" t="str">
        <f>IF('Sundry Debtor'!I900="","",IF('Sundry Debtor'!J900="D",'Sundry Debtor'!I900,""))</f>
        <v/>
      </c>
      <c r="G894" s="98" t="str">
        <f>IF('Sundry Debtor'!I900="","",IF('Sundry Debtor'!J900="C",'Sundry Debtor'!I900,""))</f>
        <v/>
      </c>
      <c r="H894" s="34" t="str">
        <f t="shared" si="33"/>
        <v/>
      </c>
      <c r="I894" s="34" t="str">
        <f t="shared" si="34"/>
        <v/>
      </c>
      <c r="J894" s="34"/>
      <c r="K894" s="29" t="str">
        <f>IF('Sundry Debtor'!K900="","",CONCATENATE('Sundry Debtor'!K900," ",'Sundry Debtor'!O900))</f>
        <v/>
      </c>
    </row>
    <row r="895" spans="1:11" x14ac:dyDescent="0.2">
      <c r="A895" s="35" t="str">
        <f>IF('Sundry Debtor'!G901="","",'Sundry Debtor'!G901)</f>
        <v/>
      </c>
      <c r="B895" s="35" t="str">
        <f>IF('Sundry Debtor'!C901="","",IF('Sundry Debtor'!G901&lt;70000,'Sundry Debtor'!C901,""))</f>
        <v/>
      </c>
      <c r="C895" s="34" t="str">
        <f>IF('Sundry Debtor'!C901="","",IF('Sundry Debtor'!G901&gt;69999,'Sundry Debtor'!C901,""))</f>
        <v/>
      </c>
      <c r="D895" s="34" t="str">
        <f>IF('Sundry Debtor'!D901="","",'Sundry Debtor'!D901)</f>
        <v/>
      </c>
      <c r="E895" s="34" t="str">
        <f>IF('Sundry Debtor'!F901="","",'Sundry Debtor'!F901)</f>
        <v/>
      </c>
      <c r="F895" s="98" t="str">
        <f>IF('Sundry Debtor'!I901="","",IF('Sundry Debtor'!J901="D",'Sundry Debtor'!I901,""))</f>
        <v/>
      </c>
      <c r="G895" s="98" t="str">
        <f>IF('Sundry Debtor'!I901="","",IF('Sundry Debtor'!J901="C",'Sundry Debtor'!I901,""))</f>
        <v/>
      </c>
      <c r="H895" s="34" t="str">
        <f t="shared" si="33"/>
        <v/>
      </c>
      <c r="I895" s="34" t="str">
        <f t="shared" si="34"/>
        <v/>
      </c>
      <c r="J895" s="34"/>
      <c r="K895" s="29" t="str">
        <f>IF('Sundry Debtor'!K901="","",CONCATENATE('Sundry Debtor'!K901," ",'Sundry Debtor'!O901))</f>
        <v/>
      </c>
    </row>
    <row r="896" spans="1:11" x14ac:dyDescent="0.2">
      <c r="A896" s="35" t="str">
        <f>IF('Sundry Debtor'!G902="","",'Sundry Debtor'!G902)</f>
        <v/>
      </c>
      <c r="B896" s="35" t="str">
        <f>IF('Sundry Debtor'!C902="","",IF('Sundry Debtor'!G902&lt;70000,'Sundry Debtor'!C902,""))</f>
        <v/>
      </c>
      <c r="C896" s="34" t="str">
        <f>IF('Sundry Debtor'!C902="","",IF('Sundry Debtor'!G902&gt;69999,'Sundry Debtor'!C902,""))</f>
        <v/>
      </c>
      <c r="D896" s="34" t="str">
        <f>IF('Sundry Debtor'!D902="","",'Sundry Debtor'!D902)</f>
        <v/>
      </c>
      <c r="E896" s="34" t="str">
        <f>IF('Sundry Debtor'!F902="","",'Sundry Debtor'!F902)</f>
        <v/>
      </c>
      <c r="F896" s="98" t="str">
        <f>IF('Sundry Debtor'!I902="","",IF('Sundry Debtor'!J902="D",'Sundry Debtor'!I902,""))</f>
        <v/>
      </c>
      <c r="G896" s="98" t="str">
        <f>IF('Sundry Debtor'!I902="","",IF('Sundry Debtor'!J902="C",'Sundry Debtor'!I902,""))</f>
        <v/>
      </c>
      <c r="H896" s="34" t="str">
        <f t="shared" si="33"/>
        <v/>
      </c>
      <c r="I896" s="34" t="str">
        <f t="shared" si="34"/>
        <v/>
      </c>
      <c r="J896" s="34"/>
      <c r="K896" s="29" t="str">
        <f>IF('Sundry Debtor'!K902="","",CONCATENATE('Sundry Debtor'!K902," ",'Sundry Debtor'!O902))</f>
        <v/>
      </c>
    </row>
    <row r="897" spans="1:11" x14ac:dyDescent="0.2">
      <c r="A897" s="35" t="str">
        <f>IF('Sundry Debtor'!G903="","",'Sundry Debtor'!G903)</f>
        <v/>
      </c>
      <c r="B897" s="35" t="str">
        <f>IF('Sundry Debtor'!C903="","",IF('Sundry Debtor'!G903&lt;70000,'Sundry Debtor'!C903,""))</f>
        <v/>
      </c>
      <c r="C897" s="34" t="str">
        <f>IF('Sundry Debtor'!C903="","",IF('Sundry Debtor'!G903&gt;69999,'Sundry Debtor'!C903,""))</f>
        <v/>
      </c>
      <c r="D897" s="34" t="str">
        <f>IF('Sundry Debtor'!D903="","",'Sundry Debtor'!D903)</f>
        <v/>
      </c>
      <c r="E897" s="34" t="str">
        <f>IF('Sundry Debtor'!F903="","",'Sundry Debtor'!F903)</f>
        <v/>
      </c>
      <c r="F897" s="98" t="str">
        <f>IF('Sundry Debtor'!I903="","",IF('Sundry Debtor'!J903="D",'Sundry Debtor'!I903,""))</f>
        <v/>
      </c>
      <c r="G897" s="98" t="str">
        <f>IF('Sundry Debtor'!I903="","",IF('Sundry Debtor'!J903="C",'Sundry Debtor'!I903,""))</f>
        <v/>
      </c>
      <c r="H897" s="34" t="str">
        <f t="shared" si="33"/>
        <v/>
      </c>
      <c r="I897" s="34" t="str">
        <f t="shared" si="34"/>
        <v/>
      </c>
      <c r="J897" s="34"/>
      <c r="K897" s="29" t="str">
        <f>IF('Sundry Debtor'!K903="","",CONCATENATE('Sundry Debtor'!K903," ",'Sundry Debtor'!O903))</f>
        <v/>
      </c>
    </row>
    <row r="898" spans="1:11" x14ac:dyDescent="0.2">
      <c r="A898" s="35" t="str">
        <f>IF('Sundry Debtor'!G904="","",'Sundry Debtor'!G904)</f>
        <v/>
      </c>
      <c r="B898" s="35" t="str">
        <f>IF('Sundry Debtor'!C904="","",IF('Sundry Debtor'!G904&lt;70000,'Sundry Debtor'!C904,""))</f>
        <v/>
      </c>
      <c r="C898" s="34" t="str">
        <f>IF('Sundry Debtor'!C904="","",IF('Sundry Debtor'!G904&gt;69999,'Sundry Debtor'!C904,""))</f>
        <v/>
      </c>
      <c r="D898" s="34" t="str">
        <f>IF('Sundry Debtor'!D904="","",'Sundry Debtor'!D904)</f>
        <v/>
      </c>
      <c r="E898" s="34" t="str">
        <f>IF('Sundry Debtor'!F904="","",'Sundry Debtor'!F904)</f>
        <v/>
      </c>
      <c r="F898" s="98" t="str">
        <f>IF('Sundry Debtor'!I904="","",IF('Sundry Debtor'!J904="D",'Sundry Debtor'!I904,""))</f>
        <v/>
      </c>
      <c r="G898" s="98" t="str">
        <f>IF('Sundry Debtor'!I904="","",IF('Sundry Debtor'!J904="C",'Sundry Debtor'!I904,""))</f>
        <v/>
      </c>
      <c r="H898" s="34" t="str">
        <f t="shared" si="33"/>
        <v/>
      </c>
      <c r="I898" s="34" t="str">
        <f t="shared" si="34"/>
        <v/>
      </c>
      <c r="J898" s="34"/>
      <c r="K898" s="29" t="str">
        <f>IF('Sundry Debtor'!K904="","",CONCATENATE('Sundry Debtor'!K904," ",'Sundry Debtor'!O904))</f>
        <v/>
      </c>
    </row>
    <row r="899" spans="1:11" x14ac:dyDescent="0.2">
      <c r="A899" s="35" t="str">
        <f>IF('Sundry Debtor'!G905="","",'Sundry Debtor'!G905)</f>
        <v/>
      </c>
      <c r="B899" s="35" t="str">
        <f>IF('Sundry Debtor'!C905="","",IF('Sundry Debtor'!G905&lt;70000,'Sundry Debtor'!C905,""))</f>
        <v/>
      </c>
      <c r="C899" s="34" t="str">
        <f>IF('Sundry Debtor'!C905="","",IF('Sundry Debtor'!G905&gt;69999,'Sundry Debtor'!C905,""))</f>
        <v/>
      </c>
      <c r="D899" s="34" t="str">
        <f>IF('Sundry Debtor'!D905="","",'Sundry Debtor'!D905)</f>
        <v/>
      </c>
      <c r="E899" s="34" t="str">
        <f>IF('Sundry Debtor'!F905="","",'Sundry Debtor'!F905)</f>
        <v/>
      </c>
      <c r="F899" s="98" t="str">
        <f>IF('Sundry Debtor'!I905="","",IF('Sundry Debtor'!J905="D",'Sundry Debtor'!I905,""))</f>
        <v/>
      </c>
      <c r="G899" s="98" t="str">
        <f>IF('Sundry Debtor'!I905="","",IF('Sundry Debtor'!J905="C",'Sundry Debtor'!I905,""))</f>
        <v/>
      </c>
      <c r="H899" s="34" t="str">
        <f t="shared" si="33"/>
        <v/>
      </c>
      <c r="I899" s="34" t="str">
        <f t="shared" si="34"/>
        <v/>
      </c>
      <c r="J899" s="34"/>
      <c r="K899" s="29" t="str">
        <f>IF('Sundry Debtor'!K905="","",CONCATENATE('Sundry Debtor'!K905," ",'Sundry Debtor'!O905))</f>
        <v/>
      </c>
    </row>
    <row r="900" spans="1:11" x14ac:dyDescent="0.2">
      <c r="A900" s="35" t="str">
        <f>IF('Sundry Debtor'!G906="","",'Sundry Debtor'!G906)</f>
        <v/>
      </c>
      <c r="B900" s="35" t="str">
        <f>IF('Sundry Debtor'!C906="","",IF('Sundry Debtor'!G906&lt;70000,'Sundry Debtor'!C906,""))</f>
        <v/>
      </c>
      <c r="C900" s="34" t="str">
        <f>IF('Sundry Debtor'!C906="","",IF('Sundry Debtor'!G906&gt;69999,'Sundry Debtor'!C906,""))</f>
        <v/>
      </c>
      <c r="D900" s="34" t="str">
        <f>IF('Sundry Debtor'!D906="","",'Sundry Debtor'!D906)</f>
        <v/>
      </c>
      <c r="E900" s="34" t="str">
        <f>IF('Sundry Debtor'!F906="","",'Sundry Debtor'!F906)</f>
        <v/>
      </c>
      <c r="F900" s="98" t="str">
        <f>IF('Sundry Debtor'!I906="","",IF('Sundry Debtor'!J906="D",'Sundry Debtor'!I906,""))</f>
        <v/>
      </c>
      <c r="G900" s="98" t="str">
        <f>IF('Sundry Debtor'!I906="","",IF('Sundry Debtor'!J906="C",'Sundry Debtor'!I906,""))</f>
        <v/>
      </c>
      <c r="H900" s="34" t="str">
        <f t="shared" si="33"/>
        <v/>
      </c>
      <c r="I900" s="34" t="str">
        <f t="shared" si="34"/>
        <v/>
      </c>
      <c r="J900" s="34"/>
      <c r="K900" s="29" t="str">
        <f>IF('Sundry Debtor'!K906="","",CONCATENATE('Sundry Debtor'!K906," ",'Sundry Debtor'!O906))</f>
        <v/>
      </c>
    </row>
    <row r="901" spans="1:11" x14ac:dyDescent="0.2">
      <c r="A901" s="35" t="str">
        <f>IF('Sundry Debtor'!G907="","",'Sundry Debtor'!G907)</f>
        <v/>
      </c>
      <c r="B901" s="35" t="str">
        <f>IF('Sundry Debtor'!C907="","",IF('Sundry Debtor'!G907&lt;70000,'Sundry Debtor'!C907,""))</f>
        <v/>
      </c>
      <c r="C901" s="34" t="str">
        <f>IF('Sundry Debtor'!C907="","",IF('Sundry Debtor'!G907&gt;69999,'Sundry Debtor'!C907,""))</f>
        <v/>
      </c>
      <c r="D901" s="34" t="str">
        <f>IF('Sundry Debtor'!D907="","",'Sundry Debtor'!D907)</f>
        <v/>
      </c>
      <c r="E901" s="34" t="str">
        <f>IF('Sundry Debtor'!F907="","",'Sundry Debtor'!F907)</f>
        <v/>
      </c>
      <c r="F901" s="98" t="str">
        <f>IF('Sundry Debtor'!I907="","",IF('Sundry Debtor'!J907="D",'Sundry Debtor'!I907,""))</f>
        <v/>
      </c>
      <c r="G901" s="98" t="str">
        <f>IF('Sundry Debtor'!I907="","",IF('Sundry Debtor'!J907="C",'Sundry Debtor'!I907,""))</f>
        <v/>
      </c>
      <c r="H901" s="34" t="str">
        <f t="shared" si="33"/>
        <v/>
      </c>
      <c r="I901" s="34" t="str">
        <f t="shared" si="34"/>
        <v/>
      </c>
      <c r="J901" s="34"/>
      <c r="K901" s="29" t="str">
        <f>IF('Sundry Debtor'!K907="","",CONCATENATE('Sundry Debtor'!K907," ",'Sundry Debtor'!O907))</f>
        <v/>
      </c>
    </row>
    <row r="902" spans="1:11" x14ac:dyDescent="0.2">
      <c r="A902" s="35" t="str">
        <f>IF('Sundry Debtor'!G908="","",'Sundry Debtor'!G908)</f>
        <v/>
      </c>
      <c r="B902" s="35" t="str">
        <f>IF('Sundry Debtor'!C908="","",IF('Sundry Debtor'!G908&lt;70000,'Sundry Debtor'!C908,""))</f>
        <v/>
      </c>
      <c r="C902" s="34" t="str">
        <f>IF('Sundry Debtor'!C908="","",IF('Sundry Debtor'!G908&gt;69999,'Sundry Debtor'!C908,""))</f>
        <v/>
      </c>
      <c r="D902" s="34" t="str">
        <f>IF('Sundry Debtor'!D908="","",'Sundry Debtor'!D908)</f>
        <v/>
      </c>
      <c r="E902" s="34" t="str">
        <f>IF('Sundry Debtor'!F908="","",'Sundry Debtor'!F908)</f>
        <v/>
      </c>
      <c r="F902" s="98" t="str">
        <f>IF('Sundry Debtor'!I908="","",IF('Sundry Debtor'!J908="D",'Sundry Debtor'!I908,""))</f>
        <v/>
      </c>
      <c r="G902" s="98" t="str">
        <f>IF('Sundry Debtor'!I908="","",IF('Sundry Debtor'!J908="C",'Sundry Debtor'!I908,""))</f>
        <v/>
      </c>
      <c r="H902" s="34" t="str">
        <f t="shared" si="33"/>
        <v/>
      </c>
      <c r="I902" s="34" t="str">
        <f t="shared" si="34"/>
        <v/>
      </c>
      <c r="J902" s="34"/>
      <c r="K902" s="29" t="str">
        <f>IF('Sundry Debtor'!K908="","",CONCATENATE('Sundry Debtor'!K908," ",'Sundry Debtor'!O908))</f>
        <v/>
      </c>
    </row>
    <row r="903" spans="1:11" x14ac:dyDescent="0.2">
      <c r="A903" s="35" t="str">
        <f>IF('Sundry Debtor'!G909="","",'Sundry Debtor'!G909)</f>
        <v/>
      </c>
      <c r="B903" s="35" t="str">
        <f>IF('Sundry Debtor'!C909="","",IF('Sundry Debtor'!G909&lt;70000,'Sundry Debtor'!C909,""))</f>
        <v/>
      </c>
      <c r="C903" s="34" t="str">
        <f>IF('Sundry Debtor'!C909="","",IF('Sundry Debtor'!G909&gt;69999,'Sundry Debtor'!C909,""))</f>
        <v/>
      </c>
      <c r="D903" s="34" t="str">
        <f>IF('Sundry Debtor'!D909="","",'Sundry Debtor'!D909)</f>
        <v/>
      </c>
      <c r="E903" s="34" t="str">
        <f>IF('Sundry Debtor'!F909="","",'Sundry Debtor'!F909)</f>
        <v/>
      </c>
      <c r="F903" s="98" t="str">
        <f>IF('Sundry Debtor'!I909="","",IF('Sundry Debtor'!J909="D",'Sundry Debtor'!I909,""))</f>
        <v/>
      </c>
      <c r="G903" s="98" t="str">
        <f>IF('Sundry Debtor'!I909="","",IF('Sundry Debtor'!J909="C",'Sundry Debtor'!I909,""))</f>
        <v/>
      </c>
      <c r="H903" s="34" t="str">
        <f t="shared" si="33"/>
        <v/>
      </c>
      <c r="I903" s="34" t="str">
        <f t="shared" si="34"/>
        <v/>
      </c>
      <c r="J903" s="34"/>
      <c r="K903" s="29" t="str">
        <f>IF('Sundry Debtor'!K909="","",CONCATENATE('Sundry Debtor'!K909," ",'Sundry Debtor'!O909))</f>
        <v/>
      </c>
    </row>
    <row r="904" spans="1:11" x14ac:dyDescent="0.2">
      <c r="A904" s="35" t="str">
        <f>IF('Sundry Debtor'!G910="","",'Sundry Debtor'!G910)</f>
        <v/>
      </c>
      <c r="B904" s="35" t="str">
        <f>IF('Sundry Debtor'!C910="","",IF('Sundry Debtor'!G910&lt;70000,'Sundry Debtor'!C910,""))</f>
        <v/>
      </c>
      <c r="C904" s="34" t="str">
        <f>IF('Sundry Debtor'!C910="","",IF('Sundry Debtor'!G910&gt;69999,'Sundry Debtor'!C910,""))</f>
        <v/>
      </c>
      <c r="D904" s="34" t="str">
        <f>IF('Sundry Debtor'!D910="","",'Sundry Debtor'!D910)</f>
        <v/>
      </c>
      <c r="E904" s="34" t="str">
        <f>IF('Sundry Debtor'!F910="","",'Sundry Debtor'!F910)</f>
        <v/>
      </c>
      <c r="F904" s="98" t="str">
        <f>IF('Sundry Debtor'!I910="","",IF('Sundry Debtor'!J910="D",'Sundry Debtor'!I910,""))</f>
        <v/>
      </c>
      <c r="G904" s="98" t="str">
        <f>IF('Sundry Debtor'!I910="","",IF('Sundry Debtor'!J910="C",'Sundry Debtor'!I910,""))</f>
        <v/>
      </c>
      <c r="H904" s="34" t="str">
        <f t="shared" si="33"/>
        <v/>
      </c>
      <c r="I904" s="34" t="str">
        <f t="shared" si="34"/>
        <v/>
      </c>
      <c r="J904" s="34"/>
      <c r="K904" s="29" t="str">
        <f>IF('Sundry Debtor'!K910="","",CONCATENATE('Sundry Debtor'!K910," ",'Sundry Debtor'!O910))</f>
        <v/>
      </c>
    </row>
    <row r="905" spans="1:11" x14ac:dyDescent="0.2">
      <c r="A905" s="35" t="str">
        <f>IF('Sundry Debtor'!G911="","",'Sundry Debtor'!G911)</f>
        <v/>
      </c>
      <c r="B905" s="35" t="str">
        <f>IF('Sundry Debtor'!C911="","",IF('Sundry Debtor'!G911&lt;70000,'Sundry Debtor'!C911,""))</f>
        <v/>
      </c>
      <c r="C905" s="34" t="str">
        <f>IF('Sundry Debtor'!C911="","",IF('Sundry Debtor'!G911&gt;69999,'Sundry Debtor'!C911,""))</f>
        <v/>
      </c>
      <c r="D905" s="34" t="str">
        <f>IF('Sundry Debtor'!D911="","",'Sundry Debtor'!D911)</f>
        <v/>
      </c>
      <c r="E905" s="34" t="str">
        <f>IF('Sundry Debtor'!F911="","",'Sundry Debtor'!F911)</f>
        <v/>
      </c>
      <c r="F905" s="98" t="str">
        <f>IF('Sundry Debtor'!I911="","",IF('Sundry Debtor'!J911="D",'Sundry Debtor'!I911,""))</f>
        <v/>
      </c>
      <c r="G905" s="98" t="str">
        <f>IF('Sundry Debtor'!I911="","",IF('Sundry Debtor'!J911="C",'Sundry Debtor'!I911,""))</f>
        <v/>
      </c>
      <c r="H905" s="34" t="str">
        <f t="shared" si="33"/>
        <v/>
      </c>
      <c r="I905" s="34" t="str">
        <f t="shared" si="34"/>
        <v/>
      </c>
      <c r="J905" s="34"/>
      <c r="K905" s="29" t="str">
        <f>IF('Sundry Debtor'!K911="","",CONCATENATE('Sundry Debtor'!K911," ",'Sundry Debtor'!O911))</f>
        <v/>
      </c>
    </row>
    <row r="906" spans="1:11" x14ac:dyDescent="0.2">
      <c r="A906" s="35" t="str">
        <f>IF('Sundry Debtor'!G912="","",'Sundry Debtor'!G912)</f>
        <v/>
      </c>
      <c r="B906" s="35" t="str">
        <f>IF('Sundry Debtor'!C912="","",IF('Sundry Debtor'!G912&lt;70000,'Sundry Debtor'!C912,""))</f>
        <v/>
      </c>
      <c r="C906" s="34" t="str">
        <f>IF('Sundry Debtor'!C912="","",IF('Sundry Debtor'!G912&gt;69999,'Sundry Debtor'!C912,""))</f>
        <v/>
      </c>
      <c r="D906" s="34" t="str">
        <f>IF('Sundry Debtor'!D912="","",'Sundry Debtor'!D912)</f>
        <v/>
      </c>
      <c r="E906" s="34" t="str">
        <f>IF('Sundry Debtor'!F912="","",'Sundry Debtor'!F912)</f>
        <v/>
      </c>
      <c r="F906" s="98" t="str">
        <f>IF('Sundry Debtor'!I912="","",IF('Sundry Debtor'!J912="D",'Sundry Debtor'!I912,""))</f>
        <v/>
      </c>
      <c r="G906" s="98" t="str">
        <f>IF('Sundry Debtor'!I912="","",IF('Sundry Debtor'!J912="C",'Sundry Debtor'!I912,""))</f>
        <v/>
      </c>
      <c r="H906" s="34" t="str">
        <f t="shared" si="33"/>
        <v/>
      </c>
      <c r="I906" s="34" t="str">
        <f t="shared" si="34"/>
        <v/>
      </c>
      <c r="J906" s="34"/>
      <c r="K906" s="29" t="str">
        <f>IF('Sundry Debtor'!K912="","",CONCATENATE('Sundry Debtor'!K912," ",'Sundry Debtor'!O912))</f>
        <v/>
      </c>
    </row>
    <row r="907" spans="1:11" x14ac:dyDescent="0.2">
      <c r="A907" s="35" t="str">
        <f>IF('Sundry Debtor'!G913="","",'Sundry Debtor'!G913)</f>
        <v/>
      </c>
      <c r="B907" s="35" t="str">
        <f>IF('Sundry Debtor'!C913="","",IF('Sundry Debtor'!G913&lt;70000,'Sundry Debtor'!C913,""))</f>
        <v/>
      </c>
      <c r="C907" s="34" t="str">
        <f>IF('Sundry Debtor'!C913="","",IF('Sundry Debtor'!G913&gt;69999,'Sundry Debtor'!C913,""))</f>
        <v/>
      </c>
      <c r="D907" s="34" t="str">
        <f>IF('Sundry Debtor'!D913="","",'Sundry Debtor'!D913)</f>
        <v/>
      </c>
      <c r="E907" s="34" t="str">
        <f>IF('Sundry Debtor'!F913="","",'Sundry Debtor'!F913)</f>
        <v/>
      </c>
      <c r="F907" s="98" t="str">
        <f>IF('Sundry Debtor'!I913="","",IF('Sundry Debtor'!J913="D",'Sundry Debtor'!I913,""))</f>
        <v/>
      </c>
      <c r="G907" s="98" t="str">
        <f>IF('Sundry Debtor'!I913="","",IF('Sundry Debtor'!J913="C",'Sundry Debtor'!I913,""))</f>
        <v/>
      </c>
      <c r="H907" s="34" t="str">
        <f t="shared" si="33"/>
        <v/>
      </c>
      <c r="I907" s="34" t="str">
        <f t="shared" si="34"/>
        <v/>
      </c>
      <c r="J907" s="34"/>
      <c r="K907" s="29" t="str">
        <f>IF('Sundry Debtor'!K913="","",CONCATENATE('Sundry Debtor'!K913," ",'Sundry Debtor'!O913))</f>
        <v/>
      </c>
    </row>
    <row r="908" spans="1:11" x14ac:dyDescent="0.2">
      <c r="A908" s="35" t="str">
        <f>IF('Sundry Debtor'!G914="","",'Sundry Debtor'!G914)</f>
        <v/>
      </c>
      <c r="B908" s="35" t="str">
        <f>IF('Sundry Debtor'!C914="","",IF('Sundry Debtor'!G914&lt;70000,'Sundry Debtor'!C914,""))</f>
        <v/>
      </c>
      <c r="C908" s="34" t="str">
        <f>IF('Sundry Debtor'!C914="","",IF('Sundry Debtor'!G914&gt;69999,'Sundry Debtor'!C914,""))</f>
        <v/>
      </c>
      <c r="D908" s="34" t="str">
        <f>IF('Sundry Debtor'!D914="","",'Sundry Debtor'!D914)</f>
        <v/>
      </c>
      <c r="E908" s="34" t="str">
        <f>IF('Sundry Debtor'!F914="","",'Sundry Debtor'!F914)</f>
        <v/>
      </c>
      <c r="F908" s="98" t="str">
        <f>IF('Sundry Debtor'!I914="","",IF('Sundry Debtor'!J914="D",'Sundry Debtor'!I914,""))</f>
        <v/>
      </c>
      <c r="G908" s="98" t="str">
        <f>IF('Sundry Debtor'!I914="","",IF('Sundry Debtor'!J914="C",'Sundry Debtor'!I914,""))</f>
        <v/>
      </c>
      <c r="H908" s="34" t="str">
        <f t="shared" si="33"/>
        <v/>
      </c>
      <c r="I908" s="34" t="str">
        <f t="shared" si="34"/>
        <v/>
      </c>
      <c r="J908" s="34"/>
      <c r="K908" s="29" t="str">
        <f>IF('Sundry Debtor'!K914="","",CONCATENATE('Sundry Debtor'!K914," ",'Sundry Debtor'!O914))</f>
        <v/>
      </c>
    </row>
    <row r="909" spans="1:11" x14ac:dyDescent="0.2">
      <c r="A909" s="35" t="str">
        <f>IF('Sundry Debtor'!G915="","",'Sundry Debtor'!G915)</f>
        <v/>
      </c>
      <c r="B909" s="35" t="str">
        <f>IF('Sundry Debtor'!C915="","",IF('Sundry Debtor'!G915&lt;70000,'Sundry Debtor'!C915,""))</f>
        <v/>
      </c>
      <c r="C909" s="34" t="str">
        <f>IF('Sundry Debtor'!C915="","",IF('Sundry Debtor'!G915&gt;69999,'Sundry Debtor'!C915,""))</f>
        <v/>
      </c>
      <c r="D909" s="34" t="str">
        <f>IF('Sundry Debtor'!D915="","",'Sundry Debtor'!D915)</f>
        <v/>
      </c>
      <c r="E909" s="34" t="str">
        <f>IF('Sundry Debtor'!F915="","",'Sundry Debtor'!F915)</f>
        <v/>
      </c>
      <c r="F909" s="98" t="str">
        <f>IF('Sundry Debtor'!I915="","",IF('Sundry Debtor'!J915="D",'Sundry Debtor'!I915,""))</f>
        <v/>
      </c>
      <c r="G909" s="98" t="str">
        <f>IF('Sundry Debtor'!I915="","",IF('Sundry Debtor'!J915="C",'Sundry Debtor'!I915,""))</f>
        <v/>
      </c>
      <c r="H909" s="34" t="str">
        <f t="shared" si="33"/>
        <v/>
      </c>
      <c r="I909" s="34" t="str">
        <f t="shared" si="34"/>
        <v/>
      </c>
      <c r="J909" s="34"/>
      <c r="K909" s="29" t="str">
        <f>IF('Sundry Debtor'!K915="","",CONCATENATE('Sundry Debtor'!K915," ",'Sundry Debtor'!O915))</f>
        <v/>
      </c>
    </row>
    <row r="910" spans="1:11" x14ac:dyDescent="0.2">
      <c r="A910" s="35" t="str">
        <f>IF('Sundry Debtor'!G916="","",'Sundry Debtor'!G916)</f>
        <v/>
      </c>
      <c r="B910" s="35" t="str">
        <f>IF('Sundry Debtor'!C916="","",IF('Sundry Debtor'!G916&lt;70000,'Sundry Debtor'!C916,""))</f>
        <v/>
      </c>
      <c r="C910" s="34" t="str">
        <f>IF('Sundry Debtor'!C916="","",IF('Sundry Debtor'!G916&gt;69999,'Sundry Debtor'!C916,""))</f>
        <v/>
      </c>
      <c r="D910" s="34" t="str">
        <f>IF('Sundry Debtor'!D916="","",'Sundry Debtor'!D916)</f>
        <v/>
      </c>
      <c r="E910" s="34" t="str">
        <f>IF('Sundry Debtor'!F916="","",'Sundry Debtor'!F916)</f>
        <v/>
      </c>
      <c r="F910" s="98" t="str">
        <f>IF('Sundry Debtor'!I916="","",IF('Sundry Debtor'!J916="D",'Sundry Debtor'!I916,""))</f>
        <v/>
      </c>
      <c r="G910" s="98" t="str">
        <f>IF('Sundry Debtor'!I916="","",IF('Sundry Debtor'!J916="C",'Sundry Debtor'!I916,""))</f>
        <v/>
      </c>
      <c r="H910" s="34" t="str">
        <f t="shared" si="33"/>
        <v/>
      </c>
      <c r="I910" s="34" t="str">
        <f t="shared" si="34"/>
        <v/>
      </c>
      <c r="J910" s="34"/>
      <c r="K910" s="29" t="str">
        <f>IF('Sundry Debtor'!K916="","",CONCATENATE('Sundry Debtor'!K916," ",'Sundry Debtor'!O916))</f>
        <v/>
      </c>
    </row>
    <row r="911" spans="1:11" x14ac:dyDescent="0.2">
      <c r="A911" s="35" t="str">
        <f>IF('Sundry Debtor'!G917="","",'Sundry Debtor'!G917)</f>
        <v/>
      </c>
      <c r="B911" s="35" t="str">
        <f>IF('Sundry Debtor'!C917="","",IF('Sundry Debtor'!G917&lt;70000,'Sundry Debtor'!C917,""))</f>
        <v/>
      </c>
      <c r="C911" s="34" t="str">
        <f>IF('Sundry Debtor'!C917="","",IF('Sundry Debtor'!G917&gt;69999,'Sundry Debtor'!C917,""))</f>
        <v/>
      </c>
      <c r="D911" s="34" t="str">
        <f>IF('Sundry Debtor'!D917="","",'Sundry Debtor'!D917)</f>
        <v/>
      </c>
      <c r="E911" s="34" t="str">
        <f>IF('Sundry Debtor'!F917="","",'Sundry Debtor'!F917)</f>
        <v/>
      </c>
      <c r="F911" s="98" t="str">
        <f>IF('Sundry Debtor'!I917="","",IF('Sundry Debtor'!J917="D",'Sundry Debtor'!I917,""))</f>
        <v/>
      </c>
      <c r="G911" s="98" t="str">
        <f>IF('Sundry Debtor'!I917="","",IF('Sundry Debtor'!J917="C",'Sundry Debtor'!I917,""))</f>
        <v/>
      </c>
      <c r="H911" s="34" t="str">
        <f t="shared" si="33"/>
        <v/>
      </c>
      <c r="I911" s="34" t="str">
        <f t="shared" si="34"/>
        <v/>
      </c>
      <c r="J911" s="34"/>
      <c r="K911" s="29" t="str">
        <f>IF('Sundry Debtor'!K917="","",CONCATENATE('Sundry Debtor'!K917," ",'Sundry Debtor'!O917))</f>
        <v/>
      </c>
    </row>
    <row r="912" spans="1:11" x14ac:dyDescent="0.2">
      <c r="A912" s="35" t="str">
        <f>IF('Sundry Debtor'!G918="","",'Sundry Debtor'!G918)</f>
        <v/>
      </c>
      <c r="B912" s="35" t="str">
        <f>IF('Sundry Debtor'!C918="","",IF('Sundry Debtor'!G918&lt;70000,'Sundry Debtor'!C918,""))</f>
        <v/>
      </c>
      <c r="C912" s="34" t="str">
        <f>IF('Sundry Debtor'!C918="","",IF('Sundry Debtor'!G918&gt;69999,'Sundry Debtor'!C918,""))</f>
        <v/>
      </c>
      <c r="D912" s="34" t="str">
        <f>IF('Sundry Debtor'!D918="","",'Sundry Debtor'!D918)</f>
        <v/>
      </c>
      <c r="E912" s="34" t="str">
        <f>IF('Sundry Debtor'!F918="","",'Sundry Debtor'!F918)</f>
        <v/>
      </c>
      <c r="F912" s="98" t="str">
        <f>IF('Sundry Debtor'!I918="","",IF('Sundry Debtor'!J918="D",'Sundry Debtor'!I918,""))</f>
        <v/>
      </c>
      <c r="G912" s="98" t="str">
        <f>IF('Sundry Debtor'!I918="","",IF('Sundry Debtor'!J918="C",'Sundry Debtor'!I918,""))</f>
        <v/>
      </c>
      <c r="H912" s="34" t="str">
        <f t="shared" si="33"/>
        <v/>
      </c>
      <c r="I912" s="34" t="str">
        <f t="shared" si="34"/>
        <v/>
      </c>
      <c r="J912" s="34"/>
      <c r="K912" s="29" t="str">
        <f>IF('Sundry Debtor'!K918="","",CONCATENATE('Sundry Debtor'!K918," ",'Sundry Debtor'!O918))</f>
        <v/>
      </c>
    </row>
    <row r="913" spans="1:11" x14ac:dyDescent="0.2">
      <c r="A913" s="35" t="str">
        <f>IF('Sundry Debtor'!G919="","",'Sundry Debtor'!G919)</f>
        <v/>
      </c>
      <c r="B913" s="35" t="str">
        <f>IF('Sundry Debtor'!C919="","",IF('Sundry Debtor'!G919&lt;70000,'Sundry Debtor'!C919,""))</f>
        <v/>
      </c>
      <c r="C913" s="34" t="str">
        <f>IF('Sundry Debtor'!C919="","",IF('Sundry Debtor'!G919&gt;69999,'Sundry Debtor'!C919,""))</f>
        <v/>
      </c>
      <c r="D913" s="34" t="str">
        <f>IF('Sundry Debtor'!D919="","",'Sundry Debtor'!D919)</f>
        <v/>
      </c>
      <c r="E913" s="34" t="str">
        <f>IF('Sundry Debtor'!F919="","",'Sundry Debtor'!F919)</f>
        <v/>
      </c>
      <c r="F913" s="98" t="str">
        <f>IF('Sundry Debtor'!I919="","",IF('Sundry Debtor'!J919="D",'Sundry Debtor'!I919,""))</f>
        <v/>
      </c>
      <c r="G913" s="98" t="str">
        <f>IF('Sundry Debtor'!I919="","",IF('Sundry Debtor'!J919="C",'Sundry Debtor'!I919,""))</f>
        <v/>
      </c>
      <c r="H913" s="34" t="str">
        <f t="shared" si="33"/>
        <v/>
      </c>
      <c r="I913" s="34" t="str">
        <f t="shared" si="34"/>
        <v/>
      </c>
      <c r="J913" s="34"/>
      <c r="K913" s="29" t="str">
        <f>IF('Sundry Debtor'!K919="","",CONCATENATE('Sundry Debtor'!K919," ",'Sundry Debtor'!O919))</f>
        <v/>
      </c>
    </row>
    <row r="914" spans="1:11" x14ac:dyDescent="0.2">
      <c r="A914" s="35" t="str">
        <f>IF('Sundry Debtor'!G920="","",'Sundry Debtor'!G920)</f>
        <v/>
      </c>
      <c r="B914" s="35" t="str">
        <f>IF('Sundry Debtor'!C920="","",IF('Sundry Debtor'!G920&lt;70000,'Sundry Debtor'!C920,""))</f>
        <v/>
      </c>
      <c r="C914" s="34" t="str">
        <f>IF('Sundry Debtor'!C920="","",IF('Sundry Debtor'!G920&gt;69999,'Sundry Debtor'!C920,""))</f>
        <v/>
      </c>
      <c r="D914" s="34" t="str">
        <f>IF('Sundry Debtor'!D920="","",'Sundry Debtor'!D920)</f>
        <v/>
      </c>
      <c r="E914" s="34" t="str">
        <f>IF('Sundry Debtor'!F920="","",'Sundry Debtor'!F920)</f>
        <v/>
      </c>
      <c r="F914" s="98" t="str">
        <f>IF('Sundry Debtor'!I920="","",IF('Sundry Debtor'!J920="D",'Sundry Debtor'!I920,""))</f>
        <v/>
      </c>
      <c r="G914" s="98" t="str">
        <f>IF('Sundry Debtor'!I920="","",IF('Sundry Debtor'!J920="C",'Sundry Debtor'!I920,""))</f>
        <v/>
      </c>
      <c r="H914" s="34" t="str">
        <f t="shared" si="33"/>
        <v/>
      </c>
      <c r="I914" s="34" t="str">
        <f t="shared" si="34"/>
        <v/>
      </c>
      <c r="J914" s="34"/>
      <c r="K914" s="29" t="str">
        <f>IF('Sundry Debtor'!K920="","",CONCATENATE('Sundry Debtor'!K920," ",'Sundry Debtor'!O920))</f>
        <v/>
      </c>
    </row>
    <row r="915" spans="1:11" x14ac:dyDescent="0.2">
      <c r="A915" s="35" t="str">
        <f>IF('Sundry Debtor'!G921="","",'Sundry Debtor'!G921)</f>
        <v/>
      </c>
      <c r="B915" s="35" t="str">
        <f>IF('Sundry Debtor'!C921="","",IF('Sundry Debtor'!G921&lt;70000,'Sundry Debtor'!C921,""))</f>
        <v/>
      </c>
      <c r="C915" s="34" t="str">
        <f>IF('Sundry Debtor'!C921="","",IF('Sundry Debtor'!G921&gt;69999,'Sundry Debtor'!C921,""))</f>
        <v/>
      </c>
      <c r="D915" s="34" t="str">
        <f>IF('Sundry Debtor'!D921="","",'Sundry Debtor'!D921)</f>
        <v/>
      </c>
      <c r="E915" s="34" t="str">
        <f>IF('Sundry Debtor'!F921="","",'Sundry Debtor'!F921)</f>
        <v/>
      </c>
      <c r="F915" s="98" t="str">
        <f>IF('Sundry Debtor'!I921="","",IF('Sundry Debtor'!J921="D",'Sundry Debtor'!I921,""))</f>
        <v/>
      </c>
      <c r="G915" s="98" t="str">
        <f>IF('Sundry Debtor'!I921="","",IF('Sundry Debtor'!J921="C",'Sundry Debtor'!I921,""))</f>
        <v/>
      </c>
      <c r="H915" s="34" t="str">
        <f t="shared" si="33"/>
        <v/>
      </c>
      <c r="I915" s="34" t="str">
        <f t="shared" si="34"/>
        <v/>
      </c>
      <c r="J915" s="34"/>
      <c r="K915" s="29" t="str">
        <f>IF('Sundry Debtor'!K921="","",CONCATENATE('Sundry Debtor'!K921," ",'Sundry Debtor'!O921))</f>
        <v/>
      </c>
    </row>
    <row r="916" spans="1:11" x14ac:dyDescent="0.2">
      <c r="A916" s="35" t="str">
        <f>IF('Sundry Debtor'!G922="","",'Sundry Debtor'!G922)</f>
        <v/>
      </c>
      <c r="B916" s="35" t="str">
        <f>IF('Sundry Debtor'!C922="","",IF('Sundry Debtor'!G922&lt;70000,'Sundry Debtor'!C922,""))</f>
        <v/>
      </c>
      <c r="C916" s="34" t="str">
        <f>IF('Sundry Debtor'!C922="","",IF('Sundry Debtor'!G922&gt;69999,'Sundry Debtor'!C922,""))</f>
        <v/>
      </c>
      <c r="D916" s="34" t="str">
        <f>IF('Sundry Debtor'!D922="","",'Sundry Debtor'!D922)</f>
        <v/>
      </c>
      <c r="E916" s="34" t="str">
        <f>IF('Sundry Debtor'!F922="","",'Sundry Debtor'!F922)</f>
        <v/>
      </c>
      <c r="F916" s="98" t="str">
        <f>IF('Sundry Debtor'!I922="","",IF('Sundry Debtor'!J922="D",'Sundry Debtor'!I922,""))</f>
        <v/>
      </c>
      <c r="G916" s="98" t="str">
        <f>IF('Sundry Debtor'!I922="","",IF('Sundry Debtor'!J922="C",'Sundry Debtor'!I922,""))</f>
        <v/>
      </c>
      <c r="H916" s="34" t="str">
        <f t="shared" si="33"/>
        <v/>
      </c>
      <c r="I916" s="34" t="str">
        <f t="shared" si="34"/>
        <v/>
      </c>
      <c r="J916" s="34"/>
      <c r="K916" s="29" t="str">
        <f>IF('Sundry Debtor'!K922="","",CONCATENATE('Sundry Debtor'!K922," ",'Sundry Debtor'!O922))</f>
        <v/>
      </c>
    </row>
    <row r="917" spans="1:11" x14ac:dyDescent="0.2">
      <c r="A917" s="35" t="str">
        <f>IF('Sundry Debtor'!G923="","",'Sundry Debtor'!G923)</f>
        <v/>
      </c>
      <c r="B917" s="35" t="str">
        <f>IF('Sundry Debtor'!C923="","",IF('Sundry Debtor'!G923&lt;70000,'Sundry Debtor'!C923,""))</f>
        <v/>
      </c>
      <c r="C917" s="34" t="str">
        <f>IF('Sundry Debtor'!C923="","",IF('Sundry Debtor'!G923&gt;69999,'Sundry Debtor'!C923,""))</f>
        <v/>
      </c>
      <c r="D917" s="34" t="str">
        <f>IF('Sundry Debtor'!D923="","",'Sundry Debtor'!D923)</f>
        <v/>
      </c>
      <c r="E917" s="34" t="str">
        <f>IF('Sundry Debtor'!F923="","",'Sundry Debtor'!F923)</f>
        <v/>
      </c>
      <c r="F917" s="98" t="str">
        <f>IF('Sundry Debtor'!I923="","",IF('Sundry Debtor'!J923="D",'Sundry Debtor'!I923,""))</f>
        <v/>
      </c>
      <c r="G917" s="98" t="str">
        <f>IF('Sundry Debtor'!I923="","",IF('Sundry Debtor'!J923="C",'Sundry Debtor'!I923,""))</f>
        <v/>
      </c>
      <c r="H917" s="34" t="str">
        <f t="shared" si="33"/>
        <v/>
      </c>
      <c r="I917" s="34" t="str">
        <f t="shared" si="34"/>
        <v/>
      </c>
      <c r="J917" s="34"/>
      <c r="K917" s="29" t="str">
        <f>IF('Sundry Debtor'!K923="","",CONCATENATE('Sundry Debtor'!K923," ",'Sundry Debtor'!O923))</f>
        <v/>
      </c>
    </row>
    <row r="918" spans="1:11" x14ac:dyDescent="0.2">
      <c r="A918" s="35" t="str">
        <f>IF('Sundry Debtor'!G924="","",'Sundry Debtor'!G924)</f>
        <v/>
      </c>
      <c r="B918" s="35" t="str">
        <f>IF('Sundry Debtor'!C924="","",IF('Sundry Debtor'!G924&lt;70000,'Sundry Debtor'!C924,""))</f>
        <v/>
      </c>
      <c r="C918" s="34" t="str">
        <f>IF('Sundry Debtor'!C924="","",IF('Sundry Debtor'!G924&gt;69999,'Sundry Debtor'!C924,""))</f>
        <v/>
      </c>
      <c r="D918" s="34" t="str">
        <f>IF('Sundry Debtor'!D924="","",'Sundry Debtor'!D924)</f>
        <v/>
      </c>
      <c r="E918" s="34" t="str">
        <f>IF('Sundry Debtor'!F924="","",'Sundry Debtor'!F924)</f>
        <v/>
      </c>
      <c r="F918" s="98" t="str">
        <f>IF('Sundry Debtor'!I924="","",IF('Sundry Debtor'!J924="D",'Sundry Debtor'!I924,""))</f>
        <v/>
      </c>
      <c r="G918" s="98" t="str">
        <f>IF('Sundry Debtor'!I924="","",IF('Sundry Debtor'!J924="C",'Sundry Debtor'!I924,""))</f>
        <v/>
      </c>
      <c r="H918" s="34" t="str">
        <f t="shared" si="33"/>
        <v/>
      </c>
      <c r="I918" s="34" t="str">
        <f t="shared" si="34"/>
        <v/>
      </c>
      <c r="J918" s="34"/>
      <c r="K918" s="29" t="str">
        <f>IF('Sundry Debtor'!K924="","",CONCATENATE('Sundry Debtor'!K924," ",'Sundry Debtor'!O924))</f>
        <v/>
      </c>
    </row>
    <row r="919" spans="1:11" x14ac:dyDescent="0.2">
      <c r="A919" s="35" t="str">
        <f>IF('Sundry Debtor'!G925="","",'Sundry Debtor'!G925)</f>
        <v/>
      </c>
      <c r="B919" s="35" t="str">
        <f>IF('Sundry Debtor'!C925="","",IF('Sundry Debtor'!G925&lt;70000,'Sundry Debtor'!C925,""))</f>
        <v/>
      </c>
      <c r="C919" s="34" t="str">
        <f>IF('Sundry Debtor'!C925="","",IF('Sundry Debtor'!G925&gt;69999,'Sundry Debtor'!C925,""))</f>
        <v/>
      </c>
      <c r="D919" s="34" t="str">
        <f>IF('Sundry Debtor'!D925="","",'Sundry Debtor'!D925)</f>
        <v/>
      </c>
      <c r="E919" s="34" t="str">
        <f>IF('Sundry Debtor'!F925="","",'Sundry Debtor'!F925)</f>
        <v/>
      </c>
      <c r="F919" s="98" t="str">
        <f>IF('Sundry Debtor'!I925="","",IF('Sundry Debtor'!J925="D",'Sundry Debtor'!I925,""))</f>
        <v/>
      </c>
      <c r="G919" s="98" t="str">
        <f>IF('Sundry Debtor'!I925="","",IF('Sundry Debtor'!J925="C",'Sundry Debtor'!I925,""))</f>
        <v/>
      </c>
      <c r="H919" s="34" t="str">
        <f t="shared" si="33"/>
        <v/>
      </c>
      <c r="I919" s="34" t="str">
        <f t="shared" si="34"/>
        <v/>
      </c>
      <c r="J919" s="34"/>
      <c r="K919" s="29" t="str">
        <f>IF('Sundry Debtor'!K925="","",CONCATENATE('Sundry Debtor'!K925," ",'Sundry Debtor'!O925))</f>
        <v/>
      </c>
    </row>
    <row r="920" spans="1:11" x14ac:dyDescent="0.2">
      <c r="A920" s="35" t="str">
        <f>IF('Sundry Debtor'!G926="","",'Sundry Debtor'!G926)</f>
        <v/>
      </c>
      <c r="B920" s="35" t="str">
        <f>IF('Sundry Debtor'!C926="","",IF('Sundry Debtor'!G926&lt;70000,'Sundry Debtor'!C926,""))</f>
        <v/>
      </c>
      <c r="C920" s="34" t="str">
        <f>IF('Sundry Debtor'!C926="","",IF('Sundry Debtor'!G926&gt;69999,'Sundry Debtor'!C926,""))</f>
        <v/>
      </c>
      <c r="D920" s="34" t="str">
        <f>IF('Sundry Debtor'!D926="","",'Sundry Debtor'!D926)</f>
        <v/>
      </c>
      <c r="E920" s="34" t="str">
        <f>IF('Sundry Debtor'!F926="","",'Sundry Debtor'!F926)</f>
        <v/>
      </c>
      <c r="F920" s="98" t="str">
        <f>IF('Sundry Debtor'!I926="","",IF('Sundry Debtor'!J926="D",'Sundry Debtor'!I926,""))</f>
        <v/>
      </c>
      <c r="G920" s="98" t="str">
        <f>IF('Sundry Debtor'!I926="","",IF('Sundry Debtor'!J926="C",'Sundry Debtor'!I926,""))</f>
        <v/>
      </c>
      <c r="H920" s="34" t="str">
        <f t="shared" si="33"/>
        <v/>
      </c>
      <c r="I920" s="34" t="str">
        <f t="shared" si="34"/>
        <v/>
      </c>
      <c r="J920" s="34"/>
      <c r="K920" s="29" t="str">
        <f>IF('Sundry Debtor'!K926="","",CONCATENATE('Sundry Debtor'!K926," ",'Sundry Debtor'!O926))</f>
        <v/>
      </c>
    </row>
    <row r="921" spans="1:11" x14ac:dyDescent="0.2">
      <c r="A921" s="35" t="str">
        <f>IF('Sundry Debtor'!G927="","",'Sundry Debtor'!G927)</f>
        <v/>
      </c>
      <c r="B921" s="35" t="str">
        <f>IF('Sundry Debtor'!C927="","",IF('Sundry Debtor'!G927&lt;70000,'Sundry Debtor'!C927,""))</f>
        <v/>
      </c>
      <c r="C921" s="34" t="str">
        <f>IF('Sundry Debtor'!C927="","",IF('Sundry Debtor'!G927&gt;69999,'Sundry Debtor'!C927,""))</f>
        <v/>
      </c>
      <c r="D921" s="34" t="str">
        <f>IF('Sundry Debtor'!D927="","",'Sundry Debtor'!D927)</f>
        <v/>
      </c>
      <c r="E921" s="34" t="str">
        <f>IF('Sundry Debtor'!F927="","",'Sundry Debtor'!F927)</f>
        <v/>
      </c>
      <c r="F921" s="98" t="str">
        <f>IF('Sundry Debtor'!I927="","",IF('Sundry Debtor'!J927="D",'Sundry Debtor'!I927,""))</f>
        <v/>
      </c>
      <c r="G921" s="98" t="str">
        <f>IF('Sundry Debtor'!I927="","",IF('Sundry Debtor'!J927="C",'Sundry Debtor'!I927,""))</f>
        <v/>
      </c>
      <c r="H921" s="34" t="str">
        <f t="shared" si="33"/>
        <v/>
      </c>
      <c r="I921" s="34" t="str">
        <f t="shared" si="34"/>
        <v/>
      </c>
      <c r="J921" s="34"/>
      <c r="K921" s="29" t="str">
        <f>IF('Sundry Debtor'!K927="","",CONCATENATE('Sundry Debtor'!K927," ",'Sundry Debtor'!O927))</f>
        <v/>
      </c>
    </row>
    <row r="922" spans="1:11" x14ac:dyDescent="0.2">
      <c r="A922" s="35" t="str">
        <f>IF('Sundry Debtor'!G928="","",'Sundry Debtor'!G928)</f>
        <v/>
      </c>
      <c r="B922" s="35" t="str">
        <f>IF('Sundry Debtor'!C928="","",IF('Sundry Debtor'!G928&lt;70000,'Sundry Debtor'!C928,""))</f>
        <v/>
      </c>
      <c r="C922" s="34" t="str">
        <f>IF('Sundry Debtor'!C928="","",IF('Sundry Debtor'!G928&gt;69999,'Sundry Debtor'!C928,""))</f>
        <v/>
      </c>
      <c r="D922" s="34" t="str">
        <f>IF('Sundry Debtor'!D928="","",'Sundry Debtor'!D928)</f>
        <v/>
      </c>
      <c r="E922" s="34" t="str">
        <f>IF('Sundry Debtor'!F928="","",'Sundry Debtor'!F928)</f>
        <v/>
      </c>
      <c r="F922" s="98" t="str">
        <f>IF('Sundry Debtor'!I928="","",IF('Sundry Debtor'!J928="D",'Sundry Debtor'!I928,""))</f>
        <v/>
      </c>
      <c r="G922" s="98" t="str">
        <f>IF('Sundry Debtor'!I928="","",IF('Sundry Debtor'!J928="C",'Sundry Debtor'!I928,""))</f>
        <v/>
      </c>
      <c r="H922" s="34" t="str">
        <f t="shared" ref="H922:H985" si="35">IF(A922="","",IF(OR(A922=96030,A922=96040),"AN",IF(A922=80061,"VN",IF(LEFT(A922,1)="7","AN",IF(LEFT(A922,1)="8","AN","VN")))))</f>
        <v/>
      </c>
      <c r="I922" s="34" t="str">
        <f t="shared" ref="I922:I985" si="36">IF(A922="","",1000)</f>
        <v/>
      </c>
      <c r="J922" s="34"/>
      <c r="K922" s="29" t="str">
        <f>IF('Sundry Debtor'!K928="","",CONCATENATE('Sundry Debtor'!K928," ",'Sundry Debtor'!O928))</f>
        <v/>
      </c>
    </row>
    <row r="923" spans="1:11" x14ac:dyDescent="0.2">
      <c r="A923" s="35" t="str">
        <f>IF('Sundry Debtor'!G929="","",'Sundry Debtor'!G929)</f>
        <v/>
      </c>
      <c r="B923" s="35" t="str">
        <f>IF('Sundry Debtor'!C929="","",IF('Sundry Debtor'!G929&lt;70000,'Sundry Debtor'!C929,""))</f>
        <v/>
      </c>
      <c r="C923" s="34" t="str">
        <f>IF('Sundry Debtor'!C929="","",IF('Sundry Debtor'!G929&gt;69999,'Sundry Debtor'!C929,""))</f>
        <v/>
      </c>
      <c r="D923" s="34" t="str">
        <f>IF('Sundry Debtor'!D929="","",'Sundry Debtor'!D929)</f>
        <v/>
      </c>
      <c r="E923" s="34" t="str">
        <f>IF('Sundry Debtor'!F929="","",'Sundry Debtor'!F929)</f>
        <v/>
      </c>
      <c r="F923" s="98" t="str">
        <f>IF('Sundry Debtor'!I929="","",IF('Sundry Debtor'!J929="D",'Sundry Debtor'!I929,""))</f>
        <v/>
      </c>
      <c r="G923" s="98" t="str">
        <f>IF('Sundry Debtor'!I929="","",IF('Sundry Debtor'!J929="C",'Sundry Debtor'!I929,""))</f>
        <v/>
      </c>
      <c r="H923" s="34" t="str">
        <f t="shared" si="35"/>
        <v/>
      </c>
      <c r="I923" s="34" t="str">
        <f t="shared" si="36"/>
        <v/>
      </c>
      <c r="J923" s="34"/>
      <c r="K923" s="29" t="str">
        <f>IF('Sundry Debtor'!K929="","",CONCATENATE('Sundry Debtor'!K929," ",'Sundry Debtor'!O929))</f>
        <v/>
      </c>
    </row>
    <row r="924" spans="1:11" x14ac:dyDescent="0.2">
      <c r="A924" s="35" t="str">
        <f>IF('Sundry Debtor'!G930="","",'Sundry Debtor'!G930)</f>
        <v/>
      </c>
      <c r="B924" s="35" t="str">
        <f>IF('Sundry Debtor'!C930="","",IF('Sundry Debtor'!G930&lt;70000,'Sundry Debtor'!C930,""))</f>
        <v/>
      </c>
      <c r="C924" s="34" t="str">
        <f>IF('Sundry Debtor'!C930="","",IF('Sundry Debtor'!G930&gt;69999,'Sundry Debtor'!C930,""))</f>
        <v/>
      </c>
      <c r="D924" s="34" t="str">
        <f>IF('Sundry Debtor'!D930="","",'Sundry Debtor'!D930)</f>
        <v/>
      </c>
      <c r="E924" s="34" t="str">
        <f>IF('Sundry Debtor'!F930="","",'Sundry Debtor'!F930)</f>
        <v/>
      </c>
      <c r="F924" s="98" t="str">
        <f>IF('Sundry Debtor'!I930="","",IF('Sundry Debtor'!J930="D",'Sundry Debtor'!I930,""))</f>
        <v/>
      </c>
      <c r="G924" s="98" t="str">
        <f>IF('Sundry Debtor'!I930="","",IF('Sundry Debtor'!J930="C",'Sundry Debtor'!I930,""))</f>
        <v/>
      </c>
      <c r="H924" s="34" t="str">
        <f t="shared" si="35"/>
        <v/>
      </c>
      <c r="I924" s="34" t="str">
        <f t="shared" si="36"/>
        <v/>
      </c>
      <c r="J924" s="34"/>
      <c r="K924" s="29" t="str">
        <f>IF('Sundry Debtor'!K930="","",CONCATENATE('Sundry Debtor'!K930," ",'Sundry Debtor'!O930))</f>
        <v/>
      </c>
    </row>
    <row r="925" spans="1:11" x14ac:dyDescent="0.2">
      <c r="A925" s="35" t="str">
        <f>IF('Sundry Debtor'!G931="","",'Sundry Debtor'!G931)</f>
        <v/>
      </c>
      <c r="B925" s="35" t="str">
        <f>IF('Sundry Debtor'!C931="","",IF('Sundry Debtor'!G931&lt;70000,'Sundry Debtor'!C931,""))</f>
        <v/>
      </c>
      <c r="C925" s="34" t="str">
        <f>IF('Sundry Debtor'!C931="","",IF('Sundry Debtor'!G931&gt;69999,'Sundry Debtor'!C931,""))</f>
        <v/>
      </c>
      <c r="D925" s="34" t="str">
        <f>IF('Sundry Debtor'!D931="","",'Sundry Debtor'!D931)</f>
        <v/>
      </c>
      <c r="E925" s="34" t="str">
        <f>IF('Sundry Debtor'!F931="","",'Sundry Debtor'!F931)</f>
        <v/>
      </c>
      <c r="F925" s="98" t="str">
        <f>IF('Sundry Debtor'!I931="","",IF('Sundry Debtor'!J931="D",'Sundry Debtor'!I931,""))</f>
        <v/>
      </c>
      <c r="G925" s="98" t="str">
        <f>IF('Sundry Debtor'!I931="","",IF('Sundry Debtor'!J931="C",'Sundry Debtor'!I931,""))</f>
        <v/>
      </c>
      <c r="H925" s="34" t="str">
        <f t="shared" si="35"/>
        <v/>
      </c>
      <c r="I925" s="34" t="str">
        <f t="shared" si="36"/>
        <v/>
      </c>
      <c r="J925" s="34"/>
      <c r="K925" s="29" t="str">
        <f>IF('Sundry Debtor'!K931="","",CONCATENATE('Sundry Debtor'!K931," ",'Sundry Debtor'!O931))</f>
        <v/>
      </c>
    </row>
    <row r="926" spans="1:11" x14ac:dyDescent="0.2">
      <c r="A926" s="35" t="str">
        <f>IF('Sundry Debtor'!G932="","",'Sundry Debtor'!G932)</f>
        <v/>
      </c>
      <c r="B926" s="35" t="str">
        <f>IF('Sundry Debtor'!C932="","",IF('Sundry Debtor'!G932&lt;70000,'Sundry Debtor'!C932,""))</f>
        <v/>
      </c>
      <c r="C926" s="34" t="str">
        <f>IF('Sundry Debtor'!C932="","",IF('Sundry Debtor'!G932&gt;69999,'Sundry Debtor'!C932,""))</f>
        <v/>
      </c>
      <c r="D926" s="34" t="str">
        <f>IF('Sundry Debtor'!D932="","",'Sundry Debtor'!D932)</f>
        <v/>
      </c>
      <c r="E926" s="34" t="str">
        <f>IF('Sundry Debtor'!F932="","",'Sundry Debtor'!F932)</f>
        <v/>
      </c>
      <c r="F926" s="98" t="str">
        <f>IF('Sundry Debtor'!I932="","",IF('Sundry Debtor'!J932="D",'Sundry Debtor'!I932,""))</f>
        <v/>
      </c>
      <c r="G926" s="98" t="str">
        <f>IF('Sundry Debtor'!I932="","",IF('Sundry Debtor'!J932="C",'Sundry Debtor'!I932,""))</f>
        <v/>
      </c>
      <c r="H926" s="34" t="str">
        <f t="shared" si="35"/>
        <v/>
      </c>
      <c r="I926" s="34" t="str">
        <f t="shared" si="36"/>
        <v/>
      </c>
      <c r="J926" s="34"/>
      <c r="K926" s="29" t="str">
        <f>IF('Sundry Debtor'!K932="","",CONCATENATE('Sundry Debtor'!K932," ",'Sundry Debtor'!O932))</f>
        <v/>
      </c>
    </row>
    <row r="927" spans="1:11" x14ac:dyDescent="0.2">
      <c r="A927" s="35" t="str">
        <f>IF('Sundry Debtor'!G933="","",'Sundry Debtor'!G933)</f>
        <v/>
      </c>
      <c r="B927" s="35" t="str">
        <f>IF('Sundry Debtor'!C933="","",IF('Sundry Debtor'!G933&lt;70000,'Sundry Debtor'!C933,""))</f>
        <v/>
      </c>
      <c r="C927" s="34" t="str">
        <f>IF('Sundry Debtor'!C933="","",IF('Sundry Debtor'!G933&gt;69999,'Sundry Debtor'!C933,""))</f>
        <v/>
      </c>
      <c r="D927" s="34" t="str">
        <f>IF('Sundry Debtor'!D933="","",'Sundry Debtor'!D933)</f>
        <v/>
      </c>
      <c r="E927" s="34" t="str">
        <f>IF('Sundry Debtor'!F933="","",'Sundry Debtor'!F933)</f>
        <v/>
      </c>
      <c r="F927" s="98" t="str">
        <f>IF('Sundry Debtor'!I933="","",IF('Sundry Debtor'!J933="D",'Sundry Debtor'!I933,""))</f>
        <v/>
      </c>
      <c r="G927" s="98" t="str">
        <f>IF('Sundry Debtor'!I933="","",IF('Sundry Debtor'!J933="C",'Sundry Debtor'!I933,""))</f>
        <v/>
      </c>
      <c r="H927" s="34" t="str">
        <f t="shared" si="35"/>
        <v/>
      </c>
      <c r="I927" s="34" t="str">
        <f t="shared" si="36"/>
        <v/>
      </c>
      <c r="J927" s="34"/>
      <c r="K927" s="29" t="str">
        <f>IF('Sundry Debtor'!K933="","",CONCATENATE('Sundry Debtor'!K933," ",'Sundry Debtor'!O933))</f>
        <v/>
      </c>
    </row>
    <row r="928" spans="1:11" x14ac:dyDescent="0.2">
      <c r="A928" s="35" t="str">
        <f>IF('Sundry Debtor'!G934="","",'Sundry Debtor'!G934)</f>
        <v/>
      </c>
      <c r="B928" s="35" t="str">
        <f>IF('Sundry Debtor'!C934="","",IF('Sundry Debtor'!G934&lt;70000,'Sundry Debtor'!C934,""))</f>
        <v/>
      </c>
      <c r="C928" s="34" t="str">
        <f>IF('Sundry Debtor'!C934="","",IF('Sundry Debtor'!G934&gt;69999,'Sundry Debtor'!C934,""))</f>
        <v/>
      </c>
      <c r="D928" s="34" t="str">
        <f>IF('Sundry Debtor'!D934="","",'Sundry Debtor'!D934)</f>
        <v/>
      </c>
      <c r="E928" s="34" t="str">
        <f>IF('Sundry Debtor'!F934="","",'Sundry Debtor'!F934)</f>
        <v/>
      </c>
      <c r="F928" s="98" t="str">
        <f>IF('Sundry Debtor'!I934="","",IF('Sundry Debtor'!J934="D",'Sundry Debtor'!I934,""))</f>
        <v/>
      </c>
      <c r="G928" s="98" t="str">
        <f>IF('Sundry Debtor'!I934="","",IF('Sundry Debtor'!J934="C",'Sundry Debtor'!I934,""))</f>
        <v/>
      </c>
      <c r="H928" s="34" t="str">
        <f t="shared" si="35"/>
        <v/>
      </c>
      <c r="I928" s="34" t="str">
        <f t="shared" si="36"/>
        <v/>
      </c>
      <c r="J928" s="34"/>
      <c r="K928" s="29" t="str">
        <f>IF('Sundry Debtor'!K934="","",CONCATENATE('Sundry Debtor'!K934," ",'Sundry Debtor'!O934))</f>
        <v/>
      </c>
    </row>
    <row r="929" spans="1:11" x14ac:dyDescent="0.2">
      <c r="A929" s="35" t="str">
        <f>IF('Sundry Debtor'!G935="","",'Sundry Debtor'!G935)</f>
        <v/>
      </c>
      <c r="B929" s="35" t="str">
        <f>IF('Sundry Debtor'!C935="","",IF('Sundry Debtor'!G935&lt;70000,'Sundry Debtor'!C935,""))</f>
        <v/>
      </c>
      <c r="C929" s="34" t="str">
        <f>IF('Sundry Debtor'!C935="","",IF('Sundry Debtor'!G935&gt;69999,'Sundry Debtor'!C935,""))</f>
        <v/>
      </c>
      <c r="D929" s="34" t="str">
        <f>IF('Sundry Debtor'!D935="","",'Sundry Debtor'!D935)</f>
        <v/>
      </c>
      <c r="E929" s="34" t="str">
        <f>IF('Sundry Debtor'!F935="","",'Sundry Debtor'!F935)</f>
        <v/>
      </c>
      <c r="F929" s="98" t="str">
        <f>IF('Sundry Debtor'!I935="","",IF('Sundry Debtor'!J935="D",'Sundry Debtor'!I935,""))</f>
        <v/>
      </c>
      <c r="G929" s="98" t="str">
        <f>IF('Sundry Debtor'!I935="","",IF('Sundry Debtor'!J935="C",'Sundry Debtor'!I935,""))</f>
        <v/>
      </c>
      <c r="H929" s="34" t="str">
        <f t="shared" si="35"/>
        <v/>
      </c>
      <c r="I929" s="34" t="str">
        <f t="shared" si="36"/>
        <v/>
      </c>
      <c r="J929" s="34"/>
      <c r="K929" s="29" t="str">
        <f>IF('Sundry Debtor'!K935="","",CONCATENATE('Sundry Debtor'!K935," ",'Sundry Debtor'!O935))</f>
        <v/>
      </c>
    </row>
    <row r="930" spans="1:11" x14ac:dyDescent="0.2">
      <c r="A930" s="35" t="str">
        <f>IF('Sundry Debtor'!G936="","",'Sundry Debtor'!G936)</f>
        <v/>
      </c>
      <c r="B930" s="35" t="str">
        <f>IF('Sundry Debtor'!C936="","",IF('Sundry Debtor'!G936&lt;70000,'Sundry Debtor'!C936,""))</f>
        <v/>
      </c>
      <c r="C930" s="34" t="str">
        <f>IF('Sundry Debtor'!C936="","",IF('Sundry Debtor'!G936&gt;69999,'Sundry Debtor'!C936,""))</f>
        <v/>
      </c>
      <c r="D930" s="34" t="str">
        <f>IF('Sundry Debtor'!D936="","",'Sundry Debtor'!D936)</f>
        <v/>
      </c>
      <c r="E930" s="34" t="str">
        <f>IF('Sundry Debtor'!F936="","",'Sundry Debtor'!F936)</f>
        <v/>
      </c>
      <c r="F930" s="98" t="str">
        <f>IF('Sundry Debtor'!I936="","",IF('Sundry Debtor'!J936="D",'Sundry Debtor'!I936,""))</f>
        <v/>
      </c>
      <c r="G930" s="98" t="str">
        <f>IF('Sundry Debtor'!I936="","",IF('Sundry Debtor'!J936="C",'Sundry Debtor'!I936,""))</f>
        <v/>
      </c>
      <c r="H930" s="34" t="str">
        <f t="shared" si="35"/>
        <v/>
      </c>
      <c r="I930" s="34" t="str">
        <f t="shared" si="36"/>
        <v/>
      </c>
      <c r="J930" s="34"/>
      <c r="K930" s="29" t="str">
        <f>IF('Sundry Debtor'!K936="","",CONCATENATE('Sundry Debtor'!K936," ",'Sundry Debtor'!O936))</f>
        <v/>
      </c>
    </row>
    <row r="931" spans="1:11" x14ac:dyDescent="0.2">
      <c r="A931" s="35" t="str">
        <f>IF('Sundry Debtor'!G937="","",'Sundry Debtor'!G937)</f>
        <v/>
      </c>
      <c r="B931" s="35" t="str">
        <f>IF('Sundry Debtor'!C937="","",IF('Sundry Debtor'!G937&lt;70000,'Sundry Debtor'!C937,""))</f>
        <v/>
      </c>
      <c r="C931" s="34" t="str">
        <f>IF('Sundry Debtor'!C937="","",IF('Sundry Debtor'!G937&gt;69999,'Sundry Debtor'!C937,""))</f>
        <v/>
      </c>
      <c r="D931" s="34" t="str">
        <f>IF('Sundry Debtor'!D937="","",'Sundry Debtor'!D937)</f>
        <v/>
      </c>
      <c r="E931" s="34" t="str">
        <f>IF('Sundry Debtor'!F937="","",'Sundry Debtor'!F937)</f>
        <v/>
      </c>
      <c r="F931" s="98" t="str">
        <f>IF('Sundry Debtor'!I937="","",IF('Sundry Debtor'!J937="D",'Sundry Debtor'!I937,""))</f>
        <v/>
      </c>
      <c r="G931" s="98" t="str">
        <f>IF('Sundry Debtor'!I937="","",IF('Sundry Debtor'!J937="C",'Sundry Debtor'!I937,""))</f>
        <v/>
      </c>
      <c r="H931" s="34" t="str">
        <f t="shared" si="35"/>
        <v/>
      </c>
      <c r="I931" s="34" t="str">
        <f t="shared" si="36"/>
        <v/>
      </c>
      <c r="J931" s="34"/>
      <c r="K931" s="29" t="str">
        <f>IF('Sundry Debtor'!K937="","",CONCATENATE('Sundry Debtor'!K937," ",'Sundry Debtor'!O937))</f>
        <v/>
      </c>
    </row>
    <row r="932" spans="1:11" x14ac:dyDescent="0.2">
      <c r="A932" s="35" t="str">
        <f>IF('Sundry Debtor'!G938="","",'Sundry Debtor'!G938)</f>
        <v/>
      </c>
      <c r="B932" s="35" t="str">
        <f>IF('Sundry Debtor'!C938="","",IF('Sundry Debtor'!G938&lt;70000,'Sundry Debtor'!C938,""))</f>
        <v/>
      </c>
      <c r="C932" s="34" t="str">
        <f>IF('Sundry Debtor'!C938="","",IF('Sundry Debtor'!G938&gt;69999,'Sundry Debtor'!C938,""))</f>
        <v/>
      </c>
      <c r="D932" s="34" t="str">
        <f>IF('Sundry Debtor'!D938="","",'Sundry Debtor'!D938)</f>
        <v/>
      </c>
      <c r="E932" s="34" t="str">
        <f>IF('Sundry Debtor'!F938="","",'Sundry Debtor'!F938)</f>
        <v/>
      </c>
      <c r="F932" s="98" t="str">
        <f>IF('Sundry Debtor'!I938="","",IF('Sundry Debtor'!J938="D",'Sundry Debtor'!I938,""))</f>
        <v/>
      </c>
      <c r="G932" s="98" t="str">
        <f>IF('Sundry Debtor'!I938="","",IF('Sundry Debtor'!J938="C",'Sundry Debtor'!I938,""))</f>
        <v/>
      </c>
      <c r="H932" s="34" t="str">
        <f t="shared" si="35"/>
        <v/>
      </c>
      <c r="I932" s="34" t="str">
        <f t="shared" si="36"/>
        <v/>
      </c>
      <c r="J932" s="34"/>
      <c r="K932" s="29" t="str">
        <f>IF('Sundry Debtor'!K938="","",CONCATENATE('Sundry Debtor'!K938," ",'Sundry Debtor'!O938))</f>
        <v/>
      </c>
    </row>
    <row r="933" spans="1:11" x14ac:dyDescent="0.2">
      <c r="A933" s="35" t="str">
        <f>IF('Sundry Debtor'!G939="","",'Sundry Debtor'!G939)</f>
        <v/>
      </c>
      <c r="B933" s="35" t="str">
        <f>IF('Sundry Debtor'!C939="","",IF('Sundry Debtor'!G939&lt;70000,'Sundry Debtor'!C939,""))</f>
        <v/>
      </c>
      <c r="C933" s="34" t="str">
        <f>IF('Sundry Debtor'!C939="","",IF('Sundry Debtor'!G939&gt;69999,'Sundry Debtor'!C939,""))</f>
        <v/>
      </c>
      <c r="D933" s="34" t="str">
        <f>IF('Sundry Debtor'!D939="","",'Sundry Debtor'!D939)</f>
        <v/>
      </c>
      <c r="E933" s="34" t="str">
        <f>IF('Sundry Debtor'!F939="","",'Sundry Debtor'!F939)</f>
        <v/>
      </c>
      <c r="F933" s="98" t="str">
        <f>IF('Sundry Debtor'!I939="","",IF('Sundry Debtor'!J939="D",'Sundry Debtor'!I939,""))</f>
        <v/>
      </c>
      <c r="G933" s="98" t="str">
        <f>IF('Sundry Debtor'!I939="","",IF('Sundry Debtor'!J939="C",'Sundry Debtor'!I939,""))</f>
        <v/>
      </c>
      <c r="H933" s="34" t="str">
        <f t="shared" si="35"/>
        <v/>
      </c>
      <c r="I933" s="34" t="str">
        <f t="shared" si="36"/>
        <v/>
      </c>
      <c r="J933" s="34"/>
      <c r="K933" s="29" t="str">
        <f>IF('Sundry Debtor'!K939="","",CONCATENATE('Sundry Debtor'!K939," ",'Sundry Debtor'!O939))</f>
        <v/>
      </c>
    </row>
    <row r="934" spans="1:11" x14ac:dyDescent="0.2">
      <c r="A934" s="35" t="str">
        <f>IF('Sundry Debtor'!G940="","",'Sundry Debtor'!G940)</f>
        <v/>
      </c>
      <c r="B934" s="35" t="str">
        <f>IF('Sundry Debtor'!C940="","",IF('Sundry Debtor'!G940&lt;70000,'Sundry Debtor'!C940,""))</f>
        <v/>
      </c>
      <c r="C934" s="34" t="str">
        <f>IF('Sundry Debtor'!C940="","",IF('Sundry Debtor'!G940&gt;69999,'Sundry Debtor'!C940,""))</f>
        <v/>
      </c>
      <c r="D934" s="34" t="str">
        <f>IF('Sundry Debtor'!D940="","",'Sundry Debtor'!D940)</f>
        <v/>
      </c>
      <c r="E934" s="34" t="str">
        <f>IF('Sundry Debtor'!F940="","",'Sundry Debtor'!F940)</f>
        <v/>
      </c>
      <c r="F934" s="98" t="str">
        <f>IF('Sundry Debtor'!I940="","",IF('Sundry Debtor'!J940="D",'Sundry Debtor'!I940,""))</f>
        <v/>
      </c>
      <c r="G934" s="98" t="str">
        <f>IF('Sundry Debtor'!I940="","",IF('Sundry Debtor'!J940="C",'Sundry Debtor'!I940,""))</f>
        <v/>
      </c>
      <c r="H934" s="34" t="str">
        <f t="shared" si="35"/>
        <v/>
      </c>
      <c r="I934" s="34" t="str">
        <f t="shared" si="36"/>
        <v/>
      </c>
      <c r="J934" s="34"/>
      <c r="K934" s="29" t="str">
        <f>IF('Sundry Debtor'!K940="","",CONCATENATE('Sundry Debtor'!K940," ",'Sundry Debtor'!O940))</f>
        <v/>
      </c>
    </row>
    <row r="935" spans="1:11" x14ac:dyDescent="0.2">
      <c r="A935" s="35" t="str">
        <f>IF('Sundry Debtor'!G941="","",'Sundry Debtor'!G941)</f>
        <v/>
      </c>
      <c r="B935" s="35" t="str">
        <f>IF('Sundry Debtor'!C941="","",IF('Sundry Debtor'!G941&lt;70000,'Sundry Debtor'!C941,""))</f>
        <v/>
      </c>
      <c r="C935" s="34" t="str">
        <f>IF('Sundry Debtor'!C941="","",IF('Sundry Debtor'!G941&gt;69999,'Sundry Debtor'!C941,""))</f>
        <v/>
      </c>
      <c r="D935" s="34" t="str">
        <f>IF('Sundry Debtor'!D941="","",'Sundry Debtor'!D941)</f>
        <v/>
      </c>
      <c r="E935" s="34" t="str">
        <f>IF('Sundry Debtor'!F941="","",'Sundry Debtor'!F941)</f>
        <v/>
      </c>
      <c r="F935" s="98" t="str">
        <f>IF('Sundry Debtor'!I941="","",IF('Sundry Debtor'!J941="D",'Sundry Debtor'!I941,""))</f>
        <v/>
      </c>
      <c r="G935" s="98" t="str">
        <f>IF('Sundry Debtor'!I941="","",IF('Sundry Debtor'!J941="C",'Sundry Debtor'!I941,""))</f>
        <v/>
      </c>
      <c r="H935" s="34" t="str">
        <f t="shared" si="35"/>
        <v/>
      </c>
      <c r="I935" s="34" t="str">
        <f t="shared" si="36"/>
        <v/>
      </c>
      <c r="J935" s="34"/>
      <c r="K935" s="29" t="str">
        <f>IF('Sundry Debtor'!K941="","",CONCATENATE('Sundry Debtor'!K941," ",'Sundry Debtor'!O941))</f>
        <v/>
      </c>
    </row>
    <row r="936" spans="1:11" x14ac:dyDescent="0.2">
      <c r="A936" s="35" t="str">
        <f>IF('Sundry Debtor'!G942="","",'Sundry Debtor'!G942)</f>
        <v/>
      </c>
      <c r="B936" s="35" t="str">
        <f>IF('Sundry Debtor'!C942="","",IF('Sundry Debtor'!G942&lt;70000,'Sundry Debtor'!C942,""))</f>
        <v/>
      </c>
      <c r="C936" s="34" t="str">
        <f>IF('Sundry Debtor'!C942="","",IF('Sundry Debtor'!G942&gt;69999,'Sundry Debtor'!C942,""))</f>
        <v/>
      </c>
      <c r="D936" s="34" t="str">
        <f>IF('Sundry Debtor'!D942="","",'Sundry Debtor'!D942)</f>
        <v/>
      </c>
      <c r="E936" s="34" t="str">
        <f>IF('Sundry Debtor'!F942="","",'Sundry Debtor'!F942)</f>
        <v/>
      </c>
      <c r="F936" s="98" t="str">
        <f>IF('Sundry Debtor'!I942="","",IF('Sundry Debtor'!J942="D",'Sundry Debtor'!I942,""))</f>
        <v/>
      </c>
      <c r="G936" s="98" t="str">
        <f>IF('Sundry Debtor'!I942="","",IF('Sundry Debtor'!J942="C",'Sundry Debtor'!I942,""))</f>
        <v/>
      </c>
      <c r="H936" s="34" t="str">
        <f t="shared" si="35"/>
        <v/>
      </c>
      <c r="I936" s="34" t="str">
        <f t="shared" si="36"/>
        <v/>
      </c>
      <c r="J936" s="34"/>
      <c r="K936" s="29" t="str">
        <f>IF('Sundry Debtor'!K942="","",CONCATENATE('Sundry Debtor'!K942," ",'Sundry Debtor'!O942))</f>
        <v/>
      </c>
    </row>
    <row r="937" spans="1:11" x14ac:dyDescent="0.2">
      <c r="A937" s="35" t="str">
        <f>IF('Sundry Debtor'!G943="","",'Sundry Debtor'!G943)</f>
        <v/>
      </c>
      <c r="B937" s="35" t="str">
        <f>IF('Sundry Debtor'!C943="","",IF('Sundry Debtor'!G943&lt;70000,'Sundry Debtor'!C943,""))</f>
        <v/>
      </c>
      <c r="C937" s="34" t="str">
        <f>IF('Sundry Debtor'!C943="","",IF('Sundry Debtor'!G943&gt;69999,'Sundry Debtor'!C943,""))</f>
        <v/>
      </c>
      <c r="D937" s="34" t="str">
        <f>IF('Sundry Debtor'!D943="","",'Sundry Debtor'!D943)</f>
        <v/>
      </c>
      <c r="E937" s="34" t="str">
        <f>IF('Sundry Debtor'!F943="","",'Sundry Debtor'!F943)</f>
        <v/>
      </c>
      <c r="F937" s="98" t="str">
        <f>IF('Sundry Debtor'!I943="","",IF('Sundry Debtor'!J943="D",'Sundry Debtor'!I943,""))</f>
        <v/>
      </c>
      <c r="G937" s="98" t="str">
        <f>IF('Sundry Debtor'!I943="","",IF('Sundry Debtor'!J943="C",'Sundry Debtor'!I943,""))</f>
        <v/>
      </c>
      <c r="H937" s="34" t="str">
        <f t="shared" si="35"/>
        <v/>
      </c>
      <c r="I937" s="34" t="str">
        <f t="shared" si="36"/>
        <v/>
      </c>
      <c r="J937" s="34"/>
      <c r="K937" s="29" t="str">
        <f>IF('Sundry Debtor'!K943="","",CONCATENATE('Sundry Debtor'!K943," ",'Sundry Debtor'!O943))</f>
        <v/>
      </c>
    </row>
    <row r="938" spans="1:11" x14ac:dyDescent="0.2">
      <c r="A938" s="35" t="str">
        <f>IF('Sundry Debtor'!G944="","",'Sundry Debtor'!G944)</f>
        <v/>
      </c>
      <c r="B938" s="35" t="str">
        <f>IF('Sundry Debtor'!C944="","",IF('Sundry Debtor'!G944&lt;70000,'Sundry Debtor'!C944,""))</f>
        <v/>
      </c>
      <c r="C938" s="34" t="str">
        <f>IF('Sundry Debtor'!C944="","",IF('Sundry Debtor'!G944&gt;69999,'Sundry Debtor'!C944,""))</f>
        <v/>
      </c>
      <c r="D938" s="34" t="str">
        <f>IF('Sundry Debtor'!D944="","",'Sundry Debtor'!D944)</f>
        <v/>
      </c>
      <c r="E938" s="34" t="str">
        <f>IF('Sundry Debtor'!F944="","",'Sundry Debtor'!F944)</f>
        <v/>
      </c>
      <c r="F938" s="98" t="str">
        <f>IF('Sundry Debtor'!I944="","",IF('Sundry Debtor'!J944="D",'Sundry Debtor'!I944,""))</f>
        <v/>
      </c>
      <c r="G938" s="98" t="str">
        <f>IF('Sundry Debtor'!I944="","",IF('Sundry Debtor'!J944="C",'Sundry Debtor'!I944,""))</f>
        <v/>
      </c>
      <c r="H938" s="34" t="str">
        <f t="shared" si="35"/>
        <v/>
      </c>
      <c r="I938" s="34" t="str">
        <f t="shared" si="36"/>
        <v/>
      </c>
      <c r="J938" s="34"/>
      <c r="K938" s="29" t="str">
        <f>IF('Sundry Debtor'!K944="","",CONCATENATE('Sundry Debtor'!K944," ",'Sundry Debtor'!O944))</f>
        <v/>
      </c>
    </row>
    <row r="939" spans="1:11" x14ac:dyDescent="0.2">
      <c r="A939" s="35" t="str">
        <f>IF('Sundry Debtor'!G945="","",'Sundry Debtor'!G945)</f>
        <v/>
      </c>
      <c r="B939" s="35" t="str">
        <f>IF('Sundry Debtor'!C945="","",IF('Sundry Debtor'!G945&lt;70000,'Sundry Debtor'!C945,""))</f>
        <v/>
      </c>
      <c r="C939" s="34" t="str">
        <f>IF('Sundry Debtor'!C945="","",IF('Sundry Debtor'!G945&gt;69999,'Sundry Debtor'!C945,""))</f>
        <v/>
      </c>
      <c r="D939" s="34" t="str">
        <f>IF('Sundry Debtor'!D945="","",'Sundry Debtor'!D945)</f>
        <v/>
      </c>
      <c r="E939" s="34" t="str">
        <f>IF('Sundry Debtor'!F945="","",'Sundry Debtor'!F945)</f>
        <v/>
      </c>
      <c r="F939" s="98" t="str">
        <f>IF('Sundry Debtor'!I945="","",IF('Sundry Debtor'!J945="D",'Sundry Debtor'!I945,""))</f>
        <v/>
      </c>
      <c r="G939" s="98" t="str">
        <f>IF('Sundry Debtor'!I945="","",IF('Sundry Debtor'!J945="C",'Sundry Debtor'!I945,""))</f>
        <v/>
      </c>
      <c r="H939" s="34" t="str">
        <f t="shared" si="35"/>
        <v/>
      </c>
      <c r="I939" s="34" t="str">
        <f t="shared" si="36"/>
        <v/>
      </c>
      <c r="J939" s="34"/>
      <c r="K939" s="29" t="str">
        <f>IF('Sundry Debtor'!K945="","",CONCATENATE('Sundry Debtor'!K945," ",'Sundry Debtor'!O945))</f>
        <v/>
      </c>
    </row>
    <row r="940" spans="1:11" x14ac:dyDescent="0.2">
      <c r="A940" s="35" t="str">
        <f>IF('Sundry Debtor'!G946="","",'Sundry Debtor'!G946)</f>
        <v/>
      </c>
      <c r="B940" s="35" t="str">
        <f>IF('Sundry Debtor'!C946="","",IF('Sundry Debtor'!G946&lt;70000,'Sundry Debtor'!C946,""))</f>
        <v/>
      </c>
      <c r="C940" s="34" t="str">
        <f>IF('Sundry Debtor'!C946="","",IF('Sundry Debtor'!G946&gt;69999,'Sundry Debtor'!C946,""))</f>
        <v/>
      </c>
      <c r="D940" s="34" t="str">
        <f>IF('Sundry Debtor'!D946="","",'Sundry Debtor'!D946)</f>
        <v/>
      </c>
      <c r="E940" s="34" t="str">
        <f>IF('Sundry Debtor'!F946="","",'Sundry Debtor'!F946)</f>
        <v/>
      </c>
      <c r="F940" s="98" t="str">
        <f>IF('Sundry Debtor'!I946="","",IF('Sundry Debtor'!J946="D",'Sundry Debtor'!I946,""))</f>
        <v/>
      </c>
      <c r="G940" s="98" t="str">
        <f>IF('Sundry Debtor'!I946="","",IF('Sundry Debtor'!J946="C",'Sundry Debtor'!I946,""))</f>
        <v/>
      </c>
      <c r="H940" s="34" t="str">
        <f t="shared" si="35"/>
        <v/>
      </c>
      <c r="I940" s="34" t="str">
        <f t="shared" si="36"/>
        <v/>
      </c>
      <c r="J940" s="34"/>
      <c r="K940" s="29" t="str">
        <f>IF('Sundry Debtor'!K946="","",CONCATENATE('Sundry Debtor'!K946," ",'Sundry Debtor'!O946))</f>
        <v/>
      </c>
    </row>
    <row r="941" spans="1:11" x14ac:dyDescent="0.2">
      <c r="A941" s="35" t="str">
        <f>IF('Sundry Debtor'!G947="","",'Sundry Debtor'!G947)</f>
        <v/>
      </c>
      <c r="B941" s="35" t="str">
        <f>IF('Sundry Debtor'!C947="","",IF('Sundry Debtor'!G947&lt;70000,'Sundry Debtor'!C947,""))</f>
        <v/>
      </c>
      <c r="C941" s="34" t="str">
        <f>IF('Sundry Debtor'!C947="","",IF('Sundry Debtor'!G947&gt;69999,'Sundry Debtor'!C947,""))</f>
        <v/>
      </c>
      <c r="D941" s="34" t="str">
        <f>IF('Sundry Debtor'!D947="","",'Sundry Debtor'!D947)</f>
        <v/>
      </c>
      <c r="E941" s="34" t="str">
        <f>IF('Sundry Debtor'!F947="","",'Sundry Debtor'!F947)</f>
        <v/>
      </c>
      <c r="F941" s="98" t="str">
        <f>IF('Sundry Debtor'!I947="","",IF('Sundry Debtor'!J947="D",'Sundry Debtor'!I947,""))</f>
        <v/>
      </c>
      <c r="G941" s="98" t="str">
        <f>IF('Sundry Debtor'!I947="","",IF('Sundry Debtor'!J947="C",'Sundry Debtor'!I947,""))</f>
        <v/>
      </c>
      <c r="H941" s="34" t="str">
        <f t="shared" si="35"/>
        <v/>
      </c>
      <c r="I941" s="34" t="str">
        <f t="shared" si="36"/>
        <v/>
      </c>
      <c r="J941" s="34"/>
      <c r="K941" s="29" t="str">
        <f>IF('Sundry Debtor'!K947="","",CONCATENATE('Sundry Debtor'!K947," ",'Sundry Debtor'!O947))</f>
        <v/>
      </c>
    </row>
    <row r="942" spans="1:11" x14ac:dyDescent="0.2">
      <c r="A942" s="35" t="str">
        <f>IF('Sundry Debtor'!G948="","",'Sundry Debtor'!G948)</f>
        <v/>
      </c>
      <c r="B942" s="35" t="str">
        <f>IF('Sundry Debtor'!C948="","",IF('Sundry Debtor'!G948&lt;70000,'Sundry Debtor'!C948,""))</f>
        <v/>
      </c>
      <c r="C942" s="34" t="str">
        <f>IF('Sundry Debtor'!C948="","",IF('Sundry Debtor'!G948&gt;69999,'Sundry Debtor'!C948,""))</f>
        <v/>
      </c>
      <c r="D942" s="34" t="str">
        <f>IF('Sundry Debtor'!D948="","",'Sundry Debtor'!D948)</f>
        <v/>
      </c>
      <c r="E942" s="34" t="str">
        <f>IF('Sundry Debtor'!F948="","",'Sundry Debtor'!F948)</f>
        <v/>
      </c>
      <c r="F942" s="98" t="str">
        <f>IF('Sundry Debtor'!I948="","",IF('Sundry Debtor'!J948="D",'Sundry Debtor'!I948,""))</f>
        <v/>
      </c>
      <c r="G942" s="98" t="str">
        <f>IF('Sundry Debtor'!I948="","",IF('Sundry Debtor'!J948="C",'Sundry Debtor'!I948,""))</f>
        <v/>
      </c>
      <c r="H942" s="34" t="str">
        <f t="shared" si="35"/>
        <v/>
      </c>
      <c r="I942" s="34" t="str">
        <f t="shared" si="36"/>
        <v/>
      </c>
      <c r="J942" s="34"/>
      <c r="K942" s="29" t="str">
        <f>IF('Sundry Debtor'!K948="","",CONCATENATE('Sundry Debtor'!K948," ",'Sundry Debtor'!O948))</f>
        <v/>
      </c>
    </row>
    <row r="943" spans="1:11" x14ac:dyDescent="0.2">
      <c r="A943" s="35" t="str">
        <f>IF('Sundry Debtor'!G949="","",'Sundry Debtor'!G949)</f>
        <v/>
      </c>
      <c r="B943" s="35" t="str">
        <f>IF('Sundry Debtor'!C949="","",IF('Sundry Debtor'!G949&lt;70000,'Sundry Debtor'!C949,""))</f>
        <v/>
      </c>
      <c r="C943" s="34" t="str">
        <f>IF('Sundry Debtor'!C949="","",IF('Sundry Debtor'!G949&gt;69999,'Sundry Debtor'!C949,""))</f>
        <v/>
      </c>
      <c r="D943" s="34" t="str">
        <f>IF('Sundry Debtor'!D949="","",'Sundry Debtor'!D949)</f>
        <v/>
      </c>
      <c r="E943" s="34" t="str">
        <f>IF('Sundry Debtor'!F949="","",'Sundry Debtor'!F949)</f>
        <v/>
      </c>
      <c r="F943" s="98" t="str">
        <f>IF('Sundry Debtor'!I949="","",IF('Sundry Debtor'!J949="D",'Sundry Debtor'!I949,""))</f>
        <v/>
      </c>
      <c r="G943" s="98" t="str">
        <f>IF('Sundry Debtor'!I949="","",IF('Sundry Debtor'!J949="C",'Sundry Debtor'!I949,""))</f>
        <v/>
      </c>
      <c r="H943" s="34" t="str">
        <f t="shared" si="35"/>
        <v/>
      </c>
      <c r="I943" s="34" t="str">
        <f t="shared" si="36"/>
        <v/>
      </c>
      <c r="J943" s="34"/>
      <c r="K943" s="29" t="str">
        <f>IF('Sundry Debtor'!K949="","",CONCATENATE('Sundry Debtor'!K949," ",'Sundry Debtor'!O949))</f>
        <v/>
      </c>
    </row>
    <row r="944" spans="1:11" x14ac:dyDescent="0.2">
      <c r="A944" s="35" t="str">
        <f>IF('Sundry Debtor'!G950="","",'Sundry Debtor'!G950)</f>
        <v/>
      </c>
      <c r="B944" s="35" t="str">
        <f>IF('Sundry Debtor'!C950="","",IF('Sundry Debtor'!G950&lt;70000,'Sundry Debtor'!C950,""))</f>
        <v/>
      </c>
      <c r="C944" s="34" t="str">
        <f>IF('Sundry Debtor'!C950="","",IF('Sundry Debtor'!G950&gt;69999,'Sundry Debtor'!C950,""))</f>
        <v/>
      </c>
      <c r="D944" s="34" t="str">
        <f>IF('Sundry Debtor'!D950="","",'Sundry Debtor'!D950)</f>
        <v/>
      </c>
      <c r="E944" s="34" t="str">
        <f>IF('Sundry Debtor'!F950="","",'Sundry Debtor'!F950)</f>
        <v/>
      </c>
      <c r="F944" s="98" t="str">
        <f>IF('Sundry Debtor'!I950="","",IF('Sundry Debtor'!J950="D",'Sundry Debtor'!I950,""))</f>
        <v/>
      </c>
      <c r="G944" s="98" t="str">
        <f>IF('Sundry Debtor'!I950="","",IF('Sundry Debtor'!J950="C",'Sundry Debtor'!I950,""))</f>
        <v/>
      </c>
      <c r="H944" s="34" t="str">
        <f t="shared" si="35"/>
        <v/>
      </c>
      <c r="I944" s="34" t="str">
        <f t="shared" si="36"/>
        <v/>
      </c>
      <c r="J944" s="34"/>
      <c r="K944" s="29" t="str">
        <f>IF('Sundry Debtor'!K950="","",CONCATENATE('Sundry Debtor'!K950," ",'Sundry Debtor'!O950))</f>
        <v/>
      </c>
    </row>
    <row r="945" spans="1:11" x14ac:dyDescent="0.2">
      <c r="A945" s="35" t="str">
        <f>IF('Sundry Debtor'!G951="","",'Sundry Debtor'!G951)</f>
        <v/>
      </c>
      <c r="B945" s="35" t="str">
        <f>IF('Sundry Debtor'!C951="","",IF('Sundry Debtor'!G951&lt;70000,'Sundry Debtor'!C951,""))</f>
        <v/>
      </c>
      <c r="C945" s="34" t="str">
        <f>IF('Sundry Debtor'!C951="","",IF('Sundry Debtor'!G951&gt;69999,'Sundry Debtor'!C951,""))</f>
        <v/>
      </c>
      <c r="D945" s="34" t="str">
        <f>IF('Sundry Debtor'!D951="","",'Sundry Debtor'!D951)</f>
        <v/>
      </c>
      <c r="E945" s="34" t="str">
        <f>IF('Sundry Debtor'!F951="","",'Sundry Debtor'!F951)</f>
        <v/>
      </c>
      <c r="F945" s="98" t="str">
        <f>IF('Sundry Debtor'!I951="","",IF('Sundry Debtor'!J951="D",'Sundry Debtor'!I951,""))</f>
        <v/>
      </c>
      <c r="G945" s="98" t="str">
        <f>IF('Sundry Debtor'!I951="","",IF('Sundry Debtor'!J951="C",'Sundry Debtor'!I951,""))</f>
        <v/>
      </c>
      <c r="H945" s="34" t="str">
        <f t="shared" si="35"/>
        <v/>
      </c>
      <c r="I945" s="34" t="str">
        <f t="shared" si="36"/>
        <v/>
      </c>
      <c r="J945" s="34"/>
      <c r="K945" s="29" t="str">
        <f>IF('Sundry Debtor'!K951="","",CONCATENATE('Sundry Debtor'!K951," ",'Sundry Debtor'!O951))</f>
        <v/>
      </c>
    </row>
    <row r="946" spans="1:11" x14ac:dyDescent="0.2">
      <c r="A946" s="35" t="str">
        <f>IF('Sundry Debtor'!G952="","",'Sundry Debtor'!G952)</f>
        <v/>
      </c>
      <c r="B946" s="35" t="str">
        <f>IF('Sundry Debtor'!C952="","",IF('Sundry Debtor'!G952&lt;70000,'Sundry Debtor'!C952,""))</f>
        <v/>
      </c>
      <c r="C946" s="34" t="str">
        <f>IF('Sundry Debtor'!C952="","",IF('Sundry Debtor'!G952&gt;69999,'Sundry Debtor'!C952,""))</f>
        <v/>
      </c>
      <c r="D946" s="34" t="str">
        <f>IF('Sundry Debtor'!D952="","",'Sundry Debtor'!D952)</f>
        <v/>
      </c>
      <c r="E946" s="34" t="str">
        <f>IF('Sundry Debtor'!F952="","",'Sundry Debtor'!F952)</f>
        <v/>
      </c>
      <c r="F946" s="98" t="str">
        <f>IF('Sundry Debtor'!I952="","",IF('Sundry Debtor'!J952="D",'Sundry Debtor'!I952,""))</f>
        <v/>
      </c>
      <c r="G946" s="98" t="str">
        <f>IF('Sundry Debtor'!I952="","",IF('Sundry Debtor'!J952="C",'Sundry Debtor'!I952,""))</f>
        <v/>
      </c>
      <c r="H946" s="34" t="str">
        <f t="shared" si="35"/>
        <v/>
      </c>
      <c r="I946" s="34" t="str">
        <f t="shared" si="36"/>
        <v/>
      </c>
      <c r="J946" s="34"/>
      <c r="K946" s="29" t="str">
        <f>IF('Sundry Debtor'!K952="","",CONCATENATE('Sundry Debtor'!K952," ",'Sundry Debtor'!O952))</f>
        <v/>
      </c>
    </row>
    <row r="947" spans="1:11" x14ac:dyDescent="0.2">
      <c r="A947" s="35" t="str">
        <f>IF('Sundry Debtor'!G953="","",'Sundry Debtor'!G953)</f>
        <v/>
      </c>
      <c r="B947" s="35" t="str">
        <f>IF('Sundry Debtor'!C953="","",IF('Sundry Debtor'!G953&lt;70000,'Sundry Debtor'!C953,""))</f>
        <v/>
      </c>
      <c r="C947" s="34" t="str">
        <f>IF('Sundry Debtor'!C953="","",IF('Sundry Debtor'!G953&gt;69999,'Sundry Debtor'!C953,""))</f>
        <v/>
      </c>
      <c r="D947" s="34" t="str">
        <f>IF('Sundry Debtor'!D953="","",'Sundry Debtor'!D953)</f>
        <v/>
      </c>
      <c r="E947" s="34" t="str">
        <f>IF('Sundry Debtor'!F953="","",'Sundry Debtor'!F953)</f>
        <v/>
      </c>
      <c r="F947" s="98" t="str">
        <f>IF('Sundry Debtor'!I953="","",IF('Sundry Debtor'!J953="D",'Sundry Debtor'!I953,""))</f>
        <v/>
      </c>
      <c r="G947" s="98" t="str">
        <f>IF('Sundry Debtor'!I953="","",IF('Sundry Debtor'!J953="C",'Sundry Debtor'!I953,""))</f>
        <v/>
      </c>
      <c r="H947" s="34" t="str">
        <f t="shared" si="35"/>
        <v/>
      </c>
      <c r="I947" s="34" t="str">
        <f t="shared" si="36"/>
        <v/>
      </c>
      <c r="J947" s="34"/>
      <c r="K947" s="29" t="str">
        <f>IF('Sundry Debtor'!K953="","",CONCATENATE('Sundry Debtor'!K953," ",'Sundry Debtor'!O953))</f>
        <v/>
      </c>
    </row>
    <row r="948" spans="1:11" x14ac:dyDescent="0.2">
      <c r="A948" s="35" t="str">
        <f>IF('Sundry Debtor'!G954="","",'Sundry Debtor'!G954)</f>
        <v/>
      </c>
      <c r="B948" s="35" t="str">
        <f>IF('Sundry Debtor'!C954="","",IF('Sundry Debtor'!G954&lt;70000,'Sundry Debtor'!C954,""))</f>
        <v/>
      </c>
      <c r="C948" s="34" t="str">
        <f>IF('Sundry Debtor'!C954="","",IF('Sundry Debtor'!G954&gt;69999,'Sundry Debtor'!C954,""))</f>
        <v/>
      </c>
      <c r="D948" s="34" t="str">
        <f>IF('Sundry Debtor'!D954="","",'Sundry Debtor'!D954)</f>
        <v/>
      </c>
      <c r="E948" s="34" t="str">
        <f>IF('Sundry Debtor'!F954="","",'Sundry Debtor'!F954)</f>
        <v/>
      </c>
      <c r="F948" s="98" t="str">
        <f>IF('Sundry Debtor'!I954="","",IF('Sundry Debtor'!J954="D",'Sundry Debtor'!I954,""))</f>
        <v/>
      </c>
      <c r="G948" s="98" t="str">
        <f>IF('Sundry Debtor'!I954="","",IF('Sundry Debtor'!J954="C",'Sundry Debtor'!I954,""))</f>
        <v/>
      </c>
      <c r="H948" s="34" t="str">
        <f t="shared" si="35"/>
        <v/>
      </c>
      <c r="I948" s="34" t="str">
        <f t="shared" si="36"/>
        <v/>
      </c>
      <c r="J948" s="34"/>
      <c r="K948" s="29" t="str">
        <f>IF('Sundry Debtor'!K954="","",CONCATENATE('Sundry Debtor'!K954," ",'Sundry Debtor'!O954))</f>
        <v/>
      </c>
    </row>
    <row r="949" spans="1:11" x14ac:dyDescent="0.2">
      <c r="A949" s="35" t="str">
        <f>IF('Sundry Debtor'!G955="","",'Sundry Debtor'!G955)</f>
        <v/>
      </c>
      <c r="B949" s="35" t="str">
        <f>IF('Sundry Debtor'!C955="","",IF('Sundry Debtor'!G955&lt;70000,'Sundry Debtor'!C955,""))</f>
        <v/>
      </c>
      <c r="C949" s="34" t="str">
        <f>IF('Sundry Debtor'!C955="","",IF('Sundry Debtor'!G955&gt;69999,'Sundry Debtor'!C955,""))</f>
        <v/>
      </c>
      <c r="D949" s="34" t="str">
        <f>IF('Sundry Debtor'!D955="","",'Sundry Debtor'!D955)</f>
        <v/>
      </c>
      <c r="E949" s="34" t="str">
        <f>IF('Sundry Debtor'!F955="","",'Sundry Debtor'!F955)</f>
        <v/>
      </c>
      <c r="F949" s="98" t="str">
        <f>IF('Sundry Debtor'!I955="","",IF('Sundry Debtor'!J955="D",'Sundry Debtor'!I955,""))</f>
        <v/>
      </c>
      <c r="G949" s="98" t="str">
        <f>IF('Sundry Debtor'!I955="","",IF('Sundry Debtor'!J955="C",'Sundry Debtor'!I955,""))</f>
        <v/>
      </c>
      <c r="H949" s="34" t="str">
        <f t="shared" si="35"/>
        <v/>
      </c>
      <c r="I949" s="34" t="str">
        <f t="shared" si="36"/>
        <v/>
      </c>
      <c r="J949" s="34"/>
      <c r="K949" s="29" t="str">
        <f>IF('Sundry Debtor'!K955="","",CONCATENATE('Sundry Debtor'!K955," ",'Sundry Debtor'!O955))</f>
        <v/>
      </c>
    </row>
    <row r="950" spans="1:11" x14ac:dyDescent="0.2">
      <c r="A950" s="35" t="str">
        <f>IF('Sundry Debtor'!G956="","",'Sundry Debtor'!G956)</f>
        <v/>
      </c>
      <c r="B950" s="35" t="str">
        <f>IF('Sundry Debtor'!C956="","",IF('Sundry Debtor'!G956&lt;70000,'Sundry Debtor'!C956,""))</f>
        <v/>
      </c>
      <c r="C950" s="34" t="str">
        <f>IF('Sundry Debtor'!C956="","",IF('Sundry Debtor'!G956&gt;69999,'Sundry Debtor'!C956,""))</f>
        <v/>
      </c>
      <c r="D950" s="34" t="str">
        <f>IF('Sundry Debtor'!D956="","",'Sundry Debtor'!D956)</f>
        <v/>
      </c>
      <c r="E950" s="34" t="str">
        <f>IF('Sundry Debtor'!F956="","",'Sundry Debtor'!F956)</f>
        <v/>
      </c>
      <c r="F950" s="98" t="str">
        <f>IF('Sundry Debtor'!I956="","",IF('Sundry Debtor'!J956="D",'Sundry Debtor'!I956,""))</f>
        <v/>
      </c>
      <c r="G950" s="98" t="str">
        <f>IF('Sundry Debtor'!I956="","",IF('Sundry Debtor'!J956="C",'Sundry Debtor'!I956,""))</f>
        <v/>
      </c>
      <c r="H950" s="34" t="str">
        <f t="shared" si="35"/>
        <v/>
      </c>
      <c r="I950" s="34" t="str">
        <f t="shared" si="36"/>
        <v/>
      </c>
      <c r="J950" s="34"/>
      <c r="K950" s="29" t="str">
        <f>IF('Sundry Debtor'!K956="","",CONCATENATE('Sundry Debtor'!K956," ",'Sundry Debtor'!O956))</f>
        <v/>
      </c>
    </row>
    <row r="951" spans="1:11" x14ac:dyDescent="0.2">
      <c r="A951" s="35" t="str">
        <f>IF('Sundry Debtor'!G957="","",'Sundry Debtor'!G957)</f>
        <v/>
      </c>
      <c r="B951" s="35" t="str">
        <f>IF('Sundry Debtor'!C957="","",IF('Sundry Debtor'!G957&lt;70000,'Sundry Debtor'!C957,""))</f>
        <v/>
      </c>
      <c r="C951" s="34" t="str">
        <f>IF('Sundry Debtor'!C957="","",IF('Sundry Debtor'!G957&gt;69999,'Sundry Debtor'!C957,""))</f>
        <v/>
      </c>
      <c r="D951" s="34" t="str">
        <f>IF('Sundry Debtor'!D957="","",'Sundry Debtor'!D957)</f>
        <v/>
      </c>
      <c r="E951" s="34" t="str">
        <f>IF('Sundry Debtor'!F957="","",'Sundry Debtor'!F957)</f>
        <v/>
      </c>
      <c r="F951" s="98" t="str">
        <f>IF('Sundry Debtor'!I957="","",IF('Sundry Debtor'!J957="D",'Sundry Debtor'!I957,""))</f>
        <v/>
      </c>
      <c r="G951" s="98" t="str">
        <f>IF('Sundry Debtor'!I957="","",IF('Sundry Debtor'!J957="C",'Sundry Debtor'!I957,""))</f>
        <v/>
      </c>
      <c r="H951" s="34" t="str">
        <f t="shared" si="35"/>
        <v/>
      </c>
      <c r="I951" s="34" t="str">
        <f t="shared" si="36"/>
        <v/>
      </c>
      <c r="J951" s="34"/>
      <c r="K951" s="29" t="str">
        <f>IF('Sundry Debtor'!K957="","",CONCATENATE('Sundry Debtor'!K957," ",'Sundry Debtor'!O957))</f>
        <v/>
      </c>
    </row>
    <row r="952" spans="1:11" x14ac:dyDescent="0.2">
      <c r="A952" s="35" t="str">
        <f>IF('Sundry Debtor'!G958="","",'Sundry Debtor'!G958)</f>
        <v/>
      </c>
      <c r="B952" s="35" t="str">
        <f>IF('Sundry Debtor'!C958="","",IF('Sundry Debtor'!G958&lt;70000,'Sundry Debtor'!C958,""))</f>
        <v/>
      </c>
      <c r="C952" s="34" t="str">
        <f>IF('Sundry Debtor'!C958="","",IF('Sundry Debtor'!G958&gt;69999,'Sundry Debtor'!C958,""))</f>
        <v/>
      </c>
      <c r="D952" s="34" t="str">
        <f>IF('Sundry Debtor'!D958="","",'Sundry Debtor'!D958)</f>
        <v/>
      </c>
      <c r="E952" s="34" t="str">
        <f>IF('Sundry Debtor'!F958="","",'Sundry Debtor'!F958)</f>
        <v/>
      </c>
      <c r="F952" s="98" t="str">
        <f>IF('Sundry Debtor'!I958="","",IF('Sundry Debtor'!J958="D",'Sundry Debtor'!I958,""))</f>
        <v/>
      </c>
      <c r="G952" s="98" t="str">
        <f>IF('Sundry Debtor'!I958="","",IF('Sundry Debtor'!J958="C",'Sundry Debtor'!I958,""))</f>
        <v/>
      </c>
      <c r="H952" s="34" t="str">
        <f t="shared" si="35"/>
        <v/>
      </c>
      <c r="I952" s="34" t="str">
        <f t="shared" si="36"/>
        <v/>
      </c>
      <c r="J952" s="34"/>
      <c r="K952" s="29" t="str">
        <f>IF('Sundry Debtor'!K958="","",CONCATENATE('Sundry Debtor'!K958," ",'Sundry Debtor'!O958))</f>
        <v/>
      </c>
    </row>
    <row r="953" spans="1:11" x14ac:dyDescent="0.2">
      <c r="A953" s="35" t="str">
        <f>IF('Sundry Debtor'!G959="","",'Sundry Debtor'!G959)</f>
        <v/>
      </c>
      <c r="B953" s="35" t="str">
        <f>IF('Sundry Debtor'!C959="","",IF('Sundry Debtor'!G959&lt;70000,'Sundry Debtor'!C959,""))</f>
        <v/>
      </c>
      <c r="C953" s="34" t="str">
        <f>IF('Sundry Debtor'!C959="","",IF('Sundry Debtor'!G959&gt;69999,'Sundry Debtor'!C959,""))</f>
        <v/>
      </c>
      <c r="D953" s="34" t="str">
        <f>IF('Sundry Debtor'!D959="","",'Sundry Debtor'!D959)</f>
        <v/>
      </c>
      <c r="E953" s="34" t="str">
        <f>IF('Sundry Debtor'!F959="","",'Sundry Debtor'!F959)</f>
        <v/>
      </c>
      <c r="F953" s="98" t="str">
        <f>IF('Sundry Debtor'!I959="","",IF('Sundry Debtor'!J959="D",'Sundry Debtor'!I959,""))</f>
        <v/>
      </c>
      <c r="G953" s="98" t="str">
        <f>IF('Sundry Debtor'!I959="","",IF('Sundry Debtor'!J959="C",'Sundry Debtor'!I959,""))</f>
        <v/>
      </c>
      <c r="H953" s="34" t="str">
        <f t="shared" si="35"/>
        <v/>
      </c>
      <c r="I953" s="34" t="str">
        <f t="shared" si="36"/>
        <v/>
      </c>
      <c r="J953" s="34"/>
      <c r="K953" s="29" t="str">
        <f>IF('Sundry Debtor'!K959="","",CONCATENATE('Sundry Debtor'!K959," ",'Sundry Debtor'!O959))</f>
        <v/>
      </c>
    </row>
    <row r="954" spans="1:11" x14ac:dyDescent="0.2">
      <c r="A954" s="35" t="str">
        <f>IF('Sundry Debtor'!G960="","",'Sundry Debtor'!G960)</f>
        <v/>
      </c>
      <c r="B954" s="35" t="str">
        <f>IF('Sundry Debtor'!C960="","",IF('Sundry Debtor'!G960&lt;70000,'Sundry Debtor'!C960,""))</f>
        <v/>
      </c>
      <c r="C954" s="34" t="str">
        <f>IF('Sundry Debtor'!C960="","",IF('Sundry Debtor'!G960&gt;69999,'Sundry Debtor'!C960,""))</f>
        <v/>
      </c>
      <c r="D954" s="34" t="str">
        <f>IF('Sundry Debtor'!D960="","",'Sundry Debtor'!D960)</f>
        <v/>
      </c>
      <c r="E954" s="34" t="str">
        <f>IF('Sundry Debtor'!F960="","",'Sundry Debtor'!F960)</f>
        <v/>
      </c>
      <c r="F954" s="98" t="str">
        <f>IF('Sundry Debtor'!I960="","",IF('Sundry Debtor'!J960="D",'Sundry Debtor'!I960,""))</f>
        <v/>
      </c>
      <c r="G954" s="98" t="str">
        <f>IF('Sundry Debtor'!I960="","",IF('Sundry Debtor'!J960="C",'Sundry Debtor'!I960,""))</f>
        <v/>
      </c>
      <c r="H954" s="34" t="str">
        <f t="shared" si="35"/>
        <v/>
      </c>
      <c r="I954" s="34" t="str">
        <f t="shared" si="36"/>
        <v/>
      </c>
      <c r="J954" s="34"/>
      <c r="K954" s="29" t="str">
        <f>IF('Sundry Debtor'!K960="","",CONCATENATE('Sundry Debtor'!K960," ",'Sundry Debtor'!O960))</f>
        <v/>
      </c>
    </row>
    <row r="955" spans="1:11" x14ac:dyDescent="0.2">
      <c r="A955" s="35" t="str">
        <f>IF('Sundry Debtor'!G961="","",'Sundry Debtor'!G961)</f>
        <v/>
      </c>
      <c r="B955" s="35" t="str">
        <f>IF('Sundry Debtor'!C961="","",IF('Sundry Debtor'!G961&lt;70000,'Sundry Debtor'!C961,""))</f>
        <v/>
      </c>
      <c r="C955" s="34" t="str">
        <f>IF('Sundry Debtor'!C961="","",IF('Sundry Debtor'!G961&gt;69999,'Sundry Debtor'!C961,""))</f>
        <v/>
      </c>
      <c r="D955" s="34" t="str">
        <f>IF('Sundry Debtor'!D961="","",'Sundry Debtor'!D961)</f>
        <v/>
      </c>
      <c r="E955" s="34" t="str">
        <f>IF('Sundry Debtor'!F961="","",'Sundry Debtor'!F961)</f>
        <v/>
      </c>
      <c r="F955" s="98" t="str">
        <f>IF('Sundry Debtor'!I961="","",IF('Sundry Debtor'!J961="D",'Sundry Debtor'!I961,""))</f>
        <v/>
      </c>
      <c r="G955" s="98" t="str">
        <f>IF('Sundry Debtor'!I961="","",IF('Sundry Debtor'!J961="C",'Sundry Debtor'!I961,""))</f>
        <v/>
      </c>
      <c r="H955" s="34" t="str">
        <f t="shared" si="35"/>
        <v/>
      </c>
      <c r="I955" s="34" t="str">
        <f t="shared" si="36"/>
        <v/>
      </c>
      <c r="J955" s="34"/>
      <c r="K955" s="29" t="str">
        <f>IF('Sundry Debtor'!K961="","",CONCATENATE('Sundry Debtor'!K961," ",'Sundry Debtor'!O961))</f>
        <v/>
      </c>
    </row>
    <row r="956" spans="1:11" x14ac:dyDescent="0.2">
      <c r="A956" s="35" t="str">
        <f>IF('Sundry Debtor'!G962="","",'Sundry Debtor'!G962)</f>
        <v/>
      </c>
      <c r="B956" s="35" t="str">
        <f>IF('Sundry Debtor'!C962="","",IF('Sundry Debtor'!G962&lt;70000,'Sundry Debtor'!C962,""))</f>
        <v/>
      </c>
      <c r="C956" s="34" t="str">
        <f>IF('Sundry Debtor'!C962="","",IF('Sundry Debtor'!G962&gt;69999,'Sundry Debtor'!C962,""))</f>
        <v/>
      </c>
      <c r="D956" s="34" t="str">
        <f>IF('Sundry Debtor'!D962="","",'Sundry Debtor'!D962)</f>
        <v/>
      </c>
      <c r="E956" s="34" t="str">
        <f>IF('Sundry Debtor'!F962="","",'Sundry Debtor'!F962)</f>
        <v/>
      </c>
      <c r="F956" s="98" t="str">
        <f>IF('Sundry Debtor'!I962="","",IF('Sundry Debtor'!J962="D",'Sundry Debtor'!I962,""))</f>
        <v/>
      </c>
      <c r="G956" s="98" t="str">
        <f>IF('Sundry Debtor'!I962="","",IF('Sundry Debtor'!J962="C",'Sundry Debtor'!I962,""))</f>
        <v/>
      </c>
      <c r="H956" s="34" t="str">
        <f t="shared" si="35"/>
        <v/>
      </c>
      <c r="I956" s="34" t="str">
        <f t="shared" si="36"/>
        <v/>
      </c>
      <c r="J956" s="34"/>
      <c r="K956" s="29" t="str">
        <f>IF('Sundry Debtor'!K962="","",CONCATENATE('Sundry Debtor'!K962," ",'Sundry Debtor'!O962))</f>
        <v/>
      </c>
    </row>
    <row r="957" spans="1:11" x14ac:dyDescent="0.2">
      <c r="A957" s="35" t="str">
        <f>IF('Sundry Debtor'!G963="","",'Sundry Debtor'!G963)</f>
        <v/>
      </c>
      <c r="B957" s="35" t="str">
        <f>IF('Sundry Debtor'!C963="","",IF('Sundry Debtor'!G963&lt;70000,'Sundry Debtor'!C963,""))</f>
        <v/>
      </c>
      <c r="C957" s="34" t="str">
        <f>IF('Sundry Debtor'!C963="","",IF('Sundry Debtor'!G963&gt;69999,'Sundry Debtor'!C963,""))</f>
        <v/>
      </c>
      <c r="D957" s="34" t="str">
        <f>IF('Sundry Debtor'!D963="","",'Sundry Debtor'!D963)</f>
        <v/>
      </c>
      <c r="E957" s="34" t="str">
        <f>IF('Sundry Debtor'!F963="","",'Sundry Debtor'!F963)</f>
        <v/>
      </c>
      <c r="F957" s="98" t="str">
        <f>IF('Sundry Debtor'!I963="","",IF('Sundry Debtor'!J963="D",'Sundry Debtor'!I963,""))</f>
        <v/>
      </c>
      <c r="G957" s="98" t="str">
        <f>IF('Sundry Debtor'!I963="","",IF('Sundry Debtor'!J963="C",'Sundry Debtor'!I963,""))</f>
        <v/>
      </c>
      <c r="H957" s="34" t="str">
        <f t="shared" si="35"/>
        <v/>
      </c>
      <c r="I957" s="34" t="str">
        <f t="shared" si="36"/>
        <v/>
      </c>
      <c r="J957" s="34"/>
      <c r="K957" s="29" t="str">
        <f>IF('Sundry Debtor'!K963="","",CONCATENATE('Sundry Debtor'!K963," ",'Sundry Debtor'!O963))</f>
        <v/>
      </c>
    </row>
    <row r="958" spans="1:11" x14ac:dyDescent="0.2">
      <c r="A958" s="35" t="str">
        <f>IF('Sundry Debtor'!G964="","",'Sundry Debtor'!G964)</f>
        <v/>
      </c>
      <c r="B958" s="35" t="str">
        <f>IF('Sundry Debtor'!C964="","",IF('Sundry Debtor'!G964&lt;70000,'Sundry Debtor'!C964,""))</f>
        <v/>
      </c>
      <c r="C958" s="34" t="str">
        <f>IF('Sundry Debtor'!C964="","",IF('Sundry Debtor'!G964&gt;69999,'Sundry Debtor'!C964,""))</f>
        <v/>
      </c>
      <c r="D958" s="34" t="str">
        <f>IF('Sundry Debtor'!D964="","",'Sundry Debtor'!D964)</f>
        <v/>
      </c>
      <c r="E958" s="34" t="str">
        <f>IF('Sundry Debtor'!F964="","",'Sundry Debtor'!F964)</f>
        <v/>
      </c>
      <c r="F958" s="98" t="str">
        <f>IF('Sundry Debtor'!I964="","",IF('Sundry Debtor'!J964="D",'Sundry Debtor'!I964,""))</f>
        <v/>
      </c>
      <c r="G958" s="98" t="str">
        <f>IF('Sundry Debtor'!I964="","",IF('Sundry Debtor'!J964="C",'Sundry Debtor'!I964,""))</f>
        <v/>
      </c>
      <c r="H958" s="34" t="str">
        <f t="shared" si="35"/>
        <v/>
      </c>
      <c r="I958" s="34" t="str">
        <f t="shared" si="36"/>
        <v/>
      </c>
      <c r="J958" s="34"/>
      <c r="K958" s="29" t="str">
        <f>IF('Sundry Debtor'!K964="","",CONCATENATE('Sundry Debtor'!K964," ",'Sundry Debtor'!O964))</f>
        <v/>
      </c>
    </row>
    <row r="959" spans="1:11" x14ac:dyDescent="0.2">
      <c r="A959" s="35" t="str">
        <f>IF('Sundry Debtor'!G965="","",'Sundry Debtor'!G965)</f>
        <v/>
      </c>
      <c r="B959" s="35" t="str">
        <f>IF('Sundry Debtor'!C965="","",IF('Sundry Debtor'!G965&lt;70000,'Sundry Debtor'!C965,""))</f>
        <v/>
      </c>
      <c r="C959" s="34" t="str">
        <f>IF('Sundry Debtor'!C965="","",IF('Sundry Debtor'!G965&gt;69999,'Sundry Debtor'!C965,""))</f>
        <v/>
      </c>
      <c r="D959" s="34" t="str">
        <f>IF('Sundry Debtor'!D965="","",'Sundry Debtor'!D965)</f>
        <v/>
      </c>
      <c r="E959" s="34" t="str">
        <f>IF('Sundry Debtor'!F965="","",'Sundry Debtor'!F965)</f>
        <v/>
      </c>
      <c r="F959" s="98" t="str">
        <f>IF('Sundry Debtor'!I965="","",IF('Sundry Debtor'!J965="D",'Sundry Debtor'!I965,""))</f>
        <v/>
      </c>
      <c r="G959" s="98" t="str">
        <f>IF('Sundry Debtor'!I965="","",IF('Sundry Debtor'!J965="C",'Sundry Debtor'!I965,""))</f>
        <v/>
      </c>
      <c r="H959" s="34" t="str">
        <f t="shared" si="35"/>
        <v/>
      </c>
      <c r="I959" s="34" t="str">
        <f t="shared" si="36"/>
        <v/>
      </c>
      <c r="J959" s="34"/>
      <c r="K959" s="29" t="str">
        <f>IF('Sundry Debtor'!K965="","",CONCATENATE('Sundry Debtor'!K965," ",'Sundry Debtor'!O965))</f>
        <v/>
      </c>
    </row>
    <row r="960" spans="1:11" x14ac:dyDescent="0.2">
      <c r="A960" s="35" t="str">
        <f>IF('Sundry Debtor'!G966="","",'Sundry Debtor'!G966)</f>
        <v/>
      </c>
      <c r="B960" s="35" t="str">
        <f>IF('Sundry Debtor'!C966="","",IF('Sundry Debtor'!G966&lt;70000,'Sundry Debtor'!C966,""))</f>
        <v/>
      </c>
      <c r="C960" s="34" t="str">
        <f>IF('Sundry Debtor'!C966="","",IF('Sundry Debtor'!G966&gt;69999,'Sundry Debtor'!C966,""))</f>
        <v/>
      </c>
      <c r="D960" s="34" t="str">
        <f>IF('Sundry Debtor'!D966="","",'Sundry Debtor'!D966)</f>
        <v/>
      </c>
      <c r="E960" s="34" t="str">
        <f>IF('Sundry Debtor'!F966="","",'Sundry Debtor'!F966)</f>
        <v/>
      </c>
      <c r="F960" s="98" t="str">
        <f>IF('Sundry Debtor'!I966="","",IF('Sundry Debtor'!J966="D",'Sundry Debtor'!I966,""))</f>
        <v/>
      </c>
      <c r="G960" s="98" t="str">
        <f>IF('Sundry Debtor'!I966="","",IF('Sundry Debtor'!J966="C",'Sundry Debtor'!I966,""))</f>
        <v/>
      </c>
      <c r="H960" s="34" t="str">
        <f t="shared" si="35"/>
        <v/>
      </c>
      <c r="I960" s="34" t="str">
        <f t="shared" si="36"/>
        <v/>
      </c>
      <c r="J960" s="34"/>
      <c r="K960" s="29" t="str">
        <f>IF('Sundry Debtor'!K966="","",CONCATENATE('Sundry Debtor'!K966," ",'Sundry Debtor'!O966))</f>
        <v/>
      </c>
    </row>
    <row r="961" spans="1:11" x14ac:dyDescent="0.2">
      <c r="A961" s="35" t="str">
        <f>IF('Sundry Debtor'!G967="","",'Sundry Debtor'!G967)</f>
        <v/>
      </c>
      <c r="B961" s="35" t="str">
        <f>IF('Sundry Debtor'!C967="","",IF('Sundry Debtor'!G967&lt;70000,'Sundry Debtor'!C967,""))</f>
        <v/>
      </c>
      <c r="C961" s="34" t="str">
        <f>IF('Sundry Debtor'!C967="","",IF('Sundry Debtor'!G967&gt;69999,'Sundry Debtor'!C967,""))</f>
        <v/>
      </c>
      <c r="D961" s="34" t="str">
        <f>IF('Sundry Debtor'!D967="","",'Sundry Debtor'!D967)</f>
        <v/>
      </c>
      <c r="E961" s="34" t="str">
        <f>IF('Sundry Debtor'!F967="","",'Sundry Debtor'!F967)</f>
        <v/>
      </c>
      <c r="F961" s="98" t="str">
        <f>IF('Sundry Debtor'!I967="","",IF('Sundry Debtor'!J967="D",'Sundry Debtor'!I967,""))</f>
        <v/>
      </c>
      <c r="G961" s="98" t="str">
        <f>IF('Sundry Debtor'!I967="","",IF('Sundry Debtor'!J967="C",'Sundry Debtor'!I967,""))</f>
        <v/>
      </c>
      <c r="H961" s="34" t="str">
        <f t="shared" si="35"/>
        <v/>
      </c>
      <c r="I961" s="34" t="str">
        <f t="shared" si="36"/>
        <v/>
      </c>
      <c r="J961" s="34"/>
      <c r="K961" s="29" t="str">
        <f>IF('Sundry Debtor'!K967="","",CONCATENATE('Sundry Debtor'!K967," ",'Sundry Debtor'!O967))</f>
        <v/>
      </c>
    </row>
    <row r="962" spans="1:11" x14ac:dyDescent="0.2">
      <c r="A962" s="35" t="str">
        <f>IF('Sundry Debtor'!G968="","",'Sundry Debtor'!G968)</f>
        <v/>
      </c>
      <c r="B962" s="35" t="str">
        <f>IF('Sundry Debtor'!C968="","",IF('Sundry Debtor'!G968&lt;70000,'Sundry Debtor'!C968,""))</f>
        <v/>
      </c>
      <c r="C962" s="34" t="str">
        <f>IF('Sundry Debtor'!C968="","",IF('Sundry Debtor'!G968&gt;69999,'Sundry Debtor'!C968,""))</f>
        <v/>
      </c>
      <c r="D962" s="34" t="str">
        <f>IF('Sundry Debtor'!D968="","",'Sundry Debtor'!D968)</f>
        <v/>
      </c>
      <c r="E962" s="34" t="str">
        <f>IF('Sundry Debtor'!F968="","",'Sundry Debtor'!F968)</f>
        <v/>
      </c>
      <c r="F962" s="98" t="str">
        <f>IF('Sundry Debtor'!I968="","",IF('Sundry Debtor'!J968="D",'Sundry Debtor'!I968,""))</f>
        <v/>
      </c>
      <c r="G962" s="98" t="str">
        <f>IF('Sundry Debtor'!I968="","",IF('Sundry Debtor'!J968="C",'Sundry Debtor'!I968,""))</f>
        <v/>
      </c>
      <c r="H962" s="34" t="str">
        <f t="shared" si="35"/>
        <v/>
      </c>
      <c r="I962" s="34" t="str">
        <f t="shared" si="36"/>
        <v/>
      </c>
      <c r="J962" s="34"/>
      <c r="K962" s="29" t="str">
        <f>IF('Sundry Debtor'!K968="","",CONCATENATE('Sundry Debtor'!K968," ",'Sundry Debtor'!O968))</f>
        <v/>
      </c>
    </row>
    <row r="963" spans="1:11" x14ac:dyDescent="0.2">
      <c r="A963" s="35" t="str">
        <f>IF('Sundry Debtor'!G969="","",'Sundry Debtor'!G969)</f>
        <v/>
      </c>
      <c r="B963" s="35" t="str">
        <f>IF('Sundry Debtor'!C969="","",IF('Sundry Debtor'!G969&lt;70000,'Sundry Debtor'!C969,""))</f>
        <v/>
      </c>
      <c r="C963" s="34" t="str">
        <f>IF('Sundry Debtor'!C969="","",IF('Sundry Debtor'!G969&gt;69999,'Sundry Debtor'!C969,""))</f>
        <v/>
      </c>
      <c r="D963" s="34" t="str">
        <f>IF('Sundry Debtor'!D969="","",'Sundry Debtor'!D969)</f>
        <v/>
      </c>
      <c r="E963" s="34" t="str">
        <f>IF('Sundry Debtor'!F969="","",'Sundry Debtor'!F969)</f>
        <v/>
      </c>
      <c r="F963" s="98" t="str">
        <f>IF('Sundry Debtor'!I969="","",IF('Sundry Debtor'!J969="D",'Sundry Debtor'!I969,""))</f>
        <v/>
      </c>
      <c r="G963" s="98" t="str">
        <f>IF('Sundry Debtor'!I969="","",IF('Sundry Debtor'!J969="C",'Sundry Debtor'!I969,""))</f>
        <v/>
      </c>
      <c r="H963" s="34" t="str">
        <f t="shared" si="35"/>
        <v/>
      </c>
      <c r="I963" s="34" t="str">
        <f t="shared" si="36"/>
        <v/>
      </c>
      <c r="J963" s="34"/>
      <c r="K963" s="29" t="str">
        <f>IF('Sundry Debtor'!K969="","",CONCATENATE('Sundry Debtor'!K969," ",'Sundry Debtor'!O969))</f>
        <v/>
      </c>
    </row>
    <row r="964" spans="1:11" x14ac:dyDescent="0.2">
      <c r="A964" s="35" t="str">
        <f>IF('Sundry Debtor'!G970="","",'Sundry Debtor'!G970)</f>
        <v/>
      </c>
      <c r="B964" s="35" t="str">
        <f>IF('Sundry Debtor'!C970="","",IF('Sundry Debtor'!G970&lt;70000,'Sundry Debtor'!C970,""))</f>
        <v/>
      </c>
      <c r="C964" s="34" t="str">
        <f>IF('Sundry Debtor'!C970="","",IF('Sundry Debtor'!G970&gt;69999,'Sundry Debtor'!C970,""))</f>
        <v/>
      </c>
      <c r="D964" s="34" t="str">
        <f>IF('Sundry Debtor'!D970="","",'Sundry Debtor'!D970)</f>
        <v/>
      </c>
      <c r="E964" s="34" t="str">
        <f>IF('Sundry Debtor'!F970="","",'Sundry Debtor'!F970)</f>
        <v/>
      </c>
      <c r="F964" s="98" t="str">
        <f>IF('Sundry Debtor'!I970="","",IF('Sundry Debtor'!J970="D",'Sundry Debtor'!I970,""))</f>
        <v/>
      </c>
      <c r="G964" s="98" t="str">
        <f>IF('Sundry Debtor'!I970="","",IF('Sundry Debtor'!J970="C",'Sundry Debtor'!I970,""))</f>
        <v/>
      </c>
      <c r="H964" s="34" t="str">
        <f t="shared" si="35"/>
        <v/>
      </c>
      <c r="I964" s="34" t="str">
        <f t="shared" si="36"/>
        <v/>
      </c>
      <c r="J964" s="34"/>
      <c r="K964" s="29" t="str">
        <f>IF('Sundry Debtor'!K970="","",CONCATENATE('Sundry Debtor'!K970," ",'Sundry Debtor'!O970))</f>
        <v/>
      </c>
    </row>
    <row r="965" spans="1:11" x14ac:dyDescent="0.2">
      <c r="A965" s="35" t="str">
        <f>IF('Sundry Debtor'!G971="","",'Sundry Debtor'!G971)</f>
        <v/>
      </c>
      <c r="B965" s="35" t="str">
        <f>IF('Sundry Debtor'!C971="","",IF('Sundry Debtor'!G971&lt;70000,'Sundry Debtor'!C971,""))</f>
        <v/>
      </c>
      <c r="C965" s="34" t="str">
        <f>IF('Sundry Debtor'!C971="","",IF('Sundry Debtor'!G971&gt;69999,'Sundry Debtor'!C971,""))</f>
        <v/>
      </c>
      <c r="D965" s="34" t="str">
        <f>IF('Sundry Debtor'!D971="","",'Sundry Debtor'!D971)</f>
        <v/>
      </c>
      <c r="E965" s="34" t="str">
        <f>IF('Sundry Debtor'!F971="","",'Sundry Debtor'!F971)</f>
        <v/>
      </c>
      <c r="F965" s="98" t="str">
        <f>IF('Sundry Debtor'!I971="","",IF('Sundry Debtor'!J971="D",'Sundry Debtor'!I971,""))</f>
        <v/>
      </c>
      <c r="G965" s="98" t="str">
        <f>IF('Sundry Debtor'!I971="","",IF('Sundry Debtor'!J971="C",'Sundry Debtor'!I971,""))</f>
        <v/>
      </c>
      <c r="H965" s="34" t="str">
        <f t="shared" si="35"/>
        <v/>
      </c>
      <c r="I965" s="34" t="str">
        <f t="shared" si="36"/>
        <v/>
      </c>
      <c r="J965" s="34"/>
      <c r="K965" s="29" t="str">
        <f>IF('Sundry Debtor'!K971="","",CONCATENATE('Sundry Debtor'!K971," ",'Sundry Debtor'!O971))</f>
        <v/>
      </c>
    </row>
    <row r="966" spans="1:11" x14ac:dyDescent="0.2">
      <c r="A966" s="35" t="str">
        <f>IF('Sundry Debtor'!G972="","",'Sundry Debtor'!G972)</f>
        <v/>
      </c>
      <c r="B966" s="35" t="str">
        <f>IF('Sundry Debtor'!C972="","",IF('Sundry Debtor'!G972&lt;70000,'Sundry Debtor'!C972,""))</f>
        <v/>
      </c>
      <c r="C966" s="34" t="str">
        <f>IF('Sundry Debtor'!C972="","",IF('Sundry Debtor'!G972&gt;69999,'Sundry Debtor'!C972,""))</f>
        <v/>
      </c>
      <c r="D966" s="34" t="str">
        <f>IF('Sundry Debtor'!D972="","",'Sundry Debtor'!D972)</f>
        <v/>
      </c>
      <c r="E966" s="34" t="str">
        <f>IF('Sundry Debtor'!F972="","",'Sundry Debtor'!F972)</f>
        <v/>
      </c>
      <c r="F966" s="98" t="str">
        <f>IF('Sundry Debtor'!I972="","",IF('Sundry Debtor'!J972="D",'Sundry Debtor'!I972,""))</f>
        <v/>
      </c>
      <c r="G966" s="98" t="str">
        <f>IF('Sundry Debtor'!I972="","",IF('Sundry Debtor'!J972="C",'Sundry Debtor'!I972,""))</f>
        <v/>
      </c>
      <c r="H966" s="34" t="str">
        <f t="shared" si="35"/>
        <v/>
      </c>
      <c r="I966" s="34" t="str">
        <f t="shared" si="36"/>
        <v/>
      </c>
      <c r="J966" s="34"/>
      <c r="K966" s="29" t="str">
        <f>IF('Sundry Debtor'!K972="","",CONCATENATE('Sundry Debtor'!K972," ",'Sundry Debtor'!O972))</f>
        <v/>
      </c>
    </row>
    <row r="967" spans="1:11" x14ac:dyDescent="0.2">
      <c r="A967" s="35" t="str">
        <f>IF('Sundry Debtor'!G973="","",'Sundry Debtor'!G973)</f>
        <v/>
      </c>
      <c r="B967" s="35" t="str">
        <f>IF('Sundry Debtor'!C973="","",IF('Sundry Debtor'!G973&lt;70000,'Sundry Debtor'!C973,""))</f>
        <v/>
      </c>
      <c r="C967" s="34" t="str">
        <f>IF('Sundry Debtor'!C973="","",IF('Sundry Debtor'!G973&gt;69999,'Sundry Debtor'!C973,""))</f>
        <v/>
      </c>
      <c r="D967" s="34" t="str">
        <f>IF('Sundry Debtor'!D973="","",'Sundry Debtor'!D973)</f>
        <v/>
      </c>
      <c r="E967" s="34" t="str">
        <f>IF('Sundry Debtor'!F973="","",'Sundry Debtor'!F973)</f>
        <v/>
      </c>
      <c r="F967" s="98" t="str">
        <f>IF('Sundry Debtor'!I973="","",IF('Sundry Debtor'!J973="D",'Sundry Debtor'!I973,""))</f>
        <v/>
      </c>
      <c r="G967" s="98" t="str">
        <f>IF('Sundry Debtor'!I973="","",IF('Sundry Debtor'!J973="C",'Sundry Debtor'!I973,""))</f>
        <v/>
      </c>
      <c r="H967" s="34" t="str">
        <f t="shared" si="35"/>
        <v/>
      </c>
      <c r="I967" s="34" t="str">
        <f t="shared" si="36"/>
        <v/>
      </c>
      <c r="J967" s="34"/>
      <c r="K967" s="29" t="str">
        <f>IF('Sundry Debtor'!K973="","",CONCATENATE('Sundry Debtor'!K973," ",'Sundry Debtor'!O973))</f>
        <v/>
      </c>
    </row>
    <row r="968" spans="1:11" x14ac:dyDescent="0.2">
      <c r="A968" s="35" t="str">
        <f>IF('Sundry Debtor'!G974="","",'Sundry Debtor'!G974)</f>
        <v/>
      </c>
      <c r="B968" s="35" t="str">
        <f>IF('Sundry Debtor'!C974="","",IF('Sundry Debtor'!G974&lt;70000,'Sundry Debtor'!C974,""))</f>
        <v/>
      </c>
      <c r="C968" s="34" t="str">
        <f>IF('Sundry Debtor'!C974="","",IF('Sundry Debtor'!G974&gt;69999,'Sundry Debtor'!C974,""))</f>
        <v/>
      </c>
      <c r="D968" s="34" t="str">
        <f>IF('Sundry Debtor'!D974="","",'Sundry Debtor'!D974)</f>
        <v/>
      </c>
      <c r="E968" s="34" t="str">
        <f>IF('Sundry Debtor'!F974="","",'Sundry Debtor'!F974)</f>
        <v/>
      </c>
      <c r="F968" s="98" t="str">
        <f>IF('Sundry Debtor'!I974="","",IF('Sundry Debtor'!J974="D",'Sundry Debtor'!I974,""))</f>
        <v/>
      </c>
      <c r="G968" s="98" t="str">
        <f>IF('Sundry Debtor'!I974="","",IF('Sundry Debtor'!J974="C",'Sundry Debtor'!I974,""))</f>
        <v/>
      </c>
      <c r="H968" s="34" t="str">
        <f t="shared" si="35"/>
        <v/>
      </c>
      <c r="I968" s="34" t="str">
        <f t="shared" si="36"/>
        <v/>
      </c>
      <c r="J968" s="34"/>
      <c r="K968" s="29" t="str">
        <f>IF('Sundry Debtor'!K974="","",CONCATENATE('Sundry Debtor'!K974," ",'Sundry Debtor'!O974))</f>
        <v/>
      </c>
    </row>
    <row r="969" spans="1:11" x14ac:dyDescent="0.2">
      <c r="A969" s="35" t="str">
        <f>IF('Sundry Debtor'!G975="","",'Sundry Debtor'!G975)</f>
        <v/>
      </c>
      <c r="B969" s="35" t="str">
        <f>IF('Sundry Debtor'!C975="","",IF('Sundry Debtor'!G975&lt;70000,'Sundry Debtor'!C975,""))</f>
        <v/>
      </c>
      <c r="C969" s="34" t="str">
        <f>IF('Sundry Debtor'!C975="","",IF('Sundry Debtor'!G975&gt;69999,'Sundry Debtor'!C975,""))</f>
        <v/>
      </c>
      <c r="D969" s="34" t="str">
        <f>IF('Sundry Debtor'!D975="","",'Sundry Debtor'!D975)</f>
        <v/>
      </c>
      <c r="E969" s="34" t="str">
        <f>IF('Sundry Debtor'!F975="","",'Sundry Debtor'!F975)</f>
        <v/>
      </c>
      <c r="F969" s="98" t="str">
        <f>IF('Sundry Debtor'!I975="","",IF('Sundry Debtor'!J975="D",'Sundry Debtor'!I975,""))</f>
        <v/>
      </c>
      <c r="G969" s="98" t="str">
        <f>IF('Sundry Debtor'!I975="","",IF('Sundry Debtor'!J975="C",'Sundry Debtor'!I975,""))</f>
        <v/>
      </c>
      <c r="H969" s="34" t="str">
        <f t="shared" si="35"/>
        <v/>
      </c>
      <c r="I969" s="34" t="str">
        <f t="shared" si="36"/>
        <v/>
      </c>
      <c r="J969" s="34"/>
      <c r="K969" s="29" t="str">
        <f>IF('Sundry Debtor'!K975="","",CONCATENATE('Sundry Debtor'!K975," ",'Sundry Debtor'!O975))</f>
        <v/>
      </c>
    </row>
    <row r="970" spans="1:11" x14ac:dyDescent="0.2">
      <c r="A970" s="35" t="str">
        <f>IF('Sundry Debtor'!G976="","",'Sundry Debtor'!G976)</f>
        <v/>
      </c>
      <c r="B970" s="35" t="str">
        <f>IF('Sundry Debtor'!C976="","",IF('Sundry Debtor'!G976&lt;70000,'Sundry Debtor'!C976,""))</f>
        <v/>
      </c>
      <c r="C970" s="34" t="str">
        <f>IF('Sundry Debtor'!C976="","",IF('Sundry Debtor'!G976&gt;69999,'Sundry Debtor'!C976,""))</f>
        <v/>
      </c>
      <c r="D970" s="34" t="str">
        <f>IF('Sundry Debtor'!D976="","",'Sundry Debtor'!D976)</f>
        <v/>
      </c>
      <c r="E970" s="34" t="str">
        <f>IF('Sundry Debtor'!F976="","",'Sundry Debtor'!F976)</f>
        <v/>
      </c>
      <c r="F970" s="98" t="str">
        <f>IF('Sundry Debtor'!I976="","",IF('Sundry Debtor'!J976="D",'Sundry Debtor'!I976,""))</f>
        <v/>
      </c>
      <c r="G970" s="98" t="str">
        <f>IF('Sundry Debtor'!I976="","",IF('Sundry Debtor'!J976="C",'Sundry Debtor'!I976,""))</f>
        <v/>
      </c>
      <c r="H970" s="34" t="str">
        <f t="shared" si="35"/>
        <v/>
      </c>
      <c r="I970" s="34" t="str">
        <f t="shared" si="36"/>
        <v/>
      </c>
      <c r="J970" s="34"/>
      <c r="K970" s="29" t="str">
        <f>IF('Sundry Debtor'!K976="","",CONCATENATE('Sundry Debtor'!K976," ",'Sundry Debtor'!O976))</f>
        <v/>
      </c>
    </row>
    <row r="971" spans="1:11" x14ac:dyDescent="0.2">
      <c r="A971" s="35" t="str">
        <f>IF('Sundry Debtor'!G977="","",'Sundry Debtor'!G977)</f>
        <v/>
      </c>
      <c r="B971" s="35" t="str">
        <f>IF('Sundry Debtor'!C977="","",IF('Sundry Debtor'!G977&lt;70000,'Sundry Debtor'!C977,""))</f>
        <v/>
      </c>
      <c r="C971" s="34" t="str">
        <f>IF('Sundry Debtor'!C977="","",IF('Sundry Debtor'!G977&gt;69999,'Sundry Debtor'!C977,""))</f>
        <v/>
      </c>
      <c r="D971" s="34" t="str">
        <f>IF('Sundry Debtor'!D977="","",'Sundry Debtor'!D977)</f>
        <v/>
      </c>
      <c r="E971" s="34" t="str">
        <f>IF('Sundry Debtor'!F977="","",'Sundry Debtor'!F977)</f>
        <v/>
      </c>
      <c r="F971" s="98" t="str">
        <f>IF('Sundry Debtor'!I977="","",IF('Sundry Debtor'!J977="D",'Sundry Debtor'!I977,""))</f>
        <v/>
      </c>
      <c r="G971" s="98" t="str">
        <f>IF('Sundry Debtor'!I977="","",IF('Sundry Debtor'!J977="C",'Sundry Debtor'!I977,""))</f>
        <v/>
      </c>
      <c r="H971" s="34" t="str">
        <f t="shared" si="35"/>
        <v/>
      </c>
      <c r="I971" s="34" t="str">
        <f t="shared" si="36"/>
        <v/>
      </c>
      <c r="J971" s="34"/>
      <c r="K971" s="29" t="str">
        <f>IF('Sundry Debtor'!K977="","",CONCATENATE('Sundry Debtor'!K977," ",'Sundry Debtor'!O977))</f>
        <v/>
      </c>
    </row>
    <row r="972" spans="1:11" x14ac:dyDescent="0.2">
      <c r="A972" s="35" t="str">
        <f>IF('Sundry Debtor'!G978="","",'Sundry Debtor'!G978)</f>
        <v/>
      </c>
      <c r="B972" s="35" t="str">
        <f>IF('Sundry Debtor'!C978="","",IF('Sundry Debtor'!G978&lt;70000,'Sundry Debtor'!C978,""))</f>
        <v/>
      </c>
      <c r="C972" s="34" t="str">
        <f>IF('Sundry Debtor'!C978="","",IF('Sundry Debtor'!G978&gt;69999,'Sundry Debtor'!C978,""))</f>
        <v/>
      </c>
      <c r="D972" s="34" t="str">
        <f>IF('Sundry Debtor'!D978="","",'Sundry Debtor'!D978)</f>
        <v/>
      </c>
      <c r="E972" s="34" t="str">
        <f>IF('Sundry Debtor'!F978="","",'Sundry Debtor'!F978)</f>
        <v/>
      </c>
      <c r="F972" s="98" t="str">
        <f>IF('Sundry Debtor'!I978="","",IF('Sundry Debtor'!J978="D",'Sundry Debtor'!I978,""))</f>
        <v/>
      </c>
      <c r="G972" s="98" t="str">
        <f>IF('Sundry Debtor'!I978="","",IF('Sundry Debtor'!J978="C",'Sundry Debtor'!I978,""))</f>
        <v/>
      </c>
      <c r="H972" s="34" t="str">
        <f t="shared" si="35"/>
        <v/>
      </c>
      <c r="I972" s="34" t="str">
        <f t="shared" si="36"/>
        <v/>
      </c>
      <c r="J972" s="34"/>
      <c r="K972" s="29" t="str">
        <f>IF('Sundry Debtor'!K978="","",CONCATENATE('Sundry Debtor'!K978," ",'Sundry Debtor'!O978))</f>
        <v/>
      </c>
    </row>
    <row r="973" spans="1:11" x14ac:dyDescent="0.2">
      <c r="A973" s="35" t="str">
        <f>IF('Sundry Debtor'!G979="","",'Sundry Debtor'!G979)</f>
        <v/>
      </c>
      <c r="B973" s="35" t="str">
        <f>IF('Sundry Debtor'!C979="","",IF('Sundry Debtor'!G979&lt;70000,'Sundry Debtor'!C979,""))</f>
        <v/>
      </c>
      <c r="C973" s="34" t="str">
        <f>IF('Sundry Debtor'!C979="","",IF('Sundry Debtor'!G979&gt;69999,'Sundry Debtor'!C979,""))</f>
        <v/>
      </c>
      <c r="D973" s="34" t="str">
        <f>IF('Sundry Debtor'!D979="","",'Sundry Debtor'!D979)</f>
        <v/>
      </c>
      <c r="E973" s="34" t="str">
        <f>IF('Sundry Debtor'!F979="","",'Sundry Debtor'!F979)</f>
        <v/>
      </c>
      <c r="F973" s="98" t="str">
        <f>IF('Sundry Debtor'!I979="","",IF('Sundry Debtor'!J979="D",'Sundry Debtor'!I979,""))</f>
        <v/>
      </c>
      <c r="G973" s="98" t="str">
        <f>IF('Sundry Debtor'!I979="","",IF('Sundry Debtor'!J979="C",'Sundry Debtor'!I979,""))</f>
        <v/>
      </c>
      <c r="H973" s="34" t="str">
        <f t="shared" si="35"/>
        <v/>
      </c>
      <c r="I973" s="34" t="str">
        <f t="shared" si="36"/>
        <v/>
      </c>
      <c r="J973" s="34"/>
      <c r="K973" s="29" t="str">
        <f>IF('Sundry Debtor'!K979="","",CONCATENATE('Sundry Debtor'!K979," ",'Sundry Debtor'!O979))</f>
        <v/>
      </c>
    </row>
    <row r="974" spans="1:11" x14ac:dyDescent="0.2">
      <c r="A974" s="35" t="str">
        <f>IF('Sundry Debtor'!G980="","",'Sundry Debtor'!G980)</f>
        <v/>
      </c>
      <c r="B974" s="35" t="str">
        <f>IF('Sundry Debtor'!C980="","",IF('Sundry Debtor'!G980&lt;70000,'Sundry Debtor'!C980,""))</f>
        <v/>
      </c>
      <c r="C974" s="34" t="str">
        <f>IF('Sundry Debtor'!C980="","",IF('Sundry Debtor'!G980&gt;69999,'Sundry Debtor'!C980,""))</f>
        <v/>
      </c>
      <c r="D974" s="34" t="str">
        <f>IF('Sundry Debtor'!D980="","",'Sundry Debtor'!D980)</f>
        <v/>
      </c>
      <c r="E974" s="34" t="str">
        <f>IF('Sundry Debtor'!F980="","",'Sundry Debtor'!F980)</f>
        <v/>
      </c>
      <c r="F974" s="98" t="str">
        <f>IF('Sundry Debtor'!I980="","",IF('Sundry Debtor'!J980="D",'Sundry Debtor'!I980,""))</f>
        <v/>
      </c>
      <c r="G974" s="98" t="str">
        <f>IF('Sundry Debtor'!I980="","",IF('Sundry Debtor'!J980="C",'Sundry Debtor'!I980,""))</f>
        <v/>
      </c>
      <c r="H974" s="34" t="str">
        <f t="shared" si="35"/>
        <v/>
      </c>
      <c r="I974" s="34" t="str">
        <f t="shared" si="36"/>
        <v/>
      </c>
      <c r="J974" s="34"/>
      <c r="K974" s="29" t="str">
        <f>IF('Sundry Debtor'!K980="","",CONCATENATE('Sundry Debtor'!K980," ",'Sundry Debtor'!O980))</f>
        <v/>
      </c>
    </row>
    <row r="975" spans="1:11" x14ac:dyDescent="0.2">
      <c r="A975" s="35" t="str">
        <f>IF('Sundry Debtor'!G981="","",'Sundry Debtor'!G981)</f>
        <v/>
      </c>
      <c r="B975" s="35" t="str">
        <f>IF('Sundry Debtor'!C981="","",IF('Sundry Debtor'!G981&lt;70000,'Sundry Debtor'!C981,""))</f>
        <v/>
      </c>
      <c r="C975" s="34" t="str">
        <f>IF('Sundry Debtor'!C981="","",IF('Sundry Debtor'!G981&gt;69999,'Sundry Debtor'!C981,""))</f>
        <v/>
      </c>
      <c r="D975" s="34" t="str">
        <f>IF('Sundry Debtor'!D981="","",'Sundry Debtor'!D981)</f>
        <v/>
      </c>
      <c r="E975" s="34" t="str">
        <f>IF('Sundry Debtor'!F981="","",'Sundry Debtor'!F981)</f>
        <v/>
      </c>
      <c r="F975" s="98" t="str">
        <f>IF('Sundry Debtor'!I981="","",IF('Sundry Debtor'!J981="D",'Sundry Debtor'!I981,""))</f>
        <v/>
      </c>
      <c r="G975" s="98" t="str">
        <f>IF('Sundry Debtor'!I981="","",IF('Sundry Debtor'!J981="C",'Sundry Debtor'!I981,""))</f>
        <v/>
      </c>
      <c r="H975" s="34" t="str">
        <f t="shared" si="35"/>
        <v/>
      </c>
      <c r="I975" s="34" t="str">
        <f t="shared" si="36"/>
        <v/>
      </c>
      <c r="J975" s="34"/>
      <c r="K975" s="29" t="str">
        <f>IF('Sundry Debtor'!K981="","",CONCATENATE('Sundry Debtor'!K981," ",'Sundry Debtor'!O981))</f>
        <v/>
      </c>
    </row>
    <row r="976" spans="1:11" x14ac:dyDescent="0.2">
      <c r="A976" s="35" t="str">
        <f>IF('Sundry Debtor'!G982="","",'Sundry Debtor'!G982)</f>
        <v/>
      </c>
      <c r="B976" s="35" t="str">
        <f>IF('Sundry Debtor'!C982="","",IF('Sundry Debtor'!G982&lt;70000,'Sundry Debtor'!C982,""))</f>
        <v/>
      </c>
      <c r="C976" s="34" t="str">
        <f>IF('Sundry Debtor'!C982="","",IF('Sundry Debtor'!G982&gt;69999,'Sundry Debtor'!C982,""))</f>
        <v/>
      </c>
      <c r="D976" s="34" t="str">
        <f>IF('Sundry Debtor'!D982="","",'Sundry Debtor'!D982)</f>
        <v/>
      </c>
      <c r="E976" s="34" t="str">
        <f>IF('Sundry Debtor'!F982="","",'Sundry Debtor'!F982)</f>
        <v/>
      </c>
      <c r="F976" s="98" t="str">
        <f>IF('Sundry Debtor'!I982="","",IF('Sundry Debtor'!J982="D",'Sundry Debtor'!I982,""))</f>
        <v/>
      </c>
      <c r="G976" s="98" t="str">
        <f>IF('Sundry Debtor'!I982="","",IF('Sundry Debtor'!J982="C",'Sundry Debtor'!I982,""))</f>
        <v/>
      </c>
      <c r="H976" s="34" t="str">
        <f t="shared" si="35"/>
        <v/>
      </c>
      <c r="I976" s="34" t="str">
        <f t="shared" si="36"/>
        <v/>
      </c>
      <c r="J976" s="34"/>
      <c r="K976" s="29" t="str">
        <f>IF('Sundry Debtor'!K982="","",CONCATENATE('Sundry Debtor'!K982," ",'Sundry Debtor'!O982))</f>
        <v/>
      </c>
    </row>
    <row r="977" spans="1:11" x14ac:dyDescent="0.2">
      <c r="A977" s="35" t="str">
        <f>IF('Sundry Debtor'!G983="","",'Sundry Debtor'!G983)</f>
        <v/>
      </c>
      <c r="B977" s="35" t="str">
        <f>IF('Sundry Debtor'!C983="","",IF('Sundry Debtor'!G983&lt;70000,'Sundry Debtor'!C983,""))</f>
        <v/>
      </c>
      <c r="C977" s="34" t="str">
        <f>IF('Sundry Debtor'!C983="","",IF('Sundry Debtor'!G983&gt;69999,'Sundry Debtor'!C983,""))</f>
        <v/>
      </c>
      <c r="D977" s="34" t="str">
        <f>IF('Sundry Debtor'!D983="","",'Sundry Debtor'!D983)</f>
        <v/>
      </c>
      <c r="E977" s="34" t="str">
        <f>IF('Sundry Debtor'!F983="","",'Sundry Debtor'!F983)</f>
        <v/>
      </c>
      <c r="F977" s="98" t="str">
        <f>IF('Sundry Debtor'!I983="","",IF('Sundry Debtor'!J983="D",'Sundry Debtor'!I983,""))</f>
        <v/>
      </c>
      <c r="G977" s="98" t="str">
        <f>IF('Sundry Debtor'!I983="","",IF('Sundry Debtor'!J983="C",'Sundry Debtor'!I983,""))</f>
        <v/>
      </c>
      <c r="H977" s="34" t="str">
        <f t="shared" si="35"/>
        <v/>
      </c>
      <c r="I977" s="34" t="str">
        <f t="shared" si="36"/>
        <v/>
      </c>
      <c r="J977" s="34"/>
      <c r="K977" s="29" t="str">
        <f>IF('Sundry Debtor'!K983="","",CONCATENATE('Sundry Debtor'!K983," ",'Sundry Debtor'!O983))</f>
        <v/>
      </c>
    </row>
    <row r="978" spans="1:11" x14ac:dyDescent="0.2">
      <c r="A978" s="35" t="str">
        <f>IF('Sundry Debtor'!G984="","",'Sundry Debtor'!G984)</f>
        <v/>
      </c>
      <c r="B978" s="35" t="str">
        <f>IF('Sundry Debtor'!C984="","",IF('Sundry Debtor'!G984&lt;70000,'Sundry Debtor'!C984,""))</f>
        <v/>
      </c>
      <c r="C978" s="34" t="str">
        <f>IF('Sundry Debtor'!C984="","",IF('Sundry Debtor'!G984&gt;69999,'Sundry Debtor'!C984,""))</f>
        <v/>
      </c>
      <c r="D978" s="34" t="str">
        <f>IF('Sundry Debtor'!D984="","",'Sundry Debtor'!D984)</f>
        <v/>
      </c>
      <c r="E978" s="34" t="str">
        <f>IF('Sundry Debtor'!F984="","",'Sundry Debtor'!F984)</f>
        <v/>
      </c>
      <c r="F978" s="98" t="str">
        <f>IF('Sundry Debtor'!I984="","",IF('Sundry Debtor'!J984="D",'Sundry Debtor'!I984,""))</f>
        <v/>
      </c>
      <c r="G978" s="98" t="str">
        <f>IF('Sundry Debtor'!I984="","",IF('Sundry Debtor'!J984="C",'Sundry Debtor'!I984,""))</f>
        <v/>
      </c>
      <c r="H978" s="34" t="str">
        <f t="shared" si="35"/>
        <v/>
      </c>
      <c r="I978" s="34" t="str">
        <f t="shared" si="36"/>
        <v/>
      </c>
      <c r="J978" s="34"/>
      <c r="K978" s="29" t="str">
        <f>IF('Sundry Debtor'!K984="","",CONCATENATE('Sundry Debtor'!K984," ",'Sundry Debtor'!O984))</f>
        <v/>
      </c>
    </row>
    <row r="979" spans="1:11" x14ac:dyDescent="0.2">
      <c r="A979" s="35" t="str">
        <f>IF('Sundry Debtor'!G985="","",'Sundry Debtor'!G985)</f>
        <v/>
      </c>
      <c r="B979" s="35" t="str">
        <f>IF('Sundry Debtor'!C985="","",IF('Sundry Debtor'!G985&lt;70000,'Sundry Debtor'!C985,""))</f>
        <v/>
      </c>
      <c r="C979" s="34" t="str">
        <f>IF('Sundry Debtor'!C985="","",IF('Sundry Debtor'!G985&gt;69999,'Sundry Debtor'!C985,""))</f>
        <v/>
      </c>
      <c r="D979" s="34" t="str">
        <f>IF('Sundry Debtor'!D985="","",'Sundry Debtor'!D985)</f>
        <v/>
      </c>
      <c r="E979" s="34" t="str">
        <f>IF('Sundry Debtor'!F985="","",'Sundry Debtor'!F985)</f>
        <v/>
      </c>
      <c r="F979" s="98" t="str">
        <f>IF('Sundry Debtor'!I985="","",IF('Sundry Debtor'!J985="D",'Sundry Debtor'!I985,""))</f>
        <v/>
      </c>
      <c r="G979" s="98" t="str">
        <f>IF('Sundry Debtor'!I985="","",IF('Sundry Debtor'!J985="C",'Sundry Debtor'!I985,""))</f>
        <v/>
      </c>
      <c r="H979" s="34" t="str">
        <f t="shared" si="35"/>
        <v/>
      </c>
      <c r="I979" s="34" t="str">
        <f t="shared" si="36"/>
        <v/>
      </c>
      <c r="J979" s="34"/>
      <c r="K979" s="29" t="str">
        <f>IF('Sundry Debtor'!K985="","",CONCATENATE('Sundry Debtor'!K985," ",'Sundry Debtor'!O985))</f>
        <v/>
      </c>
    </row>
    <row r="980" spans="1:11" x14ac:dyDescent="0.2">
      <c r="A980" s="35" t="str">
        <f>IF('Sundry Debtor'!G986="","",'Sundry Debtor'!G986)</f>
        <v/>
      </c>
      <c r="B980" s="35" t="str">
        <f>IF('Sundry Debtor'!C986="","",IF('Sundry Debtor'!G986&lt;70000,'Sundry Debtor'!C986,""))</f>
        <v/>
      </c>
      <c r="C980" s="34" t="str">
        <f>IF('Sundry Debtor'!C986="","",IF('Sundry Debtor'!G986&gt;69999,'Sundry Debtor'!C986,""))</f>
        <v/>
      </c>
      <c r="D980" s="34" t="str">
        <f>IF('Sundry Debtor'!D986="","",'Sundry Debtor'!D986)</f>
        <v/>
      </c>
      <c r="E980" s="34" t="str">
        <f>IF('Sundry Debtor'!F986="","",'Sundry Debtor'!F986)</f>
        <v/>
      </c>
      <c r="F980" s="98" t="str">
        <f>IF('Sundry Debtor'!I986="","",IF('Sundry Debtor'!J986="D",'Sundry Debtor'!I986,""))</f>
        <v/>
      </c>
      <c r="G980" s="98" t="str">
        <f>IF('Sundry Debtor'!I986="","",IF('Sundry Debtor'!J986="C",'Sundry Debtor'!I986,""))</f>
        <v/>
      </c>
      <c r="H980" s="34" t="str">
        <f t="shared" si="35"/>
        <v/>
      </c>
      <c r="I980" s="34" t="str">
        <f t="shared" si="36"/>
        <v/>
      </c>
      <c r="J980" s="34"/>
      <c r="K980" s="29" t="str">
        <f>IF('Sundry Debtor'!K986="","",CONCATENATE('Sundry Debtor'!K986," ",'Sundry Debtor'!O986))</f>
        <v/>
      </c>
    </row>
    <row r="981" spans="1:11" x14ac:dyDescent="0.2">
      <c r="A981" s="35" t="str">
        <f>IF('Sundry Debtor'!G987="","",'Sundry Debtor'!G987)</f>
        <v/>
      </c>
      <c r="B981" s="35" t="str">
        <f>IF('Sundry Debtor'!C987="","",IF('Sundry Debtor'!G987&lt;70000,'Sundry Debtor'!C987,""))</f>
        <v/>
      </c>
      <c r="C981" s="34" t="str">
        <f>IF('Sundry Debtor'!C987="","",IF('Sundry Debtor'!G987&gt;69999,'Sundry Debtor'!C987,""))</f>
        <v/>
      </c>
      <c r="D981" s="34" t="str">
        <f>IF('Sundry Debtor'!D987="","",'Sundry Debtor'!D987)</f>
        <v/>
      </c>
      <c r="E981" s="34" t="str">
        <f>IF('Sundry Debtor'!F987="","",'Sundry Debtor'!F987)</f>
        <v/>
      </c>
      <c r="F981" s="98" t="str">
        <f>IF('Sundry Debtor'!I987="","",IF('Sundry Debtor'!J987="D",'Sundry Debtor'!I987,""))</f>
        <v/>
      </c>
      <c r="G981" s="98" t="str">
        <f>IF('Sundry Debtor'!I987="","",IF('Sundry Debtor'!J987="C",'Sundry Debtor'!I987,""))</f>
        <v/>
      </c>
      <c r="H981" s="34" t="str">
        <f t="shared" si="35"/>
        <v/>
      </c>
      <c r="I981" s="34" t="str">
        <f t="shared" si="36"/>
        <v/>
      </c>
      <c r="J981" s="34"/>
      <c r="K981" s="29" t="str">
        <f>IF('Sundry Debtor'!K987="","",CONCATENATE('Sundry Debtor'!K987," ",'Sundry Debtor'!O987))</f>
        <v/>
      </c>
    </row>
    <row r="982" spans="1:11" x14ac:dyDescent="0.2">
      <c r="A982" s="35" t="str">
        <f>IF('Sundry Debtor'!G988="","",'Sundry Debtor'!G988)</f>
        <v/>
      </c>
      <c r="B982" s="35" t="str">
        <f>IF('Sundry Debtor'!C988="","",IF('Sundry Debtor'!G988&lt;70000,'Sundry Debtor'!C988,""))</f>
        <v/>
      </c>
      <c r="C982" s="34" t="str">
        <f>IF('Sundry Debtor'!C988="","",IF('Sundry Debtor'!G988&gt;69999,'Sundry Debtor'!C988,""))</f>
        <v/>
      </c>
      <c r="D982" s="34" t="str">
        <f>IF('Sundry Debtor'!D988="","",'Sundry Debtor'!D988)</f>
        <v/>
      </c>
      <c r="E982" s="34" t="str">
        <f>IF('Sundry Debtor'!F988="","",'Sundry Debtor'!F988)</f>
        <v/>
      </c>
      <c r="F982" s="98" t="str">
        <f>IF('Sundry Debtor'!I988="","",IF('Sundry Debtor'!J988="D",'Sundry Debtor'!I988,""))</f>
        <v/>
      </c>
      <c r="G982" s="98" t="str">
        <f>IF('Sundry Debtor'!I988="","",IF('Sundry Debtor'!J988="C",'Sundry Debtor'!I988,""))</f>
        <v/>
      </c>
      <c r="H982" s="34" t="str">
        <f t="shared" si="35"/>
        <v/>
      </c>
      <c r="I982" s="34" t="str">
        <f t="shared" si="36"/>
        <v/>
      </c>
      <c r="J982" s="34"/>
      <c r="K982" s="29" t="str">
        <f>IF('Sundry Debtor'!K988="","",CONCATENATE('Sundry Debtor'!K988," ",'Sundry Debtor'!O988))</f>
        <v/>
      </c>
    </row>
    <row r="983" spans="1:11" x14ac:dyDescent="0.2">
      <c r="A983" s="35" t="str">
        <f>IF('Sundry Debtor'!G989="","",'Sundry Debtor'!G989)</f>
        <v/>
      </c>
      <c r="B983" s="35" t="str">
        <f>IF('Sundry Debtor'!C989="","",IF('Sundry Debtor'!G989&lt;70000,'Sundry Debtor'!C989,""))</f>
        <v/>
      </c>
      <c r="C983" s="34" t="str">
        <f>IF('Sundry Debtor'!C989="","",IF('Sundry Debtor'!G989&gt;69999,'Sundry Debtor'!C989,""))</f>
        <v/>
      </c>
      <c r="D983" s="34" t="str">
        <f>IF('Sundry Debtor'!D989="","",'Sundry Debtor'!D989)</f>
        <v/>
      </c>
      <c r="E983" s="34" t="str">
        <f>IF('Sundry Debtor'!F989="","",'Sundry Debtor'!F989)</f>
        <v/>
      </c>
      <c r="F983" s="98" t="str">
        <f>IF('Sundry Debtor'!I989="","",IF('Sundry Debtor'!J989="D",'Sundry Debtor'!I989,""))</f>
        <v/>
      </c>
      <c r="G983" s="98" t="str">
        <f>IF('Sundry Debtor'!I989="","",IF('Sundry Debtor'!J989="C",'Sundry Debtor'!I989,""))</f>
        <v/>
      </c>
      <c r="H983" s="34" t="str">
        <f t="shared" si="35"/>
        <v/>
      </c>
      <c r="I983" s="34" t="str">
        <f t="shared" si="36"/>
        <v/>
      </c>
      <c r="J983" s="34"/>
      <c r="K983" s="29" t="str">
        <f>IF('Sundry Debtor'!K989="","",CONCATENATE('Sundry Debtor'!K989," ",'Sundry Debtor'!O989))</f>
        <v/>
      </c>
    </row>
    <row r="984" spans="1:11" x14ac:dyDescent="0.2">
      <c r="A984" s="35" t="str">
        <f>IF('Sundry Debtor'!G990="","",'Sundry Debtor'!G990)</f>
        <v/>
      </c>
      <c r="B984" s="35" t="str">
        <f>IF('Sundry Debtor'!C990="","",IF('Sundry Debtor'!G990&lt;70000,'Sundry Debtor'!C990,""))</f>
        <v/>
      </c>
      <c r="C984" s="34" t="str">
        <f>IF('Sundry Debtor'!C990="","",IF('Sundry Debtor'!G990&gt;69999,'Sundry Debtor'!C990,""))</f>
        <v/>
      </c>
      <c r="D984" s="34" t="str">
        <f>IF('Sundry Debtor'!D990="","",'Sundry Debtor'!D990)</f>
        <v/>
      </c>
      <c r="E984" s="34" t="str">
        <f>IF('Sundry Debtor'!F990="","",'Sundry Debtor'!F990)</f>
        <v/>
      </c>
      <c r="F984" s="98" t="str">
        <f>IF('Sundry Debtor'!I990="","",IF('Sundry Debtor'!J990="D",'Sundry Debtor'!I990,""))</f>
        <v/>
      </c>
      <c r="G984" s="98" t="str">
        <f>IF('Sundry Debtor'!I990="","",IF('Sundry Debtor'!J990="C",'Sundry Debtor'!I990,""))</f>
        <v/>
      </c>
      <c r="H984" s="34" t="str">
        <f t="shared" si="35"/>
        <v/>
      </c>
      <c r="I984" s="34" t="str">
        <f t="shared" si="36"/>
        <v/>
      </c>
      <c r="J984" s="34"/>
      <c r="K984" s="29" t="str">
        <f>IF('Sundry Debtor'!K990="","",CONCATENATE('Sundry Debtor'!K990," ",'Sundry Debtor'!O990))</f>
        <v/>
      </c>
    </row>
    <row r="985" spans="1:11" x14ac:dyDescent="0.2">
      <c r="A985" s="35" t="str">
        <f>IF('Sundry Debtor'!G991="","",'Sundry Debtor'!G991)</f>
        <v/>
      </c>
      <c r="B985" s="35" t="str">
        <f>IF('Sundry Debtor'!C991="","",IF('Sundry Debtor'!G991&lt;70000,'Sundry Debtor'!C991,""))</f>
        <v/>
      </c>
      <c r="C985" s="34" t="str">
        <f>IF('Sundry Debtor'!C991="","",IF('Sundry Debtor'!G991&gt;69999,'Sundry Debtor'!C991,""))</f>
        <v/>
      </c>
      <c r="D985" s="34" t="str">
        <f>IF('Sundry Debtor'!D991="","",'Sundry Debtor'!D991)</f>
        <v/>
      </c>
      <c r="E985" s="34" t="str">
        <f>IF('Sundry Debtor'!F991="","",'Sundry Debtor'!F991)</f>
        <v/>
      </c>
      <c r="F985" s="98" t="str">
        <f>IF('Sundry Debtor'!I991="","",IF('Sundry Debtor'!J991="D",'Sundry Debtor'!I991,""))</f>
        <v/>
      </c>
      <c r="G985" s="98" t="str">
        <f>IF('Sundry Debtor'!I991="","",IF('Sundry Debtor'!J991="C",'Sundry Debtor'!I991,""))</f>
        <v/>
      </c>
      <c r="H985" s="34" t="str">
        <f t="shared" si="35"/>
        <v/>
      </c>
      <c r="I985" s="34" t="str">
        <f t="shared" si="36"/>
        <v/>
      </c>
      <c r="J985" s="34"/>
      <c r="K985" s="29" t="str">
        <f>IF('Sundry Debtor'!K991="","",CONCATENATE('Sundry Debtor'!K991," ",'Sundry Debtor'!O991))</f>
        <v/>
      </c>
    </row>
    <row r="986" spans="1:11" x14ac:dyDescent="0.2">
      <c r="A986" s="35" t="str">
        <f>IF('Sundry Debtor'!G992="","",'Sundry Debtor'!G992)</f>
        <v/>
      </c>
      <c r="B986" s="35" t="str">
        <f>IF('Sundry Debtor'!C992="","",IF('Sundry Debtor'!G992&lt;70000,'Sundry Debtor'!C992,""))</f>
        <v/>
      </c>
      <c r="C986" s="34" t="str">
        <f>IF('Sundry Debtor'!C992="","",IF('Sundry Debtor'!G992&gt;69999,'Sundry Debtor'!C992,""))</f>
        <v/>
      </c>
      <c r="D986" s="34" t="str">
        <f>IF('Sundry Debtor'!D992="","",'Sundry Debtor'!D992)</f>
        <v/>
      </c>
      <c r="E986" s="34" t="str">
        <f>IF('Sundry Debtor'!F992="","",'Sundry Debtor'!F992)</f>
        <v/>
      </c>
      <c r="F986" s="98" t="str">
        <f>IF('Sundry Debtor'!I992="","",IF('Sundry Debtor'!J992="D",'Sundry Debtor'!I992,""))</f>
        <v/>
      </c>
      <c r="G986" s="98" t="str">
        <f>IF('Sundry Debtor'!I992="","",IF('Sundry Debtor'!J992="C",'Sundry Debtor'!I992,""))</f>
        <v/>
      </c>
      <c r="H986" s="34" t="str">
        <f t="shared" ref="H986:H1049" si="37">IF(A986="","",IF(OR(A986=96030,A986=96040),"AN",IF(A986=80061,"VN",IF(LEFT(A986,1)="7","AN",IF(LEFT(A986,1)="8","AN","VN")))))</f>
        <v/>
      </c>
      <c r="I986" s="34" t="str">
        <f t="shared" ref="I986:I1049" si="38">IF(A986="","",1000)</f>
        <v/>
      </c>
      <c r="J986" s="34"/>
      <c r="K986" s="29" t="str">
        <f>IF('Sundry Debtor'!K992="","",CONCATENATE('Sundry Debtor'!K992," ",'Sundry Debtor'!O992))</f>
        <v/>
      </c>
    </row>
    <row r="987" spans="1:11" x14ac:dyDescent="0.2">
      <c r="A987" s="35" t="str">
        <f>IF('Sundry Debtor'!G993="","",'Sundry Debtor'!G993)</f>
        <v/>
      </c>
      <c r="B987" s="35" t="str">
        <f>IF('Sundry Debtor'!C993="","",IF('Sundry Debtor'!G993&lt;70000,'Sundry Debtor'!C993,""))</f>
        <v/>
      </c>
      <c r="C987" s="34" t="str">
        <f>IF('Sundry Debtor'!C993="","",IF('Sundry Debtor'!G993&gt;69999,'Sundry Debtor'!C993,""))</f>
        <v/>
      </c>
      <c r="D987" s="34" t="str">
        <f>IF('Sundry Debtor'!D993="","",'Sundry Debtor'!D993)</f>
        <v/>
      </c>
      <c r="E987" s="34" t="str">
        <f>IF('Sundry Debtor'!F993="","",'Sundry Debtor'!F993)</f>
        <v/>
      </c>
      <c r="F987" s="98" t="str">
        <f>IF('Sundry Debtor'!I993="","",IF('Sundry Debtor'!J993="D",'Sundry Debtor'!I993,""))</f>
        <v/>
      </c>
      <c r="G987" s="98" t="str">
        <f>IF('Sundry Debtor'!I993="","",IF('Sundry Debtor'!J993="C",'Sundry Debtor'!I993,""))</f>
        <v/>
      </c>
      <c r="H987" s="34" t="str">
        <f t="shared" si="37"/>
        <v/>
      </c>
      <c r="I987" s="34" t="str">
        <f t="shared" si="38"/>
        <v/>
      </c>
      <c r="J987" s="34"/>
      <c r="K987" s="29" t="str">
        <f>IF('Sundry Debtor'!K993="","",CONCATENATE('Sundry Debtor'!K993," ",'Sundry Debtor'!O993))</f>
        <v/>
      </c>
    </row>
    <row r="988" spans="1:11" x14ac:dyDescent="0.2">
      <c r="A988" s="35" t="str">
        <f>IF('Sundry Debtor'!G994="","",'Sundry Debtor'!G994)</f>
        <v/>
      </c>
      <c r="B988" s="35" t="str">
        <f>IF('Sundry Debtor'!C994="","",IF('Sundry Debtor'!G994&lt;70000,'Sundry Debtor'!C994,""))</f>
        <v/>
      </c>
      <c r="C988" s="34" t="str">
        <f>IF('Sundry Debtor'!C994="","",IF('Sundry Debtor'!G994&gt;69999,'Sundry Debtor'!C994,""))</f>
        <v/>
      </c>
      <c r="D988" s="34" t="str">
        <f>IF('Sundry Debtor'!D994="","",'Sundry Debtor'!D994)</f>
        <v/>
      </c>
      <c r="E988" s="34" t="str">
        <f>IF('Sundry Debtor'!F994="","",'Sundry Debtor'!F994)</f>
        <v/>
      </c>
      <c r="F988" s="98" t="str">
        <f>IF('Sundry Debtor'!I994="","",IF('Sundry Debtor'!J994="D",'Sundry Debtor'!I994,""))</f>
        <v/>
      </c>
      <c r="G988" s="98" t="str">
        <f>IF('Sundry Debtor'!I994="","",IF('Sundry Debtor'!J994="C",'Sundry Debtor'!I994,""))</f>
        <v/>
      </c>
      <c r="H988" s="34" t="str">
        <f t="shared" si="37"/>
        <v/>
      </c>
      <c r="I988" s="34" t="str">
        <f t="shared" si="38"/>
        <v/>
      </c>
      <c r="J988" s="34"/>
      <c r="K988" s="29" t="str">
        <f>IF('Sundry Debtor'!K994="","",CONCATENATE('Sundry Debtor'!K994," ",'Sundry Debtor'!O994))</f>
        <v/>
      </c>
    </row>
    <row r="989" spans="1:11" x14ac:dyDescent="0.2">
      <c r="A989" s="35" t="str">
        <f>IF('Sundry Debtor'!G995="","",'Sundry Debtor'!G995)</f>
        <v/>
      </c>
      <c r="B989" s="35" t="str">
        <f>IF('Sundry Debtor'!C995="","",IF('Sundry Debtor'!G995&lt;70000,'Sundry Debtor'!C995,""))</f>
        <v/>
      </c>
      <c r="C989" s="34" t="str">
        <f>IF('Sundry Debtor'!C995="","",IF('Sundry Debtor'!G995&gt;69999,'Sundry Debtor'!C995,""))</f>
        <v/>
      </c>
      <c r="D989" s="34" t="str">
        <f>IF('Sundry Debtor'!D995="","",'Sundry Debtor'!D995)</f>
        <v/>
      </c>
      <c r="E989" s="34" t="str">
        <f>IF('Sundry Debtor'!F995="","",'Sundry Debtor'!F995)</f>
        <v/>
      </c>
      <c r="F989" s="98" t="str">
        <f>IF('Sundry Debtor'!I995="","",IF('Sundry Debtor'!J995="D",'Sundry Debtor'!I995,""))</f>
        <v/>
      </c>
      <c r="G989" s="98" t="str">
        <f>IF('Sundry Debtor'!I995="","",IF('Sundry Debtor'!J995="C",'Sundry Debtor'!I995,""))</f>
        <v/>
      </c>
      <c r="H989" s="34" t="str">
        <f t="shared" si="37"/>
        <v/>
      </c>
      <c r="I989" s="34" t="str">
        <f t="shared" si="38"/>
        <v/>
      </c>
      <c r="J989" s="34"/>
      <c r="K989" s="29" t="str">
        <f>IF('Sundry Debtor'!K995="","",CONCATENATE('Sundry Debtor'!K995," ",'Sundry Debtor'!O995))</f>
        <v/>
      </c>
    </row>
    <row r="990" spans="1:11" x14ac:dyDescent="0.2">
      <c r="A990" s="35" t="str">
        <f>IF('Sundry Debtor'!G996="","",'Sundry Debtor'!G996)</f>
        <v/>
      </c>
      <c r="B990" s="35" t="str">
        <f>IF('Sundry Debtor'!C996="","",IF('Sundry Debtor'!G996&lt;70000,'Sundry Debtor'!C996,""))</f>
        <v/>
      </c>
      <c r="C990" s="34" t="str">
        <f>IF('Sundry Debtor'!C996="","",IF('Sundry Debtor'!G996&gt;69999,'Sundry Debtor'!C996,""))</f>
        <v/>
      </c>
      <c r="D990" s="34" t="str">
        <f>IF('Sundry Debtor'!D996="","",'Sundry Debtor'!D996)</f>
        <v/>
      </c>
      <c r="E990" s="34" t="str">
        <f>IF('Sundry Debtor'!F996="","",'Sundry Debtor'!F996)</f>
        <v/>
      </c>
      <c r="F990" s="98" t="str">
        <f>IF('Sundry Debtor'!I996="","",IF('Sundry Debtor'!J996="D",'Sundry Debtor'!I996,""))</f>
        <v/>
      </c>
      <c r="G990" s="98" t="str">
        <f>IF('Sundry Debtor'!I996="","",IF('Sundry Debtor'!J996="C",'Sundry Debtor'!I996,""))</f>
        <v/>
      </c>
      <c r="H990" s="34" t="str">
        <f t="shared" si="37"/>
        <v/>
      </c>
      <c r="I990" s="34" t="str">
        <f t="shared" si="38"/>
        <v/>
      </c>
      <c r="J990" s="34"/>
      <c r="K990" s="29" t="str">
        <f>IF('Sundry Debtor'!K996="","",CONCATENATE('Sundry Debtor'!K996," ",'Sundry Debtor'!O996))</f>
        <v/>
      </c>
    </row>
    <row r="991" spans="1:11" x14ac:dyDescent="0.2">
      <c r="A991" s="35" t="str">
        <f>IF('Sundry Debtor'!G997="","",'Sundry Debtor'!G997)</f>
        <v/>
      </c>
      <c r="B991" s="35" t="str">
        <f>IF('Sundry Debtor'!C997="","",IF('Sundry Debtor'!G997&lt;70000,'Sundry Debtor'!C997,""))</f>
        <v/>
      </c>
      <c r="C991" s="34" t="str">
        <f>IF('Sundry Debtor'!C997="","",IF('Sundry Debtor'!G997&gt;69999,'Sundry Debtor'!C997,""))</f>
        <v/>
      </c>
      <c r="D991" s="34" t="str">
        <f>IF('Sundry Debtor'!D997="","",'Sundry Debtor'!D997)</f>
        <v/>
      </c>
      <c r="E991" s="34" t="str">
        <f>IF('Sundry Debtor'!F997="","",'Sundry Debtor'!F997)</f>
        <v/>
      </c>
      <c r="F991" s="98" t="str">
        <f>IF('Sundry Debtor'!I997="","",IF('Sundry Debtor'!J997="D",'Sundry Debtor'!I997,""))</f>
        <v/>
      </c>
      <c r="G991" s="98" t="str">
        <f>IF('Sundry Debtor'!I997="","",IF('Sundry Debtor'!J997="C",'Sundry Debtor'!I997,""))</f>
        <v/>
      </c>
      <c r="H991" s="34" t="str">
        <f t="shared" si="37"/>
        <v/>
      </c>
      <c r="I991" s="34" t="str">
        <f t="shared" si="38"/>
        <v/>
      </c>
      <c r="J991" s="34"/>
      <c r="K991" s="29" t="str">
        <f>IF('Sundry Debtor'!K997="","",CONCATENATE('Sundry Debtor'!K997," ",'Sundry Debtor'!O997))</f>
        <v/>
      </c>
    </row>
    <row r="992" spans="1:11" x14ac:dyDescent="0.2">
      <c r="A992" s="35" t="str">
        <f>IF('Sundry Debtor'!G998="","",'Sundry Debtor'!G998)</f>
        <v/>
      </c>
      <c r="B992" s="35" t="str">
        <f>IF('Sundry Debtor'!C998="","",IF('Sundry Debtor'!G998&lt;70000,'Sundry Debtor'!C998,""))</f>
        <v/>
      </c>
      <c r="C992" s="34" t="str">
        <f>IF('Sundry Debtor'!C998="","",IF('Sundry Debtor'!G998&gt;69999,'Sundry Debtor'!C998,""))</f>
        <v/>
      </c>
      <c r="D992" s="34" t="str">
        <f>IF('Sundry Debtor'!D998="","",'Sundry Debtor'!D998)</f>
        <v/>
      </c>
      <c r="E992" s="34" t="str">
        <f>IF('Sundry Debtor'!F998="","",'Sundry Debtor'!F998)</f>
        <v/>
      </c>
      <c r="F992" s="98" t="str">
        <f>IF('Sundry Debtor'!I998="","",IF('Sundry Debtor'!J998="D",'Sundry Debtor'!I998,""))</f>
        <v/>
      </c>
      <c r="G992" s="98" t="str">
        <f>IF('Sundry Debtor'!I998="","",IF('Sundry Debtor'!J998="C",'Sundry Debtor'!I998,""))</f>
        <v/>
      </c>
      <c r="H992" s="34" t="str">
        <f t="shared" si="37"/>
        <v/>
      </c>
      <c r="I992" s="34" t="str">
        <f t="shared" si="38"/>
        <v/>
      </c>
      <c r="J992" s="34"/>
      <c r="K992" s="29" t="str">
        <f>IF('Sundry Debtor'!K998="","",CONCATENATE('Sundry Debtor'!K998," ",'Sundry Debtor'!O998))</f>
        <v/>
      </c>
    </row>
    <row r="993" spans="1:11" x14ac:dyDescent="0.2">
      <c r="A993" s="35" t="str">
        <f>IF('Sundry Debtor'!G999="","",'Sundry Debtor'!G999)</f>
        <v/>
      </c>
      <c r="B993" s="35" t="str">
        <f>IF('Sundry Debtor'!C999="","",IF('Sundry Debtor'!G999&lt;70000,'Sundry Debtor'!C999,""))</f>
        <v/>
      </c>
      <c r="C993" s="34" t="str">
        <f>IF('Sundry Debtor'!C999="","",IF('Sundry Debtor'!G999&gt;69999,'Sundry Debtor'!C999,""))</f>
        <v/>
      </c>
      <c r="D993" s="34" t="str">
        <f>IF('Sundry Debtor'!D999="","",'Sundry Debtor'!D999)</f>
        <v/>
      </c>
      <c r="E993" s="34" t="str">
        <f>IF('Sundry Debtor'!F999="","",'Sundry Debtor'!F999)</f>
        <v/>
      </c>
      <c r="F993" s="98" t="str">
        <f>IF('Sundry Debtor'!I999="","",IF('Sundry Debtor'!J999="D",'Sundry Debtor'!I999,""))</f>
        <v/>
      </c>
      <c r="G993" s="98" t="str">
        <f>IF('Sundry Debtor'!I999="","",IF('Sundry Debtor'!J999="C",'Sundry Debtor'!I999,""))</f>
        <v/>
      </c>
      <c r="H993" s="34" t="str">
        <f t="shared" si="37"/>
        <v/>
      </c>
      <c r="I993" s="34" t="str">
        <f t="shared" si="38"/>
        <v/>
      </c>
      <c r="J993" s="34"/>
      <c r="K993" s="29" t="str">
        <f>IF('Sundry Debtor'!K999="","",CONCATENATE('Sundry Debtor'!K999," ",'Sundry Debtor'!O999))</f>
        <v/>
      </c>
    </row>
    <row r="994" spans="1:11" x14ac:dyDescent="0.2">
      <c r="A994" s="35" t="str">
        <f>IF('Sundry Debtor'!G1000="","",'Sundry Debtor'!G1000)</f>
        <v/>
      </c>
      <c r="B994" s="35" t="str">
        <f>IF('Sundry Debtor'!C1000="","",IF('Sundry Debtor'!G1000&lt;70000,'Sundry Debtor'!C1000,""))</f>
        <v/>
      </c>
      <c r="C994" s="34" t="str">
        <f>IF('Sundry Debtor'!C1000="","",IF('Sundry Debtor'!G1000&gt;69999,'Sundry Debtor'!C1000,""))</f>
        <v/>
      </c>
      <c r="D994" s="34" t="str">
        <f>IF('Sundry Debtor'!D1000="","",'Sundry Debtor'!D1000)</f>
        <v/>
      </c>
      <c r="E994" s="34" t="str">
        <f>IF('Sundry Debtor'!F1000="","",'Sundry Debtor'!F1000)</f>
        <v/>
      </c>
      <c r="F994" s="98" t="str">
        <f>IF('Sundry Debtor'!I1000="","",IF('Sundry Debtor'!J1000="D",'Sundry Debtor'!I1000,""))</f>
        <v/>
      </c>
      <c r="G994" s="98" t="str">
        <f>IF('Sundry Debtor'!I1000="","",IF('Sundry Debtor'!J1000="C",'Sundry Debtor'!I1000,""))</f>
        <v/>
      </c>
      <c r="H994" s="34" t="str">
        <f t="shared" si="37"/>
        <v/>
      </c>
      <c r="I994" s="34" t="str">
        <f t="shared" si="38"/>
        <v/>
      </c>
      <c r="J994" s="34"/>
      <c r="K994" s="29" t="str">
        <f>IF('Sundry Debtor'!K1000="","",CONCATENATE('Sundry Debtor'!K1000," ",'Sundry Debtor'!O1000))</f>
        <v/>
      </c>
    </row>
    <row r="995" spans="1:11" x14ac:dyDescent="0.2">
      <c r="A995" s="35" t="str">
        <f>IF('Sundry Debtor'!G1001="","",'Sundry Debtor'!G1001)</f>
        <v/>
      </c>
      <c r="B995" s="35" t="str">
        <f>IF('Sundry Debtor'!C1001="","",IF('Sundry Debtor'!G1001&lt;70000,'Sundry Debtor'!C1001,""))</f>
        <v/>
      </c>
      <c r="C995" s="34" t="str">
        <f>IF('Sundry Debtor'!C1001="","",IF('Sundry Debtor'!G1001&gt;69999,'Sundry Debtor'!C1001,""))</f>
        <v/>
      </c>
      <c r="D995" s="34" t="str">
        <f>IF('Sundry Debtor'!D1001="","",'Sundry Debtor'!D1001)</f>
        <v/>
      </c>
      <c r="E995" s="34" t="str">
        <f>IF('Sundry Debtor'!F1001="","",'Sundry Debtor'!F1001)</f>
        <v/>
      </c>
      <c r="F995" s="98" t="str">
        <f>IF('Sundry Debtor'!I1001="","",IF('Sundry Debtor'!J1001="D",'Sundry Debtor'!I1001,""))</f>
        <v/>
      </c>
      <c r="G995" s="98" t="str">
        <f>IF('Sundry Debtor'!I1001="","",IF('Sundry Debtor'!J1001="C",'Sundry Debtor'!I1001,""))</f>
        <v/>
      </c>
      <c r="H995" s="34" t="str">
        <f t="shared" si="37"/>
        <v/>
      </c>
      <c r="I995" s="34" t="str">
        <f t="shared" si="38"/>
        <v/>
      </c>
      <c r="J995" s="34"/>
      <c r="K995" s="29" t="str">
        <f>IF('Sundry Debtor'!K1001="","",CONCATENATE('Sundry Debtor'!K1001," ",'Sundry Debtor'!O1001))</f>
        <v/>
      </c>
    </row>
    <row r="996" spans="1:11" x14ac:dyDescent="0.2">
      <c r="A996" s="35" t="str">
        <f>IF('Sundry Debtor'!G1002="","",'Sundry Debtor'!G1002)</f>
        <v/>
      </c>
      <c r="B996" s="35" t="str">
        <f>IF('Sundry Debtor'!C1002="","",IF('Sundry Debtor'!G1002&lt;70000,'Sundry Debtor'!C1002,""))</f>
        <v/>
      </c>
      <c r="C996" s="34" t="str">
        <f>IF('Sundry Debtor'!C1002="","",IF('Sundry Debtor'!G1002&gt;69999,'Sundry Debtor'!C1002,""))</f>
        <v/>
      </c>
      <c r="D996" s="34" t="str">
        <f>IF('Sundry Debtor'!D1002="","",'Sundry Debtor'!D1002)</f>
        <v/>
      </c>
      <c r="E996" s="34" t="str">
        <f>IF('Sundry Debtor'!F1002="","",'Sundry Debtor'!F1002)</f>
        <v/>
      </c>
      <c r="F996" s="98" t="str">
        <f>IF('Sundry Debtor'!I1002="","",IF('Sundry Debtor'!J1002="D",'Sundry Debtor'!I1002,""))</f>
        <v/>
      </c>
      <c r="G996" s="98" t="str">
        <f>IF('Sundry Debtor'!I1002="","",IF('Sundry Debtor'!J1002="C",'Sundry Debtor'!I1002,""))</f>
        <v/>
      </c>
      <c r="H996" s="34" t="str">
        <f t="shared" si="37"/>
        <v/>
      </c>
      <c r="I996" s="34" t="str">
        <f t="shared" si="38"/>
        <v/>
      </c>
      <c r="J996" s="34"/>
      <c r="K996" s="29" t="str">
        <f>IF('Sundry Debtor'!K1002="","",CONCATENATE('Sundry Debtor'!K1002," ",'Sundry Debtor'!O1002))</f>
        <v/>
      </c>
    </row>
    <row r="997" spans="1:11" x14ac:dyDescent="0.2">
      <c r="A997" s="35" t="str">
        <f>IF('Sundry Debtor'!G1003="","",'Sundry Debtor'!G1003)</f>
        <v/>
      </c>
      <c r="B997" s="35" t="str">
        <f>IF('Sundry Debtor'!C1003="","",IF('Sundry Debtor'!G1003&lt;70000,'Sundry Debtor'!C1003,""))</f>
        <v/>
      </c>
      <c r="C997" s="34" t="str">
        <f>IF('Sundry Debtor'!C1003="","",IF('Sundry Debtor'!G1003&gt;69999,'Sundry Debtor'!C1003,""))</f>
        <v/>
      </c>
      <c r="D997" s="34" t="str">
        <f>IF('Sundry Debtor'!D1003="","",'Sundry Debtor'!D1003)</f>
        <v/>
      </c>
      <c r="E997" s="34" t="str">
        <f>IF('Sundry Debtor'!F1003="","",'Sundry Debtor'!F1003)</f>
        <v/>
      </c>
      <c r="F997" s="98" t="str">
        <f>IF('Sundry Debtor'!I1003="","",IF('Sundry Debtor'!J1003="D",'Sundry Debtor'!I1003,""))</f>
        <v/>
      </c>
      <c r="G997" s="98" t="str">
        <f>IF('Sundry Debtor'!I1003="","",IF('Sundry Debtor'!J1003="C",'Sundry Debtor'!I1003,""))</f>
        <v/>
      </c>
      <c r="H997" s="34" t="str">
        <f t="shared" si="37"/>
        <v/>
      </c>
      <c r="I997" s="34" t="str">
        <f t="shared" si="38"/>
        <v/>
      </c>
      <c r="J997" s="34"/>
      <c r="K997" s="29" t="str">
        <f>IF('Sundry Debtor'!K1003="","",CONCATENATE('Sundry Debtor'!K1003," ",'Sundry Debtor'!O1003))</f>
        <v/>
      </c>
    </row>
    <row r="998" spans="1:11" x14ac:dyDescent="0.2">
      <c r="A998" s="35" t="str">
        <f>IF('Sundry Debtor'!G1004="","",'Sundry Debtor'!G1004)</f>
        <v/>
      </c>
      <c r="B998" s="35" t="str">
        <f>IF('Sundry Debtor'!C1004="","",IF('Sundry Debtor'!G1004&lt;70000,'Sundry Debtor'!C1004,""))</f>
        <v/>
      </c>
      <c r="C998" s="34" t="str">
        <f>IF('Sundry Debtor'!C1004="","",IF('Sundry Debtor'!G1004&gt;69999,'Sundry Debtor'!C1004,""))</f>
        <v/>
      </c>
      <c r="D998" s="34" t="str">
        <f>IF('Sundry Debtor'!D1004="","",'Sundry Debtor'!D1004)</f>
        <v/>
      </c>
      <c r="E998" s="34" t="str">
        <f>IF('Sundry Debtor'!F1004="","",'Sundry Debtor'!F1004)</f>
        <v/>
      </c>
      <c r="F998" s="98" t="str">
        <f>IF('Sundry Debtor'!I1004="","",IF('Sundry Debtor'!J1004="D",'Sundry Debtor'!I1004,""))</f>
        <v/>
      </c>
      <c r="G998" s="98" t="str">
        <f>IF('Sundry Debtor'!I1004="","",IF('Sundry Debtor'!J1004="C",'Sundry Debtor'!I1004,""))</f>
        <v/>
      </c>
      <c r="H998" s="34" t="str">
        <f t="shared" si="37"/>
        <v/>
      </c>
      <c r="I998" s="34" t="str">
        <f t="shared" si="38"/>
        <v/>
      </c>
      <c r="J998" s="34"/>
      <c r="K998" s="29" t="str">
        <f>IF('Sundry Debtor'!K1004="","",CONCATENATE('Sundry Debtor'!K1004," ",'Sundry Debtor'!O1004))</f>
        <v/>
      </c>
    </row>
    <row r="999" spans="1:11" x14ac:dyDescent="0.2">
      <c r="A999" s="35" t="str">
        <f>IF('Sundry Debtor'!G1005="","",'Sundry Debtor'!G1005)</f>
        <v/>
      </c>
      <c r="B999" s="35" t="str">
        <f>IF('Sundry Debtor'!C1005="","",IF('Sundry Debtor'!G1005&lt;70000,'Sundry Debtor'!C1005,""))</f>
        <v/>
      </c>
      <c r="C999" s="34" t="str">
        <f>IF('Sundry Debtor'!C1005="","",IF('Sundry Debtor'!G1005&gt;69999,'Sundry Debtor'!C1005,""))</f>
        <v/>
      </c>
      <c r="D999" s="34" t="str">
        <f>IF('Sundry Debtor'!D1005="","",'Sundry Debtor'!D1005)</f>
        <v/>
      </c>
      <c r="E999" s="34" t="str">
        <f>IF('Sundry Debtor'!F1005="","",'Sundry Debtor'!F1005)</f>
        <v/>
      </c>
      <c r="F999" s="98" t="str">
        <f>IF('Sundry Debtor'!I1005="","",IF('Sundry Debtor'!J1005="D",'Sundry Debtor'!I1005,""))</f>
        <v/>
      </c>
      <c r="G999" s="98" t="str">
        <f>IF('Sundry Debtor'!I1005="","",IF('Sundry Debtor'!J1005="C",'Sundry Debtor'!I1005,""))</f>
        <v/>
      </c>
      <c r="H999" s="34" t="str">
        <f t="shared" si="37"/>
        <v/>
      </c>
      <c r="I999" s="34" t="str">
        <f t="shared" si="38"/>
        <v/>
      </c>
      <c r="J999" s="34"/>
      <c r="K999" s="29" t="str">
        <f>IF('Sundry Debtor'!K1005="","",CONCATENATE('Sundry Debtor'!K1005," ",'Sundry Debtor'!O1005))</f>
        <v/>
      </c>
    </row>
    <row r="1000" spans="1:11" x14ac:dyDescent="0.2">
      <c r="A1000" s="35" t="str">
        <f>IF('Sundry Debtor'!G1006="","",'Sundry Debtor'!G1006)</f>
        <v/>
      </c>
      <c r="B1000" s="35" t="str">
        <f>IF('Sundry Debtor'!C1006="","",IF('Sundry Debtor'!G1006&lt;70000,'Sundry Debtor'!C1006,""))</f>
        <v/>
      </c>
      <c r="C1000" s="34" t="str">
        <f>IF('Sundry Debtor'!C1006="","",IF('Sundry Debtor'!G1006&gt;69999,'Sundry Debtor'!C1006,""))</f>
        <v/>
      </c>
      <c r="D1000" s="34" t="str">
        <f>IF('Sundry Debtor'!D1006="","",'Sundry Debtor'!D1006)</f>
        <v/>
      </c>
      <c r="E1000" s="34" t="str">
        <f>IF('Sundry Debtor'!F1006="","",'Sundry Debtor'!F1006)</f>
        <v/>
      </c>
      <c r="F1000" s="98" t="str">
        <f>IF('Sundry Debtor'!I1006="","",IF('Sundry Debtor'!J1006="D",'Sundry Debtor'!I1006,""))</f>
        <v/>
      </c>
      <c r="G1000" s="98" t="str">
        <f>IF('Sundry Debtor'!I1006="","",IF('Sundry Debtor'!J1006="C",'Sundry Debtor'!I1006,""))</f>
        <v/>
      </c>
      <c r="H1000" s="34" t="str">
        <f t="shared" si="37"/>
        <v/>
      </c>
      <c r="I1000" s="34" t="str">
        <f t="shared" si="38"/>
        <v/>
      </c>
      <c r="J1000" s="34"/>
      <c r="K1000" s="29" t="str">
        <f>IF('Sundry Debtor'!K1006="","",CONCATENATE('Sundry Debtor'!K1006," ",'Sundry Debtor'!O1006))</f>
        <v/>
      </c>
    </row>
    <row r="1001" spans="1:11" x14ac:dyDescent="0.2">
      <c r="A1001" s="35" t="str">
        <f>IF('Sundry Debtor'!G1007="","",'Sundry Debtor'!G1007)</f>
        <v/>
      </c>
      <c r="B1001" s="35" t="str">
        <f>IF('Sundry Debtor'!C1007="","",IF('Sundry Debtor'!G1007&lt;70000,'Sundry Debtor'!C1007,""))</f>
        <v/>
      </c>
      <c r="C1001" s="34" t="str">
        <f>IF('Sundry Debtor'!C1007="","",IF('Sundry Debtor'!G1007&gt;69999,'Sundry Debtor'!C1007,""))</f>
        <v/>
      </c>
      <c r="D1001" s="34" t="str">
        <f>IF('Sundry Debtor'!D1007="","",'Sundry Debtor'!D1007)</f>
        <v/>
      </c>
      <c r="E1001" s="34" t="str">
        <f>IF('Sundry Debtor'!F1007="","",'Sundry Debtor'!F1007)</f>
        <v/>
      </c>
      <c r="F1001" s="98" t="str">
        <f>IF('Sundry Debtor'!I1007="","",IF('Sundry Debtor'!J1007="D",'Sundry Debtor'!I1007,""))</f>
        <v/>
      </c>
      <c r="G1001" s="98" t="str">
        <f>IF('Sundry Debtor'!I1007="","",IF('Sundry Debtor'!J1007="C",'Sundry Debtor'!I1007,""))</f>
        <v/>
      </c>
      <c r="H1001" s="34" t="str">
        <f t="shared" si="37"/>
        <v/>
      </c>
      <c r="I1001" s="34" t="str">
        <f t="shared" si="38"/>
        <v/>
      </c>
      <c r="J1001" s="34"/>
      <c r="K1001" s="29" t="str">
        <f>IF('Sundry Debtor'!K1007="","",CONCATENATE('Sundry Debtor'!K1007," ",'Sundry Debtor'!O1007))</f>
        <v/>
      </c>
    </row>
    <row r="1002" spans="1:11" x14ac:dyDescent="0.2">
      <c r="A1002" s="35" t="str">
        <f>IF('Sundry Debtor'!G1008="","",'Sundry Debtor'!G1008)</f>
        <v/>
      </c>
      <c r="B1002" s="35" t="str">
        <f>IF('Sundry Debtor'!C1008="","",IF('Sundry Debtor'!G1008&lt;70000,'Sundry Debtor'!C1008,""))</f>
        <v/>
      </c>
      <c r="C1002" s="34" t="str">
        <f>IF('Sundry Debtor'!C1008="","",IF('Sundry Debtor'!G1008&gt;69999,'Sundry Debtor'!C1008,""))</f>
        <v/>
      </c>
      <c r="D1002" s="34" t="str">
        <f>IF('Sundry Debtor'!D1008="","",'Sundry Debtor'!D1008)</f>
        <v/>
      </c>
      <c r="E1002" s="34" t="str">
        <f>IF('Sundry Debtor'!F1008="","",'Sundry Debtor'!F1008)</f>
        <v/>
      </c>
      <c r="F1002" s="98" t="str">
        <f>IF('Sundry Debtor'!I1008="","",IF('Sundry Debtor'!J1008="D",'Sundry Debtor'!I1008,""))</f>
        <v/>
      </c>
      <c r="G1002" s="98" t="str">
        <f>IF('Sundry Debtor'!I1008="","",IF('Sundry Debtor'!J1008="C",'Sundry Debtor'!I1008,""))</f>
        <v/>
      </c>
      <c r="H1002" s="34" t="str">
        <f t="shared" si="37"/>
        <v/>
      </c>
      <c r="I1002" s="34" t="str">
        <f t="shared" si="38"/>
        <v/>
      </c>
      <c r="J1002" s="34"/>
      <c r="K1002" s="29" t="str">
        <f>IF('Sundry Debtor'!K1008="","",CONCATENATE('Sundry Debtor'!K1008," ",'Sundry Debtor'!O1008))</f>
        <v/>
      </c>
    </row>
    <row r="1003" spans="1:11" x14ac:dyDescent="0.2">
      <c r="A1003" s="35" t="str">
        <f>IF('Sundry Debtor'!G1009="","",'Sundry Debtor'!G1009)</f>
        <v/>
      </c>
      <c r="B1003" s="35" t="str">
        <f>IF('Sundry Debtor'!C1009="","",IF('Sundry Debtor'!G1009&lt;70000,'Sundry Debtor'!C1009,""))</f>
        <v/>
      </c>
      <c r="C1003" s="34" t="str">
        <f>IF('Sundry Debtor'!C1009="","",IF('Sundry Debtor'!G1009&gt;69999,'Sundry Debtor'!C1009,""))</f>
        <v/>
      </c>
      <c r="D1003" s="34" t="str">
        <f>IF('Sundry Debtor'!D1009="","",'Sundry Debtor'!D1009)</f>
        <v/>
      </c>
      <c r="E1003" s="34" t="str">
        <f>IF('Sundry Debtor'!F1009="","",'Sundry Debtor'!F1009)</f>
        <v/>
      </c>
      <c r="F1003" s="98" t="str">
        <f>IF('Sundry Debtor'!I1009="","",IF('Sundry Debtor'!J1009="D",'Sundry Debtor'!I1009,""))</f>
        <v/>
      </c>
      <c r="G1003" s="98" t="str">
        <f>IF('Sundry Debtor'!I1009="","",IF('Sundry Debtor'!J1009="C",'Sundry Debtor'!I1009,""))</f>
        <v/>
      </c>
      <c r="H1003" s="34" t="str">
        <f t="shared" si="37"/>
        <v/>
      </c>
      <c r="I1003" s="34" t="str">
        <f t="shared" si="38"/>
        <v/>
      </c>
      <c r="J1003" s="34"/>
      <c r="K1003" s="29" t="str">
        <f>IF('Sundry Debtor'!K1009="","",CONCATENATE('Sundry Debtor'!K1009," ",'Sundry Debtor'!O1009))</f>
        <v/>
      </c>
    </row>
    <row r="1004" spans="1:11" x14ac:dyDescent="0.2">
      <c r="A1004" s="35" t="str">
        <f>IF('Sundry Debtor'!G1010="","",'Sundry Debtor'!G1010)</f>
        <v/>
      </c>
      <c r="B1004" s="35" t="str">
        <f>IF('Sundry Debtor'!C1010="","",IF('Sundry Debtor'!G1010&lt;70000,'Sundry Debtor'!C1010,""))</f>
        <v/>
      </c>
      <c r="C1004" s="34" t="str">
        <f>IF('Sundry Debtor'!C1010="","",IF('Sundry Debtor'!G1010&gt;69999,'Sundry Debtor'!C1010,""))</f>
        <v/>
      </c>
      <c r="D1004" s="34" t="str">
        <f>IF('Sundry Debtor'!D1010="","",'Sundry Debtor'!D1010)</f>
        <v/>
      </c>
      <c r="E1004" s="34" t="str">
        <f>IF('Sundry Debtor'!F1010="","",'Sundry Debtor'!F1010)</f>
        <v/>
      </c>
      <c r="F1004" s="98" t="str">
        <f>IF('Sundry Debtor'!I1010="","",IF('Sundry Debtor'!J1010="D",'Sundry Debtor'!I1010,""))</f>
        <v/>
      </c>
      <c r="G1004" s="98" t="str">
        <f>IF('Sundry Debtor'!I1010="","",IF('Sundry Debtor'!J1010="C",'Sundry Debtor'!I1010,""))</f>
        <v/>
      </c>
      <c r="H1004" s="34" t="str">
        <f t="shared" si="37"/>
        <v/>
      </c>
      <c r="I1004" s="34" t="str">
        <f t="shared" si="38"/>
        <v/>
      </c>
      <c r="J1004" s="34"/>
      <c r="K1004" s="29" t="str">
        <f>IF('Sundry Debtor'!K1010="","",CONCATENATE('Sundry Debtor'!K1010," ",'Sundry Debtor'!O1010))</f>
        <v/>
      </c>
    </row>
    <row r="1005" spans="1:11" x14ac:dyDescent="0.2">
      <c r="A1005" s="35" t="str">
        <f>IF('Sundry Debtor'!G1011="","",'Sundry Debtor'!G1011)</f>
        <v/>
      </c>
      <c r="B1005" s="35" t="str">
        <f>IF('Sundry Debtor'!C1011="","",IF('Sundry Debtor'!G1011&lt;70000,'Sundry Debtor'!C1011,""))</f>
        <v/>
      </c>
      <c r="C1005" s="34" t="str">
        <f>IF('Sundry Debtor'!C1011="","",IF('Sundry Debtor'!G1011&gt;69999,'Sundry Debtor'!C1011,""))</f>
        <v/>
      </c>
      <c r="D1005" s="34" t="str">
        <f>IF('Sundry Debtor'!D1011="","",'Sundry Debtor'!D1011)</f>
        <v/>
      </c>
      <c r="E1005" s="34" t="str">
        <f>IF('Sundry Debtor'!F1011="","",'Sundry Debtor'!F1011)</f>
        <v/>
      </c>
      <c r="F1005" s="98" t="str">
        <f>IF('Sundry Debtor'!I1011="","",IF('Sundry Debtor'!J1011="D",'Sundry Debtor'!I1011,""))</f>
        <v/>
      </c>
      <c r="G1005" s="98" t="str">
        <f>IF('Sundry Debtor'!I1011="","",IF('Sundry Debtor'!J1011="C",'Sundry Debtor'!I1011,""))</f>
        <v/>
      </c>
      <c r="H1005" s="34" t="str">
        <f t="shared" si="37"/>
        <v/>
      </c>
      <c r="I1005" s="34" t="str">
        <f t="shared" si="38"/>
        <v/>
      </c>
      <c r="J1005" s="34"/>
      <c r="K1005" s="29" t="str">
        <f>IF('Sundry Debtor'!K1011="","",CONCATENATE('Sundry Debtor'!K1011," ",'Sundry Debtor'!O1011))</f>
        <v/>
      </c>
    </row>
    <row r="1006" spans="1:11" x14ac:dyDescent="0.2">
      <c r="A1006" s="35" t="str">
        <f>IF('Sundry Debtor'!G1012="","",'Sundry Debtor'!G1012)</f>
        <v/>
      </c>
      <c r="B1006" s="35" t="str">
        <f>IF('Sundry Debtor'!C1012="","",IF('Sundry Debtor'!G1012&lt;70000,'Sundry Debtor'!C1012,""))</f>
        <v/>
      </c>
      <c r="C1006" s="34" t="str">
        <f>IF('Sundry Debtor'!C1012="","",IF('Sundry Debtor'!G1012&gt;69999,'Sundry Debtor'!C1012,""))</f>
        <v/>
      </c>
      <c r="D1006" s="34" t="str">
        <f>IF('Sundry Debtor'!D1012="","",'Sundry Debtor'!D1012)</f>
        <v/>
      </c>
      <c r="E1006" s="34" t="str">
        <f>IF('Sundry Debtor'!F1012="","",'Sundry Debtor'!F1012)</f>
        <v/>
      </c>
      <c r="F1006" s="98" t="str">
        <f>IF('Sundry Debtor'!I1012="","",IF('Sundry Debtor'!J1012="D",'Sundry Debtor'!I1012,""))</f>
        <v/>
      </c>
      <c r="G1006" s="98" t="str">
        <f>IF('Sundry Debtor'!I1012="","",IF('Sundry Debtor'!J1012="C",'Sundry Debtor'!I1012,""))</f>
        <v/>
      </c>
      <c r="H1006" s="34" t="str">
        <f t="shared" si="37"/>
        <v/>
      </c>
      <c r="I1006" s="34" t="str">
        <f t="shared" si="38"/>
        <v/>
      </c>
      <c r="J1006" s="34"/>
      <c r="K1006" s="29" t="str">
        <f>IF('Sundry Debtor'!K1012="","",CONCATENATE('Sundry Debtor'!K1012," ",'Sundry Debtor'!O1012))</f>
        <v/>
      </c>
    </row>
    <row r="1007" spans="1:11" x14ac:dyDescent="0.2">
      <c r="A1007" s="35" t="str">
        <f>IF('Sundry Debtor'!G1013="","",'Sundry Debtor'!G1013)</f>
        <v/>
      </c>
      <c r="B1007" s="35" t="str">
        <f>IF('Sundry Debtor'!C1013="","",IF('Sundry Debtor'!G1013&lt;70000,'Sundry Debtor'!C1013,""))</f>
        <v/>
      </c>
      <c r="C1007" s="34" t="str">
        <f>IF('Sundry Debtor'!C1013="","",IF('Sundry Debtor'!G1013&gt;69999,'Sundry Debtor'!C1013,""))</f>
        <v/>
      </c>
      <c r="D1007" s="34" t="str">
        <f>IF('Sundry Debtor'!D1013="","",'Sundry Debtor'!D1013)</f>
        <v/>
      </c>
      <c r="E1007" s="34" t="str">
        <f>IF('Sundry Debtor'!F1013="","",'Sundry Debtor'!F1013)</f>
        <v/>
      </c>
      <c r="F1007" s="98" t="str">
        <f>IF('Sundry Debtor'!I1013="","",IF('Sundry Debtor'!J1013="D",'Sundry Debtor'!I1013,""))</f>
        <v/>
      </c>
      <c r="G1007" s="98" t="str">
        <f>IF('Sundry Debtor'!I1013="","",IF('Sundry Debtor'!J1013="C",'Sundry Debtor'!I1013,""))</f>
        <v/>
      </c>
      <c r="H1007" s="34" t="str">
        <f t="shared" si="37"/>
        <v/>
      </c>
      <c r="I1007" s="34" t="str">
        <f t="shared" si="38"/>
        <v/>
      </c>
      <c r="J1007" s="34"/>
      <c r="K1007" s="29" t="str">
        <f>IF('Sundry Debtor'!K1013="","",CONCATENATE('Sundry Debtor'!K1013," ",'Sundry Debtor'!O1013))</f>
        <v/>
      </c>
    </row>
    <row r="1008" spans="1:11" x14ac:dyDescent="0.2">
      <c r="A1008" s="35" t="str">
        <f>IF('Sundry Debtor'!G1014="","",'Sundry Debtor'!G1014)</f>
        <v/>
      </c>
      <c r="B1008" s="35" t="str">
        <f>IF('Sundry Debtor'!C1014="","",IF('Sundry Debtor'!G1014&lt;70000,'Sundry Debtor'!C1014,""))</f>
        <v/>
      </c>
      <c r="C1008" s="34" t="str">
        <f>IF('Sundry Debtor'!C1014="","",IF('Sundry Debtor'!G1014&gt;69999,'Sundry Debtor'!C1014,""))</f>
        <v/>
      </c>
      <c r="D1008" s="34" t="str">
        <f>IF('Sundry Debtor'!D1014="","",'Sundry Debtor'!D1014)</f>
        <v/>
      </c>
      <c r="E1008" s="34" t="str">
        <f>IF('Sundry Debtor'!F1014="","",'Sundry Debtor'!F1014)</f>
        <v/>
      </c>
      <c r="F1008" s="98" t="str">
        <f>IF('Sundry Debtor'!I1014="","",IF('Sundry Debtor'!J1014="D",'Sundry Debtor'!I1014,""))</f>
        <v/>
      </c>
      <c r="G1008" s="98" t="str">
        <f>IF('Sundry Debtor'!I1014="","",IF('Sundry Debtor'!J1014="C",'Sundry Debtor'!I1014,""))</f>
        <v/>
      </c>
      <c r="H1008" s="34" t="str">
        <f t="shared" si="37"/>
        <v/>
      </c>
      <c r="I1008" s="34" t="str">
        <f t="shared" si="38"/>
        <v/>
      </c>
      <c r="J1008" s="34"/>
      <c r="K1008" s="29" t="str">
        <f>IF('Sundry Debtor'!K1014="","",CONCATENATE('Sundry Debtor'!K1014," ",'Sundry Debtor'!O1014))</f>
        <v/>
      </c>
    </row>
    <row r="1009" spans="1:11" x14ac:dyDescent="0.2">
      <c r="A1009" s="35" t="str">
        <f>IF('Sundry Debtor'!G1015="","",'Sundry Debtor'!G1015)</f>
        <v/>
      </c>
      <c r="B1009" s="35" t="str">
        <f>IF('Sundry Debtor'!C1015="","",IF('Sundry Debtor'!G1015&lt;70000,'Sundry Debtor'!C1015,""))</f>
        <v/>
      </c>
      <c r="C1009" s="34" t="str">
        <f>IF('Sundry Debtor'!C1015="","",IF('Sundry Debtor'!G1015&gt;69999,'Sundry Debtor'!C1015,""))</f>
        <v/>
      </c>
      <c r="D1009" s="34" t="str">
        <f>IF('Sundry Debtor'!D1015="","",'Sundry Debtor'!D1015)</f>
        <v/>
      </c>
      <c r="E1009" s="34" t="str">
        <f>IF('Sundry Debtor'!F1015="","",'Sundry Debtor'!F1015)</f>
        <v/>
      </c>
      <c r="F1009" s="98" t="str">
        <f>IF('Sundry Debtor'!I1015="","",IF('Sundry Debtor'!J1015="D",'Sundry Debtor'!I1015,""))</f>
        <v/>
      </c>
      <c r="G1009" s="98" t="str">
        <f>IF('Sundry Debtor'!I1015="","",IF('Sundry Debtor'!J1015="C",'Sundry Debtor'!I1015,""))</f>
        <v/>
      </c>
      <c r="H1009" s="34" t="str">
        <f t="shared" si="37"/>
        <v/>
      </c>
      <c r="I1009" s="34" t="str">
        <f t="shared" si="38"/>
        <v/>
      </c>
      <c r="J1009" s="34"/>
      <c r="K1009" s="29" t="str">
        <f>IF('Sundry Debtor'!K1015="","",CONCATENATE('Sundry Debtor'!K1015," ",'Sundry Debtor'!O1015))</f>
        <v/>
      </c>
    </row>
    <row r="1010" spans="1:11" x14ac:dyDescent="0.2">
      <c r="A1010" s="35" t="str">
        <f>IF('Sundry Debtor'!G1016="","",'Sundry Debtor'!G1016)</f>
        <v/>
      </c>
      <c r="B1010" s="35" t="str">
        <f>IF('Sundry Debtor'!C1016="","",IF('Sundry Debtor'!G1016&lt;70000,'Sundry Debtor'!C1016,""))</f>
        <v/>
      </c>
      <c r="C1010" s="34" t="str">
        <f>IF('Sundry Debtor'!C1016="","",IF('Sundry Debtor'!G1016&gt;69999,'Sundry Debtor'!C1016,""))</f>
        <v/>
      </c>
      <c r="D1010" s="34" t="str">
        <f>IF('Sundry Debtor'!D1016="","",'Sundry Debtor'!D1016)</f>
        <v/>
      </c>
      <c r="E1010" s="34" t="str">
        <f>IF('Sundry Debtor'!F1016="","",'Sundry Debtor'!F1016)</f>
        <v/>
      </c>
      <c r="F1010" s="98" t="str">
        <f>IF('Sundry Debtor'!I1016="","",IF('Sundry Debtor'!J1016="D",'Sundry Debtor'!I1016,""))</f>
        <v/>
      </c>
      <c r="G1010" s="98" t="str">
        <f>IF('Sundry Debtor'!I1016="","",IF('Sundry Debtor'!J1016="C",'Sundry Debtor'!I1016,""))</f>
        <v/>
      </c>
      <c r="H1010" s="34" t="str">
        <f t="shared" si="37"/>
        <v/>
      </c>
      <c r="I1010" s="34" t="str">
        <f t="shared" si="38"/>
        <v/>
      </c>
      <c r="J1010" s="34"/>
      <c r="K1010" s="29" t="str">
        <f>IF('Sundry Debtor'!K1016="","",CONCATENATE('Sundry Debtor'!K1016," ",'Sundry Debtor'!O1016))</f>
        <v/>
      </c>
    </row>
    <row r="1011" spans="1:11" x14ac:dyDescent="0.2">
      <c r="A1011" s="35" t="str">
        <f>IF('Sundry Debtor'!G1017="","",'Sundry Debtor'!G1017)</f>
        <v/>
      </c>
      <c r="B1011" s="35" t="str">
        <f>IF('Sundry Debtor'!C1017="","",IF('Sundry Debtor'!G1017&lt;70000,'Sundry Debtor'!C1017,""))</f>
        <v/>
      </c>
      <c r="C1011" s="34" t="str">
        <f>IF('Sundry Debtor'!C1017="","",IF('Sundry Debtor'!G1017&gt;69999,'Sundry Debtor'!C1017,""))</f>
        <v/>
      </c>
      <c r="D1011" s="34" t="str">
        <f>IF('Sundry Debtor'!D1017="","",'Sundry Debtor'!D1017)</f>
        <v/>
      </c>
      <c r="E1011" s="34" t="str">
        <f>IF('Sundry Debtor'!F1017="","",'Sundry Debtor'!F1017)</f>
        <v/>
      </c>
      <c r="F1011" s="98" t="str">
        <f>IF('Sundry Debtor'!I1017="","",IF('Sundry Debtor'!J1017="D",'Sundry Debtor'!I1017,""))</f>
        <v/>
      </c>
      <c r="G1011" s="98" t="str">
        <f>IF('Sundry Debtor'!I1017="","",IF('Sundry Debtor'!J1017="C",'Sundry Debtor'!I1017,""))</f>
        <v/>
      </c>
      <c r="H1011" s="34" t="str">
        <f t="shared" si="37"/>
        <v/>
      </c>
      <c r="I1011" s="34" t="str">
        <f t="shared" si="38"/>
        <v/>
      </c>
      <c r="J1011" s="34"/>
      <c r="K1011" s="29" t="str">
        <f>IF('Sundry Debtor'!K1017="","",CONCATENATE('Sundry Debtor'!K1017," ",'Sundry Debtor'!O1017))</f>
        <v/>
      </c>
    </row>
    <row r="1012" spans="1:11" x14ac:dyDescent="0.2">
      <c r="A1012" s="35" t="str">
        <f>IF('Sundry Debtor'!G1018="","",'Sundry Debtor'!G1018)</f>
        <v/>
      </c>
      <c r="B1012" s="35" t="str">
        <f>IF('Sundry Debtor'!C1018="","",IF('Sundry Debtor'!G1018&lt;70000,'Sundry Debtor'!C1018,""))</f>
        <v/>
      </c>
      <c r="C1012" s="34" t="str">
        <f>IF('Sundry Debtor'!C1018="","",IF('Sundry Debtor'!G1018&gt;69999,'Sundry Debtor'!C1018,""))</f>
        <v/>
      </c>
      <c r="D1012" s="34" t="str">
        <f>IF('Sundry Debtor'!D1018="","",'Sundry Debtor'!D1018)</f>
        <v/>
      </c>
      <c r="E1012" s="34" t="str">
        <f>IF('Sundry Debtor'!F1018="","",'Sundry Debtor'!F1018)</f>
        <v/>
      </c>
      <c r="F1012" s="98" t="str">
        <f>IF('Sundry Debtor'!I1018="","",IF('Sundry Debtor'!J1018="D",'Sundry Debtor'!I1018,""))</f>
        <v/>
      </c>
      <c r="G1012" s="98" t="str">
        <f>IF('Sundry Debtor'!I1018="","",IF('Sundry Debtor'!J1018="C",'Sundry Debtor'!I1018,""))</f>
        <v/>
      </c>
      <c r="H1012" s="34" t="str">
        <f t="shared" si="37"/>
        <v/>
      </c>
      <c r="I1012" s="34" t="str">
        <f t="shared" si="38"/>
        <v/>
      </c>
      <c r="J1012" s="34"/>
      <c r="K1012" s="29" t="str">
        <f>IF('Sundry Debtor'!K1018="","",CONCATENATE('Sundry Debtor'!K1018," ",'Sundry Debtor'!O1018))</f>
        <v/>
      </c>
    </row>
    <row r="1013" spans="1:11" x14ac:dyDescent="0.2">
      <c r="A1013" s="35" t="str">
        <f>IF('Sundry Debtor'!G1019="","",'Sundry Debtor'!G1019)</f>
        <v/>
      </c>
      <c r="B1013" s="35" t="str">
        <f>IF('Sundry Debtor'!C1019="","",IF('Sundry Debtor'!G1019&lt;70000,'Sundry Debtor'!C1019,""))</f>
        <v/>
      </c>
      <c r="C1013" s="34" t="str">
        <f>IF('Sundry Debtor'!C1019="","",IF('Sundry Debtor'!G1019&gt;69999,'Sundry Debtor'!C1019,""))</f>
        <v/>
      </c>
      <c r="D1013" s="34" t="str">
        <f>IF('Sundry Debtor'!D1019="","",'Sundry Debtor'!D1019)</f>
        <v/>
      </c>
      <c r="E1013" s="34" t="str">
        <f>IF('Sundry Debtor'!F1019="","",'Sundry Debtor'!F1019)</f>
        <v/>
      </c>
      <c r="F1013" s="98" t="str">
        <f>IF('Sundry Debtor'!I1019="","",IF('Sundry Debtor'!J1019="D",'Sundry Debtor'!I1019,""))</f>
        <v/>
      </c>
      <c r="G1013" s="98" t="str">
        <f>IF('Sundry Debtor'!I1019="","",IF('Sundry Debtor'!J1019="C",'Sundry Debtor'!I1019,""))</f>
        <v/>
      </c>
      <c r="H1013" s="34" t="str">
        <f t="shared" si="37"/>
        <v/>
      </c>
      <c r="I1013" s="34" t="str">
        <f t="shared" si="38"/>
        <v/>
      </c>
      <c r="J1013" s="34"/>
      <c r="K1013" s="29" t="str">
        <f>IF('Sundry Debtor'!K1019="","",CONCATENATE('Sundry Debtor'!K1019," ",'Sundry Debtor'!O1019))</f>
        <v/>
      </c>
    </row>
    <row r="1014" spans="1:11" x14ac:dyDescent="0.2">
      <c r="A1014" s="35" t="str">
        <f>IF('Sundry Debtor'!G1020="","",'Sundry Debtor'!G1020)</f>
        <v/>
      </c>
      <c r="B1014" s="35" t="str">
        <f>IF('Sundry Debtor'!C1020="","",IF('Sundry Debtor'!G1020&lt;70000,'Sundry Debtor'!C1020,""))</f>
        <v/>
      </c>
      <c r="C1014" s="34" t="str">
        <f>IF('Sundry Debtor'!C1020="","",IF('Sundry Debtor'!G1020&gt;69999,'Sundry Debtor'!C1020,""))</f>
        <v/>
      </c>
      <c r="D1014" s="34" t="str">
        <f>IF('Sundry Debtor'!D1020="","",'Sundry Debtor'!D1020)</f>
        <v/>
      </c>
      <c r="E1014" s="34" t="str">
        <f>IF('Sundry Debtor'!F1020="","",'Sundry Debtor'!F1020)</f>
        <v/>
      </c>
      <c r="F1014" s="98" t="str">
        <f>IF('Sundry Debtor'!I1020="","",IF('Sundry Debtor'!J1020="D",'Sundry Debtor'!I1020,""))</f>
        <v/>
      </c>
      <c r="G1014" s="98" t="str">
        <f>IF('Sundry Debtor'!I1020="","",IF('Sundry Debtor'!J1020="C",'Sundry Debtor'!I1020,""))</f>
        <v/>
      </c>
      <c r="H1014" s="34" t="str">
        <f t="shared" si="37"/>
        <v/>
      </c>
      <c r="I1014" s="34" t="str">
        <f t="shared" si="38"/>
        <v/>
      </c>
      <c r="J1014" s="34"/>
      <c r="K1014" s="29" t="str">
        <f>IF('Sundry Debtor'!K1020="","",CONCATENATE('Sundry Debtor'!K1020," ",'Sundry Debtor'!O1020))</f>
        <v/>
      </c>
    </row>
    <row r="1015" spans="1:11" x14ac:dyDescent="0.2">
      <c r="A1015" s="35" t="str">
        <f>IF('Sundry Debtor'!G1021="","",'Sundry Debtor'!G1021)</f>
        <v/>
      </c>
      <c r="B1015" s="35" t="str">
        <f>IF('Sundry Debtor'!C1021="","",IF('Sundry Debtor'!G1021&lt;70000,'Sundry Debtor'!C1021,""))</f>
        <v/>
      </c>
      <c r="C1015" s="34" t="str">
        <f>IF('Sundry Debtor'!C1021="","",IF('Sundry Debtor'!G1021&gt;69999,'Sundry Debtor'!C1021,""))</f>
        <v/>
      </c>
      <c r="D1015" s="34" t="str">
        <f>IF('Sundry Debtor'!D1021="","",'Sundry Debtor'!D1021)</f>
        <v/>
      </c>
      <c r="E1015" s="34" t="str">
        <f>IF('Sundry Debtor'!F1021="","",'Sundry Debtor'!F1021)</f>
        <v/>
      </c>
      <c r="F1015" s="98" t="str">
        <f>IF('Sundry Debtor'!I1021="","",IF('Sundry Debtor'!J1021="D",'Sundry Debtor'!I1021,""))</f>
        <v/>
      </c>
      <c r="G1015" s="98" t="str">
        <f>IF('Sundry Debtor'!I1021="","",IF('Sundry Debtor'!J1021="C",'Sundry Debtor'!I1021,""))</f>
        <v/>
      </c>
      <c r="H1015" s="34" t="str">
        <f t="shared" si="37"/>
        <v/>
      </c>
      <c r="I1015" s="34" t="str">
        <f t="shared" si="38"/>
        <v/>
      </c>
      <c r="J1015" s="34"/>
      <c r="K1015" s="29" t="str">
        <f>IF('Sundry Debtor'!K1021="","",CONCATENATE('Sundry Debtor'!K1021," ",'Sundry Debtor'!O1021))</f>
        <v/>
      </c>
    </row>
    <row r="1016" spans="1:11" x14ac:dyDescent="0.2">
      <c r="A1016" s="35" t="str">
        <f>IF('Sundry Debtor'!G1022="","",'Sundry Debtor'!G1022)</f>
        <v/>
      </c>
      <c r="B1016" s="35" t="str">
        <f>IF('Sundry Debtor'!C1022="","",IF('Sundry Debtor'!G1022&lt;70000,'Sundry Debtor'!C1022,""))</f>
        <v/>
      </c>
      <c r="C1016" s="34" t="str">
        <f>IF('Sundry Debtor'!C1022="","",IF('Sundry Debtor'!G1022&gt;69999,'Sundry Debtor'!C1022,""))</f>
        <v/>
      </c>
      <c r="D1016" s="34" t="str">
        <f>IF('Sundry Debtor'!D1022="","",'Sundry Debtor'!D1022)</f>
        <v/>
      </c>
      <c r="E1016" s="34" t="str">
        <f>IF('Sundry Debtor'!F1022="","",'Sundry Debtor'!F1022)</f>
        <v/>
      </c>
      <c r="F1016" s="98" t="str">
        <f>IF('Sundry Debtor'!I1022="","",IF('Sundry Debtor'!J1022="D",'Sundry Debtor'!I1022,""))</f>
        <v/>
      </c>
      <c r="G1016" s="98" t="str">
        <f>IF('Sundry Debtor'!I1022="","",IF('Sundry Debtor'!J1022="C",'Sundry Debtor'!I1022,""))</f>
        <v/>
      </c>
      <c r="H1016" s="34" t="str">
        <f t="shared" si="37"/>
        <v/>
      </c>
      <c r="I1016" s="34" t="str">
        <f t="shared" si="38"/>
        <v/>
      </c>
      <c r="J1016" s="34"/>
      <c r="K1016" s="29" t="str">
        <f>IF('Sundry Debtor'!K1022="","",CONCATENATE('Sundry Debtor'!K1022," ",'Sundry Debtor'!O1022))</f>
        <v/>
      </c>
    </row>
    <row r="1017" spans="1:11" x14ac:dyDescent="0.2">
      <c r="A1017" s="35" t="str">
        <f>IF('Sundry Debtor'!G1023="","",'Sundry Debtor'!G1023)</f>
        <v/>
      </c>
      <c r="B1017" s="35" t="str">
        <f>IF('Sundry Debtor'!C1023="","",IF('Sundry Debtor'!G1023&lt;70000,'Sundry Debtor'!C1023,""))</f>
        <v/>
      </c>
      <c r="C1017" s="34" t="str">
        <f>IF('Sundry Debtor'!C1023="","",IF('Sundry Debtor'!G1023&gt;69999,'Sundry Debtor'!C1023,""))</f>
        <v/>
      </c>
      <c r="D1017" s="34" t="str">
        <f>IF('Sundry Debtor'!D1023="","",'Sundry Debtor'!D1023)</f>
        <v/>
      </c>
      <c r="E1017" s="34" t="str">
        <f>IF('Sundry Debtor'!F1023="","",'Sundry Debtor'!F1023)</f>
        <v/>
      </c>
      <c r="F1017" s="98" t="str">
        <f>IF('Sundry Debtor'!I1023="","",IF('Sundry Debtor'!J1023="D",'Sundry Debtor'!I1023,""))</f>
        <v/>
      </c>
      <c r="G1017" s="98" t="str">
        <f>IF('Sundry Debtor'!I1023="","",IF('Sundry Debtor'!J1023="C",'Sundry Debtor'!I1023,""))</f>
        <v/>
      </c>
      <c r="H1017" s="34" t="str">
        <f t="shared" si="37"/>
        <v/>
      </c>
      <c r="I1017" s="34" t="str">
        <f t="shared" si="38"/>
        <v/>
      </c>
      <c r="J1017" s="34"/>
      <c r="K1017" s="29" t="str">
        <f>IF('Sundry Debtor'!K1023="","",CONCATENATE('Sundry Debtor'!K1023," ",'Sundry Debtor'!O1023))</f>
        <v/>
      </c>
    </row>
    <row r="1018" spans="1:11" x14ac:dyDescent="0.2">
      <c r="A1018" s="35" t="str">
        <f>IF('Sundry Debtor'!G1024="","",'Sundry Debtor'!G1024)</f>
        <v/>
      </c>
      <c r="B1018" s="35" t="str">
        <f>IF('Sundry Debtor'!C1024="","",IF('Sundry Debtor'!G1024&lt;70000,'Sundry Debtor'!C1024,""))</f>
        <v/>
      </c>
      <c r="C1018" s="34" t="str">
        <f>IF('Sundry Debtor'!C1024="","",IF('Sundry Debtor'!G1024&gt;69999,'Sundry Debtor'!C1024,""))</f>
        <v/>
      </c>
      <c r="D1018" s="34" t="str">
        <f>IF('Sundry Debtor'!D1024="","",'Sundry Debtor'!D1024)</f>
        <v/>
      </c>
      <c r="E1018" s="34" t="str">
        <f>IF('Sundry Debtor'!F1024="","",'Sundry Debtor'!F1024)</f>
        <v/>
      </c>
      <c r="F1018" s="98" t="str">
        <f>IF('Sundry Debtor'!I1024="","",IF('Sundry Debtor'!J1024="D",'Sundry Debtor'!I1024,""))</f>
        <v/>
      </c>
      <c r="G1018" s="98" t="str">
        <f>IF('Sundry Debtor'!I1024="","",IF('Sundry Debtor'!J1024="C",'Sundry Debtor'!I1024,""))</f>
        <v/>
      </c>
      <c r="H1018" s="34" t="str">
        <f t="shared" si="37"/>
        <v/>
      </c>
      <c r="I1018" s="34" t="str">
        <f t="shared" si="38"/>
        <v/>
      </c>
      <c r="J1018" s="34"/>
      <c r="K1018" s="29" t="str">
        <f>IF('Sundry Debtor'!K1024="","",CONCATENATE('Sundry Debtor'!K1024," ",'Sundry Debtor'!O1024))</f>
        <v/>
      </c>
    </row>
    <row r="1019" spans="1:11" x14ac:dyDescent="0.2">
      <c r="A1019" s="35" t="str">
        <f>IF('Sundry Debtor'!G1025="","",'Sundry Debtor'!G1025)</f>
        <v/>
      </c>
      <c r="B1019" s="35" t="str">
        <f>IF('Sundry Debtor'!C1025="","",IF('Sundry Debtor'!G1025&lt;70000,'Sundry Debtor'!C1025,""))</f>
        <v/>
      </c>
      <c r="C1019" s="34" t="str">
        <f>IF('Sundry Debtor'!C1025="","",IF('Sundry Debtor'!G1025&gt;69999,'Sundry Debtor'!C1025,""))</f>
        <v/>
      </c>
      <c r="D1019" s="34" t="str">
        <f>IF('Sundry Debtor'!D1025="","",'Sundry Debtor'!D1025)</f>
        <v/>
      </c>
      <c r="E1019" s="34" t="str">
        <f>IF('Sundry Debtor'!F1025="","",'Sundry Debtor'!F1025)</f>
        <v/>
      </c>
      <c r="F1019" s="98" t="str">
        <f>IF('Sundry Debtor'!I1025="","",IF('Sundry Debtor'!J1025="D",'Sundry Debtor'!I1025,""))</f>
        <v/>
      </c>
      <c r="G1019" s="98" t="str">
        <f>IF('Sundry Debtor'!I1025="","",IF('Sundry Debtor'!J1025="C",'Sundry Debtor'!I1025,""))</f>
        <v/>
      </c>
      <c r="H1019" s="34" t="str">
        <f t="shared" si="37"/>
        <v/>
      </c>
      <c r="I1019" s="34" t="str">
        <f t="shared" si="38"/>
        <v/>
      </c>
      <c r="J1019" s="34"/>
      <c r="K1019" s="29" t="str">
        <f>IF('Sundry Debtor'!K1025="","",CONCATENATE('Sundry Debtor'!K1025," ",'Sundry Debtor'!O1025))</f>
        <v/>
      </c>
    </row>
    <row r="1020" spans="1:11" x14ac:dyDescent="0.2">
      <c r="A1020" s="35" t="str">
        <f>IF('Sundry Debtor'!G1026="","",'Sundry Debtor'!G1026)</f>
        <v/>
      </c>
      <c r="B1020" s="35" t="str">
        <f>IF('Sundry Debtor'!C1026="","",IF('Sundry Debtor'!G1026&lt;70000,'Sundry Debtor'!C1026,""))</f>
        <v/>
      </c>
      <c r="C1020" s="34" t="str">
        <f>IF('Sundry Debtor'!C1026="","",IF('Sundry Debtor'!G1026&gt;69999,'Sundry Debtor'!C1026,""))</f>
        <v/>
      </c>
      <c r="D1020" s="34" t="str">
        <f>IF('Sundry Debtor'!D1026="","",'Sundry Debtor'!D1026)</f>
        <v/>
      </c>
      <c r="E1020" s="34" t="str">
        <f>IF('Sundry Debtor'!F1026="","",'Sundry Debtor'!F1026)</f>
        <v/>
      </c>
      <c r="F1020" s="98" t="str">
        <f>IF('Sundry Debtor'!I1026="","",IF('Sundry Debtor'!J1026="D",'Sundry Debtor'!I1026,""))</f>
        <v/>
      </c>
      <c r="G1020" s="98" t="str">
        <f>IF('Sundry Debtor'!I1026="","",IF('Sundry Debtor'!J1026="C",'Sundry Debtor'!I1026,""))</f>
        <v/>
      </c>
      <c r="H1020" s="34" t="str">
        <f t="shared" si="37"/>
        <v/>
      </c>
      <c r="I1020" s="34" t="str">
        <f t="shared" si="38"/>
        <v/>
      </c>
      <c r="J1020" s="34"/>
      <c r="K1020" s="29" t="str">
        <f>IF('Sundry Debtor'!K1026="","",CONCATENATE('Sundry Debtor'!K1026," ",'Sundry Debtor'!O1026))</f>
        <v/>
      </c>
    </row>
    <row r="1021" spans="1:11" x14ac:dyDescent="0.2">
      <c r="A1021" s="35" t="str">
        <f>IF('Sundry Debtor'!G1027="","",'Sundry Debtor'!G1027)</f>
        <v/>
      </c>
      <c r="B1021" s="35" t="str">
        <f>IF('Sundry Debtor'!C1027="","",IF('Sundry Debtor'!G1027&lt;70000,'Sundry Debtor'!C1027,""))</f>
        <v/>
      </c>
      <c r="C1021" s="34" t="str">
        <f>IF('Sundry Debtor'!C1027="","",IF('Sundry Debtor'!G1027&gt;69999,'Sundry Debtor'!C1027,""))</f>
        <v/>
      </c>
      <c r="D1021" s="34" t="str">
        <f>IF('Sundry Debtor'!D1027="","",'Sundry Debtor'!D1027)</f>
        <v/>
      </c>
      <c r="E1021" s="34" t="str">
        <f>IF('Sundry Debtor'!F1027="","",'Sundry Debtor'!F1027)</f>
        <v/>
      </c>
      <c r="F1021" s="98" t="str">
        <f>IF('Sundry Debtor'!I1027="","",IF('Sundry Debtor'!J1027="D",'Sundry Debtor'!I1027,""))</f>
        <v/>
      </c>
      <c r="G1021" s="98" t="str">
        <f>IF('Sundry Debtor'!I1027="","",IF('Sundry Debtor'!J1027="C",'Sundry Debtor'!I1027,""))</f>
        <v/>
      </c>
      <c r="H1021" s="34" t="str">
        <f t="shared" si="37"/>
        <v/>
      </c>
      <c r="I1021" s="34" t="str">
        <f t="shared" si="38"/>
        <v/>
      </c>
      <c r="J1021" s="34"/>
      <c r="K1021" s="29" t="str">
        <f>IF('Sundry Debtor'!K1027="","",CONCATENATE('Sundry Debtor'!K1027," ",'Sundry Debtor'!O1027))</f>
        <v/>
      </c>
    </row>
    <row r="1022" spans="1:11" x14ac:dyDescent="0.2">
      <c r="A1022" s="35" t="str">
        <f>IF('Sundry Debtor'!G1028="","",'Sundry Debtor'!G1028)</f>
        <v/>
      </c>
      <c r="B1022" s="35" t="str">
        <f>IF('Sundry Debtor'!C1028="","",IF('Sundry Debtor'!G1028&lt;70000,'Sundry Debtor'!C1028,""))</f>
        <v/>
      </c>
      <c r="C1022" s="34" t="str">
        <f>IF('Sundry Debtor'!C1028="","",IF('Sundry Debtor'!G1028&gt;69999,'Sundry Debtor'!C1028,""))</f>
        <v/>
      </c>
      <c r="D1022" s="34" t="str">
        <f>IF('Sundry Debtor'!D1028="","",'Sundry Debtor'!D1028)</f>
        <v/>
      </c>
      <c r="E1022" s="34" t="str">
        <f>IF('Sundry Debtor'!F1028="","",'Sundry Debtor'!F1028)</f>
        <v/>
      </c>
      <c r="F1022" s="98" t="str">
        <f>IF('Sundry Debtor'!I1028="","",IF('Sundry Debtor'!J1028="D",'Sundry Debtor'!I1028,""))</f>
        <v/>
      </c>
      <c r="G1022" s="98" t="str">
        <f>IF('Sundry Debtor'!I1028="","",IF('Sundry Debtor'!J1028="C",'Sundry Debtor'!I1028,""))</f>
        <v/>
      </c>
      <c r="H1022" s="34" t="str">
        <f t="shared" si="37"/>
        <v/>
      </c>
      <c r="I1022" s="34" t="str">
        <f t="shared" si="38"/>
        <v/>
      </c>
      <c r="J1022" s="34"/>
      <c r="K1022" s="29" t="str">
        <f>IF('Sundry Debtor'!K1028="","",CONCATENATE('Sundry Debtor'!K1028," ",'Sundry Debtor'!O1028))</f>
        <v/>
      </c>
    </row>
    <row r="1023" spans="1:11" x14ac:dyDescent="0.2">
      <c r="A1023" s="35" t="str">
        <f>IF('Sundry Debtor'!G1029="","",'Sundry Debtor'!G1029)</f>
        <v/>
      </c>
      <c r="B1023" s="35" t="str">
        <f>IF('Sundry Debtor'!C1029="","",IF('Sundry Debtor'!G1029&lt;70000,'Sundry Debtor'!C1029,""))</f>
        <v/>
      </c>
      <c r="C1023" s="34" t="str">
        <f>IF('Sundry Debtor'!C1029="","",IF('Sundry Debtor'!G1029&gt;69999,'Sundry Debtor'!C1029,""))</f>
        <v/>
      </c>
      <c r="D1023" s="34" t="str">
        <f>IF('Sundry Debtor'!D1029="","",'Sundry Debtor'!D1029)</f>
        <v/>
      </c>
      <c r="E1023" s="34" t="str">
        <f>IF('Sundry Debtor'!F1029="","",'Sundry Debtor'!F1029)</f>
        <v/>
      </c>
      <c r="F1023" s="98" t="str">
        <f>IF('Sundry Debtor'!I1029="","",IF('Sundry Debtor'!J1029="D",'Sundry Debtor'!I1029,""))</f>
        <v/>
      </c>
      <c r="G1023" s="98" t="str">
        <f>IF('Sundry Debtor'!I1029="","",IF('Sundry Debtor'!J1029="C",'Sundry Debtor'!I1029,""))</f>
        <v/>
      </c>
      <c r="H1023" s="34" t="str">
        <f t="shared" si="37"/>
        <v/>
      </c>
      <c r="I1023" s="34" t="str">
        <f t="shared" si="38"/>
        <v/>
      </c>
      <c r="J1023" s="34"/>
      <c r="K1023" s="29" t="str">
        <f>IF('Sundry Debtor'!K1029="","",CONCATENATE('Sundry Debtor'!K1029," ",'Sundry Debtor'!O1029))</f>
        <v/>
      </c>
    </row>
    <row r="1024" spans="1:11" x14ac:dyDescent="0.2">
      <c r="A1024" s="35" t="str">
        <f>IF('Sundry Debtor'!G1030="","",'Sundry Debtor'!G1030)</f>
        <v/>
      </c>
      <c r="B1024" s="35" t="str">
        <f>IF('Sundry Debtor'!C1030="","",IF('Sundry Debtor'!G1030&lt;70000,'Sundry Debtor'!C1030,""))</f>
        <v/>
      </c>
      <c r="C1024" s="34" t="str">
        <f>IF('Sundry Debtor'!C1030="","",IF('Sundry Debtor'!G1030&gt;69999,'Sundry Debtor'!C1030,""))</f>
        <v/>
      </c>
      <c r="D1024" s="34" t="str">
        <f>IF('Sundry Debtor'!D1030="","",'Sundry Debtor'!D1030)</f>
        <v/>
      </c>
      <c r="E1024" s="34" t="str">
        <f>IF('Sundry Debtor'!F1030="","",'Sundry Debtor'!F1030)</f>
        <v/>
      </c>
      <c r="F1024" s="98" t="str">
        <f>IF('Sundry Debtor'!I1030="","",IF('Sundry Debtor'!J1030="D",'Sundry Debtor'!I1030,""))</f>
        <v/>
      </c>
      <c r="G1024" s="98" t="str">
        <f>IF('Sundry Debtor'!I1030="","",IF('Sundry Debtor'!J1030="C",'Sundry Debtor'!I1030,""))</f>
        <v/>
      </c>
      <c r="H1024" s="34" t="str">
        <f t="shared" si="37"/>
        <v/>
      </c>
      <c r="I1024" s="34" t="str">
        <f t="shared" si="38"/>
        <v/>
      </c>
      <c r="J1024" s="34"/>
      <c r="K1024" s="29" t="str">
        <f>IF('Sundry Debtor'!K1030="","",CONCATENATE('Sundry Debtor'!K1030," ",'Sundry Debtor'!O1030))</f>
        <v/>
      </c>
    </row>
    <row r="1025" spans="1:11" x14ac:dyDescent="0.2">
      <c r="A1025" s="35" t="str">
        <f>IF('Sundry Debtor'!G1031="","",'Sundry Debtor'!G1031)</f>
        <v/>
      </c>
      <c r="B1025" s="35" t="str">
        <f>IF('Sundry Debtor'!C1031="","",IF('Sundry Debtor'!G1031&lt;70000,'Sundry Debtor'!C1031,""))</f>
        <v/>
      </c>
      <c r="C1025" s="34" t="str">
        <f>IF('Sundry Debtor'!C1031="","",IF('Sundry Debtor'!G1031&gt;69999,'Sundry Debtor'!C1031,""))</f>
        <v/>
      </c>
      <c r="D1025" s="34" t="str">
        <f>IF('Sundry Debtor'!D1031="","",'Sundry Debtor'!D1031)</f>
        <v/>
      </c>
      <c r="E1025" s="34" t="str">
        <f>IF('Sundry Debtor'!F1031="","",'Sundry Debtor'!F1031)</f>
        <v/>
      </c>
      <c r="F1025" s="98" t="str">
        <f>IF('Sundry Debtor'!I1031="","",IF('Sundry Debtor'!J1031="D",'Sundry Debtor'!I1031,""))</f>
        <v/>
      </c>
      <c r="G1025" s="98" t="str">
        <f>IF('Sundry Debtor'!I1031="","",IF('Sundry Debtor'!J1031="C",'Sundry Debtor'!I1031,""))</f>
        <v/>
      </c>
      <c r="H1025" s="34" t="str">
        <f t="shared" si="37"/>
        <v/>
      </c>
      <c r="I1025" s="34" t="str">
        <f t="shared" si="38"/>
        <v/>
      </c>
      <c r="J1025" s="34"/>
      <c r="K1025" s="29" t="str">
        <f>IF('Sundry Debtor'!K1031="","",CONCATENATE('Sundry Debtor'!K1031," ",'Sundry Debtor'!O1031))</f>
        <v/>
      </c>
    </row>
    <row r="1026" spans="1:11" x14ac:dyDescent="0.2">
      <c r="A1026" s="35" t="str">
        <f>IF('Sundry Debtor'!G1032="","",'Sundry Debtor'!G1032)</f>
        <v/>
      </c>
      <c r="B1026" s="35" t="str">
        <f>IF('Sundry Debtor'!C1032="","",IF('Sundry Debtor'!G1032&lt;70000,'Sundry Debtor'!C1032,""))</f>
        <v/>
      </c>
      <c r="C1026" s="34" t="str">
        <f>IF('Sundry Debtor'!C1032="","",IF('Sundry Debtor'!G1032&gt;69999,'Sundry Debtor'!C1032,""))</f>
        <v/>
      </c>
      <c r="D1026" s="34" t="str">
        <f>IF('Sundry Debtor'!D1032="","",'Sundry Debtor'!D1032)</f>
        <v/>
      </c>
      <c r="E1026" s="34" t="str">
        <f>IF('Sundry Debtor'!F1032="","",'Sundry Debtor'!F1032)</f>
        <v/>
      </c>
      <c r="F1026" s="98" t="str">
        <f>IF('Sundry Debtor'!I1032="","",IF('Sundry Debtor'!J1032="D",'Sundry Debtor'!I1032,""))</f>
        <v/>
      </c>
      <c r="G1026" s="98" t="str">
        <f>IF('Sundry Debtor'!I1032="","",IF('Sundry Debtor'!J1032="C",'Sundry Debtor'!I1032,""))</f>
        <v/>
      </c>
      <c r="H1026" s="34" t="str">
        <f t="shared" si="37"/>
        <v/>
      </c>
      <c r="I1026" s="34" t="str">
        <f t="shared" si="38"/>
        <v/>
      </c>
      <c r="J1026" s="34"/>
      <c r="K1026" s="29" t="str">
        <f>IF('Sundry Debtor'!K1032="","",CONCATENATE('Sundry Debtor'!K1032," ",'Sundry Debtor'!O1032))</f>
        <v/>
      </c>
    </row>
    <row r="1027" spans="1:11" x14ac:dyDescent="0.2">
      <c r="A1027" s="35" t="str">
        <f>IF('Sundry Debtor'!G1033="","",'Sundry Debtor'!G1033)</f>
        <v/>
      </c>
      <c r="B1027" s="35" t="str">
        <f>IF('Sundry Debtor'!C1033="","",IF('Sundry Debtor'!G1033&lt;70000,'Sundry Debtor'!C1033,""))</f>
        <v/>
      </c>
      <c r="C1027" s="34" t="str">
        <f>IF('Sundry Debtor'!C1033="","",IF('Sundry Debtor'!G1033&gt;69999,'Sundry Debtor'!C1033,""))</f>
        <v/>
      </c>
      <c r="D1027" s="34" t="str">
        <f>IF('Sundry Debtor'!D1033="","",'Sundry Debtor'!D1033)</f>
        <v/>
      </c>
      <c r="E1027" s="34" t="str">
        <f>IF('Sundry Debtor'!F1033="","",'Sundry Debtor'!F1033)</f>
        <v/>
      </c>
      <c r="F1027" s="98" t="str">
        <f>IF('Sundry Debtor'!I1033="","",IF('Sundry Debtor'!J1033="D",'Sundry Debtor'!I1033,""))</f>
        <v/>
      </c>
      <c r="G1027" s="98" t="str">
        <f>IF('Sundry Debtor'!I1033="","",IF('Sundry Debtor'!J1033="C",'Sundry Debtor'!I1033,""))</f>
        <v/>
      </c>
      <c r="H1027" s="34" t="str">
        <f t="shared" si="37"/>
        <v/>
      </c>
      <c r="I1027" s="34" t="str">
        <f t="shared" si="38"/>
        <v/>
      </c>
      <c r="J1027" s="34"/>
      <c r="K1027" s="29" t="str">
        <f>IF('Sundry Debtor'!K1033="","",CONCATENATE('Sundry Debtor'!K1033," ",'Sundry Debtor'!O1033))</f>
        <v/>
      </c>
    </row>
    <row r="1028" spans="1:11" x14ac:dyDescent="0.2">
      <c r="A1028" s="35" t="str">
        <f>IF('Sundry Debtor'!G1034="","",'Sundry Debtor'!G1034)</f>
        <v/>
      </c>
      <c r="B1028" s="35" t="str">
        <f>IF('Sundry Debtor'!C1034="","",IF('Sundry Debtor'!G1034&lt;70000,'Sundry Debtor'!C1034,""))</f>
        <v/>
      </c>
      <c r="C1028" s="34" t="str">
        <f>IF('Sundry Debtor'!C1034="","",IF('Sundry Debtor'!G1034&gt;69999,'Sundry Debtor'!C1034,""))</f>
        <v/>
      </c>
      <c r="D1028" s="34" t="str">
        <f>IF('Sundry Debtor'!D1034="","",'Sundry Debtor'!D1034)</f>
        <v/>
      </c>
      <c r="E1028" s="34" t="str">
        <f>IF('Sundry Debtor'!F1034="","",'Sundry Debtor'!F1034)</f>
        <v/>
      </c>
      <c r="F1028" s="98" t="str">
        <f>IF('Sundry Debtor'!I1034="","",IF('Sundry Debtor'!J1034="D",'Sundry Debtor'!I1034,""))</f>
        <v/>
      </c>
      <c r="G1028" s="98" t="str">
        <f>IF('Sundry Debtor'!I1034="","",IF('Sundry Debtor'!J1034="C",'Sundry Debtor'!I1034,""))</f>
        <v/>
      </c>
      <c r="H1028" s="34" t="str">
        <f t="shared" si="37"/>
        <v/>
      </c>
      <c r="I1028" s="34" t="str">
        <f t="shared" si="38"/>
        <v/>
      </c>
      <c r="J1028" s="34"/>
      <c r="K1028" s="29" t="str">
        <f>IF('Sundry Debtor'!K1034="","",CONCATENATE('Sundry Debtor'!K1034," ",'Sundry Debtor'!O1034))</f>
        <v/>
      </c>
    </row>
    <row r="1029" spans="1:11" x14ac:dyDescent="0.2">
      <c r="A1029" s="35" t="str">
        <f>IF('Sundry Debtor'!G1035="","",'Sundry Debtor'!G1035)</f>
        <v/>
      </c>
      <c r="B1029" s="35" t="str">
        <f>IF('Sundry Debtor'!C1035="","",IF('Sundry Debtor'!G1035&lt;70000,'Sundry Debtor'!C1035,""))</f>
        <v/>
      </c>
      <c r="C1029" s="34" t="str">
        <f>IF('Sundry Debtor'!C1035="","",IF('Sundry Debtor'!G1035&gt;69999,'Sundry Debtor'!C1035,""))</f>
        <v/>
      </c>
      <c r="D1029" s="34" t="str">
        <f>IF('Sundry Debtor'!D1035="","",'Sundry Debtor'!D1035)</f>
        <v/>
      </c>
      <c r="E1029" s="34" t="str">
        <f>IF('Sundry Debtor'!F1035="","",'Sundry Debtor'!F1035)</f>
        <v/>
      </c>
      <c r="F1029" s="98" t="str">
        <f>IF('Sundry Debtor'!I1035="","",IF('Sundry Debtor'!J1035="D",'Sundry Debtor'!I1035,""))</f>
        <v/>
      </c>
      <c r="G1029" s="98" t="str">
        <f>IF('Sundry Debtor'!I1035="","",IF('Sundry Debtor'!J1035="C",'Sundry Debtor'!I1035,""))</f>
        <v/>
      </c>
      <c r="H1029" s="34" t="str">
        <f t="shared" si="37"/>
        <v/>
      </c>
      <c r="I1029" s="34" t="str">
        <f t="shared" si="38"/>
        <v/>
      </c>
      <c r="J1029" s="34"/>
      <c r="K1029" s="29" t="str">
        <f>IF('Sundry Debtor'!K1035="","",CONCATENATE('Sundry Debtor'!K1035," ",'Sundry Debtor'!O1035))</f>
        <v/>
      </c>
    </row>
    <row r="1030" spans="1:11" x14ac:dyDescent="0.2">
      <c r="A1030" s="35" t="str">
        <f>IF('Sundry Debtor'!G1036="","",'Sundry Debtor'!G1036)</f>
        <v/>
      </c>
      <c r="B1030" s="35" t="str">
        <f>IF('Sundry Debtor'!C1036="","",IF('Sundry Debtor'!G1036&lt;70000,'Sundry Debtor'!C1036,""))</f>
        <v/>
      </c>
      <c r="C1030" s="34" t="str">
        <f>IF('Sundry Debtor'!C1036="","",IF('Sundry Debtor'!G1036&gt;69999,'Sundry Debtor'!C1036,""))</f>
        <v/>
      </c>
      <c r="D1030" s="34" t="str">
        <f>IF('Sundry Debtor'!D1036="","",'Sundry Debtor'!D1036)</f>
        <v/>
      </c>
      <c r="E1030" s="34" t="str">
        <f>IF('Sundry Debtor'!F1036="","",'Sundry Debtor'!F1036)</f>
        <v/>
      </c>
      <c r="F1030" s="98" t="str">
        <f>IF('Sundry Debtor'!I1036="","",IF('Sundry Debtor'!J1036="D",'Sundry Debtor'!I1036,""))</f>
        <v/>
      </c>
      <c r="G1030" s="98" t="str">
        <f>IF('Sundry Debtor'!I1036="","",IF('Sundry Debtor'!J1036="C",'Sundry Debtor'!I1036,""))</f>
        <v/>
      </c>
      <c r="H1030" s="34" t="str">
        <f t="shared" si="37"/>
        <v/>
      </c>
      <c r="I1030" s="34" t="str">
        <f t="shared" si="38"/>
        <v/>
      </c>
      <c r="J1030" s="34"/>
      <c r="K1030" s="29" t="str">
        <f>IF('Sundry Debtor'!K1036="","",CONCATENATE('Sundry Debtor'!K1036," ",'Sundry Debtor'!O1036))</f>
        <v/>
      </c>
    </row>
    <row r="1031" spans="1:11" x14ac:dyDescent="0.2">
      <c r="A1031" s="35" t="str">
        <f>IF('Sundry Debtor'!G1037="","",'Sundry Debtor'!G1037)</f>
        <v/>
      </c>
      <c r="B1031" s="35" t="str">
        <f>IF('Sundry Debtor'!C1037="","",IF('Sundry Debtor'!G1037&lt;70000,'Sundry Debtor'!C1037,""))</f>
        <v/>
      </c>
      <c r="C1031" s="34" t="str">
        <f>IF('Sundry Debtor'!C1037="","",IF('Sundry Debtor'!G1037&gt;69999,'Sundry Debtor'!C1037,""))</f>
        <v/>
      </c>
      <c r="D1031" s="34" t="str">
        <f>IF('Sundry Debtor'!D1037="","",'Sundry Debtor'!D1037)</f>
        <v/>
      </c>
      <c r="E1031" s="34" t="str">
        <f>IF('Sundry Debtor'!F1037="","",'Sundry Debtor'!F1037)</f>
        <v/>
      </c>
      <c r="F1031" s="98" t="str">
        <f>IF('Sundry Debtor'!I1037="","",IF('Sundry Debtor'!J1037="D",'Sundry Debtor'!I1037,""))</f>
        <v/>
      </c>
      <c r="G1031" s="98" t="str">
        <f>IF('Sundry Debtor'!I1037="","",IF('Sundry Debtor'!J1037="C",'Sundry Debtor'!I1037,""))</f>
        <v/>
      </c>
      <c r="H1031" s="34" t="str">
        <f t="shared" si="37"/>
        <v/>
      </c>
      <c r="I1031" s="34" t="str">
        <f t="shared" si="38"/>
        <v/>
      </c>
      <c r="J1031" s="34"/>
      <c r="K1031" s="29" t="str">
        <f>IF('Sundry Debtor'!K1037="","",CONCATENATE('Sundry Debtor'!K1037," ",'Sundry Debtor'!O1037))</f>
        <v/>
      </c>
    </row>
    <row r="1032" spans="1:11" x14ac:dyDescent="0.2">
      <c r="A1032" s="35" t="str">
        <f>IF('Sundry Debtor'!G1038="","",'Sundry Debtor'!G1038)</f>
        <v/>
      </c>
      <c r="B1032" s="35" t="str">
        <f>IF('Sundry Debtor'!C1038="","",IF('Sundry Debtor'!G1038&lt;70000,'Sundry Debtor'!C1038,""))</f>
        <v/>
      </c>
      <c r="C1032" s="34" t="str">
        <f>IF('Sundry Debtor'!C1038="","",IF('Sundry Debtor'!G1038&gt;69999,'Sundry Debtor'!C1038,""))</f>
        <v/>
      </c>
      <c r="D1032" s="34" t="str">
        <f>IF('Sundry Debtor'!D1038="","",'Sundry Debtor'!D1038)</f>
        <v/>
      </c>
      <c r="E1032" s="34" t="str">
        <f>IF('Sundry Debtor'!F1038="","",'Sundry Debtor'!F1038)</f>
        <v/>
      </c>
      <c r="F1032" s="98" t="str">
        <f>IF('Sundry Debtor'!I1038="","",IF('Sundry Debtor'!J1038="D",'Sundry Debtor'!I1038,""))</f>
        <v/>
      </c>
      <c r="G1032" s="98" t="str">
        <f>IF('Sundry Debtor'!I1038="","",IF('Sundry Debtor'!J1038="C",'Sundry Debtor'!I1038,""))</f>
        <v/>
      </c>
      <c r="H1032" s="34" t="str">
        <f t="shared" si="37"/>
        <v/>
      </c>
      <c r="I1032" s="34" t="str">
        <f t="shared" si="38"/>
        <v/>
      </c>
      <c r="J1032" s="34"/>
      <c r="K1032" s="29" t="str">
        <f>IF('Sundry Debtor'!K1038="","",CONCATENATE('Sundry Debtor'!K1038," ",'Sundry Debtor'!O1038))</f>
        <v/>
      </c>
    </row>
    <row r="1033" spans="1:11" x14ac:dyDescent="0.2">
      <c r="A1033" s="35" t="str">
        <f>IF('Sundry Debtor'!G1039="","",'Sundry Debtor'!G1039)</f>
        <v/>
      </c>
      <c r="B1033" s="35" t="str">
        <f>IF('Sundry Debtor'!C1039="","",IF('Sundry Debtor'!G1039&lt;70000,'Sundry Debtor'!C1039,""))</f>
        <v/>
      </c>
      <c r="C1033" s="34" t="str">
        <f>IF('Sundry Debtor'!C1039="","",IF('Sundry Debtor'!G1039&gt;69999,'Sundry Debtor'!C1039,""))</f>
        <v/>
      </c>
      <c r="D1033" s="34" t="str">
        <f>IF('Sundry Debtor'!D1039="","",'Sundry Debtor'!D1039)</f>
        <v/>
      </c>
      <c r="E1033" s="34" t="str">
        <f>IF('Sundry Debtor'!F1039="","",'Sundry Debtor'!F1039)</f>
        <v/>
      </c>
      <c r="F1033" s="98" t="str">
        <f>IF('Sundry Debtor'!I1039="","",IF('Sundry Debtor'!J1039="D",'Sundry Debtor'!I1039,""))</f>
        <v/>
      </c>
      <c r="G1033" s="98" t="str">
        <f>IF('Sundry Debtor'!I1039="","",IF('Sundry Debtor'!J1039="C",'Sundry Debtor'!I1039,""))</f>
        <v/>
      </c>
      <c r="H1033" s="34" t="str">
        <f t="shared" si="37"/>
        <v/>
      </c>
      <c r="I1033" s="34" t="str">
        <f t="shared" si="38"/>
        <v/>
      </c>
      <c r="J1033" s="34"/>
      <c r="K1033" s="29" t="str">
        <f>IF('Sundry Debtor'!K1039="","",CONCATENATE('Sundry Debtor'!K1039," ",'Sundry Debtor'!O1039))</f>
        <v/>
      </c>
    </row>
    <row r="1034" spans="1:11" x14ac:dyDescent="0.2">
      <c r="A1034" s="35" t="str">
        <f>IF('Sundry Debtor'!G1040="","",'Sundry Debtor'!G1040)</f>
        <v/>
      </c>
      <c r="B1034" s="35" t="str">
        <f>IF('Sundry Debtor'!C1040="","",IF('Sundry Debtor'!G1040&lt;70000,'Sundry Debtor'!C1040,""))</f>
        <v/>
      </c>
      <c r="C1034" s="34" t="str">
        <f>IF('Sundry Debtor'!C1040="","",IF('Sundry Debtor'!G1040&gt;69999,'Sundry Debtor'!C1040,""))</f>
        <v/>
      </c>
      <c r="D1034" s="34" t="str">
        <f>IF('Sundry Debtor'!D1040="","",'Sundry Debtor'!D1040)</f>
        <v/>
      </c>
      <c r="E1034" s="34" t="str">
        <f>IF('Sundry Debtor'!F1040="","",'Sundry Debtor'!F1040)</f>
        <v/>
      </c>
      <c r="F1034" s="98" t="str">
        <f>IF('Sundry Debtor'!I1040="","",IF('Sundry Debtor'!J1040="D",'Sundry Debtor'!I1040,""))</f>
        <v/>
      </c>
      <c r="G1034" s="98" t="str">
        <f>IF('Sundry Debtor'!I1040="","",IF('Sundry Debtor'!J1040="C",'Sundry Debtor'!I1040,""))</f>
        <v/>
      </c>
      <c r="H1034" s="34" t="str">
        <f t="shared" si="37"/>
        <v/>
      </c>
      <c r="I1034" s="34" t="str">
        <f t="shared" si="38"/>
        <v/>
      </c>
      <c r="J1034" s="34"/>
      <c r="K1034" s="29" t="str">
        <f>IF('Sundry Debtor'!K1040="","",CONCATENATE('Sundry Debtor'!K1040," ",'Sundry Debtor'!O1040))</f>
        <v/>
      </c>
    </row>
    <row r="1035" spans="1:11" x14ac:dyDescent="0.2">
      <c r="A1035" s="35" t="str">
        <f>IF('Sundry Debtor'!G1041="","",'Sundry Debtor'!G1041)</f>
        <v/>
      </c>
      <c r="B1035" s="35" t="str">
        <f>IF('Sundry Debtor'!C1041="","",IF('Sundry Debtor'!G1041&lt;70000,'Sundry Debtor'!C1041,""))</f>
        <v/>
      </c>
      <c r="C1035" s="34" t="str">
        <f>IF('Sundry Debtor'!C1041="","",IF('Sundry Debtor'!G1041&gt;69999,'Sundry Debtor'!C1041,""))</f>
        <v/>
      </c>
      <c r="D1035" s="34" t="str">
        <f>IF('Sundry Debtor'!D1041="","",'Sundry Debtor'!D1041)</f>
        <v/>
      </c>
      <c r="E1035" s="34" t="str">
        <f>IF('Sundry Debtor'!F1041="","",'Sundry Debtor'!F1041)</f>
        <v/>
      </c>
      <c r="F1035" s="98" t="str">
        <f>IF('Sundry Debtor'!I1041="","",IF('Sundry Debtor'!J1041="D",'Sundry Debtor'!I1041,""))</f>
        <v/>
      </c>
      <c r="G1035" s="98" t="str">
        <f>IF('Sundry Debtor'!I1041="","",IF('Sundry Debtor'!J1041="C",'Sundry Debtor'!I1041,""))</f>
        <v/>
      </c>
      <c r="H1035" s="34" t="str">
        <f t="shared" si="37"/>
        <v/>
      </c>
      <c r="I1035" s="34" t="str">
        <f t="shared" si="38"/>
        <v/>
      </c>
      <c r="J1035" s="34"/>
      <c r="K1035" s="29" t="str">
        <f>IF('Sundry Debtor'!K1041="","",CONCATENATE('Sundry Debtor'!K1041," ",'Sundry Debtor'!O1041))</f>
        <v/>
      </c>
    </row>
    <row r="1036" spans="1:11" x14ac:dyDescent="0.2">
      <c r="A1036" s="35" t="str">
        <f>IF('Sundry Debtor'!G1042="","",'Sundry Debtor'!G1042)</f>
        <v/>
      </c>
      <c r="B1036" s="35" t="str">
        <f>IF('Sundry Debtor'!C1042="","",IF('Sundry Debtor'!G1042&lt;70000,'Sundry Debtor'!C1042,""))</f>
        <v/>
      </c>
      <c r="C1036" s="34" t="str">
        <f>IF('Sundry Debtor'!C1042="","",IF('Sundry Debtor'!G1042&gt;69999,'Sundry Debtor'!C1042,""))</f>
        <v/>
      </c>
      <c r="D1036" s="34" t="str">
        <f>IF('Sundry Debtor'!D1042="","",'Sundry Debtor'!D1042)</f>
        <v/>
      </c>
      <c r="E1036" s="34" t="str">
        <f>IF('Sundry Debtor'!F1042="","",'Sundry Debtor'!F1042)</f>
        <v/>
      </c>
      <c r="F1036" s="98" t="str">
        <f>IF('Sundry Debtor'!I1042="","",IF('Sundry Debtor'!J1042="D",'Sundry Debtor'!I1042,""))</f>
        <v/>
      </c>
      <c r="G1036" s="98" t="str">
        <f>IF('Sundry Debtor'!I1042="","",IF('Sundry Debtor'!J1042="C",'Sundry Debtor'!I1042,""))</f>
        <v/>
      </c>
      <c r="H1036" s="34" t="str">
        <f t="shared" si="37"/>
        <v/>
      </c>
      <c r="I1036" s="34" t="str">
        <f t="shared" si="38"/>
        <v/>
      </c>
      <c r="J1036" s="34"/>
      <c r="K1036" s="29" t="str">
        <f>IF('Sundry Debtor'!K1042="","",CONCATENATE('Sundry Debtor'!K1042," ",'Sundry Debtor'!O1042))</f>
        <v/>
      </c>
    </row>
    <row r="1037" spans="1:11" x14ac:dyDescent="0.2">
      <c r="A1037" s="35" t="str">
        <f>IF('Sundry Debtor'!G1043="","",'Sundry Debtor'!G1043)</f>
        <v/>
      </c>
      <c r="B1037" s="35" t="str">
        <f>IF('Sundry Debtor'!C1043="","",IF('Sundry Debtor'!G1043&lt;70000,'Sundry Debtor'!C1043,""))</f>
        <v/>
      </c>
      <c r="C1037" s="34" t="str">
        <f>IF('Sundry Debtor'!C1043="","",IF('Sundry Debtor'!G1043&gt;69999,'Sundry Debtor'!C1043,""))</f>
        <v/>
      </c>
      <c r="D1037" s="34" t="str">
        <f>IF('Sundry Debtor'!D1043="","",'Sundry Debtor'!D1043)</f>
        <v/>
      </c>
      <c r="E1037" s="34" t="str">
        <f>IF('Sundry Debtor'!F1043="","",'Sundry Debtor'!F1043)</f>
        <v/>
      </c>
      <c r="F1037" s="98" t="str">
        <f>IF('Sundry Debtor'!I1043="","",IF('Sundry Debtor'!J1043="D",'Sundry Debtor'!I1043,""))</f>
        <v/>
      </c>
      <c r="G1037" s="98" t="str">
        <f>IF('Sundry Debtor'!I1043="","",IF('Sundry Debtor'!J1043="C",'Sundry Debtor'!I1043,""))</f>
        <v/>
      </c>
      <c r="H1037" s="34" t="str">
        <f t="shared" si="37"/>
        <v/>
      </c>
      <c r="I1037" s="34" t="str">
        <f t="shared" si="38"/>
        <v/>
      </c>
      <c r="J1037" s="34"/>
      <c r="K1037" s="29" t="str">
        <f>IF('Sundry Debtor'!K1043="","",CONCATENATE('Sundry Debtor'!K1043," ",'Sundry Debtor'!O1043))</f>
        <v/>
      </c>
    </row>
    <row r="1038" spans="1:11" x14ac:dyDescent="0.2">
      <c r="A1038" s="35" t="str">
        <f>IF('Sundry Debtor'!G1044="","",'Sundry Debtor'!G1044)</f>
        <v/>
      </c>
      <c r="B1038" s="35" t="str">
        <f>IF('Sundry Debtor'!C1044="","",IF('Sundry Debtor'!G1044&lt;70000,'Sundry Debtor'!C1044,""))</f>
        <v/>
      </c>
      <c r="C1038" s="34" t="str">
        <f>IF('Sundry Debtor'!C1044="","",IF('Sundry Debtor'!G1044&gt;69999,'Sundry Debtor'!C1044,""))</f>
        <v/>
      </c>
      <c r="D1038" s="34" t="str">
        <f>IF('Sundry Debtor'!D1044="","",'Sundry Debtor'!D1044)</f>
        <v/>
      </c>
      <c r="E1038" s="34" t="str">
        <f>IF('Sundry Debtor'!F1044="","",'Sundry Debtor'!F1044)</f>
        <v/>
      </c>
      <c r="F1038" s="98" t="str">
        <f>IF('Sundry Debtor'!I1044="","",IF('Sundry Debtor'!J1044="D",'Sundry Debtor'!I1044,""))</f>
        <v/>
      </c>
      <c r="G1038" s="98" t="str">
        <f>IF('Sundry Debtor'!I1044="","",IF('Sundry Debtor'!J1044="C",'Sundry Debtor'!I1044,""))</f>
        <v/>
      </c>
      <c r="H1038" s="34" t="str">
        <f t="shared" si="37"/>
        <v/>
      </c>
      <c r="I1038" s="34" t="str">
        <f t="shared" si="38"/>
        <v/>
      </c>
      <c r="J1038" s="34"/>
      <c r="K1038" s="29" t="str">
        <f>IF('Sundry Debtor'!K1044="","",CONCATENATE('Sundry Debtor'!K1044," ",'Sundry Debtor'!O1044))</f>
        <v/>
      </c>
    </row>
    <row r="1039" spans="1:11" x14ac:dyDescent="0.2">
      <c r="A1039" s="35" t="str">
        <f>IF('Sundry Debtor'!G1045="","",'Sundry Debtor'!G1045)</f>
        <v/>
      </c>
      <c r="B1039" s="35" t="str">
        <f>IF('Sundry Debtor'!C1045="","",IF('Sundry Debtor'!G1045&lt;70000,'Sundry Debtor'!C1045,""))</f>
        <v/>
      </c>
      <c r="C1039" s="34" t="str">
        <f>IF('Sundry Debtor'!C1045="","",IF('Sundry Debtor'!G1045&gt;69999,'Sundry Debtor'!C1045,""))</f>
        <v/>
      </c>
      <c r="D1039" s="34" t="str">
        <f>IF('Sundry Debtor'!D1045="","",'Sundry Debtor'!D1045)</f>
        <v/>
      </c>
      <c r="E1039" s="34" t="str">
        <f>IF('Sundry Debtor'!F1045="","",'Sundry Debtor'!F1045)</f>
        <v/>
      </c>
      <c r="F1039" s="98" t="str">
        <f>IF('Sundry Debtor'!I1045="","",IF('Sundry Debtor'!J1045="D",'Sundry Debtor'!I1045,""))</f>
        <v/>
      </c>
      <c r="G1039" s="98" t="str">
        <f>IF('Sundry Debtor'!I1045="","",IF('Sundry Debtor'!J1045="C",'Sundry Debtor'!I1045,""))</f>
        <v/>
      </c>
      <c r="H1039" s="34" t="str">
        <f t="shared" si="37"/>
        <v/>
      </c>
      <c r="I1039" s="34" t="str">
        <f t="shared" si="38"/>
        <v/>
      </c>
      <c r="J1039" s="34"/>
      <c r="K1039" s="29" t="str">
        <f>IF('Sundry Debtor'!K1045="","",CONCATENATE('Sundry Debtor'!K1045," ",'Sundry Debtor'!O1045))</f>
        <v/>
      </c>
    </row>
    <row r="1040" spans="1:11" x14ac:dyDescent="0.2">
      <c r="A1040" s="35" t="str">
        <f>IF('Sundry Debtor'!G1046="","",'Sundry Debtor'!G1046)</f>
        <v/>
      </c>
      <c r="B1040" s="35" t="str">
        <f>IF('Sundry Debtor'!C1046="","",IF('Sundry Debtor'!G1046&lt;70000,'Sundry Debtor'!C1046,""))</f>
        <v/>
      </c>
      <c r="C1040" s="34" t="str">
        <f>IF('Sundry Debtor'!C1046="","",IF('Sundry Debtor'!G1046&gt;69999,'Sundry Debtor'!C1046,""))</f>
        <v/>
      </c>
      <c r="D1040" s="34" t="str">
        <f>IF('Sundry Debtor'!D1046="","",'Sundry Debtor'!D1046)</f>
        <v/>
      </c>
      <c r="E1040" s="34" t="str">
        <f>IF('Sundry Debtor'!F1046="","",'Sundry Debtor'!F1046)</f>
        <v/>
      </c>
      <c r="F1040" s="98" t="str">
        <f>IF('Sundry Debtor'!I1046="","",IF('Sundry Debtor'!J1046="D",'Sundry Debtor'!I1046,""))</f>
        <v/>
      </c>
      <c r="G1040" s="98" t="str">
        <f>IF('Sundry Debtor'!I1046="","",IF('Sundry Debtor'!J1046="C",'Sundry Debtor'!I1046,""))</f>
        <v/>
      </c>
      <c r="H1040" s="34" t="str">
        <f t="shared" si="37"/>
        <v/>
      </c>
      <c r="I1040" s="34" t="str">
        <f t="shared" si="38"/>
        <v/>
      </c>
      <c r="J1040" s="34"/>
      <c r="K1040" s="29" t="str">
        <f>IF('Sundry Debtor'!K1046="","",CONCATENATE('Sundry Debtor'!K1046," ",'Sundry Debtor'!O1046))</f>
        <v/>
      </c>
    </row>
    <row r="1041" spans="1:11" x14ac:dyDescent="0.2">
      <c r="A1041" s="35" t="str">
        <f>IF('Sundry Debtor'!G1047="","",'Sundry Debtor'!G1047)</f>
        <v/>
      </c>
      <c r="B1041" s="35" t="str">
        <f>IF('Sundry Debtor'!C1047="","",IF('Sundry Debtor'!G1047&lt;70000,'Sundry Debtor'!C1047,""))</f>
        <v/>
      </c>
      <c r="C1041" s="34" t="str">
        <f>IF('Sundry Debtor'!C1047="","",IF('Sundry Debtor'!G1047&gt;69999,'Sundry Debtor'!C1047,""))</f>
        <v/>
      </c>
      <c r="D1041" s="34" t="str">
        <f>IF('Sundry Debtor'!D1047="","",'Sundry Debtor'!D1047)</f>
        <v/>
      </c>
      <c r="E1041" s="34" t="str">
        <f>IF('Sundry Debtor'!F1047="","",'Sundry Debtor'!F1047)</f>
        <v/>
      </c>
      <c r="F1041" s="98" t="str">
        <f>IF('Sundry Debtor'!I1047="","",IF('Sundry Debtor'!J1047="D",'Sundry Debtor'!I1047,""))</f>
        <v/>
      </c>
      <c r="G1041" s="98" t="str">
        <f>IF('Sundry Debtor'!I1047="","",IF('Sundry Debtor'!J1047="C",'Sundry Debtor'!I1047,""))</f>
        <v/>
      </c>
      <c r="H1041" s="34" t="str">
        <f t="shared" si="37"/>
        <v/>
      </c>
      <c r="I1041" s="34" t="str">
        <f t="shared" si="38"/>
        <v/>
      </c>
      <c r="J1041" s="34"/>
      <c r="K1041" s="29" t="str">
        <f>IF('Sundry Debtor'!K1047="","",CONCATENATE('Sundry Debtor'!K1047," ",'Sundry Debtor'!O1047))</f>
        <v/>
      </c>
    </row>
    <row r="1042" spans="1:11" x14ac:dyDescent="0.2">
      <c r="A1042" s="35" t="str">
        <f>IF('Sundry Debtor'!G1048="","",'Sundry Debtor'!G1048)</f>
        <v/>
      </c>
      <c r="B1042" s="35" t="str">
        <f>IF('Sundry Debtor'!C1048="","",IF('Sundry Debtor'!G1048&lt;70000,'Sundry Debtor'!C1048,""))</f>
        <v/>
      </c>
      <c r="C1042" s="34" t="str">
        <f>IF('Sundry Debtor'!C1048="","",IF('Sundry Debtor'!G1048&gt;69999,'Sundry Debtor'!C1048,""))</f>
        <v/>
      </c>
      <c r="D1042" s="34" t="str">
        <f>IF('Sundry Debtor'!D1048="","",'Sundry Debtor'!D1048)</f>
        <v/>
      </c>
      <c r="E1042" s="34" t="str">
        <f>IF('Sundry Debtor'!F1048="","",'Sundry Debtor'!F1048)</f>
        <v/>
      </c>
      <c r="F1042" s="98" t="str">
        <f>IF('Sundry Debtor'!I1048="","",IF('Sundry Debtor'!J1048="D",'Sundry Debtor'!I1048,""))</f>
        <v/>
      </c>
      <c r="G1042" s="98" t="str">
        <f>IF('Sundry Debtor'!I1048="","",IF('Sundry Debtor'!J1048="C",'Sundry Debtor'!I1048,""))</f>
        <v/>
      </c>
      <c r="H1042" s="34" t="str">
        <f t="shared" si="37"/>
        <v/>
      </c>
      <c r="I1042" s="34" t="str">
        <f t="shared" si="38"/>
        <v/>
      </c>
      <c r="J1042" s="34"/>
      <c r="K1042" s="29" t="str">
        <f>IF('Sundry Debtor'!K1048="","",CONCATENATE('Sundry Debtor'!K1048," ",'Sundry Debtor'!O1048))</f>
        <v/>
      </c>
    </row>
    <row r="1043" spans="1:11" x14ac:dyDescent="0.2">
      <c r="A1043" s="35" t="str">
        <f>IF('Sundry Debtor'!G1049="","",'Sundry Debtor'!G1049)</f>
        <v/>
      </c>
      <c r="B1043" s="35" t="str">
        <f>IF('Sundry Debtor'!C1049="","",IF('Sundry Debtor'!G1049&lt;70000,'Sundry Debtor'!C1049,""))</f>
        <v/>
      </c>
      <c r="C1043" s="34" t="str">
        <f>IF('Sundry Debtor'!C1049="","",IF('Sundry Debtor'!G1049&gt;69999,'Sundry Debtor'!C1049,""))</f>
        <v/>
      </c>
      <c r="D1043" s="34" t="str">
        <f>IF('Sundry Debtor'!D1049="","",'Sundry Debtor'!D1049)</f>
        <v/>
      </c>
      <c r="E1043" s="34" t="str">
        <f>IF('Sundry Debtor'!F1049="","",'Sundry Debtor'!F1049)</f>
        <v/>
      </c>
      <c r="F1043" s="98" t="str">
        <f>IF('Sundry Debtor'!I1049="","",IF('Sundry Debtor'!J1049="D",'Sundry Debtor'!I1049,""))</f>
        <v/>
      </c>
      <c r="G1043" s="98" t="str">
        <f>IF('Sundry Debtor'!I1049="","",IF('Sundry Debtor'!J1049="C",'Sundry Debtor'!I1049,""))</f>
        <v/>
      </c>
      <c r="H1043" s="34" t="str">
        <f t="shared" si="37"/>
        <v/>
      </c>
      <c r="I1043" s="34" t="str">
        <f t="shared" si="38"/>
        <v/>
      </c>
      <c r="J1043" s="34"/>
      <c r="K1043" s="29" t="str">
        <f>IF('Sundry Debtor'!K1049="","",CONCATENATE('Sundry Debtor'!K1049," ",'Sundry Debtor'!O1049))</f>
        <v/>
      </c>
    </row>
    <row r="1044" spans="1:11" x14ac:dyDescent="0.2">
      <c r="A1044" s="35" t="str">
        <f>IF('Sundry Debtor'!G1050="","",'Sundry Debtor'!G1050)</f>
        <v/>
      </c>
      <c r="B1044" s="35" t="str">
        <f>IF('Sundry Debtor'!C1050="","",IF('Sundry Debtor'!G1050&lt;70000,'Sundry Debtor'!C1050,""))</f>
        <v/>
      </c>
      <c r="C1044" s="34" t="str">
        <f>IF('Sundry Debtor'!C1050="","",IF('Sundry Debtor'!G1050&gt;69999,'Sundry Debtor'!C1050,""))</f>
        <v/>
      </c>
      <c r="D1044" s="34" t="str">
        <f>IF('Sundry Debtor'!D1050="","",'Sundry Debtor'!D1050)</f>
        <v/>
      </c>
      <c r="E1044" s="34" t="str">
        <f>IF('Sundry Debtor'!F1050="","",'Sundry Debtor'!F1050)</f>
        <v/>
      </c>
      <c r="F1044" s="98" t="str">
        <f>IF('Sundry Debtor'!I1050="","",IF('Sundry Debtor'!J1050="D",'Sundry Debtor'!I1050,""))</f>
        <v/>
      </c>
      <c r="G1044" s="98" t="str">
        <f>IF('Sundry Debtor'!I1050="","",IF('Sundry Debtor'!J1050="C",'Sundry Debtor'!I1050,""))</f>
        <v/>
      </c>
      <c r="H1044" s="34" t="str">
        <f t="shared" si="37"/>
        <v/>
      </c>
      <c r="I1044" s="34" t="str">
        <f t="shared" si="38"/>
        <v/>
      </c>
      <c r="J1044" s="34"/>
      <c r="K1044" s="29" t="str">
        <f>IF('Sundry Debtor'!K1050="","",CONCATENATE('Sundry Debtor'!K1050," ",'Sundry Debtor'!O1050))</f>
        <v/>
      </c>
    </row>
    <row r="1045" spans="1:11" x14ac:dyDescent="0.2">
      <c r="A1045" s="35" t="str">
        <f>IF('Sundry Debtor'!G1051="","",'Sundry Debtor'!G1051)</f>
        <v/>
      </c>
      <c r="B1045" s="35" t="str">
        <f>IF('Sundry Debtor'!C1051="","",IF('Sundry Debtor'!G1051&lt;70000,'Sundry Debtor'!C1051,""))</f>
        <v/>
      </c>
      <c r="C1045" s="34" t="str">
        <f>IF('Sundry Debtor'!C1051="","",IF('Sundry Debtor'!G1051&gt;69999,'Sundry Debtor'!C1051,""))</f>
        <v/>
      </c>
      <c r="D1045" s="34" t="str">
        <f>IF('Sundry Debtor'!D1051="","",'Sundry Debtor'!D1051)</f>
        <v/>
      </c>
      <c r="E1045" s="34" t="str">
        <f>IF('Sundry Debtor'!F1051="","",'Sundry Debtor'!F1051)</f>
        <v/>
      </c>
      <c r="F1045" s="98" t="str">
        <f>IF('Sundry Debtor'!I1051="","",IF('Sundry Debtor'!J1051="D",'Sundry Debtor'!I1051,""))</f>
        <v/>
      </c>
      <c r="G1045" s="98" t="str">
        <f>IF('Sundry Debtor'!I1051="","",IF('Sundry Debtor'!J1051="C",'Sundry Debtor'!I1051,""))</f>
        <v/>
      </c>
      <c r="H1045" s="34" t="str">
        <f t="shared" si="37"/>
        <v/>
      </c>
      <c r="I1045" s="34" t="str">
        <f t="shared" si="38"/>
        <v/>
      </c>
      <c r="J1045" s="34"/>
      <c r="K1045" s="29" t="str">
        <f>IF('Sundry Debtor'!K1051="","",CONCATENATE('Sundry Debtor'!K1051," ",'Sundry Debtor'!O1051))</f>
        <v/>
      </c>
    </row>
    <row r="1046" spans="1:11" x14ac:dyDescent="0.2">
      <c r="A1046" s="35" t="str">
        <f>IF('Sundry Debtor'!G1052="","",'Sundry Debtor'!G1052)</f>
        <v/>
      </c>
      <c r="B1046" s="35" t="str">
        <f>IF('Sundry Debtor'!C1052="","",IF('Sundry Debtor'!G1052&lt;70000,'Sundry Debtor'!C1052,""))</f>
        <v/>
      </c>
      <c r="C1046" s="34" t="str">
        <f>IF('Sundry Debtor'!C1052="","",IF('Sundry Debtor'!G1052&gt;69999,'Sundry Debtor'!C1052,""))</f>
        <v/>
      </c>
      <c r="D1046" s="34" t="str">
        <f>IF('Sundry Debtor'!D1052="","",'Sundry Debtor'!D1052)</f>
        <v/>
      </c>
      <c r="E1046" s="34" t="str">
        <f>IF('Sundry Debtor'!F1052="","",'Sundry Debtor'!F1052)</f>
        <v/>
      </c>
      <c r="F1046" s="98" t="str">
        <f>IF('Sundry Debtor'!I1052="","",IF('Sundry Debtor'!J1052="D",'Sundry Debtor'!I1052,""))</f>
        <v/>
      </c>
      <c r="G1046" s="98" t="str">
        <f>IF('Sundry Debtor'!I1052="","",IF('Sundry Debtor'!J1052="C",'Sundry Debtor'!I1052,""))</f>
        <v/>
      </c>
      <c r="H1046" s="34" t="str">
        <f t="shared" si="37"/>
        <v/>
      </c>
      <c r="I1046" s="34" t="str">
        <f t="shared" si="38"/>
        <v/>
      </c>
      <c r="J1046" s="34"/>
      <c r="K1046" s="29" t="str">
        <f>IF('Sundry Debtor'!K1052="","",CONCATENATE('Sundry Debtor'!K1052," ",'Sundry Debtor'!O1052))</f>
        <v/>
      </c>
    </row>
    <row r="1047" spans="1:11" x14ac:dyDescent="0.2">
      <c r="A1047" s="35" t="str">
        <f>IF('Sundry Debtor'!G1053="","",'Sundry Debtor'!G1053)</f>
        <v/>
      </c>
      <c r="B1047" s="35" t="str">
        <f>IF('Sundry Debtor'!C1053="","",IF('Sundry Debtor'!G1053&lt;70000,'Sundry Debtor'!C1053,""))</f>
        <v/>
      </c>
      <c r="C1047" s="34" t="str">
        <f>IF('Sundry Debtor'!C1053="","",IF('Sundry Debtor'!G1053&gt;69999,'Sundry Debtor'!C1053,""))</f>
        <v/>
      </c>
      <c r="D1047" s="34" t="str">
        <f>IF('Sundry Debtor'!D1053="","",'Sundry Debtor'!D1053)</f>
        <v/>
      </c>
      <c r="E1047" s="34" t="str">
        <f>IF('Sundry Debtor'!F1053="","",'Sundry Debtor'!F1053)</f>
        <v/>
      </c>
      <c r="F1047" s="98" t="str">
        <f>IF('Sundry Debtor'!I1053="","",IF('Sundry Debtor'!J1053="D",'Sundry Debtor'!I1053,""))</f>
        <v/>
      </c>
      <c r="G1047" s="98" t="str">
        <f>IF('Sundry Debtor'!I1053="","",IF('Sundry Debtor'!J1053="C",'Sundry Debtor'!I1053,""))</f>
        <v/>
      </c>
      <c r="H1047" s="34" t="str">
        <f t="shared" si="37"/>
        <v/>
      </c>
      <c r="I1047" s="34" t="str">
        <f t="shared" si="38"/>
        <v/>
      </c>
      <c r="J1047" s="34"/>
      <c r="K1047" s="29" t="str">
        <f>IF('Sundry Debtor'!K1053="","",CONCATENATE('Sundry Debtor'!K1053," ",'Sundry Debtor'!O1053))</f>
        <v/>
      </c>
    </row>
    <row r="1048" spans="1:11" x14ac:dyDescent="0.2">
      <c r="A1048" s="35" t="str">
        <f>IF('Sundry Debtor'!G1054="","",'Sundry Debtor'!G1054)</f>
        <v/>
      </c>
      <c r="B1048" s="35" t="str">
        <f>IF('Sundry Debtor'!C1054="","",IF('Sundry Debtor'!G1054&lt;70000,'Sundry Debtor'!C1054,""))</f>
        <v/>
      </c>
      <c r="C1048" s="34" t="str">
        <f>IF('Sundry Debtor'!C1054="","",IF('Sundry Debtor'!G1054&gt;69999,'Sundry Debtor'!C1054,""))</f>
        <v/>
      </c>
      <c r="D1048" s="34" t="str">
        <f>IF('Sundry Debtor'!D1054="","",'Sundry Debtor'!D1054)</f>
        <v/>
      </c>
      <c r="E1048" s="34" t="str">
        <f>IF('Sundry Debtor'!F1054="","",'Sundry Debtor'!F1054)</f>
        <v/>
      </c>
      <c r="F1048" s="98" t="str">
        <f>IF('Sundry Debtor'!I1054="","",IF('Sundry Debtor'!J1054="D",'Sundry Debtor'!I1054,""))</f>
        <v/>
      </c>
      <c r="G1048" s="98" t="str">
        <f>IF('Sundry Debtor'!I1054="","",IF('Sundry Debtor'!J1054="C",'Sundry Debtor'!I1054,""))</f>
        <v/>
      </c>
      <c r="H1048" s="34" t="str">
        <f t="shared" si="37"/>
        <v/>
      </c>
      <c r="I1048" s="34" t="str">
        <f t="shared" si="38"/>
        <v/>
      </c>
      <c r="J1048" s="34"/>
      <c r="K1048" s="29" t="str">
        <f>IF('Sundry Debtor'!K1054="","",CONCATENATE('Sundry Debtor'!K1054," ",'Sundry Debtor'!O1054))</f>
        <v/>
      </c>
    </row>
    <row r="1049" spans="1:11" x14ac:dyDescent="0.2">
      <c r="A1049" s="35" t="str">
        <f>IF('Sundry Debtor'!G1055="","",'Sundry Debtor'!G1055)</f>
        <v/>
      </c>
      <c r="B1049" s="35" t="str">
        <f>IF('Sundry Debtor'!C1055="","",IF('Sundry Debtor'!G1055&lt;70000,'Sundry Debtor'!C1055,""))</f>
        <v/>
      </c>
      <c r="C1049" s="34" t="str">
        <f>IF('Sundry Debtor'!C1055="","",IF('Sundry Debtor'!G1055&gt;69999,'Sundry Debtor'!C1055,""))</f>
        <v/>
      </c>
      <c r="D1049" s="34" t="str">
        <f>IF('Sundry Debtor'!D1055="","",'Sundry Debtor'!D1055)</f>
        <v/>
      </c>
      <c r="E1049" s="34" t="str">
        <f>IF('Sundry Debtor'!F1055="","",'Sundry Debtor'!F1055)</f>
        <v/>
      </c>
      <c r="F1049" s="98" t="str">
        <f>IF('Sundry Debtor'!I1055="","",IF('Sundry Debtor'!J1055="D",'Sundry Debtor'!I1055,""))</f>
        <v/>
      </c>
      <c r="G1049" s="98" t="str">
        <f>IF('Sundry Debtor'!I1055="","",IF('Sundry Debtor'!J1055="C",'Sundry Debtor'!I1055,""))</f>
        <v/>
      </c>
      <c r="H1049" s="34" t="str">
        <f t="shared" si="37"/>
        <v/>
      </c>
      <c r="I1049" s="34" t="str">
        <f t="shared" si="38"/>
        <v/>
      </c>
      <c r="J1049" s="34"/>
      <c r="K1049" s="29" t="str">
        <f>IF('Sundry Debtor'!K1055="","",CONCATENATE('Sundry Debtor'!K1055," ",'Sundry Debtor'!O1055))</f>
        <v/>
      </c>
    </row>
    <row r="1050" spans="1:11" x14ac:dyDescent="0.2">
      <c r="A1050" s="35" t="str">
        <f>IF('Sundry Debtor'!G1056="","",'Sundry Debtor'!G1056)</f>
        <v/>
      </c>
      <c r="B1050" s="35" t="str">
        <f>IF('Sundry Debtor'!C1056="","",IF('Sundry Debtor'!G1056&lt;70000,'Sundry Debtor'!C1056,""))</f>
        <v/>
      </c>
      <c r="C1050" s="34" t="str">
        <f>IF('Sundry Debtor'!C1056="","",IF('Sundry Debtor'!G1056&gt;69999,'Sundry Debtor'!C1056,""))</f>
        <v/>
      </c>
      <c r="D1050" s="34" t="str">
        <f>IF('Sundry Debtor'!D1056="","",'Sundry Debtor'!D1056)</f>
        <v/>
      </c>
      <c r="E1050" s="34" t="str">
        <f>IF('Sundry Debtor'!F1056="","",'Sundry Debtor'!F1056)</f>
        <v/>
      </c>
      <c r="F1050" s="98" t="str">
        <f>IF('Sundry Debtor'!I1056="","",IF('Sundry Debtor'!J1056="D",'Sundry Debtor'!I1056,""))</f>
        <v/>
      </c>
      <c r="G1050" s="98" t="str">
        <f>IF('Sundry Debtor'!I1056="","",IF('Sundry Debtor'!J1056="C",'Sundry Debtor'!I1056,""))</f>
        <v/>
      </c>
      <c r="H1050" s="34" t="str">
        <f t="shared" ref="H1050:H1113" si="39">IF(A1050="","",IF(OR(A1050=96030,A1050=96040),"AN",IF(A1050=80061,"VN",IF(LEFT(A1050,1)="7","AN",IF(LEFT(A1050,1)="8","AN","VN")))))</f>
        <v/>
      </c>
      <c r="I1050" s="34" t="str">
        <f t="shared" ref="I1050:I1113" si="40">IF(A1050="","",1000)</f>
        <v/>
      </c>
      <c r="J1050" s="34"/>
      <c r="K1050" s="29" t="str">
        <f>IF('Sundry Debtor'!K1056="","",CONCATENATE('Sundry Debtor'!K1056," ",'Sundry Debtor'!O1056))</f>
        <v/>
      </c>
    </row>
    <row r="1051" spans="1:11" x14ac:dyDescent="0.2">
      <c r="A1051" s="35" t="str">
        <f>IF('Sundry Debtor'!G1057="","",'Sundry Debtor'!G1057)</f>
        <v/>
      </c>
      <c r="B1051" s="35" t="str">
        <f>IF('Sundry Debtor'!C1057="","",IF('Sundry Debtor'!G1057&lt;70000,'Sundry Debtor'!C1057,""))</f>
        <v/>
      </c>
      <c r="C1051" s="34" t="str">
        <f>IF('Sundry Debtor'!C1057="","",IF('Sundry Debtor'!G1057&gt;69999,'Sundry Debtor'!C1057,""))</f>
        <v/>
      </c>
      <c r="D1051" s="34" t="str">
        <f>IF('Sundry Debtor'!D1057="","",'Sundry Debtor'!D1057)</f>
        <v/>
      </c>
      <c r="E1051" s="34" t="str">
        <f>IF('Sundry Debtor'!F1057="","",'Sundry Debtor'!F1057)</f>
        <v/>
      </c>
      <c r="F1051" s="98" t="str">
        <f>IF('Sundry Debtor'!I1057="","",IF('Sundry Debtor'!J1057="D",'Sundry Debtor'!I1057,""))</f>
        <v/>
      </c>
      <c r="G1051" s="98" t="str">
        <f>IF('Sundry Debtor'!I1057="","",IF('Sundry Debtor'!J1057="C",'Sundry Debtor'!I1057,""))</f>
        <v/>
      </c>
      <c r="H1051" s="34" t="str">
        <f t="shared" si="39"/>
        <v/>
      </c>
      <c r="I1051" s="34" t="str">
        <f t="shared" si="40"/>
        <v/>
      </c>
      <c r="J1051" s="34"/>
      <c r="K1051" s="29" t="str">
        <f>IF('Sundry Debtor'!K1057="","",CONCATENATE('Sundry Debtor'!K1057," ",'Sundry Debtor'!O1057))</f>
        <v/>
      </c>
    </row>
    <row r="1052" spans="1:11" x14ac:dyDescent="0.2">
      <c r="A1052" s="35" t="str">
        <f>IF('Sundry Debtor'!G1058="","",'Sundry Debtor'!G1058)</f>
        <v/>
      </c>
      <c r="B1052" s="35" t="str">
        <f>IF('Sundry Debtor'!C1058="","",IF('Sundry Debtor'!G1058&lt;70000,'Sundry Debtor'!C1058,""))</f>
        <v/>
      </c>
      <c r="C1052" s="34" t="str">
        <f>IF('Sundry Debtor'!C1058="","",IF('Sundry Debtor'!G1058&gt;69999,'Sundry Debtor'!C1058,""))</f>
        <v/>
      </c>
      <c r="D1052" s="34" t="str">
        <f>IF('Sundry Debtor'!D1058="","",'Sundry Debtor'!D1058)</f>
        <v/>
      </c>
      <c r="E1052" s="34" t="str">
        <f>IF('Sundry Debtor'!F1058="","",'Sundry Debtor'!F1058)</f>
        <v/>
      </c>
      <c r="F1052" s="98" t="str">
        <f>IF('Sundry Debtor'!I1058="","",IF('Sundry Debtor'!J1058="D",'Sundry Debtor'!I1058,""))</f>
        <v/>
      </c>
      <c r="G1052" s="98" t="str">
        <f>IF('Sundry Debtor'!I1058="","",IF('Sundry Debtor'!J1058="C",'Sundry Debtor'!I1058,""))</f>
        <v/>
      </c>
      <c r="H1052" s="34" t="str">
        <f t="shared" si="39"/>
        <v/>
      </c>
      <c r="I1052" s="34" t="str">
        <f t="shared" si="40"/>
        <v/>
      </c>
      <c r="J1052" s="34"/>
      <c r="K1052" s="29" t="str">
        <f>IF('Sundry Debtor'!K1058="","",CONCATENATE('Sundry Debtor'!K1058," ",'Sundry Debtor'!O1058))</f>
        <v/>
      </c>
    </row>
    <row r="1053" spans="1:11" x14ac:dyDescent="0.2">
      <c r="A1053" s="35" t="str">
        <f>IF('Sundry Debtor'!G1059="","",'Sundry Debtor'!G1059)</f>
        <v/>
      </c>
      <c r="B1053" s="35" t="str">
        <f>IF('Sundry Debtor'!C1059="","",IF('Sundry Debtor'!G1059&lt;70000,'Sundry Debtor'!C1059,""))</f>
        <v/>
      </c>
      <c r="C1053" s="34" t="str">
        <f>IF('Sundry Debtor'!C1059="","",IF('Sundry Debtor'!G1059&gt;69999,'Sundry Debtor'!C1059,""))</f>
        <v/>
      </c>
      <c r="D1053" s="34" t="str">
        <f>IF('Sundry Debtor'!D1059="","",'Sundry Debtor'!D1059)</f>
        <v/>
      </c>
      <c r="E1053" s="34" t="str">
        <f>IF('Sundry Debtor'!F1059="","",'Sundry Debtor'!F1059)</f>
        <v/>
      </c>
      <c r="F1053" s="98" t="str">
        <f>IF('Sundry Debtor'!I1059="","",IF('Sundry Debtor'!J1059="D",'Sundry Debtor'!I1059,""))</f>
        <v/>
      </c>
      <c r="G1053" s="98" t="str">
        <f>IF('Sundry Debtor'!I1059="","",IF('Sundry Debtor'!J1059="C",'Sundry Debtor'!I1059,""))</f>
        <v/>
      </c>
      <c r="H1053" s="34" t="str">
        <f t="shared" si="39"/>
        <v/>
      </c>
      <c r="I1053" s="34" t="str">
        <f t="shared" si="40"/>
        <v/>
      </c>
      <c r="J1053" s="34"/>
      <c r="K1053" s="29" t="str">
        <f>IF('Sundry Debtor'!K1059="","",CONCATENATE('Sundry Debtor'!K1059," ",'Sundry Debtor'!O1059))</f>
        <v/>
      </c>
    </row>
    <row r="1054" spans="1:11" x14ac:dyDescent="0.2">
      <c r="A1054" s="35" t="str">
        <f>IF('Sundry Debtor'!G1060="","",'Sundry Debtor'!G1060)</f>
        <v/>
      </c>
      <c r="B1054" s="35" t="str">
        <f>IF('Sundry Debtor'!C1060="","",IF('Sundry Debtor'!G1060&lt;70000,'Sundry Debtor'!C1060,""))</f>
        <v/>
      </c>
      <c r="C1054" s="34" t="str">
        <f>IF('Sundry Debtor'!C1060="","",IF('Sundry Debtor'!G1060&gt;69999,'Sundry Debtor'!C1060,""))</f>
        <v/>
      </c>
      <c r="D1054" s="34" t="str">
        <f>IF('Sundry Debtor'!D1060="","",'Sundry Debtor'!D1060)</f>
        <v/>
      </c>
      <c r="E1054" s="34" t="str">
        <f>IF('Sundry Debtor'!F1060="","",'Sundry Debtor'!F1060)</f>
        <v/>
      </c>
      <c r="F1054" s="98" t="str">
        <f>IF('Sundry Debtor'!I1060="","",IF('Sundry Debtor'!J1060="D",'Sundry Debtor'!I1060,""))</f>
        <v/>
      </c>
      <c r="G1054" s="98" t="str">
        <f>IF('Sundry Debtor'!I1060="","",IF('Sundry Debtor'!J1060="C",'Sundry Debtor'!I1060,""))</f>
        <v/>
      </c>
      <c r="H1054" s="34" t="str">
        <f t="shared" si="39"/>
        <v/>
      </c>
      <c r="I1054" s="34" t="str">
        <f t="shared" si="40"/>
        <v/>
      </c>
      <c r="J1054" s="34"/>
      <c r="K1054" s="29" t="str">
        <f>IF('Sundry Debtor'!K1060="","",CONCATENATE('Sundry Debtor'!K1060," ",'Sundry Debtor'!O1060))</f>
        <v/>
      </c>
    </row>
    <row r="1055" spans="1:11" x14ac:dyDescent="0.2">
      <c r="A1055" s="35" t="str">
        <f>IF('Sundry Debtor'!G1061="","",'Sundry Debtor'!G1061)</f>
        <v/>
      </c>
      <c r="B1055" s="35" t="str">
        <f>IF('Sundry Debtor'!C1061="","",IF('Sundry Debtor'!G1061&lt;70000,'Sundry Debtor'!C1061,""))</f>
        <v/>
      </c>
      <c r="C1055" s="34" t="str">
        <f>IF('Sundry Debtor'!C1061="","",IF('Sundry Debtor'!G1061&gt;69999,'Sundry Debtor'!C1061,""))</f>
        <v/>
      </c>
      <c r="D1055" s="34" t="str">
        <f>IF('Sundry Debtor'!D1061="","",'Sundry Debtor'!D1061)</f>
        <v/>
      </c>
      <c r="E1055" s="34" t="str">
        <f>IF('Sundry Debtor'!F1061="","",'Sundry Debtor'!F1061)</f>
        <v/>
      </c>
      <c r="F1055" s="98" t="str">
        <f>IF('Sundry Debtor'!I1061="","",IF('Sundry Debtor'!J1061="D",'Sundry Debtor'!I1061,""))</f>
        <v/>
      </c>
      <c r="G1055" s="98" t="str">
        <f>IF('Sundry Debtor'!I1061="","",IF('Sundry Debtor'!J1061="C",'Sundry Debtor'!I1061,""))</f>
        <v/>
      </c>
      <c r="H1055" s="34" t="str">
        <f t="shared" si="39"/>
        <v/>
      </c>
      <c r="I1055" s="34" t="str">
        <f t="shared" si="40"/>
        <v/>
      </c>
      <c r="J1055" s="34"/>
      <c r="K1055" s="29" t="str">
        <f>IF('Sundry Debtor'!K1061="","",CONCATENATE('Sundry Debtor'!K1061," ",'Sundry Debtor'!O1061))</f>
        <v/>
      </c>
    </row>
    <row r="1056" spans="1:11" x14ac:dyDescent="0.2">
      <c r="A1056" s="35" t="str">
        <f>IF('Sundry Debtor'!G1062="","",'Sundry Debtor'!G1062)</f>
        <v/>
      </c>
      <c r="B1056" s="35" t="str">
        <f>IF('Sundry Debtor'!C1062="","",IF('Sundry Debtor'!G1062&lt;70000,'Sundry Debtor'!C1062,""))</f>
        <v/>
      </c>
      <c r="C1056" s="34" t="str">
        <f>IF('Sundry Debtor'!C1062="","",IF('Sundry Debtor'!G1062&gt;69999,'Sundry Debtor'!C1062,""))</f>
        <v/>
      </c>
      <c r="D1056" s="34" t="str">
        <f>IF('Sundry Debtor'!D1062="","",'Sundry Debtor'!D1062)</f>
        <v/>
      </c>
      <c r="E1056" s="34" t="str">
        <f>IF('Sundry Debtor'!F1062="","",'Sundry Debtor'!F1062)</f>
        <v/>
      </c>
      <c r="F1056" s="98" t="str">
        <f>IF('Sundry Debtor'!I1062="","",IF('Sundry Debtor'!J1062="D",'Sundry Debtor'!I1062,""))</f>
        <v/>
      </c>
      <c r="G1056" s="98" t="str">
        <f>IF('Sundry Debtor'!I1062="","",IF('Sundry Debtor'!J1062="C",'Sundry Debtor'!I1062,""))</f>
        <v/>
      </c>
      <c r="H1056" s="34" t="str">
        <f t="shared" si="39"/>
        <v/>
      </c>
      <c r="I1056" s="34" t="str">
        <f t="shared" si="40"/>
        <v/>
      </c>
      <c r="J1056" s="34"/>
      <c r="K1056" s="29" t="str">
        <f>IF('Sundry Debtor'!K1062="","",CONCATENATE('Sundry Debtor'!K1062," ",'Sundry Debtor'!O1062))</f>
        <v/>
      </c>
    </row>
    <row r="1057" spans="1:11" x14ac:dyDescent="0.2">
      <c r="A1057" s="35" t="str">
        <f>IF('Sundry Debtor'!G1063="","",'Sundry Debtor'!G1063)</f>
        <v/>
      </c>
      <c r="B1057" s="35" t="str">
        <f>IF('Sundry Debtor'!C1063="","",IF('Sundry Debtor'!G1063&lt;70000,'Sundry Debtor'!C1063,""))</f>
        <v/>
      </c>
      <c r="C1057" s="34" t="str">
        <f>IF('Sundry Debtor'!C1063="","",IF('Sundry Debtor'!G1063&gt;69999,'Sundry Debtor'!C1063,""))</f>
        <v/>
      </c>
      <c r="D1057" s="34" t="str">
        <f>IF('Sundry Debtor'!D1063="","",'Sundry Debtor'!D1063)</f>
        <v/>
      </c>
      <c r="E1057" s="34" t="str">
        <f>IF('Sundry Debtor'!F1063="","",'Sundry Debtor'!F1063)</f>
        <v/>
      </c>
      <c r="F1057" s="98" t="str">
        <f>IF('Sundry Debtor'!I1063="","",IF('Sundry Debtor'!J1063="D",'Sundry Debtor'!I1063,""))</f>
        <v/>
      </c>
      <c r="G1057" s="98" t="str">
        <f>IF('Sundry Debtor'!I1063="","",IF('Sundry Debtor'!J1063="C",'Sundry Debtor'!I1063,""))</f>
        <v/>
      </c>
      <c r="H1057" s="34" t="str">
        <f t="shared" si="39"/>
        <v/>
      </c>
      <c r="I1057" s="34" t="str">
        <f t="shared" si="40"/>
        <v/>
      </c>
      <c r="J1057" s="34"/>
      <c r="K1057" s="29" t="str">
        <f>IF('Sundry Debtor'!K1063="","",CONCATENATE('Sundry Debtor'!K1063," ",'Sundry Debtor'!O1063))</f>
        <v/>
      </c>
    </row>
    <row r="1058" spans="1:11" x14ac:dyDescent="0.2">
      <c r="A1058" s="35" t="str">
        <f>IF('Sundry Debtor'!G1064="","",'Sundry Debtor'!G1064)</f>
        <v/>
      </c>
      <c r="B1058" s="35" t="str">
        <f>IF('Sundry Debtor'!C1064="","",IF('Sundry Debtor'!G1064&lt;70000,'Sundry Debtor'!C1064,""))</f>
        <v/>
      </c>
      <c r="C1058" s="34" t="str">
        <f>IF('Sundry Debtor'!C1064="","",IF('Sundry Debtor'!G1064&gt;69999,'Sundry Debtor'!C1064,""))</f>
        <v/>
      </c>
      <c r="D1058" s="34" t="str">
        <f>IF('Sundry Debtor'!D1064="","",'Sundry Debtor'!D1064)</f>
        <v/>
      </c>
      <c r="E1058" s="34" t="str">
        <f>IF('Sundry Debtor'!F1064="","",'Sundry Debtor'!F1064)</f>
        <v/>
      </c>
      <c r="F1058" s="98" t="str">
        <f>IF('Sundry Debtor'!I1064="","",IF('Sundry Debtor'!J1064="D",'Sundry Debtor'!I1064,""))</f>
        <v/>
      </c>
      <c r="G1058" s="98" t="str">
        <f>IF('Sundry Debtor'!I1064="","",IF('Sundry Debtor'!J1064="C",'Sundry Debtor'!I1064,""))</f>
        <v/>
      </c>
      <c r="H1058" s="34" t="str">
        <f t="shared" si="39"/>
        <v/>
      </c>
      <c r="I1058" s="34" t="str">
        <f t="shared" si="40"/>
        <v/>
      </c>
      <c r="J1058" s="34"/>
      <c r="K1058" s="29" t="str">
        <f>IF('Sundry Debtor'!K1064="","",CONCATENATE('Sundry Debtor'!K1064," ",'Sundry Debtor'!O1064))</f>
        <v/>
      </c>
    </row>
    <row r="1059" spans="1:11" x14ac:dyDescent="0.2">
      <c r="A1059" s="35" t="str">
        <f>IF('Sundry Debtor'!G1065="","",'Sundry Debtor'!G1065)</f>
        <v/>
      </c>
      <c r="B1059" s="35" t="str">
        <f>IF('Sundry Debtor'!C1065="","",IF('Sundry Debtor'!G1065&lt;70000,'Sundry Debtor'!C1065,""))</f>
        <v/>
      </c>
      <c r="C1059" s="34" t="str">
        <f>IF('Sundry Debtor'!C1065="","",IF('Sundry Debtor'!G1065&gt;69999,'Sundry Debtor'!C1065,""))</f>
        <v/>
      </c>
      <c r="D1059" s="34" t="str">
        <f>IF('Sundry Debtor'!D1065="","",'Sundry Debtor'!D1065)</f>
        <v/>
      </c>
      <c r="E1059" s="34" t="str">
        <f>IF('Sundry Debtor'!F1065="","",'Sundry Debtor'!F1065)</f>
        <v/>
      </c>
      <c r="F1059" s="98" t="str">
        <f>IF('Sundry Debtor'!I1065="","",IF('Sundry Debtor'!J1065="D",'Sundry Debtor'!I1065,""))</f>
        <v/>
      </c>
      <c r="G1059" s="98" t="str">
        <f>IF('Sundry Debtor'!I1065="","",IF('Sundry Debtor'!J1065="C",'Sundry Debtor'!I1065,""))</f>
        <v/>
      </c>
      <c r="H1059" s="34" t="str">
        <f t="shared" si="39"/>
        <v/>
      </c>
      <c r="I1059" s="34" t="str">
        <f t="shared" si="40"/>
        <v/>
      </c>
      <c r="J1059" s="34"/>
      <c r="K1059" s="29" t="str">
        <f>IF('Sundry Debtor'!K1065="","",CONCATENATE('Sundry Debtor'!K1065," ",'Sundry Debtor'!O1065))</f>
        <v/>
      </c>
    </row>
    <row r="1060" spans="1:11" x14ac:dyDescent="0.2">
      <c r="A1060" s="35" t="str">
        <f>IF('Sundry Debtor'!G1066="","",'Sundry Debtor'!G1066)</f>
        <v/>
      </c>
      <c r="B1060" s="35" t="str">
        <f>IF('Sundry Debtor'!C1066="","",IF('Sundry Debtor'!G1066&lt;70000,'Sundry Debtor'!C1066,""))</f>
        <v/>
      </c>
      <c r="C1060" s="34" t="str">
        <f>IF('Sundry Debtor'!C1066="","",IF('Sundry Debtor'!G1066&gt;69999,'Sundry Debtor'!C1066,""))</f>
        <v/>
      </c>
      <c r="D1060" s="34" t="str">
        <f>IF('Sundry Debtor'!D1066="","",'Sundry Debtor'!D1066)</f>
        <v/>
      </c>
      <c r="E1060" s="34" t="str">
        <f>IF('Sundry Debtor'!F1066="","",'Sundry Debtor'!F1066)</f>
        <v/>
      </c>
      <c r="F1060" s="98" t="str">
        <f>IF('Sundry Debtor'!I1066="","",IF('Sundry Debtor'!J1066="D",'Sundry Debtor'!I1066,""))</f>
        <v/>
      </c>
      <c r="G1060" s="98" t="str">
        <f>IF('Sundry Debtor'!I1066="","",IF('Sundry Debtor'!J1066="C",'Sundry Debtor'!I1066,""))</f>
        <v/>
      </c>
      <c r="H1060" s="34" t="str">
        <f t="shared" si="39"/>
        <v/>
      </c>
      <c r="I1060" s="34" t="str">
        <f t="shared" si="40"/>
        <v/>
      </c>
      <c r="J1060" s="34"/>
      <c r="K1060" s="29" t="str">
        <f>IF('Sundry Debtor'!K1066="","",CONCATENATE('Sundry Debtor'!K1066," ",'Sundry Debtor'!O1066))</f>
        <v/>
      </c>
    </row>
    <row r="1061" spans="1:11" x14ac:dyDescent="0.2">
      <c r="A1061" s="35" t="str">
        <f>IF('Sundry Debtor'!G1067="","",'Sundry Debtor'!G1067)</f>
        <v/>
      </c>
      <c r="B1061" s="35" t="str">
        <f>IF('Sundry Debtor'!C1067="","",IF('Sundry Debtor'!G1067&lt;70000,'Sundry Debtor'!C1067,""))</f>
        <v/>
      </c>
      <c r="C1061" s="34" t="str">
        <f>IF('Sundry Debtor'!C1067="","",IF('Sundry Debtor'!G1067&gt;69999,'Sundry Debtor'!C1067,""))</f>
        <v/>
      </c>
      <c r="D1061" s="34" t="str">
        <f>IF('Sundry Debtor'!D1067="","",'Sundry Debtor'!D1067)</f>
        <v/>
      </c>
      <c r="E1061" s="34" t="str">
        <f>IF('Sundry Debtor'!F1067="","",'Sundry Debtor'!F1067)</f>
        <v/>
      </c>
      <c r="F1061" s="98" t="str">
        <f>IF('Sundry Debtor'!I1067="","",IF('Sundry Debtor'!J1067="D",'Sundry Debtor'!I1067,""))</f>
        <v/>
      </c>
      <c r="G1061" s="98" t="str">
        <f>IF('Sundry Debtor'!I1067="","",IF('Sundry Debtor'!J1067="C",'Sundry Debtor'!I1067,""))</f>
        <v/>
      </c>
      <c r="H1061" s="34" t="str">
        <f t="shared" si="39"/>
        <v/>
      </c>
      <c r="I1061" s="34" t="str">
        <f t="shared" si="40"/>
        <v/>
      </c>
      <c r="J1061" s="34"/>
      <c r="K1061" s="29" t="str">
        <f>IF('Sundry Debtor'!K1067="","",CONCATENATE('Sundry Debtor'!K1067," ",'Sundry Debtor'!O1067))</f>
        <v/>
      </c>
    </row>
    <row r="1062" spans="1:11" x14ac:dyDescent="0.2">
      <c r="A1062" s="35" t="str">
        <f>IF('Sundry Debtor'!G1068="","",'Sundry Debtor'!G1068)</f>
        <v/>
      </c>
      <c r="B1062" s="35" t="str">
        <f>IF('Sundry Debtor'!C1068="","",IF('Sundry Debtor'!G1068&lt;70000,'Sundry Debtor'!C1068,""))</f>
        <v/>
      </c>
      <c r="C1062" s="34" t="str">
        <f>IF('Sundry Debtor'!C1068="","",IF('Sundry Debtor'!G1068&gt;69999,'Sundry Debtor'!C1068,""))</f>
        <v/>
      </c>
      <c r="D1062" s="34" t="str">
        <f>IF('Sundry Debtor'!D1068="","",'Sundry Debtor'!D1068)</f>
        <v/>
      </c>
      <c r="E1062" s="34" t="str">
        <f>IF('Sundry Debtor'!F1068="","",'Sundry Debtor'!F1068)</f>
        <v/>
      </c>
      <c r="F1062" s="98" t="str">
        <f>IF('Sundry Debtor'!I1068="","",IF('Sundry Debtor'!J1068="D",'Sundry Debtor'!I1068,""))</f>
        <v/>
      </c>
      <c r="G1062" s="98" t="str">
        <f>IF('Sundry Debtor'!I1068="","",IF('Sundry Debtor'!J1068="C",'Sundry Debtor'!I1068,""))</f>
        <v/>
      </c>
      <c r="H1062" s="34" t="str">
        <f t="shared" si="39"/>
        <v/>
      </c>
      <c r="I1062" s="34" t="str">
        <f t="shared" si="40"/>
        <v/>
      </c>
      <c r="J1062" s="34"/>
      <c r="K1062" s="29" t="str">
        <f>IF('Sundry Debtor'!K1068="","",CONCATENATE('Sundry Debtor'!K1068," ",'Sundry Debtor'!O1068))</f>
        <v/>
      </c>
    </row>
    <row r="1063" spans="1:11" x14ac:dyDescent="0.2">
      <c r="A1063" s="35" t="str">
        <f>IF('Sundry Debtor'!G1069="","",'Sundry Debtor'!G1069)</f>
        <v/>
      </c>
      <c r="B1063" s="35" t="str">
        <f>IF('Sundry Debtor'!C1069="","",IF('Sundry Debtor'!G1069&lt;70000,'Sundry Debtor'!C1069,""))</f>
        <v/>
      </c>
      <c r="C1063" s="34" t="str">
        <f>IF('Sundry Debtor'!C1069="","",IF('Sundry Debtor'!G1069&gt;69999,'Sundry Debtor'!C1069,""))</f>
        <v/>
      </c>
      <c r="D1063" s="34" t="str">
        <f>IF('Sundry Debtor'!D1069="","",'Sundry Debtor'!D1069)</f>
        <v/>
      </c>
      <c r="E1063" s="34" t="str">
        <f>IF('Sundry Debtor'!F1069="","",'Sundry Debtor'!F1069)</f>
        <v/>
      </c>
      <c r="F1063" s="98" t="str">
        <f>IF('Sundry Debtor'!I1069="","",IF('Sundry Debtor'!J1069="D",'Sundry Debtor'!I1069,""))</f>
        <v/>
      </c>
      <c r="G1063" s="98" t="str">
        <f>IF('Sundry Debtor'!I1069="","",IF('Sundry Debtor'!J1069="C",'Sundry Debtor'!I1069,""))</f>
        <v/>
      </c>
      <c r="H1063" s="34" t="str">
        <f t="shared" si="39"/>
        <v/>
      </c>
      <c r="I1063" s="34" t="str">
        <f t="shared" si="40"/>
        <v/>
      </c>
      <c r="J1063" s="34"/>
      <c r="K1063" s="29" t="str">
        <f>IF('Sundry Debtor'!K1069="","",CONCATENATE('Sundry Debtor'!K1069," ",'Sundry Debtor'!O1069))</f>
        <v/>
      </c>
    </row>
    <row r="1064" spans="1:11" x14ac:dyDescent="0.2">
      <c r="A1064" s="35" t="str">
        <f>IF('Sundry Debtor'!G1070="","",'Sundry Debtor'!G1070)</f>
        <v/>
      </c>
      <c r="B1064" s="35" t="str">
        <f>IF('Sundry Debtor'!C1070="","",IF('Sundry Debtor'!G1070&lt;70000,'Sundry Debtor'!C1070,""))</f>
        <v/>
      </c>
      <c r="C1064" s="34" t="str">
        <f>IF('Sundry Debtor'!C1070="","",IF('Sundry Debtor'!G1070&gt;69999,'Sundry Debtor'!C1070,""))</f>
        <v/>
      </c>
      <c r="D1064" s="34" t="str">
        <f>IF('Sundry Debtor'!D1070="","",'Sundry Debtor'!D1070)</f>
        <v/>
      </c>
      <c r="E1064" s="34" t="str">
        <f>IF('Sundry Debtor'!F1070="","",'Sundry Debtor'!F1070)</f>
        <v/>
      </c>
      <c r="F1064" s="98" t="str">
        <f>IF('Sundry Debtor'!I1070="","",IF('Sundry Debtor'!J1070="D",'Sundry Debtor'!I1070,""))</f>
        <v/>
      </c>
      <c r="G1064" s="98" t="str">
        <f>IF('Sundry Debtor'!I1070="","",IF('Sundry Debtor'!J1070="C",'Sundry Debtor'!I1070,""))</f>
        <v/>
      </c>
      <c r="H1064" s="34" t="str">
        <f t="shared" si="39"/>
        <v/>
      </c>
      <c r="I1064" s="34" t="str">
        <f t="shared" si="40"/>
        <v/>
      </c>
      <c r="J1064" s="34"/>
      <c r="K1064" s="29" t="str">
        <f>IF('Sundry Debtor'!K1070="","",CONCATENATE('Sundry Debtor'!K1070," ",'Sundry Debtor'!O1070))</f>
        <v/>
      </c>
    </row>
    <row r="1065" spans="1:11" x14ac:dyDescent="0.2">
      <c r="A1065" s="35" t="str">
        <f>IF('Sundry Debtor'!G1071="","",'Sundry Debtor'!G1071)</f>
        <v/>
      </c>
      <c r="B1065" s="35" t="str">
        <f>IF('Sundry Debtor'!C1071="","",IF('Sundry Debtor'!G1071&lt;70000,'Sundry Debtor'!C1071,""))</f>
        <v/>
      </c>
      <c r="C1065" s="34" t="str">
        <f>IF('Sundry Debtor'!C1071="","",IF('Sundry Debtor'!G1071&gt;69999,'Sundry Debtor'!C1071,""))</f>
        <v/>
      </c>
      <c r="D1065" s="34" t="str">
        <f>IF('Sundry Debtor'!D1071="","",'Sundry Debtor'!D1071)</f>
        <v/>
      </c>
      <c r="E1065" s="34" t="str">
        <f>IF('Sundry Debtor'!F1071="","",'Sundry Debtor'!F1071)</f>
        <v/>
      </c>
      <c r="F1065" s="98" t="str">
        <f>IF('Sundry Debtor'!I1071="","",IF('Sundry Debtor'!J1071="D",'Sundry Debtor'!I1071,""))</f>
        <v/>
      </c>
      <c r="G1065" s="98" t="str">
        <f>IF('Sundry Debtor'!I1071="","",IF('Sundry Debtor'!J1071="C",'Sundry Debtor'!I1071,""))</f>
        <v/>
      </c>
      <c r="H1065" s="34" t="str">
        <f t="shared" si="39"/>
        <v/>
      </c>
      <c r="I1065" s="34" t="str">
        <f t="shared" si="40"/>
        <v/>
      </c>
      <c r="J1065" s="34"/>
      <c r="K1065" s="29" t="str">
        <f>IF('Sundry Debtor'!K1071="","",CONCATENATE('Sundry Debtor'!K1071," ",'Sundry Debtor'!O1071))</f>
        <v/>
      </c>
    </row>
    <row r="1066" spans="1:11" x14ac:dyDescent="0.2">
      <c r="A1066" s="35" t="str">
        <f>IF('Sundry Debtor'!G1072="","",'Sundry Debtor'!G1072)</f>
        <v/>
      </c>
      <c r="B1066" s="35" t="str">
        <f>IF('Sundry Debtor'!C1072="","",IF('Sundry Debtor'!G1072&lt;70000,'Sundry Debtor'!C1072,""))</f>
        <v/>
      </c>
      <c r="C1066" s="34" t="str">
        <f>IF('Sundry Debtor'!C1072="","",IF('Sundry Debtor'!G1072&gt;69999,'Sundry Debtor'!C1072,""))</f>
        <v/>
      </c>
      <c r="D1066" s="34" t="str">
        <f>IF('Sundry Debtor'!D1072="","",'Sundry Debtor'!D1072)</f>
        <v/>
      </c>
      <c r="E1066" s="34" t="str">
        <f>IF('Sundry Debtor'!F1072="","",'Sundry Debtor'!F1072)</f>
        <v/>
      </c>
      <c r="F1066" s="98" t="str">
        <f>IF('Sundry Debtor'!I1072="","",IF('Sundry Debtor'!J1072="D",'Sundry Debtor'!I1072,""))</f>
        <v/>
      </c>
      <c r="G1066" s="98" t="str">
        <f>IF('Sundry Debtor'!I1072="","",IF('Sundry Debtor'!J1072="C",'Sundry Debtor'!I1072,""))</f>
        <v/>
      </c>
      <c r="H1066" s="34" t="str">
        <f t="shared" si="39"/>
        <v/>
      </c>
      <c r="I1066" s="34" t="str">
        <f t="shared" si="40"/>
        <v/>
      </c>
      <c r="J1066" s="34"/>
      <c r="K1066" s="29" t="str">
        <f>IF('Sundry Debtor'!K1072="","",CONCATENATE('Sundry Debtor'!K1072," ",'Sundry Debtor'!O1072))</f>
        <v/>
      </c>
    </row>
    <row r="1067" spans="1:11" x14ac:dyDescent="0.2">
      <c r="A1067" s="35" t="str">
        <f>IF('Sundry Debtor'!G1073="","",'Sundry Debtor'!G1073)</f>
        <v/>
      </c>
      <c r="B1067" s="35" t="str">
        <f>IF('Sundry Debtor'!C1073="","",IF('Sundry Debtor'!G1073&lt;70000,'Sundry Debtor'!C1073,""))</f>
        <v/>
      </c>
      <c r="C1067" s="34" t="str">
        <f>IF('Sundry Debtor'!C1073="","",IF('Sundry Debtor'!G1073&gt;69999,'Sundry Debtor'!C1073,""))</f>
        <v/>
      </c>
      <c r="D1067" s="34" t="str">
        <f>IF('Sundry Debtor'!D1073="","",'Sundry Debtor'!D1073)</f>
        <v/>
      </c>
      <c r="E1067" s="34" t="str">
        <f>IF('Sundry Debtor'!F1073="","",'Sundry Debtor'!F1073)</f>
        <v/>
      </c>
      <c r="F1067" s="98" t="str">
        <f>IF('Sundry Debtor'!I1073="","",IF('Sundry Debtor'!J1073="D",'Sundry Debtor'!I1073,""))</f>
        <v/>
      </c>
      <c r="G1067" s="98" t="str">
        <f>IF('Sundry Debtor'!I1073="","",IF('Sundry Debtor'!J1073="C",'Sundry Debtor'!I1073,""))</f>
        <v/>
      </c>
      <c r="H1067" s="34" t="str">
        <f t="shared" si="39"/>
        <v/>
      </c>
      <c r="I1067" s="34" t="str">
        <f t="shared" si="40"/>
        <v/>
      </c>
      <c r="J1067" s="34"/>
      <c r="K1067" s="29" t="str">
        <f>IF('Sundry Debtor'!K1073="","",CONCATENATE('Sundry Debtor'!K1073," ",'Sundry Debtor'!O1073))</f>
        <v/>
      </c>
    </row>
    <row r="1068" spans="1:11" x14ac:dyDescent="0.2">
      <c r="A1068" s="35" t="str">
        <f>IF('Sundry Debtor'!G1074="","",'Sundry Debtor'!G1074)</f>
        <v/>
      </c>
      <c r="B1068" s="35" t="str">
        <f>IF('Sundry Debtor'!C1074="","",IF('Sundry Debtor'!G1074&lt;70000,'Sundry Debtor'!C1074,""))</f>
        <v/>
      </c>
      <c r="C1068" s="34" t="str">
        <f>IF('Sundry Debtor'!C1074="","",IF('Sundry Debtor'!G1074&gt;69999,'Sundry Debtor'!C1074,""))</f>
        <v/>
      </c>
      <c r="D1068" s="34" t="str">
        <f>IF('Sundry Debtor'!D1074="","",'Sundry Debtor'!D1074)</f>
        <v/>
      </c>
      <c r="E1068" s="34" t="str">
        <f>IF('Sundry Debtor'!F1074="","",'Sundry Debtor'!F1074)</f>
        <v/>
      </c>
      <c r="F1068" s="98" t="str">
        <f>IF('Sundry Debtor'!I1074="","",IF('Sundry Debtor'!J1074="D",'Sundry Debtor'!I1074,""))</f>
        <v/>
      </c>
      <c r="G1068" s="98" t="str">
        <f>IF('Sundry Debtor'!I1074="","",IF('Sundry Debtor'!J1074="C",'Sundry Debtor'!I1074,""))</f>
        <v/>
      </c>
      <c r="H1068" s="34" t="str">
        <f t="shared" si="39"/>
        <v/>
      </c>
      <c r="I1068" s="34" t="str">
        <f t="shared" si="40"/>
        <v/>
      </c>
      <c r="J1068" s="34"/>
      <c r="K1068" s="29" t="str">
        <f>IF('Sundry Debtor'!K1074="","",CONCATENATE('Sundry Debtor'!K1074," ",'Sundry Debtor'!O1074))</f>
        <v/>
      </c>
    </row>
    <row r="1069" spans="1:11" x14ac:dyDescent="0.2">
      <c r="A1069" s="35" t="str">
        <f>IF('Sundry Debtor'!G1075="","",'Sundry Debtor'!G1075)</f>
        <v/>
      </c>
      <c r="B1069" s="35" t="str">
        <f>IF('Sundry Debtor'!C1075="","",IF('Sundry Debtor'!G1075&lt;70000,'Sundry Debtor'!C1075,""))</f>
        <v/>
      </c>
      <c r="C1069" s="34" t="str">
        <f>IF('Sundry Debtor'!C1075="","",IF('Sundry Debtor'!G1075&gt;69999,'Sundry Debtor'!C1075,""))</f>
        <v/>
      </c>
      <c r="D1069" s="34" t="str">
        <f>IF('Sundry Debtor'!D1075="","",'Sundry Debtor'!D1075)</f>
        <v/>
      </c>
      <c r="E1069" s="34" t="str">
        <f>IF('Sundry Debtor'!F1075="","",'Sundry Debtor'!F1075)</f>
        <v/>
      </c>
      <c r="F1069" s="98" t="str">
        <f>IF('Sundry Debtor'!I1075="","",IF('Sundry Debtor'!J1075="D",'Sundry Debtor'!I1075,""))</f>
        <v/>
      </c>
      <c r="G1069" s="98" t="str">
        <f>IF('Sundry Debtor'!I1075="","",IF('Sundry Debtor'!J1075="C",'Sundry Debtor'!I1075,""))</f>
        <v/>
      </c>
      <c r="H1069" s="34" t="str">
        <f t="shared" si="39"/>
        <v/>
      </c>
      <c r="I1069" s="34" t="str">
        <f t="shared" si="40"/>
        <v/>
      </c>
      <c r="J1069" s="34"/>
      <c r="K1069" s="29" t="str">
        <f>IF('Sundry Debtor'!K1075="","",CONCATENATE('Sundry Debtor'!K1075," ",'Sundry Debtor'!O1075))</f>
        <v/>
      </c>
    </row>
    <row r="1070" spans="1:11" x14ac:dyDescent="0.2">
      <c r="A1070" s="35" t="str">
        <f>IF('Sundry Debtor'!G1076="","",'Sundry Debtor'!G1076)</f>
        <v/>
      </c>
      <c r="B1070" s="35" t="str">
        <f>IF('Sundry Debtor'!C1076="","",IF('Sundry Debtor'!G1076&lt;70000,'Sundry Debtor'!C1076,""))</f>
        <v/>
      </c>
      <c r="C1070" s="34" t="str">
        <f>IF('Sundry Debtor'!C1076="","",IF('Sundry Debtor'!G1076&gt;69999,'Sundry Debtor'!C1076,""))</f>
        <v/>
      </c>
      <c r="D1070" s="34" t="str">
        <f>IF('Sundry Debtor'!D1076="","",'Sundry Debtor'!D1076)</f>
        <v/>
      </c>
      <c r="E1070" s="34" t="str">
        <f>IF('Sundry Debtor'!F1076="","",'Sundry Debtor'!F1076)</f>
        <v/>
      </c>
      <c r="F1070" s="98" t="str">
        <f>IF('Sundry Debtor'!I1076="","",IF('Sundry Debtor'!J1076="D",'Sundry Debtor'!I1076,""))</f>
        <v/>
      </c>
      <c r="G1070" s="98" t="str">
        <f>IF('Sundry Debtor'!I1076="","",IF('Sundry Debtor'!J1076="C",'Sundry Debtor'!I1076,""))</f>
        <v/>
      </c>
      <c r="H1070" s="34" t="str">
        <f t="shared" si="39"/>
        <v/>
      </c>
      <c r="I1070" s="34" t="str">
        <f t="shared" si="40"/>
        <v/>
      </c>
      <c r="J1070" s="34"/>
      <c r="K1070" s="29" t="str">
        <f>IF('Sundry Debtor'!K1076="","",CONCATENATE('Sundry Debtor'!K1076," ",'Sundry Debtor'!O1076))</f>
        <v/>
      </c>
    </row>
    <row r="1071" spans="1:11" x14ac:dyDescent="0.2">
      <c r="A1071" s="35" t="str">
        <f>IF('Sundry Debtor'!G1077="","",'Sundry Debtor'!G1077)</f>
        <v/>
      </c>
      <c r="B1071" s="35" t="str">
        <f>IF('Sundry Debtor'!C1077="","",IF('Sundry Debtor'!G1077&lt;70000,'Sundry Debtor'!C1077,""))</f>
        <v/>
      </c>
      <c r="C1071" s="34" t="str">
        <f>IF('Sundry Debtor'!C1077="","",IF('Sundry Debtor'!G1077&gt;69999,'Sundry Debtor'!C1077,""))</f>
        <v/>
      </c>
      <c r="D1071" s="34" t="str">
        <f>IF('Sundry Debtor'!D1077="","",'Sundry Debtor'!D1077)</f>
        <v/>
      </c>
      <c r="E1071" s="34" t="str">
        <f>IF('Sundry Debtor'!F1077="","",'Sundry Debtor'!F1077)</f>
        <v/>
      </c>
      <c r="F1071" s="98" t="str">
        <f>IF('Sundry Debtor'!I1077="","",IF('Sundry Debtor'!J1077="D",'Sundry Debtor'!I1077,""))</f>
        <v/>
      </c>
      <c r="G1071" s="98" t="str">
        <f>IF('Sundry Debtor'!I1077="","",IF('Sundry Debtor'!J1077="C",'Sundry Debtor'!I1077,""))</f>
        <v/>
      </c>
      <c r="H1071" s="34" t="str">
        <f t="shared" si="39"/>
        <v/>
      </c>
      <c r="I1071" s="34" t="str">
        <f t="shared" si="40"/>
        <v/>
      </c>
      <c r="J1071" s="34"/>
      <c r="K1071" s="29" t="str">
        <f>IF('Sundry Debtor'!K1077="","",CONCATENATE('Sundry Debtor'!K1077," ",'Sundry Debtor'!O1077))</f>
        <v/>
      </c>
    </row>
    <row r="1072" spans="1:11" x14ac:dyDescent="0.2">
      <c r="A1072" s="35" t="str">
        <f>IF('Sundry Debtor'!G1078="","",'Sundry Debtor'!G1078)</f>
        <v/>
      </c>
      <c r="B1072" s="35" t="str">
        <f>IF('Sundry Debtor'!C1078="","",IF('Sundry Debtor'!G1078&lt;70000,'Sundry Debtor'!C1078,""))</f>
        <v/>
      </c>
      <c r="C1072" s="34" t="str">
        <f>IF('Sundry Debtor'!C1078="","",IF('Sundry Debtor'!G1078&gt;69999,'Sundry Debtor'!C1078,""))</f>
        <v/>
      </c>
      <c r="D1072" s="34" t="str">
        <f>IF('Sundry Debtor'!D1078="","",'Sundry Debtor'!D1078)</f>
        <v/>
      </c>
      <c r="E1072" s="34" t="str">
        <f>IF('Sundry Debtor'!F1078="","",'Sundry Debtor'!F1078)</f>
        <v/>
      </c>
      <c r="F1072" s="98" t="str">
        <f>IF('Sundry Debtor'!I1078="","",IF('Sundry Debtor'!J1078="D",'Sundry Debtor'!I1078,""))</f>
        <v/>
      </c>
      <c r="G1072" s="98" t="str">
        <f>IF('Sundry Debtor'!I1078="","",IF('Sundry Debtor'!J1078="C",'Sundry Debtor'!I1078,""))</f>
        <v/>
      </c>
      <c r="H1072" s="34" t="str">
        <f t="shared" si="39"/>
        <v/>
      </c>
      <c r="I1072" s="34" t="str">
        <f t="shared" si="40"/>
        <v/>
      </c>
      <c r="J1072" s="34"/>
      <c r="K1072" s="29" t="str">
        <f>IF('Sundry Debtor'!K1078="","",CONCATENATE('Sundry Debtor'!K1078," ",'Sundry Debtor'!O1078))</f>
        <v/>
      </c>
    </row>
    <row r="1073" spans="1:11" x14ac:dyDescent="0.2">
      <c r="A1073" s="35" t="str">
        <f>IF('Sundry Debtor'!G1079="","",'Sundry Debtor'!G1079)</f>
        <v/>
      </c>
      <c r="B1073" s="35" t="str">
        <f>IF('Sundry Debtor'!C1079="","",IF('Sundry Debtor'!G1079&lt;70000,'Sundry Debtor'!C1079,""))</f>
        <v/>
      </c>
      <c r="C1073" s="34" t="str">
        <f>IF('Sundry Debtor'!C1079="","",IF('Sundry Debtor'!G1079&gt;69999,'Sundry Debtor'!C1079,""))</f>
        <v/>
      </c>
      <c r="D1073" s="34" t="str">
        <f>IF('Sundry Debtor'!D1079="","",'Sundry Debtor'!D1079)</f>
        <v/>
      </c>
      <c r="E1073" s="34" t="str">
        <f>IF('Sundry Debtor'!F1079="","",'Sundry Debtor'!F1079)</f>
        <v/>
      </c>
      <c r="F1073" s="98" t="str">
        <f>IF('Sundry Debtor'!I1079="","",IF('Sundry Debtor'!J1079="D",'Sundry Debtor'!I1079,""))</f>
        <v/>
      </c>
      <c r="G1073" s="98" t="str">
        <f>IF('Sundry Debtor'!I1079="","",IF('Sundry Debtor'!J1079="C",'Sundry Debtor'!I1079,""))</f>
        <v/>
      </c>
      <c r="H1073" s="34" t="str">
        <f t="shared" si="39"/>
        <v/>
      </c>
      <c r="I1073" s="34" t="str">
        <f t="shared" si="40"/>
        <v/>
      </c>
      <c r="J1073" s="34"/>
      <c r="K1073" s="29" t="str">
        <f>IF('Sundry Debtor'!K1079="","",CONCATENATE('Sundry Debtor'!K1079," ",'Sundry Debtor'!O1079))</f>
        <v/>
      </c>
    </row>
    <row r="1074" spans="1:11" x14ac:dyDescent="0.2">
      <c r="A1074" s="35" t="str">
        <f>IF('Sundry Debtor'!G1080="","",'Sundry Debtor'!G1080)</f>
        <v/>
      </c>
      <c r="B1074" s="35" t="str">
        <f>IF('Sundry Debtor'!C1080="","",IF('Sundry Debtor'!G1080&lt;70000,'Sundry Debtor'!C1080,""))</f>
        <v/>
      </c>
      <c r="C1074" s="34" t="str">
        <f>IF('Sundry Debtor'!C1080="","",IF('Sundry Debtor'!G1080&gt;69999,'Sundry Debtor'!C1080,""))</f>
        <v/>
      </c>
      <c r="D1074" s="34" t="str">
        <f>IF('Sundry Debtor'!D1080="","",'Sundry Debtor'!D1080)</f>
        <v/>
      </c>
      <c r="E1074" s="34" t="str">
        <f>IF('Sundry Debtor'!F1080="","",'Sundry Debtor'!F1080)</f>
        <v/>
      </c>
      <c r="F1074" s="98" t="str">
        <f>IF('Sundry Debtor'!I1080="","",IF('Sundry Debtor'!J1080="D",'Sundry Debtor'!I1080,""))</f>
        <v/>
      </c>
      <c r="G1074" s="98" t="str">
        <f>IF('Sundry Debtor'!I1080="","",IF('Sundry Debtor'!J1080="C",'Sundry Debtor'!I1080,""))</f>
        <v/>
      </c>
      <c r="H1074" s="34" t="str">
        <f t="shared" si="39"/>
        <v/>
      </c>
      <c r="I1074" s="34" t="str">
        <f t="shared" si="40"/>
        <v/>
      </c>
      <c r="J1074" s="34"/>
      <c r="K1074" s="29" t="str">
        <f>IF('Sundry Debtor'!K1080="","",CONCATENATE('Sundry Debtor'!K1080," ",'Sundry Debtor'!O1080))</f>
        <v/>
      </c>
    </row>
    <row r="1075" spans="1:11" x14ac:dyDescent="0.2">
      <c r="A1075" s="35" t="str">
        <f>IF('Sundry Debtor'!G1081="","",'Sundry Debtor'!G1081)</f>
        <v/>
      </c>
      <c r="B1075" s="35" t="str">
        <f>IF('Sundry Debtor'!C1081="","",IF('Sundry Debtor'!G1081&lt;70000,'Sundry Debtor'!C1081,""))</f>
        <v/>
      </c>
      <c r="C1075" s="34" t="str">
        <f>IF('Sundry Debtor'!C1081="","",IF('Sundry Debtor'!G1081&gt;69999,'Sundry Debtor'!C1081,""))</f>
        <v/>
      </c>
      <c r="D1075" s="34" t="str">
        <f>IF('Sundry Debtor'!D1081="","",'Sundry Debtor'!D1081)</f>
        <v/>
      </c>
      <c r="E1075" s="34" t="str">
        <f>IF('Sundry Debtor'!F1081="","",'Sundry Debtor'!F1081)</f>
        <v/>
      </c>
      <c r="F1075" s="98" t="str">
        <f>IF('Sundry Debtor'!I1081="","",IF('Sundry Debtor'!J1081="D",'Sundry Debtor'!I1081,""))</f>
        <v/>
      </c>
      <c r="G1075" s="98" t="str">
        <f>IF('Sundry Debtor'!I1081="","",IF('Sundry Debtor'!J1081="C",'Sundry Debtor'!I1081,""))</f>
        <v/>
      </c>
      <c r="H1075" s="34" t="str">
        <f t="shared" si="39"/>
        <v/>
      </c>
      <c r="I1075" s="34" t="str">
        <f t="shared" si="40"/>
        <v/>
      </c>
      <c r="J1075" s="34"/>
      <c r="K1075" s="29" t="str">
        <f>IF('Sundry Debtor'!K1081="","",CONCATENATE('Sundry Debtor'!K1081," ",'Sundry Debtor'!O1081))</f>
        <v/>
      </c>
    </row>
    <row r="1076" spans="1:11" x14ac:dyDescent="0.2">
      <c r="A1076" s="35" t="str">
        <f>IF('Sundry Debtor'!G1082="","",'Sundry Debtor'!G1082)</f>
        <v/>
      </c>
      <c r="B1076" s="35" t="str">
        <f>IF('Sundry Debtor'!C1082="","",IF('Sundry Debtor'!G1082&lt;70000,'Sundry Debtor'!C1082,""))</f>
        <v/>
      </c>
      <c r="C1076" s="34" t="str">
        <f>IF('Sundry Debtor'!C1082="","",IF('Sundry Debtor'!G1082&gt;69999,'Sundry Debtor'!C1082,""))</f>
        <v/>
      </c>
      <c r="D1076" s="34" t="str">
        <f>IF('Sundry Debtor'!D1082="","",'Sundry Debtor'!D1082)</f>
        <v/>
      </c>
      <c r="E1076" s="34" t="str">
        <f>IF('Sundry Debtor'!F1082="","",'Sundry Debtor'!F1082)</f>
        <v/>
      </c>
      <c r="F1076" s="98" t="str">
        <f>IF('Sundry Debtor'!I1082="","",IF('Sundry Debtor'!J1082="D",'Sundry Debtor'!I1082,""))</f>
        <v/>
      </c>
      <c r="G1076" s="98" t="str">
        <f>IF('Sundry Debtor'!I1082="","",IF('Sundry Debtor'!J1082="C",'Sundry Debtor'!I1082,""))</f>
        <v/>
      </c>
      <c r="H1076" s="34" t="str">
        <f t="shared" si="39"/>
        <v/>
      </c>
      <c r="I1076" s="34" t="str">
        <f t="shared" si="40"/>
        <v/>
      </c>
      <c r="J1076" s="34"/>
      <c r="K1076" s="29" t="str">
        <f>IF('Sundry Debtor'!K1082="","",CONCATENATE('Sundry Debtor'!K1082," ",'Sundry Debtor'!O1082))</f>
        <v/>
      </c>
    </row>
    <row r="1077" spans="1:11" x14ac:dyDescent="0.2">
      <c r="A1077" s="35" t="str">
        <f>IF('Sundry Debtor'!G1083="","",'Sundry Debtor'!G1083)</f>
        <v/>
      </c>
      <c r="B1077" s="35" t="str">
        <f>IF('Sundry Debtor'!C1083="","",IF('Sundry Debtor'!G1083&lt;70000,'Sundry Debtor'!C1083,""))</f>
        <v/>
      </c>
      <c r="C1077" s="34" t="str">
        <f>IF('Sundry Debtor'!C1083="","",IF('Sundry Debtor'!G1083&gt;69999,'Sundry Debtor'!C1083,""))</f>
        <v/>
      </c>
      <c r="D1077" s="34" t="str">
        <f>IF('Sundry Debtor'!D1083="","",'Sundry Debtor'!D1083)</f>
        <v/>
      </c>
      <c r="E1077" s="34" t="str">
        <f>IF('Sundry Debtor'!F1083="","",'Sundry Debtor'!F1083)</f>
        <v/>
      </c>
      <c r="F1077" s="98" t="str">
        <f>IF('Sundry Debtor'!I1083="","",IF('Sundry Debtor'!J1083="D",'Sundry Debtor'!I1083,""))</f>
        <v/>
      </c>
      <c r="G1077" s="98" t="str">
        <f>IF('Sundry Debtor'!I1083="","",IF('Sundry Debtor'!J1083="C",'Sundry Debtor'!I1083,""))</f>
        <v/>
      </c>
      <c r="H1077" s="34" t="str">
        <f t="shared" si="39"/>
        <v/>
      </c>
      <c r="I1077" s="34" t="str">
        <f t="shared" si="40"/>
        <v/>
      </c>
      <c r="J1077" s="34"/>
      <c r="K1077" s="29" t="str">
        <f>IF('Sundry Debtor'!K1083="","",CONCATENATE('Sundry Debtor'!K1083," ",'Sundry Debtor'!O1083))</f>
        <v/>
      </c>
    </row>
    <row r="1078" spans="1:11" x14ac:dyDescent="0.2">
      <c r="A1078" s="35" t="str">
        <f>IF('Sundry Debtor'!G1084="","",'Sundry Debtor'!G1084)</f>
        <v/>
      </c>
      <c r="B1078" s="35" t="str">
        <f>IF('Sundry Debtor'!C1084="","",IF('Sundry Debtor'!G1084&lt;70000,'Sundry Debtor'!C1084,""))</f>
        <v/>
      </c>
      <c r="C1078" s="34" t="str">
        <f>IF('Sundry Debtor'!C1084="","",IF('Sundry Debtor'!G1084&gt;69999,'Sundry Debtor'!C1084,""))</f>
        <v/>
      </c>
      <c r="D1078" s="34" t="str">
        <f>IF('Sundry Debtor'!D1084="","",'Sundry Debtor'!D1084)</f>
        <v/>
      </c>
      <c r="E1078" s="34" t="str">
        <f>IF('Sundry Debtor'!F1084="","",'Sundry Debtor'!F1084)</f>
        <v/>
      </c>
      <c r="F1078" s="98" t="str">
        <f>IF('Sundry Debtor'!I1084="","",IF('Sundry Debtor'!J1084="D",'Sundry Debtor'!I1084,""))</f>
        <v/>
      </c>
      <c r="G1078" s="98" t="str">
        <f>IF('Sundry Debtor'!I1084="","",IF('Sundry Debtor'!J1084="C",'Sundry Debtor'!I1084,""))</f>
        <v/>
      </c>
      <c r="H1078" s="34" t="str">
        <f t="shared" si="39"/>
        <v/>
      </c>
      <c r="I1078" s="34" t="str">
        <f t="shared" si="40"/>
        <v/>
      </c>
      <c r="J1078" s="34"/>
      <c r="K1078" s="29" t="str">
        <f>IF('Sundry Debtor'!K1084="","",CONCATENATE('Sundry Debtor'!K1084," ",'Sundry Debtor'!O1084))</f>
        <v/>
      </c>
    </row>
    <row r="1079" spans="1:11" x14ac:dyDescent="0.2">
      <c r="A1079" s="35" t="str">
        <f>IF('Sundry Debtor'!G1085="","",'Sundry Debtor'!G1085)</f>
        <v/>
      </c>
      <c r="B1079" s="35" t="str">
        <f>IF('Sundry Debtor'!C1085="","",IF('Sundry Debtor'!G1085&lt;70000,'Sundry Debtor'!C1085,""))</f>
        <v/>
      </c>
      <c r="C1079" s="34" t="str">
        <f>IF('Sundry Debtor'!C1085="","",IF('Sundry Debtor'!G1085&gt;69999,'Sundry Debtor'!C1085,""))</f>
        <v/>
      </c>
      <c r="D1079" s="34" t="str">
        <f>IF('Sundry Debtor'!D1085="","",'Sundry Debtor'!D1085)</f>
        <v/>
      </c>
      <c r="E1079" s="34" t="str">
        <f>IF('Sundry Debtor'!F1085="","",'Sundry Debtor'!F1085)</f>
        <v/>
      </c>
      <c r="F1079" s="98" t="str">
        <f>IF('Sundry Debtor'!I1085="","",IF('Sundry Debtor'!J1085="D",'Sundry Debtor'!I1085,""))</f>
        <v/>
      </c>
      <c r="G1079" s="98" t="str">
        <f>IF('Sundry Debtor'!I1085="","",IF('Sundry Debtor'!J1085="C",'Sundry Debtor'!I1085,""))</f>
        <v/>
      </c>
      <c r="H1079" s="34" t="str">
        <f t="shared" si="39"/>
        <v/>
      </c>
      <c r="I1079" s="34" t="str">
        <f t="shared" si="40"/>
        <v/>
      </c>
      <c r="J1079" s="34"/>
      <c r="K1079" s="29" t="str">
        <f>IF('Sundry Debtor'!K1085="","",CONCATENATE('Sundry Debtor'!K1085," ",'Sundry Debtor'!O1085))</f>
        <v/>
      </c>
    </row>
    <row r="1080" spans="1:11" x14ac:dyDescent="0.2">
      <c r="A1080" s="35" t="str">
        <f>IF('Sundry Debtor'!G1086="","",'Sundry Debtor'!G1086)</f>
        <v/>
      </c>
      <c r="B1080" s="35" t="str">
        <f>IF('Sundry Debtor'!C1086="","",IF('Sundry Debtor'!G1086&lt;70000,'Sundry Debtor'!C1086,""))</f>
        <v/>
      </c>
      <c r="C1080" s="34" t="str">
        <f>IF('Sundry Debtor'!C1086="","",IF('Sundry Debtor'!G1086&gt;69999,'Sundry Debtor'!C1086,""))</f>
        <v/>
      </c>
      <c r="D1080" s="34" t="str">
        <f>IF('Sundry Debtor'!D1086="","",'Sundry Debtor'!D1086)</f>
        <v/>
      </c>
      <c r="E1080" s="34" t="str">
        <f>IF('Sundry Debtor'!F1086="","",'Sundry Debtor'!F1086)</f>
        <v/>
      </c>
      <c r="F1080" s="98" t="str">
        <f>IF('Sundry Debtor'!I1086="","",IF('Sundry Debtor'!J1086="D",'Sundry Debtor'!I1086,""))</f>
        <v/>
      </c>
      <c r="G1080" s="98" t="str">
        <f>IF('Sundry Debtor'!I1086="","",IF('Sundry Debtor'!J1086="C",'Sundry Debtor'!I1086,""))</f>
        <v/>
      </c>
      <c r="H1080" s="34" t="str">
        <f t="shared" si="39"/>
        <v/>
      </c>
      <c r="I1080" s="34" t="str">
        <f t="shared" si="40"/>
        <v/>
      </c>
      <c r="J1080" s="34"/>
      <c r="K1080" s="29" t="str">
        <f>IF('Sundry Debtor'!K1086="","",CONCATENATE('Sundry Debtor'!K1086," ",'Sundry Debtor'!O1086))</f>
        <v/>
      </c>
    </row>
    <row r="1081" spans="1:11" x14ac:dyDescent="0.2">
      <c r="A1081" s="35" t="str">
        <f>IF('Sundry Debtor'!G1087="","",'Sundry Debtor'!G1087)</f>
        <v/>
      </c>
      <c r="B1081" s="35" t="str">
        <f>IF('Sundry Debtor'!C1087="","",IF('Sundry Debtor'!G1087&lt;70000,'Sundry Debtor'!C1087,""))</f>
        <v/>
      </c>
      <c r="C1081" s="34" t="str">
        <f>IF('Sundry Debtor'!C1087="","",IF('Sundry Debtor'!G1087&gt;69999,'Sundry Debtor'!C1087,""))</f>
        <v/>
      </c>
      <c r="D1081" s="34" t="str">
        <f>IF('Sundry Debtor'!D1087="","",'Sundry Debtor'!D1087)</f>
        <v/>
      </c>
      <c r="E1081" s="34" t="str">
        <f>IF('Sundry Debtor'!F1087="","",'Sundry Debtor'!F1087)</f>
        <v/>
      </c>
      <c r="F1081" s="98" t="str">
        <f>IF('Sundry Debtor'!I1087="","",IF('Sundry Debtor'!J1087="D",'Sundry Debtor'!I1087,""))</f>
        <v/>
      </c>
      <c r="G1081" s="98" t="str">
        <f>IF('Sundry Debtor'!I1087="","",IF('Sundry Debtor'!J1087="C",'Sundry Debtor'!I1087,""))</f>
        <v/>
      </c>
      <c r="H1081" s="34" t="str">
        <f t="shared" si="39"/>
        <v/>
      </c>
      <c r="I1081" s="34" t="str">
        <f t="shared" si="40"/>
        <v/>
      </c>
      <c r="J1081" s="34"/>
      <c r="K1081" s="29" t="str">
        <f>IF('Sundry Debtor'!K1087="","",CONCATENATE('Sundry Debtor'!K1087," ",'Sundry Debtor'!O1087))</f>
        <v/>
      </c>
    </row>
    <row r="1082" spans="1:11" x14ac:dyDescent="0.2">
      <c r="A1082" s="35" t="str">
        <f>IF('Sundry Debtor'!G1088="","",'Sundry Debtor'!G1088)</f>
        <v/>
      </c>
      <c r="B1082" s="35" t="str">
        <f>IF('Sundry Debtor'!C1088="","",IF('Sundry Debtor'!G1088&lt;70000,'Sundry Debtor'!C1088,""))</f>
        <v/>
      </c>
      <c r="C1082" s="34" t="str">
        <f>IF('Sundry Debtor'!C1088="","",IF('Sundry Debtor'!G1088&gt;69999,'Sundry Debtor'!C1088,""))</f>
        <v/>
      </c>
      <c r="D1082" s="34" t="str">
        <f>IF('Sundry Debtor'!D1088="","",'Sundry Debtor'!D1088)</f>
        <v/>
      </c>
      <c r="E1082" s="34" t="str">
        <f>IF('Sundry Debtor'!F1088="","",'Sundry Debtor'!F1088)</f>
        <v/>
      </c>
      <c r="F1082" s="98" t="str">
        <f>IF('Sundry Debtor'!I1088="","",IF('Sundry Debtor'!J1088="D",'Sundry Debtor'!I1088,""))</f>
        <v/>
      </c>
      <c r="G1082" s="98" t="str">
        <f>IF('Sundry Debtor'!I1088="","",IF('Sundry Debtor'!J1088="C",'Sundry Debtor'!I1088,""))</f>
        <v/>
      </c>
      <c r="H1082" s="34" t="str">
        <f t="shared" si="39"/>
        <v/>
      </c>
      <c r="I1082" s="34" t="str">
        <f t="shared" si="40"/>
        <v/>
      </c>
      <c r="J1082" s="34"/>
      <c r="K1082" s="29" t="str">
        <f>IF('Sundry Debtor'!K1088="","",CONCATENATE('Sundry Debtor'!K1088," ",'Sundry Debtor'!O1088))</f>
        <v/>
      </c>
    </row>
    <row r="1083" spans="1:11" x14ac:dyDescent="0.2">
      <c r="A1083" s="35" t="str">
        <f>IF('Sundry Debtor'!G1089="","",'Sundry Debtor'!G1089)</f>
        <v/>
      </c>
      <c r="B1083" s="35" t="str">
        <f>IF('Sundry Debtor'!C1089="","",IF('Sundry Debtor'!G1089&lt;70000,'Sundry Debtor'!C1089,""))</f>
        <v/>
      </c>
      <c r="C1083" s="34" t="str">
        <f>IF('Sundry Debtor'!C1089="","",IF('Sundry Debtor'!G1089&gt;69999,'Sundry Debtor'!C1089,""))</f>
        <v/>
      </c>
      <c r="D1083" s="34" t="str">
        <f>IF('Sundry Debtor'!D1089="","",'Sundry Debtor'!D1089)</f>
        <v/>
      </c>
      <c r="E1083" s="34" t="str">
        <f>IF('Sundry Debtor'!F1089="","",'Sundry Debtor'!F1089)</f>
        <v/>
      </c>
      <c r="F1083" s="98" t="str">
        <f>IF('Sundry Debtor'!I1089="","",IF('Sundry Debtor'!J1089="D",'Sundry Debtor'!I1089,""))</f>
        <v/>
      </c>
      <c r="G1083" s="98" t="str">
        <f>IF('Sundry Debtor'!I1089="","",IF('Sundry Debtor'!J1089="C",'Sundry Debtor'!I1089,""))</f>
        <v/>
      </c>
      <c r="H1083" s="34" t="str">
        <f t="shared" si="39"/>
        <v/>
      </c>
      <c r="I1083" s="34" t="str">
        <f t="shared" si="40"/>
        <v/>
      </c>
      <c r="J1083" s="34"/>
      <c r="K1083" s="29" t="str">
        <f>IF('Sundry Debtor'!K1089="","",CONCATENATE('Sundry Debtor'!K1089," ",'Sundry Debtor'!O1089))</f>
        <v/>
      </c>
    </row>
    <row r="1084" spans="1:11" x14ac:dyDescent="0.2">
      <c r="A1084" s="35" t="str">
        <f>IF('Sundry Debtor'!G1090="","",'Sundry Debtor'!G1090)</f>
        <v/>
      </c>
      <c r="B1084" s="35" t="str">
        <f>IF('Sundry Debtor'!C1090="","",IF('Sundry Debtor'!G1090&lt;70000,'Sundry Debtor'!C1090,""))</f>
        <v/>
      </c>
      <c r="C1084" s="34" t="str">
        <f>IF('Sundry Debtor'!C1090="","",IF('Sundry Debtor'!G1090&gt;69999,'Sundry Debtor'!C1090,""))</f>
        <v/>
      </c>
      <c r="D1084" s="34" t="str">
        <f>IF('Sundry Debtor'!D1090="","",'Sundry Debtor'!D1090)</f>
        <v/>
      </c>
      <c r="E1084" s="34" t="str">
        <f>IF('Sundry Debtor'!F1090="","",'Sundry Debtor'!F1090)</f>
        <v/>
      </c>
      <c r="F1084" s="98" t="str">
        <f>IF('Sundry Debtor'!I1090="","",IF('Sundry Debtor'!J1090="D",'Sundry Debtor'!I1090,""))</f>
        <v/>
      </c>
      <c r="G1084" s="98" t="str">
        <f>IF('Sundry Debtor'!I1090="","",IF('Sundry Debtor'!J1090="C",'Sundry Debtor'!I1090,""))</f>
        <v/>
      </c>
      <c r="H1084" s="34" t="str">
        <f t="shared" si="39"/>
        <v/>
      </c>
      <c r="I1084" s="34" t="str">
        <f t="shared" si="40"/>
        <v/>
      </c>
      <c r="J1084" s="34"/>
      <c r="K1084" s="29" t="str">
        <f>IF('Sundry Debtor'!K1090="","",CONCATENATE('Sundry Debtor'!K1090," ",'Sundry Debtor'!O1090))</f>
        <v/>
      </c>
    </row>
    <row r="1085" spans="1:11" x14ac:dyDescent="0.2">
      <c r="A1085" s="35" t="str">
        <f>IF('Sundry Debtor'!G1091="","",'Sundry Debtor'!G1091)</f>
        <v/>
      </c>
      <c r="B1085" s="35" t="str">
        <f>IF('Sundry Debtor'!C1091="","",IF('Sundry Debtor'!G1091&lt;70000,'Sundry Debtor'!C1091,""))</f>
        <v/>
      </c>
      <c r="C1085" s="34" t="str">
        <f>IF('Sundry Debtor'!C1091="","",IF('Sundry Debtor'!G1091&gt;69999,'Sundry Debtor'!C1091,""))</f>
        <v/>
      </c>
      <c r="D1085" s="34" t="str">
        <f>IF('Sundry Debtor'!D1091="","",'Sundry Debtor'!D1091)</f>
        <v/>
      </c>
      <c r="E1085" s="34" t="str">
        <f>IF('Sundry Debtor'!F1091="","",'Sundry Debtor'!F1091)</f>
        <v/>
      </c>
      <c r="F1085" s="98" t="str">
        <f>IF('Sundry Debtor'!I1091="","",IF('Sundry Debtor'!J1091="D",'Sundry Debtor'!I1091,""))</f>
        <v/>
      </c>
      <c r="G1085" s="98" t="str">
        <f>IF('Sundry Debtor'!I1091="","",IF('Sundry Debtor'!J1091="C",'Sundry Debtor'!I1091,""))</f>
        <v/>
      </c>
      <c r="H1085" s="34" t="str">
        <f t="shared" si="39"/>
        <v/>
      </c>
      <c r="I1085" s="34" t="str">
        <f t="shared" si="40"/>
        <v/>
      </c>
      <c r="J1085" s="34"/>
      <c r="K1085" s="29" t="str">
        <f>IF('Sundry Debtor'!K1091="","",CONCATENATE('Sundry Debtor'!K1091," ",'Sundry Debtor'!O1091))</f>
        <v/>
      </c>
    </row>
    <row r="1086" spans="1:11" x14ac:dyDescent="0.2">
      <c r="A1086" s="35" t="str">
        <f>IF('Sundry Debtor'!G1092="","",'Sundry Debtor'!G1092)</f>
        <v/>
      </c>
      <c r="B1086" s="35" t="str">
        <f>IF('Sundry Debtor'!C1092="","",IF('Sundry Debtor'!G1092&lt;70000,'Sundry Debtor'!C1092,""))</f>
        <v/>
      </c>
      <c r="C1086" s="34" t="str">
        <f>IF('Sundry Debtor'!C1092="","",IF('Sundry Debtor'!G1092&gt;69999,'Sundry Debtor'!C1092,""))</f>
        <v/>
      </c>
      <c r="D1086" s="34" t="str">
        <f>IF('Sundry Debtor'!D1092="","",'Sundry Debtor'!D1092)</f>
        <v/>
      </c>
      <c r="E1086" s="34" t="str">
        <f>IF('Sundry Debtor'!F1092="","",'Sundry Debtor'!F1092)</f>
        <v/>
      </c>
      <c r="F1086" s="98" t="str">
        <f>IF('Sundry Debtor'!I1092="","",IF('Sundry Debtor'!J1092="D",'Sundry Debtor'!I1092,""))</f>
        <v/>
      </c>
      <c r="G1086" s="98" t="str">
        <f>IF('Sundry Debtor'!I1092="","",IF('Sundry Debtor'!J1092="C",'Sundry Debtor'!I1092,""))</f>
        <v/>
      </c>
      <c r="H1086" s="34" t="str">
        <f t="shared" si="39"/>
        <v/>
      </c>
      <c r="I1086" s="34" t="str">
        <f t="shared" si="40"/>
        <v/>
      </c>
      <c r="J1086" s="34"/>
      <c r="K1086" s="29" t="str">
        <f>IF('Sundry Debtor'!K1092="","",CONCATENATE('Sundry Debtor'!K1092," ",'Sundry Debtor'!O1092))</f>
        <v/>
      </c>
    </row>
    <row r="1087" spans="1:11" x14ac:dyDescent="0.2">
      <c r="A1087" s="35" t="str">
        <f>IF('Sundry Debtor'!G1093="","",'Sundry Debtor'!G1093)</f>
        <v/>
      </c>
      <c r="B1087" s="35" t="str">
        <f>IF('Sundry Debtor'!C1093="","",IF('Sundry Debtor'!G1093&lt;70000,'Sundry Debtor'!C1093,""))</f>
        <v/>
      </c>
      <c r="C1087" s="34" t="str">
        <f>IF('Sundry Debtor'!C1093="","",IF('Sundry Debtor'!G1093&gt;69999,'Sundry Debtor'!C1093,""))</f>
        <v/>
      </c>
      <c r="D1087" s="34" t="str">
        <f>IF('Sundry Debtor'!D1093="","",'Sundry Debtor'!D1093)</f>
        <v/>
      </c>
      <c r="E1087" s="34" t="str">
        <f>IF('Sundry Debtor'!F1093="","",'Sundry Debtor'!F1093)</f>
        <v/>
      </c>
      <c r="F1087" s="98" t="str">
        <f>IF('Sundry Debtor'!I1093="","",IF('Sundry Debtor'!J1093="D",'Sundry Debtor'!I1093,""))</f>
        <v/>
      </c>
      <c r="G1087" s="98" t="str">
        <f>IF('Sundry Debtor'!I1093="","",IF('Sundry Debtor'!J1093="C",'Sundry Debtor'!I1093,""))</f>
        <v/>
      </c>
      <c r="H1087" s="34" t="str">
        <f t="shared" si="39"/>
        <v/>
      </c>
      <c r="I1087" s="34" t="str">
        <f t="shared" si="40"/>
        <v/>
      </c>
      <c r="J1087" s="34"/>
      <c r="K1087" s="29" t="str">
        <f>IF('Sundry Debtor'!K1093="","",CONCATENATE('Sundry Debtor'!K1093," ",'Sundry Debtor'!O1093))</f>
        <v/>
      </c>
    </row>
    <row r="1088" spans="1:11" x14ac:dyDescent="0.2">
      <c r="A1088" s="35" t="str">
        <f>IF('Sundry Debtor'!G1094="","",'Sundry Debtor'!G1094)</f>
        <v/>
      </c>
      <c r="B1088" s="35" t="str">
        <f>IF('Sundry Debtor'!C1094="","",IF('Sundry Debtor'!G1094&lt;70000,'Sundry Debtor'!C1094,""))</f>
        <v/>
      </c>
      <c r="C1088" s="34" t="str">
        <f>IF('Sundry Debtor'!C1094="","",IF('Sundry Debtor'!G1094&gt;69999,'Sundry Debtor'!C1094,""))</f>
        <v/>
      </c>
      <c r="D1088" s="34" t="str">
        <f>IF('Sundry Debtor'!D1094="","",'Sundry Debtor'!D1094)</f>
        <v/>
      </c>
      <c r="E1088" s="34" t="str">
        <f>IF('Sundry Debtor'!F1094="","",'Sundry Debtor'!F1094)</f>
        <v/>
      </c>
      <c r="F1088" s="98" t="str">
        <f>IF('Sundry Debtor'!I1094="","",IF('Sundry Debtor'!J1094="D",'Sundry Debtor'!I1094,""))</f>
        <v/>
      </c>
      <c r="G1088" s="98" t="str">
        <f>IF('Sundry Debtor'!I1094="","",IF('Sundry Debtor'!J1094="C",'Sundry Debtor'!I1094,""))</f>
        <v/>
      </c>
      <c r="H1088" s="34" t="str">
        <f t="shared" si="39"/>
        <v/>
      </c>
      <c r="I1088" s="34" t="str">
        <f t="shared" si="40"/>
        <v/>
      </c>
      <c r="J1088" s="34"/>
      <c r="K1088" s="29" t="str">
        <f>IF('Sundry Debtor'!K1094="","",CONCATENATE('Sundry Debtor'!K1094," ",'Sundry Debtor'!O1094))</f>
        <v/>
      </c>
    </row>
    <row r="1089" spans="1:11" x14ac:dyDescent="0.2">
      <c r="A1089" s="35" t="str">
        <f>IF('Sundry Debtor'!G1095="","",'Sundry Debtor'!G1095)</f>
        <v/>
      </c>
      <c r="B1089" s="35" t="str">
        <f>IF('Sundry Debtor'!C1095="","",IF('Sundry Debtor'!G1095&lt;70000,'Sundry Debtor'!C1095,""))</f>
        <v/>
      </c>
      <c r="C1089" s="34" t="str">
        <f>IF('Sundry Debtor'!C1095="","",IF('Sundry Debtor'!G1095&gt;69999,'Sundry Debtor'!C1095,""))</f>
        <v/>
      </c>
      <c r="D1089" s="34" t="str">
        <f>IF('Sundry Debtor'!D1095="","",'Sundry Debtor'!D1095)</f>
        <v/>
      </c>
      <c r="E1089" s="34" t="str">
        <f>IF('Sundry Debtor'!F1095="","",'Sundry Debtor'!F1095)</f>
        <v/>
      </c>
      <c r="F1089" s="98" t="str">
        <f>IF('Sundry Debtor'!I1095="","",IF('Sundry Debtor'!J1095="D",'Sundry Debtor'!I1095,""))</f>
        <v/>
      </c>
      <c r="G1089" s="98" t="str">
        <f>IF('Sundry Debtor'!I1095="","",IF('Sundry Debtor'!J1095="C",'Sundry Debtor'!I1095,""))</f>
        <v/>
      </c>
      <c r="H1089" s="34" t="str">
        <f t="shared" si="39"/>
        <v/>
      </c>
      <c r="I1089" s="34" t="str">
        <f t="shared" si="40"/>
        <v/>
      </c>
      <c r="J1089" s="34"/>
      <c r="K1089" s="29" t="str">
        <f>IF('Sundry Debtor'!K1095="","",CONCATENATE('Sundry Debtor'!K1095," ",'Sundry Debtor'!O1095))</f>
        <v/>
      </c>
    </row>
    <row r="1090" spans="1:11" x14ac:dyDescent="0.2">
      <c r="A1090" s="35" t="str">
        <f>IF('Sundry Debtor'!G1096="","",'Sundry Debtor'!G1096)</f>
        <v/>
      </c>
      <c r="B1090" s="35" t="str">
        <f>IF('Sundry Debtor'!C1096="","",IF('Sundry Debtor'!G1096&lt;70000,'Sundry Debtor'!C1096,""))</f>
        <v/>
      </c>
      <c r="C1090" s="34" t="str">
        <f>IF('Sundry Debtor'!C1096="","",IF('Sundry Debtor'!G1096&gt;69999,'Sundry Debtor'!C1096,""))</f>
        <v/>
      </c>
      <c r="D1090" s="34" t="str">
        <f>IF('Sundry Debtor'!D1096="","",'Sundry Debtor'!D1096)</f>
        <v/>
      </c>
      <c r="E1090" s="34" t="str">
        <f>IF('Sundry Debtor'!F1096="","",'Sundry Debtor'!F1096)</f>
        <v/>
      </c>
      <c r="F1090" s="98" t="str">
        <f>IF('Sundry Debtor'!I1096="","",IF('Sundry Debtor'!J1096="D",'Sundry Debtor'!I1096,""))</f>
        <v/>
      </c>
      <c r="G1090" s="98" t="str">
        <f>IF('Sundry Debtor'!I1096="","",IF('Sundry Debtor'!J1096="C",'Sundry Debtor'!I1096,""))</f>
        <v/>
      </c>
      <c r="H1090" s="34" t="str">
        <f t="shared" si="39"/>
        <v/>
      </c>
      <c r="I1090" s="34" t="str">
        <f t="shared" si="40"/>
        <v/>
      </c>
      <c r="J1090" s="34"/>
      <c r="K1090" s="29" t="str">
        <f>IF('Sundry Debtor'!K1096="","",CONCATENATE('Sundry Debtor'!K1096," ",'Sundry Debtor'!O1096))</f>
        <v/>
      </c>
    </row>
    <row r="1091" spans="1:11" x14ac:dyDescent="0.2">
      <c r="A1091" s="35" t="str">
        <f>IF('Sundry Debtor'!G1097="","",'Sundry Debtor'!G1097)</f>
        <v/>
      </c>
      <c r="B1091" s="35" t="str">
        <f>IF('Sundry Debtor'!C1097="","",IF('Sundry Debtor'!G1097&lt;70000,'Sundry Debtor'!C1097,""))</f>
        <v/>
      </c>
      <c r="C1091" s="34" t="str">
        <f>IF('Sundry Debtor'!C1097="","",IF('Sundry Debtor'!G1097&gt;69999,'Sundry Debtor'!C1097,""))</f>
        <v/>
      </c>
      <c r="D1091" s="34" t="str">
        <f>IF('Sundry Debtor'!D1097="","",'Sundry Debtor'!D1097)</f>
        <v/>
      </c>
      <c r="E1091" s="34" t="str">
        <f>IF('Sundry Debtor'!F1097="","",'Sundry Debtor'!F1097)</f>
        <v/>
      </c>
      <c r="F1091" s="98" t="str">
        <f>IF('Sundry Debtor'!I1097="","",IF('Sundry Debtor'!J1097="D",'Sundry Debtor'!I1097,""))</f>
        <v/>
      </c>
      <c r="G1091" s="98" t="str">
        <f>IF('Sundry Debtor'!I1097="","",IF('Sundry Debtor'!J1097="C",'Sundry Debtor'!I1097,""))</f>
        <v/>
      </c>
      <c r="H1091" s="34" t="str">
        <f t="shared" si="39"/>
        <v/>
      </c>
      <c r="I1091" s="34" t="str">
        <f t="shared" si="40"/>
        <v/>
      </c>
      <c r="J1091" s="34"/>
      <c r="K1091" s="29" t="str">
        <f>IF('Sundry Debtor'!K1097="","",CONCATENATE('Sundry Debtor'!K1097," ",'Sundry Debtor'!O1097))</f>
        <v/>
      </c>
    </row>
    <row r="1092" spans="1:11" x14ac:dyDescent="0.2">
      <c r="A1092" s="35" t="str">
        <f>IF('Sundry Debtor'!G1098="","",'Sundry Debtor'!G1098)</f>
        <v/>
      </c>
      <c r="B1092" s="35" t="str">
        <f>IF('Sundry Debtor'!C1098="","",IF('Sundry Debtor'!G1098&lt;70000,'Sundry Debtor'!C1098,""))</f>
        <v/>
      </c>
      <c r="C1092" s="34" t="str">
        <f>IF('Sundry Debtor'!C1098="","",IF('Sundry Debtor'!G1098&gt;69999,'Sundry Debtor'!C1098,""))</f>
        <v/>
      </c>
      <c r="D1092" s="34" t="str">
        <f>IF('Sundry Debtor'!D1098="","",'Sundry Debtor'!D1098)</f>
        <v/>
      </c>
      <c r="E1092" s="34" t="str">
        <f>IF('Sundry Debtor'!F1098="","",'Sundry Debtor'!F1098)</f>
        <v/>
      </c>
      <c r="F1092" s="98" t="str">
        <f>IF('Sundry Debtor'!I1098="","",IF('Sundry Debtor'!J1098="D",'Sundry Debtor'!I1098,""))</f>
        <v/>
      </c>
      <c r="G1092" s="98" t="str">
        <f>IF('Sundry Debtor'!I1098="","",IF('Sundry Debtor'!J1098="C",'Sundry Debtor'!I1098,""))</f>
        <v/>
      </c>
      <c r="H1092" s="34" t="str">
        <f t="shared" si="39"/>
        <v/>
      </c>
      <c r="I1092" s="34" t="str">
        <f t="shared" si="40"/>
        <v/>
      </c>
      <c r="J1092" s="34"/>
      <c r="K1092" s="29" t="str">
        <f>IF('Sundry Debtor'!K1098="","",CONCATENATE('Sundry Debtor'!K1098," ",'Sundry Debtor'!O1098))</f>
        <v/>
      </c>
    </row>
    <row r="1093" spans="1:11" x14ac:dyDescent="0.2">
      <c r="A1093" s="35" t="str">
        <f>IF('Sundry Debtor'!G1099="","",'Sundry Debtor'!G1099)</f>
        <v/>
      </c>
      <c r="B1093" s="35" t="str">
        <f>IF('Sundry Debtor'!C1099="","",IF('Sundry Debtor'!G1099&lt;70000,'Sundry Debtor'!C1099,""))</f>
        <v/>
      </c>
      <c r="C1093" s="34" t="str">
        <f>IF('Sundry Debtor'!C1099="","",IF('Sundry Debtor'!G1099&gt;69999,'Sundry Debtor'!C1099,""))</f>
        <v/>
      </c>
      <c r="D1093" s="34" t="str">
        <f>IF('Sundry Debtor'!D1099="","",'Sundry Debtor'!D1099)</f>
        <v/>
      </c>
      <c r="E1093" s="34" t="str">
        <f>IF('Sundry Debtor'!F1099="","",'Sundry Debtor'!F1099)</f>
        <v/>
      </c>
      <c r="F1093" s="98" t="str">
        <f>IF('Sundry Debtor'!I1099="","",IF('Sundry Debtor'!J1099="D",'Sundry Debtor'!I1099,""))</f>
        <v/>
      </c>
      <c r="G1093" s="98" t="str">
        <f>IF('Sundry Debtor'!I1099="","",IF('Sundry Debtor'!J1099="C",'Sundry Debtor'!I1099,""))</f>
        <v/>
      </c>
      <c r="H1093" s="34" t="str">
        <f t="shared" si="39"/>
        <v/>
      </c>
      <c r="I1093" s="34" t="str">
        <f t="shared" si="40"/>
        <v/>
      </c>
      <c r="J1093" s="34"/>
      <c r="K1093" s="29" t="str">
        <f>IF('Sundry Debtor'!K1099="","",CONCATENATE('Sundry Debtor'!K1099," ",'Sundry Debtor'!O1099))</f>
        <v/>
      </c>
    </row>
    <row r="1094" spans="1:11" x14ac:dyDescent="0.2">
      <c r="A1094" s="35" t="str">
        <f>IF('Sundry Debtor'!G1100="","",'Sundry Debtor'!G1100)</f>
        <v/>
      </c>
      <c r="B1094" s="35" t="str">
        <f>IF('Sundry Debtor'!C1100="","",IF('Sundry Debtor'!G1100&lt;70000,'Sundry Debtor'!C1100,""))</f>
        <v/>
      </c>
      <c r="C1094" s="34" t="str">
        <f>IF('Sundry Debtor'!C1100="","",IF('Sundry Debtor'!G1100&gt;69999,'Sundry Debtor'!C1100,""))</f>
        <v/>
      </c>
      <c r="D1094" s="34" t="str">
        <f>IF('Sundry Debtor'!D1100="","",'Sundry Debtor'!D1100)</f>
        <v/>
      </c>
      <c r="E1094" s="34" t="str">
        <f>IF('Sundry Debtor'!F1100="","",'Sundry Debtor'!F1100)</f>
        <v/>
      </c>
      <c r="F1094" s="98" t="str">
        <f>IF('Sundry Debtor'!I1100="","",IF('Sundry Debtor'!J1100="D",'Sundry Debtor'!I1100,""))</f>
        <v/>
      </c>
      <c r="G1094" s="98" t="str">
        <f>IF('Sundry Debtor'!I1100="","",IF('Sundry Debtor'!J1100="C",'Sundry Debtor'!I1100,""))</f>
        <v/>
      </c>
      <c r="H1094" s="34" t="str">
        <f t="shared" si="39"/>
        <v/>
      </c>
      <c r="I1094" s="34" t="str">
        <f t="shared" si="40"/>
        <v/>
      </c>
      <c r="J1094" s="34"/>
      <c r="K1094" s="29" t="str">
        <f>IF('Sundry Debtor'!K1100="","",CONCATENATE('Sundry Debtor'!K1100," ",'Sundry Debtor'!O1100))</f>
        <v/>
      </c>
    </row>
    <row r="1095" spans="1:11" x14ac:dyDescent="0.2">
      <c r="A1095" s="35" t="str">
        <f>IF('Sundry Debtor'!G1101="","",'Sundry Debtor'!G1101)</f>
        <v/>
      </c>
      <c r="B1095" s="35" t="str">
        <f>IF('Sundry Debtor'!C1101="","",IF('Sundry Debtor'!G1101&lt;70000,'Sundry Debtor'!C1101,""))</f>
        <v/>
      </c>
      <c r="C1095" s="34" t="str">
        <f>IF('Sundry Debtor'!C1101="","",IF('Sundry Debtor'!G1101&gt;69999,'Sundry Debtor'!C1101,""))</f>
        <v/>
      </c>
      <c r="D1095" s="34" t="str">
        <f>IF('Sundry Debtor'!D1101="","",'Sundry Debtor'!D1101)</f>
        <v/>
      </c>
      <c r="E1095" s="34" t="str">
        <f>IF('Sundry Debtor'!F1101="","",'Sundry Debtor'!F1101)</f>
        <v/>
      </c>
      <c r="F1095" s="98" t="str">
        <f>IF('Sundry Debtor'!I1101="","",IF('Sundry Debtor'!J1101="D",'Sundry Debtor'!I1101,""))</f>
        <v/>
      </c>
      <c r="G1095" s="98" t="str">
        <f>IF('Sundry Debtor'!I1101="","",IF('Sundry Debtor'!J1101="C",'Sundry Debtor'!I1101,""))</f>
        <v/>
      </c>
      <c r="H1095" s="34" t="str">
        <f t="shared" si="39"/>
        <v/>
      </c>
      <c r="I1095" s="34" t="str">
        <f t="shared" si="40"/>
        <v/>
      </c>
      <c r="J1095" s="34"/>
      <c r="K1095" s="29" t="str">
        <f>IF('Sundry Debtor'!K1101="","",CONCATENATE('Sundry Debtor'!K1101," ",'Sundry Debtor'!O1101))</f>
        <v/>
      </c>
    </row>
    <row r="1096" spans="1:11" x14ac:dyDescent="0.2">
      <c r="A1096" s="35" t="str">
        <f>IF('Sundry Debtor'!G1102="","",'Sundry Debtor'!G1102)</f>
        <v/>
      </c>
      <c r="B1096" s="35" t="str">
        <f>IF('Sundry Debtor'!C1102="","",IF('Sundry Debtor'!G1102&lt;70000,'Sundry Debtor'!C1102,""))</f>
        <v/>
      </c>
      <c r="C1096" s="34" t="str">
        <f>IF('Sundry Debtor'!C1102="","",IF('Sundry Debtor'!G1102&gt;69999,'Sundry Debtor'!C1102,""))</f>
        <v/>
      </c>
      <c r="D1096" s="34" t="str">
        <f>IF('Sundry Debtor'!D1102="","",'Sundry Debtor'!D1102)</f>
        <v/>
      </c>
      <c r="E1096" s="34" t="str">
        <f>IF('Sundry Debtor'!F1102="","",'Sundry Debtor'!F1102)</f>
        <v/>
      </c>
      <c r="F1096" s="98" t="str">
        <f>IF('Sundry Debtor'!I1102="","",IF('Sundry Debtor'!J1102="D",'Sundry Debtor'!I1102,""))</f>
        <v/>
      </c>
      <c r="G1096" s="98" t="str">
        <f>IF('Sundry Debtor'!I1102="","",IF('Sundry Debtor'!J1102="C",'Sundry Debtor'!I1102,""))</f>
        <v/>
      </c>
      <c r="H1096" s="34" t="str">
        <f t="shared" si="39"/>
        <v/>
      </c>
      <c r="I1096" s="34" t="str">
        <f t="shared" si="40"/>
        <v/>
      </c>
      <c r="J1096" s="34"/>
      <c r="K1096" s="29" t="str">
        <f>IF('Sundry Debtor'!K1102="","",CONCATENATE('Sundry Debtor'!K1102," ",'Sundry Debtor'!O1102))</f>
        <v/>
      </c>
    </row>
    <row r="1097" spans="1:11" x14ac:dyDescent="0.2">
      <c r="A1097" s="35" t="str">
        <f>IF('Sundry Debtor'!G1103="","",'Sundry Debtor'!G1103)</f>
        <v/>
      </c>
      <c r="B1097" s="35" t="str">
        <f>IF('Sundry Debtor'!C1103="","",IF('Sundry Debtor'!G1103&lt;70000,'Sundry Debtor'!C1103,""))</f>
        <v/>
      </c>
      <c r="C1097" s="34" t="str">
        <f>IF('Sundry Debtor'!C1103="","",IF('Sundry Debtor'!G1103&gt;69999,'Sundry Debtor'!C1103,""))</f>
        <v/>
      </c>
      <c r="D1097" s="34" t="str">
        <f>IF('Sundry Debtor'!D1103="","",'Sundry Debtor'!D1103)</f>
        <v/>
      </c>
      <c r="E1097" s="34" t="str">
        <f>IF('Sundry Debtor'!F1103="","",'Sundry Debtor'!F1103)</f>
        <v/>
      </c>
      <c r="F1097" s="98" t="str">
        <f>IF('Sundry Debtor'!I1103="","",IF('Sundry Debtor'!J1103="D",'Sundry Debtor'!I1103,""))</f>
        <v/>
      </c>
      <c r="G1097" s="98" t="str">
        <f>IF('Sundry Debtor'!I1103="","",IF('Sundry Debtor'!J1103="C",'Sundry Debtor'!I1103,""))</f>
        <v/>
      </c>
      <c r="H1097" s="34" t="str">
        <f t="shared" si="39"/>
        <v/>
      </c>
      <c r="I1097" s="34" t="str">
        <f t="shared" si="40"/>
        <v/>
      </c>
      <c r="J1097" s="34"/>
      <c r="K1097" s="29" t="str">
        <f>IF('Sundry Debtor'!K1103="","",CONCATENATE('Sundry Debtor'!K1103," ",'Sundry Debtor'!O1103))</f>
        <v/>
      </c>
    </row>
    <row r="1098" spans="1:11" x14ac:dyDescent="0.2">
      <c r="A1098" s="35" t="str">
        <f>IF('Sundry Debtor'!G1104="","",'Sundry Debtor'!G1104)</f>
        <v/>
      </c>
      <c r="B1098" s="35" t="str">
        <f>IF('Sundry Debtor'!C1104="","",IF('Sundry Debtor'!G1104&lt;70000,'Sundry Debtor'!C1104,""))</f>
        <v/>
      </c>
      <c r="C1098" s="34" t="str">
        <f>IF('Sundry Debtor'!C1104="","",IF('Sundry Debtor'!G1104&gt;69999,'Sundry Debtor'!C1104,""))</f>
        <v/>
      </c>
      <c r="D1098" s="34" t="str">
        <f>IF('Sundry Debtor'!D1104="","",'Sundry Debtor'!D1104)</f>
        <v/>
      </c>
      <c r="E1098" s="34" t="str">
        <f>IF('Sundry Debtor'!F1104="","",'Sundry Debtor'!F1104)</f>
        <v/>
      </c>
      <c r="F1098" s="98" t="str">
        <f>IF('Sundry Debtor'!I1104="","",IF('Sundry Debtor'!J1104="D",'Sundry Debtor'!I1104,""))</f>
        <v/>
      </c>
      <c r="G1098" s="98" t="str">
        <f>IF('Sundry Debtor'!I1104="","",IF('Sundry Debtor'!J1104="C",'Sundry Debtor'!I1104,""))</f>
        <v/>
      </c>
      <c r="H1098" s="34" t="str">
        <f t="shared" si="39"/>
        <v/>
      </c>
      <c r="I1098" s="34" t="str">
        <f t="shared" si="40"/>
        <v/>
      </c>
      <c r="J1098" s="34"/>
      <c r="K1098" s="29" t="str">
        <f>IF('Sundry Debtor'!K1104="","",CONCATENATE('Sundry Debtor'!K1104," ",'Sundry Debtor'!O1104))</f>
        <v/>
      </c>
    </row>
    <row r="1099" spans="1:11" x14ac:dyDescent="0.2">
      <c r="A1099" s="35" t="str">
        <f>IF('Sundry Debtor'!G1105="","",'Sundry Debtor'!G1105)</f>
        <v/>
      </c>
      <c r="B1099" s="35" t="str">
        <f>IF('Sundry Debtor'!C1105="","",IF('Sundry Debtor'!G1105&lt;70000,'Sundry Debtor'!C1105,""))</f>
        <v/>
      </c>
      <c r="C1099" s="34" t="str">
        <f>IF('Sundry Debtor'!C1105="","",IF('Sundry Debtor'!G1105&gt;69999,'Sundry Debtor'!C1105,""))</f>
        <v/>
      </c>
      <c r="D1099" s="34" t="str">
        <f>IF('Sundry Debtor'!D1105="","",'Sundry Debtor'!D1105)</f>
        <v/>
      </c>
      <c r="E1099" s="34" t="str">
        <f>IF('Sundry Debtor'!F1105="","",'Sundry Debtor'!F1105)</f>
        <v/>
      </c>
      <c r="F1099" s="98" t="str">
        <f>IF('Sundry Debtor'!I1105="","",IF('Sundry Debtor'!J1105="D",'Sundry Debtor'!I1105,""))</f>
        <v/>
      </c>
      <c r="G1099" s="98" t="str">
        <f>IF('Sundry Debtor'!I1105="","",IF('Sundry Debtor'!J1105="C",'Sundry Debtor'!I1105,""))</f>
        <v/>
      </c>
      <c r="H1099" s="34" t="str">
        <f t="shared" si="39"/>
        <v/>
      </c>
      <c r="I1099" s="34" t="str">
        <f t="shared" si="40"/>
        <v/>
      </c>
      <c r="J1099" s="34"/>
      <c r="K1099" s="29" t="str">
        <f>IF('Sundry Debtor'!K1105="","",CONCATENATE('Sundry Debtor'!K1105," ",'Sundry Debtor'!O1105))</f>
        <v/>
      </c>
    </row>
    <row r="1100" spans="1:11" x14ac:dyDescent="0.2">
      <c r="A1100" s="35" t="str">
        <f>IF('Sundry Debtor'!G1106="","",'Sundry Debtor'!G1106)</f>
        <v/>
      </c>
      <c r="B1100" s="35" t="str">
        <f>IF('Sundry Debtor'!C1106="","",IF('Sundry Debtor'!G1106&lt;70000,'Sundry Debtor'!C1106,""))</f>
        <v/>
      </c>
      <c r="C1100" s="34" t="str">
        <f>IF('Sundry Debtor'!C1106="","",IF('Sundry Debtor'!G1106&gt;69999,'Sundry Debtor'!C1106,""))</f>
        <v/>
      </c>
      <c r="D1100" s="34" t="str">
        <f>IF('Sundry Debtor'!D1106="","",'Sundry Debtor'!D1106)</f>
        <v/>
      </c>
      <c r="E1100" s="34" t="str">
        <f>IF('Sundry Debtor'!F1106="","",'Sundry Debtor'!F1106)</f>
        <v/>
      </c>
      <c r="F1100" s="98" t="str">
        <f>IF('Sundry Debtor'!I1106="","",IF('Sundry Debtor'!J1106="D",'Sundry Debtor'!I1106,""))</f>
        <v/>
      </c>
      <c r="G1100" s="98" t="str">
        <f>IF('Sundry Debtor'!I1106="","",IF('Sundry Debtor'!J1106="C",'Sundry Debtor'!I1106,""))</f>
        <v/>
      </c>
      <c r="H1100" s="34" t="str">
        <f t="shared" si="39"/>
        <v/>
      </c>
      <c r="I1100" s="34" t="str">
        <f t="shared" si="40"/>
        <v/>
      </c>
      <c r="J1100" s="34"/>
      <c r="K1100" s="29" t="str">
        <f>IF('Sundry Debtor'!K1106="","",CONCATENATE('Sundry Debtor'!K1106," ",'Sundry Debtor'!O1106))</f>
        <v/>
      </c>
    </row>
    <row r="1101" spans="1:11" x14ac:dyDescent="0.2">
      <c r="A1101" s="35" t="str">
        <f>IF('Sundry Debtor'!G1107="","",'Sundry Debtor'!G1107)</f>
        <v/>
      </c>
      <c r="B1101" s="35" t="str">
        <f>IF('Sundry Debtor'!C1107="","",IF('Sundry Debtor'!G1107&lt;70000,'Sundry Debtor'!C1107,""))</f>
        <v/>
      </c>
      <c r="C1101" s="34" t="str">
        <f>IF('Sundry Debtor'!C1107="","",IF('Sundry Debtor'!G1107&gt;69999,'Sundry Debtor'!C1107,""))</f>
        <v/>
      </c>
      <c r="D1101" s="34" t="str">
        <f>IF('Sundry Debtor'!D1107="","",'Sundry Debtor'!D1107)</f>
        <v/>
      </c>
      <c r="E1101" s="34" t="str">
        <f>IF('Sundry Debtor'!F1107="","",'Sundry Debtor'!F1107)</f>
        <v/>
      </c>
      <c r="F1101" s="98" t="str">
        <f>IF('Sundry Debtor'!I1107="","",IF('Sundry Debtor'!J1107="D",'Sundry Debtor'!I1107,""))</f>
        <v/>
      </c>
      <c r="G1101" s="98" t="str">
        <f>IF('Sundry Debtor'!I1107="","",IF('Sundry Debtor'!J1107="C",'Sundry Debtor'!I1107,""))</f>
        <v/>
      </c>
      <c r="H1101" s="34" t="str">
        <f t="shared" si="39"/>
        <v/>
      </c>
      <c r="I1101" s="34" t="str">
        <f t="shared" si="40"/>
        <v/>
      </c>
      <c r="J1101" s="34"/>
      <c r="K1101" s="29" t="str">
        <f>IF('Sundry Debtor'!K1107="","",CONCATENATE('Sundry Debtor'!K1107," ",'Sundry Debtor'!O1107))</f>
        <v/>
      </c>
    </row>
    <row r="1102" spans="1:11" x14ac:dyDescent="0.2">
      <c r="A1102" s="35" t="str">
        <f>IF('Sundry Debtor'!G1108="","",'Sundry Debtor'!G1108)</f>
        <v/>
      </c>
      <c r="B1102" s="35" t="str">
        <f>IF('Sundry Debtor'!C1108="","",IF('Sundry Debtor'!G1108&lt;70000,'Sundry Debtor'!C1108,""))</f>
        <v/>
      </c>
      <c r="C1102" s="34" t="str">
        <f>IF('Sundry Debtor'!C1108="","",IF('Sundry Debtor'!G1108&gt;69999,'Sundry Debtor'!C1108,""))</f>
        <v/>
      </c>
      <c r="D1102" s="34" t="str">
        <f>IF('Sundry Debtor'!D1108="","",'Sundry Debtor'!D1108)</f>
        <v/>
      </c>
      <c r="E1102" s="34" t="str">
        <f>IF('Sundry Debtor'!F1108="","",'Sundry Debtor'!F1108)</f>
        <v/>
      </c>
      <c r="F1102" s="98" t="str">
        <f>IF('Sundry Debtor'!I1108="","",IF('Sundry Debtor'!J1108="D",'Sundry Debtor'!I1108,""))</f>
        <v/>
      </c>
      <c r="G1102" s="98" t="str">
        <f>IF('Sundry Debtor'!I1108="","",IF('Sundry Debtor'!J1108="C",'Sundry Debtor'!I1108,""))</f>
        <v/>
      </c>
      <c r="H1102" s="34" t="str">
        <f t="shared" si="39"/>
        <v/>
      </c>
      <c r="I1102" s="34" t="str">
        <f t="shared" si="40"/>
        <v/>
      </c>
      <c r="J1102" s="34"/>
      <c r="K1102" s="29" t="str">
        <f>IF('Sundry Debtor'!K1108="","",CONCATENATE('Sundry Debtor'!K1108," ",'Sundry Debtor'!O1108))</f>
        <v/>
      </c>
    </row>
    <row r="1103" spans="1:11" x14ac:dyDescent="0.2">
      <c r="A1103" s="35" t="str">
        <f>IF('Sundry Debtor'!G1109="","",'Sundry Debtor'!G1109)</f>
        <v/>
      </c>
      <c r="B1103" s="35" t="str">
        <f>IF('Sundry Debtor'!C1109="","",IF('Sundry Debtor'!G1109&lt;70000,'Sundry Debtor'!C1109,""))</f>
        <v/>
      </c>
      <c r="C1103" s="34" t="str">
        <f>IF('Sundry Debtor'!C1109="","",IF('Sundry Debtor'!G1109&gt;69999,'Sundry Debtor'!C1109,""))</f>
        <v/>
      </c>
      <c r="D1103" s="34" t="str">
        <f>IF('Sundry Debtor'!D1109="","",'Sundry Debtor'!D1109)</f>
        <v/>
      </c>
      <c r="E1103" s="34" t="str">
        <f>IF('Sundry Debtor'!F1109="","",'Sundry Debtor'!F1109)</f>
        <v/>
      </c>
      <c r="F1103" s="98" t="str">
        <f>IF('Sundry Debtor'!I1109="","",IF('Sundry Debtor'!J1109="D",'Sundry Debtor'!I1109,""))</f>
        <v/>
      </c>
      <c r="G1103" s="98" t="str">
        <f>IF('Sundry Debtor'!I1109="","",IF('Sundry Debtor'!J1109="C",'Sundry Debtor'!I1109,""))</f>
        <v/>
      </c>
      <c r="H1103" s="34" t="str">
        <f t="shared" si="39"/>
        <v/>
      </c>
      <c r="I1103" s="34" t="str">
        <f t="shared" si="40"/>
        <v/>
      </c>
      <c r="J1103" s="34"/>
      <c r="K1103" s="29" t="str">
        <f>IF('Sundry Debtor'!K1109="","",CONCATENATE('Sundry Debtor'!K1109," ",'Sundry Debtor'!O1109))</f>
        <v/>
      </c>
    </row>
    <row r="1104" spans="1:11" x14ac:dyDescent="0.2">
      <c r="A1104" s="35" t="str">
        <f>IF('Sundry Debtor'!G1110="","",'Sundry Debtor'!G1110)</f>
        <v/>
      </c>
      <c r="B1104" s="35" t="str">
        <f>IF('Sundry Debtor'!C1110="","",IF('Sundry Debtor'!G1110&lt;70000,'Sundry Debtor'!C1110,""))</f>
        <v/>
      </c>
      <c r="C1104" s="34" t="str">
        <f>IF('Sundry Debtor'!C1110="","",IF('Sundry Debtor'!G1110&gt;69999,'Sundry Debtor'!C1110,""))</f>
        <v/>
      </c>
      <c r="D1104" s="34" t="str">
        <f>IF('Sundry Debtor'!D1110="","",'Sundry Debtor'!D1110)</f>
        <v/>
      </c>
      <c r="E1104" s="34" t="str">
        <f>IF('Sundry Debtor'!F1110="","",'Sundry Debtor'!F1110)</f>
        <v/>
      </c>
      <c r="F1104" s="98" t="str">
        <f>IF('Sundry Debtor'!I1110="","",IF('Sundry Debtor'!J1110="D",'Sundry Debtor'!I1110,""))</f>
        <v/>
      </c>
      <c r="G1104" s="98" t="str">
        <f>IF('Sundry Debtor'!I1110="","",IF('Sundry Debtor'!J1110="C",'Sundry Debtor'!I1110,""))</f>
        <v/>
      </c>
      <c r="H1104" s="34" t="str">
        <f t="shared" si="39"/>
        <v/>
      </c>
      <c r="I1104" s="34" t="str">
        <f t="shared" si="40"/>
        <v/>
      </c>
      <c r="J1104" s="34"/>
      <c r="K1104" s="29" t="str">
        <f>IF('Sundry Debtor'!K1110="","",CONCATENATE('Sundry Debtor'!K1110," ",'Sundry Debtor'!O1110))</f>
        <v/>
      </c>
    </row>
    <row r="1105" spans="1:11" x14ac:dyDescent="0.2">
      <c r="A1105" s="35" t="str">
        <f>IF('Sundry Debtor'!G1111="","",'Sundry Debtor'!G1111)</f>
        <v/>
      </c>
      <c r="B1105" s="35" t="str">
        <f>IF('Sundry Debtor'!C1111="","",IF('Sundry Debtor'!G1111&lt;70000,'Sundry Debtor'!C1111,""))</f>
        <v/>
      </c>
      <c r="C1105" s="34" t="str">
        <f>IF('Sundry Debtor'!C1111="","",IF('Sundry Debtor'!G1111&gt;69999,'Sundry Debtor'!C1111,""))</f>
        <v/>
      </c>
      <c r="D1105" s="34" t="str">
        <f>IF('Sundry Debtor'!D1111="","",'Sundry Debtor'!D1111)</f>
        <v/>
      </c>
      <c r="E1105" s="34" t="str">
        <f>IF('Sundry Debtor'!F1111="","",'Sundry Debtor'!F1111)</f>
        <v/>
      </c>
      <c r="F1105" s="98" t="str">
        <f>IF('Sundry Debtor'!I1111="","",IF('Sundry Debtor'!J1111="D",'Sundry Debtor'!I1111,""))</f>
        <v/>
      </c>
      <c r="G1105" s="98" t="str">
        <f>IF('Sundry Debtor'!I1111="","",IF('Sundry Debtor'!J1111="C",'Sundry Debtor'!I1111,""))</f>
        <v/>
      </c>
      <c r="H1105" s="34" t="str">
        <f t="shared" si="39"/>
        <v/>
      </c>
      <c r="I1105" s="34" t="str">
        <f t="shared" si="40"/>
        <v/>
      </c>
      <c r="J1105" s="34"/>
      <c r="K1105" s="29" t="str">
        <f>IF('Sundry Debtor'!K1111="","",CONCATENATE('Sundry Debtor'!K1111," ",'Sundry Debtor'!O1111))</f>
        <v/>
      </c>
    </row>
    <row r="1106" spans="1:11" x14ac:dyDescent="0.2">
      <c r="A1106" s="35" t="str">
        <f>IF('Sundry Debtor'!G1112="","",'Sundry Debtor'!G1112)</f>
        <v/>
      </c>
      <c r="B1106" s="35" t="str">
        <f>IF('Sundry Debtor'!C1112="","",IF('Sundry Debtor'!G1112&lt;70000,'Sundry Debtor'!C1112,""))</f>
        <v/>
      </c>
      <c r="C1106" s="34" t="str">
        <f>IF('Sundry Debtor'!C1112="","",IF('Sundry Debtor'!G1112&gt;69999,'Sundry Debtor'!C1112,""))</f>
        <v/>
      </c>
      <c r="D1106" s="34" t="str">
        <f>IF('Sundry Debtor'!D1112="","",'Sundry Debtor'!D1112)</f>
        <v/>
      </c>
      <c r="E1106" s="34" t="str">
        <f>IF('Sundry Debtor'!F1112="","",'Sundry Debtor'!F1112)</f>
        <v/>
      </c>
      <c r="F1106" s="98" t="str">
        <f>IF('Sundry Debtor'!I1112="","",IF('Sundry Debtor'!J1112="D",'Sundry Debtor'!I1112,""))</f>
        <v/>
      </c>
      <c r="G1106" s="98" t="str">
        <f>IF('Sundry Debtor'!I1112="","",IF('Sundry Debtor'!J1112="C",'Sundry Debtor'!I1112,""))</f>
        <v/>
      </c>
      <c r="H1106" s="34" t="str">
        <f t="shared" si="39"/>
        <v/>
      </c>
      <c r="I1106" s="34" t="str">
        <f t="shared" si="40"/>
        <v/>
      </c>
      <c r="J1106" s="34"/>
      <c r="K1106" s="29" t="str">
        <f>IF('Sundry Debtor'!K1112="","",CONCATENATE('Sundry Debtor'!K1112," ",'Sundry Debtor'!O1112))</f>
        <v/>
      </c>
    </row>
    <row r="1107" spans="1:11" x14ac:dyDescent="0.2">
      <c r="A1107" s="35" t="str">
        <f>IF('Sundry Debtor'!G1113="","",'Sundry Debtor'!G1113)</f>
        <v/>
      </c>
      <c r="B1107" s="35" t="str">
        <f>IF('Sundry Debtor'!C1113="","",IF('Sundry Debtor'!G1113&lt;70000,'Sundry Debtor'!C1113,""))</f>
        <v/>
      </c>
      <c r="C1107" s="34" t="str">
        <f>IF('Sundry Debtor'!C1113="","",IF('Sundry Debtor'!G1113&gt;69999,'Sundry Debtor'!C1113,""))</f>
        <v/>
      </c>
      <c r="D1107" s="34" t="str">
        <f>IF('Sundry Debtor'!D1113="","",'Sundry Debtor'!D1113)</f>
        <v/>
      </c>
      <c r="E1107" s="34" t="str">
        <f>IF('Sundry Debtor'!F1113="","",'Sundry Debtor'!F1113)</f>
        <v/>
      </c>
      <c r="F1107" s="98" t="str">
        <f>IF('Sundry Debtor'!I1113="","",IF('Sundry Debtor'!J1113="D",'Sundry Debtor'!I1113,""))</f>
        <v/>
      </c>
      <c r="G1107" s="98" t="str">
        <f>IF('Sundry Debtor'!I1113="","",IF('Sundry Debtor'!J1113="C",'Sundry Debtor'!I1113,""))</f>
        <v/>
      </c>
      <c r="H1107" s="34" t="str">
        <f t="shared" si="39"/>
        <v/>
      </c>
      <c r="I1107" s="34" t="str">
        <f t="shared" si="40"/>
        <v/>
      </c>
      <c r="J1107" s="34"/>
      <c r="K1107" s="29" t="str">
        <f>IF('Sundry Debtor'!K1113="","",CONCATENATE('Sundry Debtor'!K1113," ",'Sundry Debtor'!O1113))</f>
        <v/>
      </c>
    </row>
    <row r="1108" spans="1:11" x14ac:dyDescent="0.2">
      <c r="A1108" s="35" t="str">
        <f>IF('Sundry Debtor'!G1114="","",'Sundry Debtor'!G1114)</f>
        <v/>
      </c>
      <c r="B1108" s="35" t="str">
        <f>IF('Sundry Debtor'!C1114="","",IF('Sundry Debtor'!G1114&lt;70000,'Sundry Debtor'!C1114,""))</f>
        <v/>
      </c>
      <c r="C1108" s="34" t="str">
        <f>IF('Sundry Debtor'!C1114="","",IF('Sundry Debtor'!G1114&gt;69999,'Sundry Debtor'!C1114,""))</f>
        <v/>
      </c>
      <c r="D1108" s="34" t="str">
        <f>IF('Sundry Debtor'!D1114="","",'Sundry Debtor'!D1114)</f>
        <v/>
      </c>
      <c r="E1108" s="34" t="str">
        <f>IF('Sundry Debtor'!F1114="","",'Sundry Debtor'!F1114)</f>
        <v/>
      </c>
      <c r="F1108" s="98" t="str">
        <f>IF('Sundry Debtor'!I1114="","",IF('Sundry Debtor'!J1114="D",'Sundry Debtor'!I1114,""))</f>
        <v/>
      </c>
      <c r="G1108" s="98" t="str">
        <f>IF('Sundry Debtor'!I1114="","",IF('Sundry Debtor'!J1114="C",'Sundry Debtor'!I1114,""))</f>
        <v/>
      </c>
      <c r="H1108" s="34" t="str">
        <f t="shared" si="39"/>
        <v/>
      </c>
      <c r="I1108" s="34" t="str">
        <f t="shared" si="40"/>
        <v/>
      </c>
      <c r="J1108" s="34"/>
      <c r="K1108" s="29" t="str">
        <f>IF('Sundry Debtor'!K1114="","",CONCATENATE('Sundry Debtor'!K1114," ",'Sundry Debtor'!O1114))</f>
        <v/>
      </c>
    </row>
    <row r="1109" spans="1:11" x14ac:dyDescent="0.2">
      <c r="A1109" s="35" t="str">
        <f>IF('Sundry Debtor'!G1115="","",'Sundry Debtor'!G1115)</f>
        <v/>
      </c>
      <c r="B1109" s="35" t="str">
        <f>IF('Sundry Debtor'!C1115="","",IF('Sundry Debtor'!G1115&lt;70000,'Sundry Debtor'!C1115,""))</f>
        <v/>
      </c>
      <c r="C1109" s="34" t="str">
        <f>IF('Sundry Debtor'!C1115="","",IF('Sundry Debtor'!G1115&gt;69999,'Sundry Debtor'!C1115,""))</f>
        <v/>
      </c>
      <c r="D1109" s="34" t="str">
        <f>IF('Sundry Debtor'!D1115="","",'Sundry Debtor'!D1115)</f>
        <v/>
      </c>
      <c r="E1109" s="34" t="str">
        <f>IF('Sundry Debtor'!F1115="","",'Sundry Debtor'!F1115)</f>
        <v/>
      </c>
      <c r="F1109" s="98" t="str">
        <f>IF('Sundry Debtor'!I1115="","",IF('Sundry Debtor'!J1115="D",'Sundry Debtor'!I1115,""))</f>
        <v/>
      </c>
      <c r="G1109" s="98" t="str">
        <f>IF('Sundry Debtor'!I1115="","",IF('Sundry Debtor'!J1115="C",'Sundry Debtor'!I1115,""))</f>
        <v/>
      </c>
      <c r="H1109" s="34" t="str">
        <f t="shared" si="39"/>
        <v/>
      </c>
      <c r="I1109" s="34" t="str">
        <f t="shared" si="40"/>
        <v/>
      </c>
      <c r="J1109" s="34"/>
      <c r="K1109" s="29" t="str">
        <f>IF('Sundry Debtor'!K1115="","",CONCATENATE('Sundry Debtor'!K1115," ",'Sundry Debtor'!O1115))</f>
        <v/>
      </c>
    </row>
    <row r="1110" spans="1:11" x14ac:dyDescent="0.2">
      <c r="A1110" s="35" t="str">
        <f>IF('Sundry Debtor'!G1116="","",'Sundry Debtor'!G1116)</f>
        <v/>
      </c>
      <c r="B1110" s="35" t="str">
        <f>IF('Sundry Debtor'!C1116="","",IF('Sundry Debtor'!G1116&lt;70000,'Sundry Debtor'!C1116,""))</f>
        <v/>
      </c>
      <c r="C1110" s="34" t="str">
        <f>IF('Sundry Debtor'!C1116="","",IF('Sundry Debtor'!G1116&gt;69999,'Sundry Debtor'!C1116,""))</f>
        <v/>
      </c>
      <c r="D1110" s="34" t="str">
        <f>IF('Sundry Debtor'!D1116="","",'Sundry Debtor'!D1116)</f>
        <v/>
      </c>
      <c r="E1110" s="34" t="str">
        <f>IF('Sundry Debtor'!F1116="","",'Sundry Debtor'!F1116)</f>
        <v/>
      </c>
      <c r="F1110" s="98" t="str">
        <f>IF('Sundry Debtor'!I1116="","",IF('Sundry Debtor'!J1116="D",'Sundry Debtor'!I1116,""))</f>
        <v/>
      </c>
      <c r="G1110" s="98" t="str">
        <f>IF('Sundry Debtor'!I1116="","",IF('Sundry Debtor'!J1116="C",'Sundry Debtor'!I1116,""))</f>
        <v/>
      </c>
      <c r="H1110" s="34" t="str">
        <f t="shared" si="39"/>
        <v/>
      </c>
      <c r="I1110" s="34" t="str">
        <f t="shared" si="40"/>
        <v/>
      </c>
      <c r="J1110" s="34"/>
      <c r="K1110" s="29" t="str">
        <f>IF('Sundry Debtor'!K1116="","",CONCATENATE('Sundry Debtor'!K1116," ",'Sundry Debtor'!O1116))</f>
        <v/>
      </c>
    </row>
    <row r="1111" spans="1:11" x14ac:dyDescent="0.2">
      <c r="A1111" s="35" t="str">
        <f>IF('Sundry Debtor'!G1117="","",'Sundry Debtor'!G1117)</f>
        <v/>
      </c>
      <c r="B1111" s="35" t="str">
        <f>IF('Sundry Debtor'!C1117="","",IF('Sundry Debtor'!G1117&lt;70000,'Sundry Debtor'!C1117,""))</f>
        <v/>
      </c>
      <c r="C1111" s="34" t="str">
        <f>IF('Sundry Debtor'!C1117="","",IF('Sundry Debtor'!G1117&gt;69999,'Sundry Debtor'!C1117,""))</f>
        <v/>
      </c>
      <c r="D1111" s="34" t="str">
        <f>IF('Sundry Debtor'!D1117="","",'Sundry Debtor'!D1117)</f>
        <v/>
      </c>
      <c r="E1111" s="34" t="str">
        <f>IF('Sundry Debtor'!F1117="","",'Sundry Debtor'!F1117)</f>
        <v/>
      </c>
      <c r="F1111" s="98" t="str">
        <f>IF('Sundry Debtor'!I1117="","",IF('Sundry Debtor'!J1117="D",'Sundry Debtor'!I1117,""))</f>
        <v/>
      </c>
      <c r="G1111" s="98" t="str">
        <f>IF('Sundry Debtor'!I1117="","",IF('Sundry Debtor'!J1117="C",'Sundry Debtor'!I1117,""))</f>
        <v/>
      </c>
      <c r="H1111" s="34" t="str">
        <f t="shared" si="39"/>
        <v/>
      </c>
      <c r="I1111" s="34" t="str">
        <f t="shared" si="40"/>
        <v/>
      </c>
      <c r="J1111" s="34"/>
      <c r="K1111" s="29" t="str">
        <f>IF('Sundry Debtor'!K1117="","",CONCATENATE('Sundry Debtor'!K1117," ",'Sundry Debtor'!O1117))</f>
        <v/>
      </c>
    </row>
    <row r="1112" spans="1:11" x14ac:dyDescent="0.2">
      <c r="A1112" s="35" t="str">
        <f>IF('Sundry Debtor'!G1118="","",'Sundry Debtor'!G1118)</f>
        <v/>
      </c>
      <c r="B1112" s="35" t="str">
        <f>IF('Sundry Debtor'!C1118="","",IF('Sundry Debtor'!G1118&lt;70000,'Sundry Debtor'!C1118,""))</f>
        <v/>
      </c>
      <c r="C1112" s="34" t="str">
        <f>IF('Sundry Debtor'!C1118="","",IF('Sundry Debtor'!G1118&gt;69999,'Sundry Debtor'!C1118,""))</f>
        <v/>
      </c>
      <c r="D1112" s="34" t="str">
        <f>IF('Sundry Debtor'!D1118="","",'Sundry Debtor'!D1118)</f>
        <v/>
      </c>
      <c r="E1112" s="34" t="str">
        <f>IF('Sundry Debtor'!F1118="","",'Sundry Debtor'!F1118)</f>
        <v/>
      </c>
      <c r="F1112" s="98" t="str">
        <f>IF('Sundry Debtor'!I1118="","",IF('Sundry Debtor'!J1118="D",'Sundry Debtor'!I1118,""))</f>
        <v/>
      </c>
      <c r="G1112" s="98" t="str">
        <f>IF('Sundry Debtor'!I1118="","",IF('Sundry Debtor'!J1118="C",'Sundry Debtor'!I1118,""))</f>
        <v/>
      </c>
      <c r="H1112" s="34" t="str">
        <f t="shared" si="39"/>
        <v/>
      </c>
      <c r="I1112" s="34" t="str">
        <f t="shared" si="40"/>
        <v/>
      </c>
      <c r="J1112" s="34"/>
      <c r="K1112" s="29" t="str">
        <f>IF('Sundry Debtor'!K1118="","",CONCATENATE('Sundry Debtor'!K1118," ",'Sundry Debtor'!O1118))</f>
        <v/>
      </c>
    </row>
    <row r="1113" spans="1:11" x14ac:dyDescent="0.2">
      <c r="A1113" s="35" t="str">
        <f>IF('Sundry Debtor'!G1119="","",'Sundry Debtor'!G1119)</f>
        <v/>
      </c>
      <c r="B1113" s="35" t="str">
        <f>IF('Sundry Debtor'!C1119="","",IF('Sundry Debtor'!G1119&lt;70000,'Sundry Debtor'!C1119,""))</f>
        <v/>
      </c>
      <c r="C1113" s="34" t="str">
        <f>IF('Sundry Debtor'!C1119="","",IF('Sundry Debtor'!G1119&gt;69999,'Sundry Debtor'!C1119,""))</f>
        <v/>
      </c>
      <c r="D1113" s="34" t="str">
        <f>IF('Sundry Debtor'!D1119="","",'Sundry Debtor'!D1119)</f>
        <v/>
      </c>
      <c r="E1113" s="34" t="str">
        <f>IF('Sundry Debtor'!F1119="","",'Sundry Debtor'!F1119)</f>
        <v/>
      </c>
      <c r="F1113" s="98" t="str">
        <f>IF('Sundry Debtor'!I1119="","",IF('Sundry Debtor'!J1119="D",'Sundry Debtor'!I1119,""))</f>
        <v/>
      </c>
      <c r="G1113" s="98" t="str">
        <f>IF('Sundry Debtor'!I1119="","",IF('Sundry Debtor'!J1119="C",'Sundry Debtor'!I1119,""))</f>
        <v/>
      </c>
      <c r="H1113" s="34" t="str">
        <f t="shared" si="39"/>
        <v/>
      </c>
      <c r="I1113" s="34" t="str">
        <f t="shared" si="40"/>
        <v/>
      </c>
      <c r="J1113" s="34"/>
      <c r="K1113" s="29" t="str">
        <f>IF('Sundry Debtor'!K1119="","",CONCATENATE('Sundry Debtor'!K1119," ",'Sundry Debtor'!O1119))</f>
        <v/>
      </c>
    </row>
    <row r="1114" spans="1:11" x14ac:dyDescent="0.2">
      <c r="A1114" s="35" t="str">
        <f>IF('Sundry Debtor'!G1120="","",'Sundry Debtor'!G1120)</f>
        <v/>
      </c>
      <c r="B1114" s="35" t="str">
        <f>IF('Sundry Debtor'!C1120="","",IF('Sundry Debtor'!G1120&lt;70000,'Sundry Debtor'!C1120,""))</f>
        <v/>
      </c>
      <c r="C1114" s="34" t="str">
        <f>IF('Sundry Debtor'!C1120="","",IF('Sundry Debtor'!G1120&gt;69999,'Sundry Debtor'!C1120,""))</f>
        <v/>
      </c>
      <c r="D1114" s="34" t="str">
        <f>IF('Sundry Debtor'!D1120="","",'Sundry Debtor'!D1120)</f>
        <v/>
      </c>
      <c r="E1114" s="34" t="str">
        <f>IF('Sundry Debtor'!F1120="","",'Sundry Debtor'!F1120)</f>
        <v/>
      </c>
      <c r="F1114" s="98" t="str">
        <f>IF('Sundry Debtor'!I1120="","",IF('Sundry Debtor'!J1120="D",'Sundry Debtor'!I1120,""))</f>
        <v/>
      </c>
      <c r="G1114" s="98" t="str">
        <f>IF('Sundry Debtor'!I1120="","",IF('Sundry Debtor'!J1120="C",'Sundry Debtor'!I1120,""))</f>
        <v/>
      </c>
      <c r="H1114" s="34" t="str">
        <f t="shared" ref="H1114:H1177" si="41">IF(A1114="","",IF(OR(A1114=96030,A1114=96040),"AN",IF(A1114=80061,"VN",IF(LEFT(A1114,1)="7","AN",IF(LEFT(A1114,1)="8","AN","VN")))))</f>
        <v/>
      </c>
      <c r="I1114" s="34" t="str">
        <f t="shared" ref="I1114:I1177" si="42">IF(A1114="","",1000)</f>
        <v/>
      </c>
      <c r="J1114" s="34"/>
      <c r="K1114" s="29" t="str">
        <f>IF('Sundry Debtor'!K1120="","",CONCATENATE('Sundry Debtor'!K1120," ",'Sundry Debtor'!O1120))</f>
        <v/>
      </c>
    </row>
    <row r="1115" spans="1:11" x14ac:dyDescent="0.2">
      <c r="A1115" s="35" t="str">
        <f>IF('Sundry Debtor'!G1121="","",'Sundry Debtor'!G1121)</f>
        <v/>
      </c>
      <c r="B1115" s="35" t="str">
        <f>IF('Sundry Debtor'!C1121="","",IF('Sundry Debtor'!G1121&lt;70000,'Sundry Debtor'!C1121,""))</f>
        <v/>
      </c>
      <c r="C1115" s="34" t="str">
        <f>IF('Sundry Debtor'!C1121="","",IF('Sundry Debtor'!G1121&gt;69999,'Sundry Debtor'!C1121,""))</f>
        <v/>
      </c>
      <c r="D1115" s="34" t="str">
        <f>IF('Sundry Debtor'!D1121="","",'Sundry Debtor'!D1121)</f>
        <v/>
      </c>
      <c r="E1115" s="34" t="str">
        <f>IF('Sundry Debtor'!F1121="","",'Sundry Debtor'!F1121)</f>
        <v/>
      </c>
      <c r="F1115" s="98" t="str">
        <f>IF('Sundry Debtor'!I1121="","",IF('Sundry Debtor'!J1121="D",'Sundry Debtor'!I1121,""))</f>
        <v/>
      </c>
      <c r="G1115" s="98" t="str">
        <f>IF('Sundry Debtor'!I1121="","",IF('Sundry Debtor'!J1121="C",'Sundry Debtor'!I1121,""))</f>
        <v/>
      </c>
      <c r="H1115" s="34" t="str">
        <f t="shared" si="41"/>
        <v/>
      </c>
      <c r="I1115" s="34" t="str">
        <f t="shared" si="42"/>
        <v/>
      </c>
      <c r="J1115" s="34"/>
      <c r="K1115" s="29" t="str">
        <f>IF('Sundry Debtor'!K1121="","",CONCATENATE('Sundry Debtor'!K1121," ",'Sundry Debtor'!O1121))</f>
        <v/>
      </c>
    </row>
    <row r="1116" spans="1:11" x14ac:dyDescent="0.2">
      <c r="A1116" s="35" t="str">
        <f>IF('Sundry Debtor'!G1122="","",'Sundry Debtor'!G1122)</f>
        <v/>
      </c>
      <c r="B1116" s="35" t="str">
        <f>IF('Sundry Debtor'!C1122="","",IF('Sundry Debtor'!G1122&lt;70000,'Sundry Debtor'!C1122,""))</f>
        <v/>
      </c>
      <c r="C1116" s="34" t="str">
        <f>IF('Sundry Debtor'!C1122="","",IF('Sundry Debtor'!G1122&gt;69999,'Sundry Debtor'!C1122,""))</f>
        <v/>
      </c>
      <c r="D1116" s="34" t="str">
        <f>IF('Sundry Debtor'!D1122="","",'Sundry Debtor'!D1122)</f>
        <v/>
      </c>
      <c r="E1116" s="34" t="str">
        <f>IF('Sundry Debtor'!F1122="","",'Sundry Debtor'!F1122)</f>
        <v/>
      </c>
      <c r="F1116" s="98" t="str">
        <f>IF('Sundry Debtor'!I1122="","",IF('Sundry Debtor'!J1122="D",'Sundry Debtor'!I1122,""))</f>
        <v/>
      </c>
      <c r="G1116" s="98" t="str">
        <f>IF('Sundry Debtor'!I1122="","",IF('Sundry Debtor'!J1122="C",'Sundry Debtor'!I1122,""))</f>
        <v/>
      </c>
      <c r="H1116" s="34" t="str">
        <f t="shared" si="41"/>
        <v/>
      </c>
      <c r="I1116" s="34" t="str">
        <f t="shared" si="42"/>
        <v/>
      </c>
      <c r="J1116" s="34"/>
      <c r="K1116" s="29" t="str">
        <f>IF('Sundry Debtor'!K1122="","",CONCATENATE('Sundry Debtor'!K1122," ",'Sundry Debtor'!O1122))</f>
        <v/>
      </c>
    </row>
    <row r="1117" spans="1:11" x14ac:dyDescent="0.2">
      <c r="A1117" s="35" t="str">
        <f>IF('Sundry Debtor'!G1123="","",'Sundry Debtor'!G1123)</f>
        <v/>
      </c>
      <c r="B1117" s="35" t="str">
        <f>IF('Sundry Debtor'!C1123="","",IF('Sundry Debtor'!G1123&lt;70000,'Sundry Debtor'!C1123,""))</f>
        <v/>
      </c>
      <c r="C1117" s="34" t="str">
        <f>IF('Sundry Debtor'!C1123="","",IF('Sundry Debtor'!G1123&gt;69999,'Sundry Debtor'!C1123,""))</f>
        <v/>
      </c>
      <c r="D1117" s="34" t="str">
        <f>IF('Sundry Debtor'!D1123="","",'Sundry Debtor'!D1123)</f>
        <v/>
      </c>
      <c r="E1117" s="34" t="str">
        <f>IF('Sundry Debtor'!F1123="","",'Sundry Debtor'!F1123)</f>
        <v/>
      </c>
      <c r="F1117" s="98" t="str">
        <f>IF('Sundry Debtor'!I1123="","",IF('Sundry Debtor'!J1123="D",'Sundry Debtor'!I1123,""))</f>
        <v/>
      </c>
      <c r="G1117" s="98" t="str">
        <f>IF('Sundry Debtor'!I1123="","",IF('Sundry Debtor'!J1123="C",'Sundry Debtor'!I1123,""))</f>
        <v/>
      </c>
      <c r="H1117" s="34" t="str">
        <f t="shared" si="41"/>
        <v/>
      </c>
      <c r="I1117" s="34" t="str">
        <f t="shared" si="42"/>
        <v/>
      </c>
      <c r="J1117" s="34"/>
      <c r="K1117" s="29" t="str">
        <f>IF('Sundry Debtor'!K1123="","",CONCATENATE('Sundry Debtor'!K1123," ",'Sundry Debtor'!O1123))</f>
        <v/>
      </c>
    </row>
    <row r="1118" spans="1:11" x14ac:dyDescent="0.2">
      <c r="A1118" s="35" t="str">
        <f>IF('Sundry Debtor'!G1124="","",'Sundry Debtor'!G1124)</f>
        <v/>
      </c>
      <c r="B1118" s="35" t="str">
        <f>IF('Sundry Debtor'!C1124="","",IF('Sundry Debtor'!G1124&lt;70000,'Sundry Debtor'!C1124,""))</f>
        <v/>
      </c>
      <c r="C1118" s="34" t="str">
        <f>IF('Sundry Debtor'!C1124="","",IF('Sundry Debtor'!G1124&gt;69999,'Sundry Debtor'!C1124,""))</f>
        <v/>
      </c>
      <c r="D1118" s="34" t="str">
        <f>IF('Sundry Debtor'!D1124="","",'Sundry Debtor'!D1124)</f>
        <v/>
      </c>
      <c r="E1118" s="34" t="str">
        <f>IF('Sundry Debtor'!F1124="","",'Sundry Debtor'!F1124)</f>
        <v/>
      </c>
      <c r="F1118" s="98" t="str">
        <f>IF('Sundry Debtor'!I1124="","",IF('Sundry Debtor'!J1124="D",'Sundry Debtor'!I1124,""))</f>
        <v/>
      </c>
      <c r="G1118" s="98" t="str">
        <f>IF('Sundry Debtor'!I1124="","",IF('Sundry Debtor'!J1124="C",'Sundry Debtor'!I1124,""))</f>
        <v/>
      </c>
      <c r="H1118" s="34" t="str">
        <f t="shared" si="41"/>
        <v/>
      </c>
      <c r="I1118" s="34" t="str">
        <f t="shared" si="42"/>
        <v/>
      </c>
      <c r="J1118" s="34"/>
      <c r="K1118" s="29" t="str">
        <f>IF('Sundry Debtor'!K1124="","",CONCATENATE('Sundry Debtor'!K1124," ",'Sundry Debtor'!O1124))</f>
        <v/>
      </c>
    </row>
    <row r="1119" spans="1:11" x14ac:dyDescent="0.2">
      <c r="A1119" s="35" t="str">
        <f>IF('Sundry Debtor'!G1125="","",'Sundry Debtor'!G1125)</f>
        <v/>
      </c>
      <c r="B1119" s="35" t="str">
        <f>IF('Sundry Debtor'!C1125="","",IF('Sundry Debtor'!G1125&lt;70000,'Sundry Debtor'!C1125,""))</f>
        <v/>
      </c>
      <c r="C1119" s="34" t="str">
        <f>IF('Sundry Debtor'!C1125="","",IF('Sundry Debtor'!G1125&gt;69999,'Sundry Debtor'!C1125,""))</f>
        <v/>
      </c>
      <c r="D1119" s="34" t="str">
        <f>IF('Sundry Debtor'!D1125="","",'Sundry Debtor'!D1125)</f>
        <v/>
      </c>
      <c r="E1119" s="34" t="str">
        <f>IF('Sundry Debtor'!F1125="","",'Sundry Debtor'!F1125)</f>
        <v/>
      </c>
      <c r="F1119" s="98" t="str">
        <f>IF('Sundry Debtor'!I1125="","",IF('Sundry Debtor'!J1125="D",'Sundry Debtor'!I1125,""))</f>
        <v/>
      </c>
      <c r="G1119" s="98" t="str">
        <f>IF('Sundry Debtor'!I1125="","",IF('Sundry Debtor'!J1125="C",'Sundry Debtor'!I1125,""))</f>
        <v/>
      </c>
      <c r="H1119" s="34" t="str">
        <f t="shared" si="41"/>
        <v/>
      </c>
      <c r="I1119" s="34" t="str">
        <f t="shared" si="42"/>
        <v/>
      </c>
      <c r="J1119" s="34"/>
      <c r="K1119" s="29" t="str">
        <f>IF('Sundry Debtor'!K1125="","",CONCATENATE('Sundry Debtor'!K1125," ",'Sundry Debtor'!O1125))</f>
        <v/>
      </c>
    </row>
    <row r="1120" spans="1:11" x14ac:dyDescent="0.2">
      <c r="A1120" s="35" t="str">
        <f>IF('Sundry Debtor'!G1126="","",'Sundry Debtor'!G1126)</f>
        <v/>
      </c>
      <c r="B1120" s="35" t="str">
        <f>IF('Sundry Debtor'!C1126="","",IF('Sundry Debtor'!G1126&lt;70000,'Sundry Debtor'!C1126,""))</f>
        <v/>
      </c>
      <c r="C1120" s="34" t="str">
        <f>IF('Sundry Debtor'!C1126="","",IF('Sundry Debtor'!G1126&gt;69999,'Sundry Debtor'!C1126,""))</f>
        <v/>
      </c>
      <c r="D1120" s="34" t="str">
        <f>IF('Sundry Debtor'!D1126="","",'Sundry Debtor'!D1126)</f>
        <v/>
      </c>
      <c r="E1120" s="34" t="str">
        <f>IF('Sundry Debtor'!F1126="","",'Sundry Debtor'!F1126)</f>
        <v/>
      </c>
      <c r="F1120" s="98" t="str">
        <f>IF('Sundry Debtor'!I1126="","",IF('Sundry Debtor'!J1126="D",'Sundry Debtor'!I1126,""))</f>
        <v/>
      </c>
      <c r="G1120" s="98" t="str">
        <f>IF('Sundry Debtor'!I1126="","",IF('Sundry Debtor'!J1126="C",'Sundry Debtor'!I1126,""))</f>
        <v/>
      </c>
      <c r="H1120" s="34" t="str">
        <f t="shared" si="41"/>
        <v/>
      </c>
      <c r="I1120" s="34" t="str">
        <f t="shared" si="42"/>
        <v/>
      </c>
      <c r="J1120" s="34"/>
      <c r="K1120" s="29" t="str">
        <f>IF('Sundry Debtor'!K1126="","",CONCATENATE('Sundry Debtor'!K1126," ",'Sundry Debtor'!O1126))</f>
        <v/>
      </c>
    </row>
    <row r="1121" spans="1:11" x14ac:dyDescent="0.2">
      <c r="A1121" s="35" t="str">
        <f>IF('Sundry Debtor'!G1127="","",'Sundry Debtor'!G1127)</f>
        <v/>
      </c>
      <c r="B1121" s="35" t="str">
        <f>IF('Sundry Debtor'!C1127="","",IF('Sundry Debtor'!G1127&lt;70000,'Sundry Debtor'!C1127,""))</f>
        <v/>
      </c>
      <c r="C1121" s="34" t="str">
        <f>IF('Sundry Debtor'!C1127="","",IF('Sundry Debtor'!G1127&gt;69999,'Sundry Debtor'!C1127,""))</f>
        <v/>
      </c>
      <c r="D1121" s="34" t="str">
        <f>IF('Sundry Debtor'!D1127="","",'Sundry Debtor'!D1127)</f>
        <v/>
      </c>
      <c r="E1121" s="34" t="str">
        <f>IF('Sundry Debtor'!F1127="","",'Sundry Debtor'!F1127)</f>
        <v/>
      </c>
      <c r="F1121" s="98" t="str">
        <f>IF('Sundry Debtor'!I1127="","",IF('Sundry Debtor'!J1127="D",'Sundry Debtor'!I1127,""))</f>
        <v/>
      </c>
      <c r="G1121" s="98" t="str">
        <f>IF('Sundry Debtor'!I1127="","",IF('Sundry Debtor'!J1127="C",'Sundry Debtor'!I1127,""))</f>
        <v/>
      </c>
      <c r="H1121" s="34" t="str">
        <f t="shared" si="41"/>
        <v/>
      </c>
      <c r="I1121" s="34" t="str">
        <f t="shared" si="42"/>
        <v/>
      </c>
      <c r="J1121" s="34"/>
      <c r="K1121" s="29" t="str">
        <f>IF('Sundry Debtor'!K1127="","",CONCATENATE('Sundry Debtor'!K1127," ",'Sundry Debtor'!O1127))</f>
        <v/>
      </c>
    </row>
    <row r="1122" spans="1:11" x14ac:dyDescent="0.2">
      <c r="A1122" s="35" t="str">
        <f>IF('Sundry Debtor'!G1128="","",'Sundry Debtor'!G1128)</f>
        <v/>
      </c>
      <c r="B1122" s="35" t="str">
        <f>IF('Sundry Debtor'!C1128="","",IF('Sundry Debtor'!G1128&lt;70000,'Sundry Debtor'!C1128,""))</f>
        <v/>
      </c>
      <c r="C1122" s="34" t="str">
        <f>IF('Sundry Debtor'!C1128="","",IF('Sundry Debtor'!G1128&gt;69999,'Sundry Debtor'!C1128,""))</f>
        <v/>
      </c>
      <c r="D1122" s="34" t="str">
        <f>IF('Sundry Debtor'!D1128="","",'Sundry Debtor'!D1128)</f>
        <v/>
      </c>
      <c r="E1122" s="34" t="str">
        <f>IF('Sundry Debtor'!F1128="","",'Sundry Debtor'!F1128)</f>
        <v/>
      </c>
      <c r="F1122" s="98" t="str">
        <f>IF('Sundry Debtor'!I1128="","",IF('Sundry Debtor'!J1128="D",'Sundry Debtor'!I1128,""))</f>
        <v/>
      </c>
      <c r="G1122" s="98" t="str">
        <f>IF('Sundry Debtor'!I1128="","",IF('Sundry Debtor'!J1128="C",'Sundry Debtor'!I1128,""))</f>
        <v/>
      </c>
      <c r="H1122" s="34" t="str">
        <f t="shared" si="41"/>
        <v/>
      </c>
      <c r="I1122" s="34" t="str">
        <f t="shared" si="42"/>
        <v/>
      </c>
      <c r="J1122" s="34"/>
      <c r="K1122" s="29" t="str">
        <f>IF('Sundry Debtor'!K1128="","",CONCATENATE('Sundry Debtor'!K1128," ",'Sundry Debtor'!O1128))</f>
        <v/>
      </c>
    </row>
    <row r="1123" spans="1:11" x14ac:dyDescent="0.2">
      <c r="A1123" s="35" t="str">
        <f>IF('Sundry Debtor'!G1129="","",'Sundry Debtor'!G1129)</f>
        <v/>
      </c>
      <c r="B1123" s="35" t="str">
        <f>IF('Sundry Debtor'!C1129="","",IF('Sundry Debtor'!G1129&lt;70000,'Sundry Debtor'!C1129,""))</f>
        <v/>
      </c>
      <c r="C1123" s="34" t="str">
        <f>IF('Sundry Debtor'!C1129="","",IF('Sundry Debtor'!G1129&gt;69999,'Sundry Debtor'!C1129,""))</f>
        <v/>
      </c>
      <c r="D1123" s="34" t="str">
        <f>IF('Sundry Debtor'!D1129="","",'Sundry Debtor'!D1129)</f>
        <v/>
      </c>
      <c r="E1123" s="34" t="str">
        <f>IF('Sundry Debtor'!F1129="","",'Sundry Debtor'!F1129)</f>
        <v/>
      </c>
      <c r="F1123" s="98" t="str">
        <f>IF('Sundry Debtor'!I1129="","",IF('Sundry Debtor'!J1129="D",'Sundry Debtor'!I1129,""))</f>
        <v/>
      </c>
      <c r="G1123" s="98" t="str">
        <f>IF('Sundry Debtor'!I1129="","",IF('Sundry Debtor'!J1129="C",'Sundry Debtor'!I1129,""))</f>
        <v/>
      </c>
      <c r="H1123" s="34" t="str">
        <f t="shared" si="41"/>
        <v/>
      </c>
      <c r="I1123" s="34" t="str">
        <f t="shared" si="42"/>
        <v/>
      </c>
      <c r="J1123" s="34"/>
      <c r="K1123" s="29" t="str">
        <f>IF('Sundry Debtor'!K1129="","",CONCATENATE('Sundry Debtor'!K1129," ",'Sundry Debtor'!O1129))</f>
        <v/>
      </c>
    </row>
    <row r="1124" spans="1:11" x14ac:dyDescent="0.2">
      <c r="A1124" s="35" t="str">
        <f>IF('Sundry Debtor'!G1130="","",'Sundry Debtor'!G1130)</f>
        <v/>
      </c>
      <c r="B1124" s="35" t="str">
        <f>IF('Sundry Debtor'!C1130="","",IF('Sundry Debtor'!G1130&lt;70000,'Sundry Debtor'!C1130,""))</f>
        <v/>
      </c>
      <c r="C1124" s="34" t="str">
        <f>IF('Sundry Debtor'!C1130="","",IF('Sundry Debtor'!G1130&gt;69999,'Sundry Debtor'!C1130,""))</f>
        <v/>
      </c>
      <c r="D1124" s="34" t="str">
        <f>IF('Sundry Debtor'!D1130="","",'Sundry Debtor'!D1130)</f>
        <v/>
      </c>
      <c r="E1124" s="34" t="str">
        <f>IF('Sundry Debtor'!F1130="","",'Sundry Debtor'!F1130)</f>
        <v/>
      </c>
      <c r="F1124" s="98" t="str">
        <f>IF('Sundry Debtor'!I1130="","",IF('Sundry Debtor'!J1130="D",'Sundry Debtor'!I1130,""))</f>
        <v/>
      </c>
      <c r="G1124" s="98" t="str">
        <f>IF('Sundry Debtor'!I1130="","",IF('Sundry Debtor'!J1130="C",'Sundry Debtor'!I1130,""))</f>
        <v/>
      </c>
      <c r="H1124" s="34" t="str">
        <f t="shared" si="41"/>
        <v/>
      </c>
      <c r="I1124" s="34" t="str">
        <f t="shared" si="42"/>
        <v/>
      </c>
      <c r="J1124" s="34"/>
      <c r="K1124" s="29" t="str">
        <f>IF('Sundry Debtor'!K1130="","",CONCATENATE('Sundry Debtor'!K1130," ",'Sundry Debtor'!O1130))</f>
        <v/>
      </c>
    </row>
    <row r="1125" spans="1:11" x14ac:dyDescent="0.2">
      <c r="A1125" s="35" t="str">
        <f>IF('Sundry Debtor'!G1131="","",'Sundry Debtor'!G1131)</f>
        <v/>
      </c>
      <c r="B1125" s="35" t="str">
        <f>IF('Sundry Debtor'!C1131="","",IF('Sundry Debtor'!G1131&lt;70000,'Sundry Debtor'!C1131,""))</f>
        <v/>
      </c>
      <c r="C1125" s="34" t="str">
        <f>IF('Sundry Debtor'!C1131="","",IF('Sundry Debtor'!G1131&gt;69999,'Sundry Debtor'!C1131,""))</f>
        <v/>
      </c>
      <c r="D1125" s="34" t="str">
        <f>IF('Sundry Debtor'!D1131="","",'Sundry Debtor'!D1131)</f>
        <v/>
      </c>
      <c r="E1125" s="34" t="str">
        <f>IF('Sundry Debtor'!F1131="","",'Sundry Debtor'!F1131)</f>
        <v/>
      </c>
      <c r="F1125" s="98" t="str">
        <f>IF('Sundry Debtor'!I1131="","",IF('Sundry Debtor'!J1131="D",'Sundry Debtor'!I1131,""))</f>
        <v/>
      </c>
      <c r="G1125" s="98" t="str">
        <f>IF('Sundry Debtor'!I1131="","",IF('Sundry Debtor'!J1131="C",'Sundry Debtor'!I1131,""))</f>
        <v/>
      </c>
      <c r="H1125" s="34" t="str">
        <f t="shared" si="41"/>
        <v/>
      </c>
      <c r="I1125" s="34" t="str">
        <f t="shared" si="42"/>
        <v/>
      </c>
      <c r="J1125" s="34"/>
      <c r="K1125" s="29" t="str">
        <f>IF('Sundry Debtor'!K1131="","",CONCATENATE('Sundry Debtor'!K1131," ",'Sundry Debtor'!O1131))</f>
        <v/>
      </c>
    </row>
    <row r="1126" spans="1:11" x14ac:dyDescent="0.2">
      <c r="A1126" s="35" t="str">
        <f>IF('Sundry Debtor'!G1132="","",'Sundry Debtor'!G1132)</f>
        <v/>
      </c>
      <c r="B1126" s="35" t="str">
        <f>IF('Sundry Debtor'!C1132="","",IF('Sundry Debtor'!G1132&lt;70000,'Sundry Debtor'!C1132,""))</f>
        <v/>
      </c>
      <c r="C1126" s="34" t="str">
        <f>IF('Sundry Debtor'!C1132="","",IF('Sundry Debtor'!G1132&gt;69999,'Sundry Debtor'!C1132,""))</f>
        <v/>
      </c>
      <c r="D1126" s="34" t="str">
        <f>IF('Sundry Debtor'!D1132="","",'Sundry Debtor'!D1132)</f>
        <v/>
      </c>
      <c r="E1126" s="34" t="str">
        <f>IF('Sundry Debtor'!F1132="","",'Sundry Debtor'!F1132)</f>
        <v/>
      </c>
      <c r="F1126" s="98" t="str">
        <f>IF('Sundry Debtor'!I1132="","",IF('Sundry Debtor'!J1132="D",'Sundry Debtor'!I1132,""))</f>
        <v/>
      </c>
      <c r="G1126" s="98" t="str">
        <f>IF('Sundry Debtor'!I1132="","",IF('Sundry Debtor'!J1132="C",'Sundry Debtor'!I1132,""))</f>
        <v/>
      </c>
      <c r="H1126" s="34" t="str">
        <f t="shared" si="41"/>
        <v/>
      </c>
      <c r="I1126" s="34" t="str">
        <f t="shared" si="42"/>
        <v/>
      </c>
      <c r="J1126" s="34"/>
      <c r="K1126" s="29" t="str">
        <f>IF('Sundry Debtor'!K1132="","",CONCATENATE('Sundry Debtor'!K1132," ",'Sundry Debtor'!O1132))</f>
        <v/>
      </c>
    </row>
    <row r="1127" spans="1:11" x14ac:dyDescent="0.2">
      <c r="A1127" s="35" t="str">
        <f>IF('Sundry Debtor'!G1133="","",'Sundry Debtor'!G1133)</f>
        <v/>
      </c>
      <c r="B1127" s="35" t="str">
        <f>IF('Sundry Debtor'!C1133="","",IF('Sundry Debtor'!G1133&lt;70000,'Sundry Debtor'!C1133,""))</f>
        <v/>
      </c>
      <c r="C1127" s="34" t="str">
        <f>IF('Sundry Debtor'!C1133="","",IF('Sundry Debtor'!G1133&gt;69999,'Sundry Debtor'!C1133,""))</f>
        <v/>
      </c>
      <c r="D1127" s="34" t="str">
        <f>IF('Sundry Debtor'!D1133="","",'Sundry Debtor'!D1133)</f>
        <v/>
      </c>
      <c r="E1127" s="34" t="str">
        <f>IF('Sundry Debtor'!F1133="","",'Sundry Debtor'!F1133)</f>
        <v/>
      </c>
      <c r="F1127" s="98" t="str">
        <f>IF('Sundry Debtor'!I1133="","",IF('Sundry Debtor'!J1133="D",'Sundry Debtor'!I1133,""))</f>
        <v/>
      </c>
      <c r="G1127" s="98" t="str">
        <f>IF('Sundry Debtor'!I1133="","",IF('Sundry Debtor'!J1133="C",'Sundry Debtor'!I1133,""))</f>
        <v/>
      </c>
      <c r="H1127" s="34" t="str">
        <f t="shared" si="41"/>
        <v/>
      </c>
      <c r="I1127" s="34" t="str">
        <f t="shared" si="42"/>
        <v/>
      </c>
      <c r="J1127" s="34"/>
      <c r="K1127" s="29" t="str">
        <f>IF('Sundry Debtor'!K1133="","",CONCATENATE('Sundry Debtor'!K1133," ",'Sundry Debtor'!O1133))</f>
        <v/>
      </c>
    </row>
    <row r="1128" spans="1:11" x14ac:dyDescent="0.2">
      <c r="A1128" s="35" t="str">
        <f>IF('Sundry Debtor'!G1134="","",'Sundry Debtor'!G1134)</f>
        <v/>
      </c>
      <c r="B1128" s="35" t="str">
        <f>IF('Sundry Debtor'!C1134="","",IF('Sundry Debtor'!G1134&lt;70000,'Sundry Debtor'!C1134,""))</f>
        <v/>
      </c>
      <c r="C1128" s="34" t="str">
        <f>IF('Sundry Debtor'!C1134="","",IF('Sundry Debtor'!G1134&gt;69999,'Sundry Debtor'!C1134,""))</f>
        <v/>
      </c>
      <c r="D1128" s="34" t="str">
        <f>IF('Sundry Debtor'!D1134="","",'Sundry Debtor'!D1134)</f>
        <v/>
      </c>
      <c r="E1128" s="34" t="str">
        <f>IF('Sundry Debtor'!F1134="","",'Sundry Debtor'!F1134)</f>
        <v/>
      </c>
      <c r="F1128" s="98" t="str">
        <f>IF('Sundry Debtor'!I1134="","",IF('Sundry Debtor'!J1134="D",'Sundry Debtor'!I1134,""))</f>
        <v/>
      </c>
      <c r="G1128" s="98" t="str">
        <f>IF('Sundry Debtor'!I1134="","",IF('Sundry Debtor'!J1134="C",'Sundry Debtor'!I1134,""))</f>
        <v/>
      </c>
      <c r="H1128" s="34" t="str">
        <f t="shared" si="41"/>
        <v/>
      </c>
      <c r="I1128" s="34" t="str">
        <f t="shared" si="42"/>
        <v/>
      </c>
      <c r="J1128" s="34"/>
      <c r="K1128" s="29" t="str">
        <f>IF('Sundry Debtor'!K1134="","",CONCATENATE('Sundry Debtor'!K1134," ",'Sundry Debtor'!O1134))</f>
        <v/>
      </c>
    </row>
    <row r="1129" spans="1:11" x14ac:dyDescent="0.2">
      <c r="A1129" s="35" t="str">
        <f>IF('Sundry Debtor'!G1135="","",'Sundry Debtor'!G1135)</f>
        <v/>
      </c>
      <c r="B1129" s="35" t="str">
        <f>IF('Sundry Debtor'!C1135="","",IF('Sundry Debtor'!G1135&lt;70000,'Sundry Debtor'!C1135,""))</f>
        <v/>
      </c>
      <c r="C1129" s="34" t="str">
        <f>IF('Sundry Debtor'!C1135="","",IF('Sundry Debtor'!G1135&gt;69999,'Sundry Debtor'!C1135,""))</f>
        <v/>
      </c>
      <c r="D1129" s="34" t="str">
        <f>IF('Sundry Debtor'!D1135="","",'Sundry Debtor'!D1135)</f>
        <v/>
      </c>
      <c r="E1129" s="34" t="str">
        <f>IF('Sundry Debtor'!F1135="","",'Sundry Debtor'!F1135)</f>
        <v/>
      </c>
      <c r="F1129" s="98" t="str">
        <f>IF('Sundry Debtor'!I1135="","",IF('Sundry Debtor'!J1135="D",'Sundry Debtor'!I1135,""))</f>
        <v/>
      </c>
      <c r="G1129" s="98" t="str">
        <f>IF('Sundry Debtor'!I1135="","",IF('Sundry Debtor'!J1135="C",'Sundry Debtor'!I1135,""))</f>
        <v/>
      </c>
      <c r="H1129" s="34" t="str">
        <f t="shared" si="41"/>
        <v/>
      </c>
      <c r="I1129" s="34" t="str">
        <f t="shared" si="42"/>
        <v/>
      </c>
      <c r="J1129" s="34"/>
      <c r="K1129" s="29" t="str">
        <f>IF('Sundry Debtor'!K1135="","",CONCATENATE('Sundry Debtor'!K1135," ",'Sundry Debtor'!O1135))</f>
        <v/>
      </c>
    </row>
    <row r="1130" spans="1:11" x14ac:dyDescent="0.2">
      <c r="A1130" s="35" t="str">
        <f>IF('Sundry Debtor'!G1136="","",'Sundry Debtor'!G1136)</f>
        <v/>
      </c>
      <c r="B1130" s="35" t="str">
        <f>IF('Sundry Debtor'!C1136="","",IF('Sundry Debtor'!G1136&lt;70000,'Sundry Debtor'!C1136,""))</f>
        <v/>
      </c>
      <c r="C1130" s="34" t="str">
        <f>IF('Sundry Debtor'!C1136="","",IF('Sundry Debtor'!G1136&gt;69999,'Sundry Debtor'!C1136,""))</f>
        <v/>
      </c>
      <c r="D1130" s="34" t="str">
        <f>IF('Sundry Debtor'!D1136="","",'Sundry Debtor'!D1136)</f>
        <v/>
      </c>
      <c r="E1130" s="34" t="str">
        <f>IF('Sundry Debtor'!F1136="","",'Sundry Debtor'!F1136)</f>
        <v/>
      </c>
      <c r="F1130" s="98" t="str">
        <f>IF('Sundry Debtor'!I1136="","",IF('Sundry Debtor'!J1136="D",'Sundry Debtor'!I1136,""))</f>
        <v/>
      </c>
      <c r="G1130" s="98" t="str">
        <f>IF('Sundry Debtor'!I1136="","",IF('Sundry Debtor'!J1136="C",'Sundry Debtor'!I1136,""))</f>
        <v/>
      </c>
      <c r="H1130" s="34" t="str">
        <f t="shared" si="41"/>
        <v/>
      </c>
      <c r="I1130" s="34" t="str">
        <f t="shared" si="42"/>
        <v/>
      </c>
      <c r="J1130" s="34"/>
      <c r="K1130" s="29" t="str">
        <f>IF('Sundry Debtor'!K1136="","",CONCATENATE('Sundry Debtor'!K1136," ",'Sundry Debtor'!O1136))</f>
        <v/>
      </c>
    </row>
    <row r="1131" spans="1:11" x14ac:dyDescent="0.2">
      <c r="A1131" s="35" t="str">
        <f>IF('Sundry Debtor'!G1137="","",'Sundry Debtor'!G1137)</f>
        <v/>
      </c>
      <c r="B1131" s="35" t="str">
        <f>IF('Sundry Debtor'!C1137="","",IF('Sundry Debtor'!G1137&lt;70000,'Sundry Debtor'!C1137,""))</f>
        <v/>
      </c>
      <c r="C1131" s="34" t="str">
        <f>IF('Sundry Debtor'!C1137="","",IF('Sundry Debtor'!G1137&gt;69999,'Sundry Debtor'!C1137,""))</f>
        <v/>
      </c>
      <c r="D1131" s="34" t="str">
        <f>IF('Sundry Debtor'!D1137="","",'Sundry Debtor'!D1137)</f>
        <v/>
      </c>
      <c r="E1131" s="34" t="str">
        <f>IF('Sundry Debtor'!F1137="","",'Sundry Debtor'!F1137)</f>
        <v/>
      </c>
      <c r="F1131" s="98" t="str">
        <f>IF('Sundry Debtor'!I1137="","",IF('Sundry Debtor'!J1137="D",'Sundry Debtor'!I1137,""))</f>
        <v/>
      </c>
      <c r="G1131" s="98" t="str">
        <f>IF('Sundry Debtor'!I1137="","",IF('Sundry Debtor'!J1137="C",'Sundry Debtor'!I1137,""))</f>
        <v/>
      </c>
      <c r="H1131" s="34" t="str">
        <f t="shared" si="41"/>
        <v/>
      </c>
      <c r="I1131" s="34" t="str">
        <f t="shared" si="42"/>
        <v/>
      </c>
      <c r="J1131" s="34"/>
      <c r="K1131" s="29" t="str">
        <f>IF('Sundry Debtor'!K1137="","",CONCATENATE('Sundry Debtor'!K1137," ",'Sundry Debtor'!O1137))</f>
        <v/>
      </c>
    </row>
    <row r="1132" spans="1:11" x14ac:dyDescent="0.2">
      <c r="A1132" s="35" t="str">
        <f>IF('Sundry Debtor'!G1138="","",'Sundry Debtor'!G1138)</f>
        <v/>
      </c>
      <c r="B1132" s="35" t="str">
        <f>IF('Sundry Debtor'!C1138="","",IF('Sundry Debtor'!G1138&lt;70000,'Sundry Debtor'!C1138,""))</f>
        <v/>
      </c>
      <c r="C1132" s="34" t="str">
        <f>IF('Sundry Debtor'!C1138="","",IF('Sundry Debtor'!G1138&gt;69999,'Sundry Debtor'!C1138,""))</f>
        <v/>
      </c>
      <c r="D1132" s="34" t="str">
        <f>IF('Sundry Debtor'!D1138="","",'Sundry Debtor'!D1138)</f>
        <v/>
      </c>
      <c r="E1132" s="34" t="str">
        <f>IF('Sundry Debtor'!F1138="","",'Sundry Debtor'!F1138)</f>
        <v/>
      </c>
      <c r="F1132" s="98" t="str">
        <f>IF('Sundry Debtor'!I1138="","",IF('Sundry Debtor'!J1138="D",'Sundry Debtor'!I1138,""))</f>
        <v/>
      </c>
      <c r="G1132" s="98" t="str">
        <f>IF('Sundry Debtor'!I1138="","",IF('Sundry Debtor'!J1138="C",'Sundry Debtor'!I1138,""))</f>
        <v/>
      </c>
      <c r="H1132" s="34" t="str">
        <f t="shared" si="41"/>
        <v/>
      </c>
      <c r="I1132" s="34" t="str">
        <f t="shared" si="42"/>
        <v/>
      </c>
      <c r="J1132" s="34"/>
      <c r="K1132" s="29" t="str">
        <f>IF('Sundry Debtor'!K1138="","",CONCATENATE('Sundry Debtor'!K1138," ",'Sundry Debtor'!O1138))</f>
        <v/>
      </c>
    </row>
    <row r="1133" spans="1:11" x14ac:dyDescent="0.2">
      <c r="A1133" s="35" t="str">
        <f>IF('Sundry Debtor'!G1139="","",'Sundry Debtor'!G1139)</f>
        <v/>
      </c>
      <c r="B1133" s="35" t="str">
        <f>IF('Sundry Debtor'!C1139="","",IF('Sundry Debtor'!G1139&lt;70000,'Sundry Debtor'!C1139,""))</f>
        <v/>
      </c>
      <c r="C1133" s="34" t="str">
        <f>IF('Sundry Debtor'!C1139="","",IF('Sundry Debtor'!G1139&gt;69999,'Sundry Debtor'!C1139,""))</f>
        <v/>
      </c>
      <c r="D1133" s="34" t="str">
        <f>IF('Sundry Debtor'!D1139="","",'Sundry Debtor'!D1139)</f>
        <v/>
      </c>
      <c r="E1133" s="34" t="str">
        <f>IF('Sundry Debtor'!F1139="","",'Sundry Debtor'!F1139)</f>
        <v/>
      </c>
      <c r="F1133" s="98" t="str">
        <f>IF('Sundry Debtor'!I1139="","",IF('Sundry Debtor'!J1139="D",'Sundry Debtor'!I1139,""))</f>
        <v/>
      </c>
      <c r="G1133" s="98" t="str">
        <f>IF('Sundry Debtor'!I1139="","",IF('Sundry Debtor'!J1139="C",'Sundry Debtor'!I1139,""))</f>
        <v/>
      </c>
      <c r="H1133" s="34" t="str">
        <f t="shared" si="41"/>
        <v/>
      </c>
      <c r="I1133" s="34" t="str">
        <f t="shared" si="42"/>
        <v/>
      </c>
      <c r="J1133" s="34"/>
      <c r="K1133" s="29" t="str">
        <f>IF('Sundry Debtor'!K1139="","",CONCATENATE('Sundry Debtor'!K1139," ",'Sundry Debtor'!O1139))</f>
        <v/>
      </c>
    </row>
    <row r="1134" spans="1:11" x14ac:dyDescent="0.2">
      <c r="A1134" s="35" t="str">
        <f>IF('Sundry Debtor'!G1140="","",'Sundry Debtor'!G1140)</f>
        <v/>
      </c>
      <c r="B1134" s="35" t="str">
        <f>IF('Sundry Debtor'!C1140="","",IF('Sundry Debtor'!G1140&lt;70000,'Sundry Debtor'!C1140,""))</f>
        <v/>
      </c>
      <c r="C1134" s="34" t="str">
        <f>IF('Sundry Debtor'!C1140="","",IF('Sundry Debtor'!G1140&gt;69999,'Sundry Debtor'!C1140,""))</f>
        <v/>
      </c>
      <c r="D1134" s="34" t="str">
        <f>IF('Sundry Debtor'!D1140="","",'Sundry Debtor'!D1140)</f>
        <v/>
      </c>
      <c r="E1134" s="34" t="str">
        <f>IF('Sundry Debtor'!F1140="","",'Sundry Debtor'!F1140)</f>
        <v/>
      </c>
      <c r="F1134" s="98" t="str">
        <f>IF('Sundry Debtor'!I1140="","",IF('Sundry Debtor'!J1140="D",'Sundry Debtor'!I1140,""))</f>
        <v/>
      </c>
      <c r="G1134" s="98" t="str">
        <f>IF('Sundry Debtor'!I1140="","",IF('Sundry Debtor'!J1140="C",'Sundry Debtor'!I1140,""))</f>
        <v/>
      </c>
      <c r="H1134" s="34" t="str">
        <f t="shared" si="41"/>
        <v/>
      </c>
      <c r="I1134" s="34" t="str">
        <f t="shared" si="42"/>
        <v/>
      </c>
      <c r="J1134" s="34"/>
      <c r="K1134" s="29" t="str">
        <f>IF('Sundry Debtor'!K1140="","",CONCATENATE('Sundry Debtor'!K1140," ",'Sundry Debtor'!O1140))</f>
        <v/>
      </c>
    </row>
    <row r="1135" spans="1:11" x14ac:dyDescent="0.2">
      <c r="A1135" s="35" t="str">
        <f>IF('Sundry Debtor'!G1141="","",'Sundry Debtor'!G1141)</f>
        <v/>
      </c>
      <c r="B1135" s="35" t="str">
        <f>IF('Sundry Debtor'!C1141="","",IF('Sundry Debtor'!G1141&lt;70000,'Sundry Debtor'!C1141,""))</f>
        <v/>
      </c>
      <c r="C1135" s="34" t="str">
        <f>IF('Sundry Debtor'!C1141="","",IF('Sundry Debtor'!G1141&gt;69999,'Sundry Debtor'!C1141,""))</f>
        <v/>
      </c>
      <c r="D1135" s="34" t="str">
        <f>IF('Sundry Debtor'!D1141="","",'Sundry Debtor'!D1141)</f>
        <v/>
      </c>
      <c r="E1135" s="34" t="str">
        <f>IF('Sundry Debtor'!F1141="","",'Sundry Debtor'!F1141)</f>
        <v/>
      </c>
      <c r="F1135" s="98" t="str">
        <f>IF('Sundry Debtor'!I1141="","",IF('Sundry Debtor'!J1141="D",'Sundry Debtor'!I1141,""))</f>
        <v/>
      </c>
      <c r="G1135" s="98" t="str">
        <f>IF('Sundry Debtor'!I1141="","",IF('Sundry Debtor'!J1141="C",'Sundry Debtor'!I1141,""))</f>
        <v/>
      </c>
      <c r="H1135" s="34" t="str">
        <f t="shared" si="41"/>
        <v/>
      </c>
      <c r="I1135" s="34" t="str">
        <f t="shared" si="42"/>
        <v/>
      </c>
      <c r="J1135" s="34"/>
      <c r="K1135" s="29" t="str">
        <f>IF('Sundry Debtor'!K1141="","",CONCATENATE('Sundry Debtor'!K1141," ",'Sundry Debtor'!O1141))</f>
        <v/>
      </c>
    </row>
    <row r="1136" spans="1:11" x14ac:dyDescent="0.2">
      <c r="A1136" s="35" t="str">
        <f>IF('Sundry Debtor'!G1142="","",'Sundry Debtor'!G1142)</f>
        <v/>
      </c>
      <c r="B1136" s="35" t="str">
        <f>IF('Sundry Debtor'!C1142="","",IF('Sundry Debtor'!G1142&lt;70000,'Sundry Debtor'!C1142,""))</f>
        <v/>
      </c>
      <c r="C1136" s="34" t="str">
        <f>IF('Sundry Debtor'!C1142="","",IF('Sundry Debtor'!G1142&gt;69999,'Sundry Debtor'!C1142,""))</f>
        <v/>
      </c>
      <c r="D1136" s="34" t="str">
        <f>IF('Sundry Debtor'!D1142="","",'Sundry Debtor'!D1142)</f>
        <v/>
      </c>
      <c r="E1136" s="34" t="str">
        <f>IF('Sundry Debtor'!F1142="","",'Sundry Debtor'!F1142)</f>
        <v/>
      </c>
      <c r="F1136" s="98" t="str">
        <f>IF('Sundry Debtor'!I1142="","",IF('Sundry Debtor'!J1142="D",'Sundry Debtor'!I1142,""))</f>
        <v/>
      </c>
      <c r="G1136" s="98" t="str">
        <f>IF('Sundry Debtor'!I1142="","",IF('Sundry Debtor'!J1142="C",'Sundry Debtor'!I1142,""))</f>
        <v/>
      </c>
      <c r="H1136" s="34" t="str">
        <f t="shared" si="41"/>
        <v/>
      </c>
      <c r="I1136" s="34" t="str">
        <f t="shared" si="42"/>
        <v/>
      </c>
      <c r="J1136" s="34"/>
      <c r="K1136" s="29" t="str">
        <f>IF('Sundry Debtor'!K1142="","",CONCATENATE('Sundry Debtor'!K1142," ",'Sundry Debtor'!O1142))</f>
        <v/>
      </c>
    </row>
    <row r="1137" spans="1:11" x14ac:dyDescent="0.2">
      <c r="A1137" s="35" t="str">
        <f>IF('Sundry Debtor'!G1143="","",'Sundry Debtor'!G1143)</f>
        <v/>
      </c>
      <c r="B1137" s="35" t="str">
        <f>IF('Sundry Debtor'!C1143="","",IF('Sundry Debtor'!G1143&lt;70000,'Sundry Debtor'!C1143,""))</f>
        <v/>
      </c>
      <c r="C1137" s="34" t="str">
        <f>IF('Sundry Debtor'!C1143="","",IF('Sundry Debtor'!G1143&gt;69999,'Sundry Debtor'!C1143,""))</f>
        <v/>
      </c>
      <c r="D1137" s="34" t="str">
        <f>IF('Sundry Debtor'!D1143="","",'Sundry Debtor'!D1143)</f>
        <v/>
      </c>
      <c r="E1137" s="34" t="str">
        <f>IF('Sundry Debtor'!F1143="","",'Sundry Debtor'!F1143)</f>
        <v/>
      </c>
      <c r="F1137" s="98" t="str">
        <f>IF('Sundry Debtor'!I1143="","",IF('Sundry Debtor'!J1143="D",'Sundry Debtor'!I1143,""))</f>
        <v/>
      </c>
      <c r="G1137" s="98" t="str">
        <f>IF('Sundry Debtor'!I1143="","",IF('Sundry Debtor'!J1143="C",'Sundry Debtor'!I1143,""))</f>
        <v/>
      </c>
      <c r="H1137" s="34" t="str">
        <f t="shared" si="41"/>
        <v/>
      </c>
      <c r="I1137" s="34" t="str">
        <f t="shared" si="42"/>
        <v/>
      </c>
      <c r="J1137" s="34"/>
      <c r="K1137" s="29" t="str">
        <f>IF('Sundry Debtor'!K1143="","",CONCATENATE('Sundry Debtor'!K1143," ",'Sundry Debtor'!O1143))</f>
        <v/>
      </c>
    </row>
    <row r="1138" spans="1:11" x14ac:dyDescent="0.2">
      <c r="A1138" s="35" t="str">
        <f>IF('Sundry Debtor'!G1144="","",'Sundry Debtor'!G1144)</f>
        <v/>
      </c>
      <c r="B1138" s="35" t="str">
        <f>IF('Sundry Debtor'!C1144="","",IF('Sundry Debtor'!G1144&lt;70000,'Sundry Debtor'!C1144,""))</f>
        <v/>
      </c>
      <c r="C1138" s="34" t="str">
        <f>IF('Sundry Debtor'!C1144="","",IF('Sundry Debtor'!G1144&gt;69999,'Sundry Debtor'!C1144,""))</f>
        <v/>
      </c>
      <c r="D1138" s="34" t="str">
        <f>IF('Sundry Debtor'!D1144="","",'Sundry Debtor'!D1144)</f>
        <v/>
      </c>
      <c r="E1138" s="34" t="str">
        <f>IF('Sundry Debtor'!F1144="","",'Sundry Debtor'!F1144)</f>
        <v/>
      </c>
      <c r="F1138" s="98" t="str">
        <f>IF('Sundry Debtor'!I1144="","",IF('Sundry Debtor'!J1144="D",'Sundry Debtor'!I1144,""))</f>
        <v/>
      </c>
      <c r="G1138" s="98" t="str">
        <f>IF('Sundry Debtor'!I1144="","",IF('Sundry Debtor'!J1144="C",'Sundry Debtor'!I1144,""))</f>
        <v/>
      </c>
      <c r="H1138" s="34" t="str">
        <f t="shared" si="41"/>
        <v/>
      </c>
      <c r="I1138" s="34" t="str">
        <f t="shared" si="42"/>
        <v/>
      </c>
      <c r="J1138" s="34"/>
      <c r="K1138" s="29" t="str">
        <f>IF('Sundry Debtor'!K1144="","",CONCATENATE('Sundry Debtor'!K1144," ",'Sundry Debtor'!O1144))</f>
        <v/>
      </c>
    </row>
    <row r="1139" spans="1:11" x14ac:dyDescent="0.2">
      <c r="A1139" s="35" t="str">
        <f>IF('Sundry Debtor'!G1145="","",'Sundry Debtor'!G1145)</f>
        <v/>
      </c>
      <c r="B1139" s="35" t="str">
        <f>IF('Sundry Debtor'!C1145="","",IF('Sundry Debtor'!G1145&lt;70000,'Sundry Debtor'!C1145,""))</f>
        <v/>
      </c>
      <c r="C1139" s="34" t="str">
        <f>IF('Sundry Debtor'!C1145="","",IF('Sundry Debtor'!G1145&gt;69999,'Sundry Debtor'!C1145,""))</f>
        <v/>
      </c>
      <c r="D1139" s="34" t="str">
        <f>IF('Sundry Debtor'!D1145="","",'Sundry Debtor'!D1145)</f>
        <v/>
      </c>
      <c r="E1139" s="34" t="str">
        <f>IF('Sundry Debtor'!F1145="","",'Sundry Debtor'!F1145)</f>
        <v/>
      </c>
      <c r="F1139" s="98" t="str">
        <f>IF('Sundry Debtor'!I1145="","",IF('Sundry Debtor'!J1145="D",'Sundry Debtor'!I1145,""))</f>
        <v/>
      </c>
      <c r="G1139" s="98" t="str">
        <f>IF('Sundry Debtor'!I1145="","",IF('Sundry Debtor'!J1145="C",'Sundry Debtor'!I1145,""))</f>
        <v/>
      </c>
      <c r="H1139" s="34" t="str">
        <f t="shared" si="41"/>
        <v/>
      </c>
      <c r="I1139" s="34" t="str">
        <f t="shared" si="42"/>
        <v/>
      </c>
      <c r="J1139" s="34"/>
      <c r="K1139" s="29" t="str">
        <f>IF('Sundry Debtor'!K1145="","",CONCATENATE('Sundry Debtor'!K1145," ",'Sundry Debtor'!O1145))</f>
        <v/>
      </c>
    </row>
    <row r="1140" spans="1:11" x14ac:dyDescent="0.2">
      <c r="A1140" s="35" t="str">
        <f>IF('Sundry Debtor'!G1146="","",'Sundry Debtor'!G1146)</f>
        <v/>
      </c>
      <c r="B1140" s="35" t="str">
        <f>IF('Sundry Debtor'!C1146="","",IF('Sundry Debtor'!G1146&lt;70000,'Sundry Debtor'!C1146,""))</f>
        <v/>
      </c>
      <c r="C1140" s="34" t="str">
        <f>IF('Sundry Debtor'!C1146="","",IF('Sundry Debtor'!G1146&gt;69999,'Sundry Debtor'!C1146,""))</f>
        <v/>
      </c>
      <c r="D1140" s="34" t="str">
        <f>IF('Sundry Debtor'!D1146="","",'Sundry Debtor'!D1146)</f>
        <v/>
      </c>
      <c r="E1140" s="34" t="str">
        <f>IF('Sundry Debtor'!F1146="","",'Sundry Debtor'!F1146)</f>
        <v/>
      </c>
      <c r="F1140" s="98" t="str">
        <f>IF('Sundry Debtor'!I1146="","",IF('Sundry Debtor'!J1146="D",'Sundry Debtor'!I1146,""))</f>
        <v/>
      </c>
      <c r="G1140" s="98" t="str">
        <f>IF('Sundry Debtor'!I1146="","",IF('Sundry Debtor'!J1146="C",'Sundry Debtor'!I1146,""))</f>
        <v/>
      </c>
      <c r="H1140" s="34" t="str">
        <f t="shared" si="41"/>
        <v/>
      </c>
      <c r="I1140" s="34" t="str">
        <f t="shared" si="42"/>
        <v/>
      </c>
      <c r="J1140" s="34"/>
      <c r="K1140" s="29" t="str">
        <f>IF('Sundry Debtor'!K1146="","",CONCATENATE('Sundry Debtor'!K1146," ",'Sundry Debtor'!O1146))</f>
        <v/>
      </c>
    </row>
    <row r="1141" spans="1:11" x14ac:dyDescent="0.2">
      <c r="A1141" s="35" t="str">
        <f>IF('Sundry Debtor'!G1147="","",'Sundry Debtor'!G1147)</f>
        <v/>
      </c>
      <c r="B1141" s="35" t="str">
        <f>IF('Sundry Debtor'!C1147="","",IF('Sundry Debtor'!G1147&lt;70000,'Sundry Debtor'!C1147,""))</f>
        <v/>
      </c>
      <c r="C1141" s="34" t="str">
        <f>IF('Sundry Debtor'!C1147="","",IF('Sundry Debtor'!G1147&gt;69999,'Sundry Debtor'!C1147,""))</f>
        <v/>
      </c>
      <c r="D1141" s="34" t="str">
        <f>IF('Sundry Debtor'!D1147="","",'Sundry Debtor'!D1147)</f>
        <v/>
      </c>
      <c r="E1141" s="34" t="str">
        <f>IF('Sundry Debtor'!F1147="","",'Sundry Debtor'!F1147)</f>
        <v/>
      </c>
      <c r="F1141" s="98" t="str">
        <f>IF('Sundry Debtor'!I1147="","",IF('Sundry Debtor'!J1147="D",'Sundry Debtor'!I1147,""))</f>
        <v/>
      </c>
      <c r="G1141" s="98" t="str">
        <f>IF('Sundry Debtor'!I1147="","",IF('Sundry Debtor'!J1147="C",'Sundry Debtor'!I1147,""))</f>
        <v/>
      </c>
      <c r="H1141" s="34" t="str">
        <f t="shared" si="41"/>
        <v/>
      </c>
      <c r="I1141" s="34" t="str">
        <f t="shared" si="42"/>
        <v/>
      </c>
      <c r="J1141" s="34"/>
      <c r="K1141" s="29" t="str">
        <f>IF('Sundry Debtor'!K1147="","",CONCATENATE('Sundry Debtor'!K1147," ",'Sundry Debtor'!O1147))</f>
        <v/>
      </c>
    </row>
    <row r="1142" spans="1:11" x14ac:dyDescent="0.2">
      <c r="A1142" s="35" t="str">
        <f>IF('Sundry Debtor'!G1148="","",'Sundry Debtor'!G1148)</f>
        <v/>
      </c>
      <c r="B1142" s="35" t="str">
        <f>IF('Sundry Debtor'!C1148="","",IF('Sundry Debtor'!G1148&lt;70000,'Sundry Debtor'!C1148,""))</f>
        <v/>
      </c>
      <c r="C1142" s="34" t="str">
        <f>IF('Sundry Debtor'!C1148="","",IF('Sundry Debtor'!G1148&gt;69999,'Sundry Debtor'!C1148,""))</f>
        <v/>
      </c>
      <c r="D1142" s="34" t="str">
        <f>IF('Sundry Debtor'!D1148="","",'Sundry Debtor'!D1148)</f>
        <v/>
      </c>
      <c r="E1142" s="34" t="str">
        <f>IF('Sundry Debtor'!F1148="","",'Sundry Debtor'!F1148)</f>
        <v/>
      </c>
      <c r="F1142" s="98" t="str">
        <f>IF('Sundry Debtor'!I1148="","",IF('Sundry Debtor'!J1148="D",'Sundry Debtor'!I1148,""))</f>
        <v/>
      </c>
      <c r="G1142" s="98" t="str">
        <f>IF('Sundry Debtor'!I1148="","",IF('Sundry Debtor'!J1148="C",'Sundry Debtor'!I1148,""))</f>
        <v/>
      </c>
      <c r="H1142" s="34" t="str">
        <f t="shared" si="41"/>
        <v/>
      </c>
      <c r="I1142" s="34" t="str">
        <f t="shared" si="42"/>
        <v/>
      </c>
      <c r="J1142" s="34"/>
      <c r="K1142" s="29" t="str">
        <f>IF('Sundry Debtor'!K1148="","",CONCATENATE('Sundry Debtor'!K1148," ",'Sundry Debtor'!O1148))</f>
        <v/>
      </c>
    </row>
    <row r="1143" spans="1:11" x14ac:dyDescent="0.2">
      <c r="A1143" s="35" t="str">
        <f>IF('Sundry Debtor'!G1149="","",'Sundry Debtor'!G1149)</f>
        <v/>
      </c>
      <c r="B1143" s="35" t="str">
        <f>IF('Sundry Debtor'!C1149="","",IF('Sundry Debtor'!G1149&lt;70000,'Sundry Debtor'!C1149,""))</f>
        <v/>
      </c>
      <c r="C1143" s="34" t="str">
        <f>IF('Sundry Debtor'!C1149="","",IF('Sundry Debtor'!G1149&gt;69999,'Sundry Debtor'!C1149,""))</f>
        <v/>
      </c>
      <c r="D1143" s="34" t="str">
        <f>IF('Sundry Debtor'!D1149="","",'Sundry Debtor'!D1149)</f>
        <v/>
      </c>
      <c r="E1143" s="34" t="str">
        <f>IF('Sundry Debtor'!F1149="","",'Sundry Debtor'!F1149)</f>
        <v/>
      </c>
      <c r="F1143" s="98" t="str">
        <f>IF('Sundry Debtor'!I1149="","",IF('Sundry Debtor'!J1149="D",'Sundry Debtor'!I1149,""))</f>
        <v/>
      </c>
      <c r="G1143" s="98" t="str">
        <f>IF('Sundry Debtor'!I1149="","",IF('Sundry Debtor'!J1149="C",'Sundry Debtor'!I1149,""))</f>
        <v/>
      </c>
      <c r="H1143" s="34" t="str">
        <f t="shared" si="41"/>
        <v/>
      </c>
      <c r="I1143" s="34" t="str">
        <f t="shared" si="42"/>
        <v/>
      </c>
      <c r="J1143" s="34"/>
      <c r="K1143" s="29" t="str">
        <f>IF('Sundry Debtor'!K1149="","",CONCATENATE('Sundry Debtor'!K1149," ",'Sundry Debtor'!O1149))</f>
        <v/>
      </c>
    </row>
    <row r="1144" spans="1:11" x14ac:dyDescent="0.2">
      <c r="A1144" s="35" t="str">
        <f>IF('Sundry Debtor'!G1150="","",'Sundry Debtor'!G1150)</f>
        <v/>
      </c>
      <c r="B1144" s="35" t="str">
        <f>IF('Sundry Debtor'!C1150="","",IF('Sundry Debtor'!G1150&lt;70000,'Sundry Debtor'!C1150,""))</f>
        <v/>
      </c>
      <c r="C1144" s="34" t="str">
        <f>IF('Sundry Debtor'!C1150="","",IF('Sundry Debtor'!G1150&gt;69999,'Sundry Debtor'!C1150,""))</f>
        <v/>
      </c>
      <c r="D1144" s="34" t="str">
        <f>IF('Sundry Debtor'!D1150="","",'Sundry Debtor'!D1150)</f>
        <v/>
      </c>
      <c r="E1144" s="34" t="str">
        <f>IF('Sundry Debtor'!F1150="","",'Sundry Debtor'!F1150)</f>
        <v/>
      </c>
      <c r="F1144" s="98" t="str">
        <f>IF('Sundry Debtor'!I1150="","",IF('Sundry Debtor'!J1150="D",'Sundry Debtor'!I1150,""))</f>
        <v/>
      </c>
      <c r="G1144" s="98" t="str">
        <f>IF('Sundry Debtor'!I1150="","",IF('Sundry Debtor'!J1150="C",'Sundry Debtor'!I1150,""))</f>
        <v/>
      </c>
      <c r="H1144" s="34" t="str">
        <f t="shared" si="41"/>
        <v/>
      </c>
      <c r="I1144" s="34" t="str">
        <f t="shared" si="42"/>
        <v/>
      </c>
      <c r="J1144" s="34"/>
      <c r="K1144" s="29" t="str">
        <f>IF('Sundry Debtor'!K1150="","",CONCATENATE('Sundry Debtor'!K1150," ",'Sundry Debtor'!O1150))</f>
        <v/>
      </c>
    </row>
    <row r="1145" spans="1:11" x14ac:dyDescent="0.2">
      <c r="A1145" s="35" t="str">
        <f>IF('Sundry Debtor'!G1151="","",'Sundry Debtor'!G1151)</f>
        <v/>
      </c>
      <c r="B1145" s="35" t="str">
        <f>IF('Sundry Debtor'!C1151="","",IF('Sundry Debtor'!G1151&lt;70000,'Sundry Debtor'!C1151,""))</f>
        <v/>
      </c>
      <c r="C1145" s="34" t="str">
        <f>IF('Sundry Debtor'!C1151="","",IF('Sundry Debtor'!G1151&gt;69999,'Sundry Debtor'!C1151,""))</f>
        <v/>
      </c>
      <c r="D1145" s="34" t="str">
        <f>IF('Sundry Debtor'!D1151="","",'Sundry Debtor'!D1151)</f>
        <v/>
      </c>
      <c r="E1145" s="34" t="str">
        <f>IF('Sundry Debtor'!F1151="","",'Sundry Debtor'!F1151)</f>
        <v/>
      </c>
      <c r="F1145" s="98" t="str">
        <f>IF('Sundry Debtor'!I1151="","",IF('Sundry Debtor'!J1151="D",'Sundry Debtor'!I1151,""))</f>
        <v/>
      </c>
      <c r="G1145" s="98" t="str">
        <f>IF('Sundry Debtor'!I1151="","",IF('Sundry Debtor'!J1151="C",'Sundry Debtor'!I1151,""))</f>
        <v/>
      </c>
      <c r="H1145" s="34" t="str">
        <f t="shared" si="41"/>
        <v/>
      </c>
      <c r="I1145" s="34" t="str">
        <f t="shared" si="42"/>
        <v/>
      </c>
      <c r="J1145" s="34"/>
      <c r="K1145" s="29" t="str">
        <f>IF('Sundry Debtor'!K1151="","",CONCATENATE('Sundry Debtor'!K1151," ",'Sundry Debtor'!O1151))</f>
        <v/>
      </c>
    </row>
    <row r="1146" spans="1:11" x14ac:dyDescent="0.2">
      <c r="A1146" s="35" t="str">
        <f>IF('Sundry Debtor'!G1152="","",'Sundry Debtor'!G1152)</f>
        <v/>
      </c>
      <c r="B1146" s="35" t="str">
        <f>IF('Sundry Debtor'!C1152="","",IF('Sundry Debtor'!G1152&lt;70000,'Sundry Debtor'!C1152,""))</f>
        <v/>
      </c>
      <c r="C1146" s="34" t="str">
        <f>IF('Sundry Debtor'!C1152="","",IF('Sundry Debtor'!G1152&gt;69999,'Sundry Debtor'!C1152,""))</f>
        <v/>
      </c>
      <c r="D1146" s="34" t="str">
        <f>IF('Sundry Debtor'!D1152="","",'Sundry Debtor'!D1152)</f>
        <v/>
      </c>
      <c r="E1146" s="34" t="str">
        <f>IF('Sundry Debtor'!F1152="","",'Sundry Debtor'!F1152)</f>
        <v/>
      </c>
      <c r="F1146" s="98" t="str">
        <f>IF('Sundry Debtor'!I1152="","",IF('Sundry Debtor'!J1152="D",'Sundry Debtor'!I1152,""))</f>
        <v/>
      </c>
      <c r="G1146" s="98" t="str">
        <f>IF('Sundry Debtor'!I1152="","",IF('Sundry Debtor'!J1152="C",'Sundry Debtor'!I1152,""))</f>
        <v/>
      </c>
      <c r="H1146" s="34" t="str">
        <f t="shared" si="41"/>
        <v/>
      </c>
      <c r="I1146" s="34" t="str">
        <f t="shared" si="42"/>
        <v/>
      </c>
      <c r="J1146" s="34"/>
      <c r="K1146" s="29" t="str">
        <f>IF('Sundry Debtor'!K1152="","",CONCATENATE('Sundry Debtor'!K1152," ",'Sundry Debtor'!O1152))</f>
        <v/>
      </c>
    </row>
    <row r="1147" spans="1:11" x14ac:dyDescent="0.2">
      <c r="A1147" s="35" t="str">
        <f>IF('Sundry Debtor'!G1153="","",'Sundry Debtor'!G1153)</f>
        <v/>
      </c>
      <c r="B1147" s="35" t="str">
        <f>IF('Sundry Debtor'!C1153="","",IF('Sundry Debtor'!G1153&lt;70000,'Sundry Debtor'!C1153,""))</f>
        <v/>
      </c>
      <c r="C1147" s="34" t="str">
        <f>IF('Sundry Debtor'!C1153="","",IF('Sundry Debtor'!G1153&gt;69999,'Sundry Debtor'!C1153,""))</f>
        <v/>
      </c>
      <c r="D1147" s="34" t="str">
        <f>IF('Sundry Debtor'!D1153="","",'Sundry Debtor'!D1153)</f>
        <v/>
      </c>
      <c r="E1147" s="34" t="str">
        <f>IF('Sundry Debtor'!F1153="","",'Sundry Debtor'!F1153)</f>
        <v/>
      </c>
      <c r="F1147" s="98" t="str">
        <f>IF('Sundry Debtor'!I1153="","",IF('Sundry Debtor'!J1153="D",'Sundry Debtor'!I1153,""))</f>
        <v/>
      </c>
      <c r="G1147" s="98" t="str">
        <f>IF('Sundry Debtor'!I1153="","",IF('Sundry Debtor'!J1153="C",'Sundry Debtor'!I1153,""))</f>
        <v/>
      </c>
      <c r="H1147" s="34" t="str">
        <f t="shared" si="41"/>
        <v/>
      </c>
      <c r="I1147" s="34" t="str">
        <f t="shared" si="42"/>
        <v/>
      </c>
      <c r="J1147" s="34"/>
      <c r="K1147" s="29" t="str">
        <f>IF('Sundry Debtor'!K1153="","",CONCATENATE('Sundry Debtor'!K1153," ",'Sundry Debtor'!O1153))</f>
        <v/>
      </c>
    </row>
    <row r="1148" spans="1:11" x14ac:dyDescent="0.2">
      <c r="A1148" s="35" t="str">
        <f>IF('Sundry Debtor'!G1154="","",'Sundry Debtor'!G1154)</f>
        <v/>
      </c>
      <c r="B1148" s="35" t="str">
        <f>IF('Sundry Debtor'!C1154="","",IF('Sundry Debtor'!G1154&lt;70000,'Sundry Debtor'!C1154,""))</f>
        <v/>
      </c>
      <c r="C1148" s="34" t="str">
        <f>IF('Sundry Debtor'!C1154="","",IF('Sundry Debtor'!G1154&gt;69999,'Sundry Debtor'!C1154,""))</f>
        <v/>
      </c>
      <c r="D1148" s="34" t="str">
        <f>IF('Sundry Debtor'!D1154="","",'Sundry Debtor'!D1154)</f>
        <v/>
      </c>
      <c r="E1148" s="34" t="str">
        <f>IF('Sundry Debtor'!F1154="","",'Sundry Debtor'!F1154)</f>
        <v/>
      </c>
      <c r="F1148" s="98" t="str">
        <f>IF('Sundry Debtor'!I1154="","",IF('Sundry Debtor'!J1154="D",'Sundry Debtor'!I1154,""))</f>
        <v/>
      </c>
      <c r="G1148" s="98" t="str">
        <f>IF('Sundry Debtor'!I1154="","",IF('Sundry Debtor'!J1154="C",'Sundry Debtor'!I1154,""))</f>
        <v/>
      </c>
      <c r="H1148" s="34" t="str">
        <f t="shared" si="41"/>
        <v/>
      </c>
      <c r="I1148" s="34" t="str">
        <f t="shared" si="42"/>
        <v/>
      </c>
      <c r="J1148" s="34"/>
      <c r="K1148" s="29" t="str">
        <f>IF('Sundry Debtor'!K1154="","",CONCATENATE('Sundry Debtor'!K1154," ",'Sundry Debtor'!O1154))</f>
        <v/>
      </c>
    </row>
    <row r="1149" spans="1:11" x14ac:dyDescent="0.2">
      <c r="A1149" s="35" t="str">
        <f>IF('Sundry Debtor'!G1155="","",'Sundry Debtor'!G1155)</f>
        <v/>
      </c>
      <c r="B1149" s="35" t="str">
        <f>IF('Sundry Debtor'!C1155="","",IF('Sundry Debtor'!G1155&lt;70000,'Sundry Debtor'!C1155,""))</f>
        <v/>
      </c>
      <c r="C1149" s="34" t="str">
        <f>IF('Sundry Debtor'!C1155="","",IF('Sundry Debtor'!G1155&gt;69999,'Sundry Debtor'!C1155,""))</f>
        <v/>
      </c>
      <c r="D1149" s="34" t="str">
        <f>IF('Sundry Debtor'!D1155="","",'Sundry Debtor'!D1155)</f>
        <v/>
      </c>
      <c r="E1149" s="34" t="str">
        <f>IF('Sundry Debtor'!F1155="","",'Sundry Debtor'!F1155)</f>
        <v/>
      </c>
      <c r="F1149" s="98" t="str">
        <f>IF('Sundry Debtor'!I1155="","",IF('Sundry Debtor'!J1155="D",'Sundry Debtor'!I1155,""))</f>
        <v/>
      </c>
      <c r="G1149" s="98" t="str">
        <f>IF('Sundry Debtor'!I1155="","",IF('Sundry Debtor'!J1155="C",'Sundry Debtor'!I1155,""))</f>
        <v/>
      </c>
      <c r="H1149" s="34" t="str">
        <f t="shared" si="41"/>
        <v/>
      </c>
      <c r="I1149" s="34" t="str">
        <f t="shared" si="42"/>
        <v/>
      </c>
      <c r="J1149" s="34"/>
      <c r="K1149" s="29" t="str">
        <f>IF('Sundry Debtor'!K1155="","",CONCATENATE('Sundry Debtor'!K1155," ",'Sundry Debtor'!O1155))</f>
        <v/>
      </c>
    </row>
    <row r="1150" spans="1:11" x14ac:dyDescent="0.2">
      <c r="A1150" s="35" t="str">
        <f>IF('Sundry Debtor'!G1156="","",'Sundry Debtor'!G1156)</f>
        <v/>
      </c>
      <c r="B1150" s="35" t="str">
        <f>IF('Sundry Debtor'!C1156="","",IF('Sundry Debtor'!G1156&lt;70000,'Sundry Debtor'!C1156,""))</f>
        <v/>
      </c>
      <c r="C1150" s="34" t="str">
        <f>IF('Sundry Debtor'!C1156="","",IF('Sundry Debtor'!G1156&gt;69999,'Sundry Debtor'!C1156,""))</f>
        <v/>
      </c>
      <c r="D1150" s="34" t="str">
        <f>IF('Sundry Debtor'!D1156="","",'Sundry Debtor'!D1156)</f>
        <v/>
      </c>
      <c r="E1150" s="34" t="str">
        <f>IF('Sundry Debtor'!F1156="","",'Sundry Debtor'!F1156)</f>
        <v/>
      </c>
      <c r="F1150" s="98" t="str">
        <f>IF('Sundry Debtor'!I1156="","",IF('Sundry Debtor'!J1156="D",'Sundry Debtor'!I1156,""))</f>
        <v/>
      </c>
      <c r="G1150" s="98" t="str">
        <f>IF('Sundry Debtor'!I1156="","",IF('Sundry Debtor'!J1156="C",'Sundry Debtor'!I1156,""))</f>
        <v/>
      </c>
      <c r="H1150" s="34" t="str">
        <f t="shared" si="41"/>
        <v/>
      </c>
      <c r="I1150" s="34" t="str">
        <f t="shared" si="42"/>
        <v/>
      </c>
      <c r="J1150" s="34"/>
      <c r="K1150" s="29" t="str">
        <f>IF('Sundry Debtor'!K1156="","",CONCATENATE('Sundry Debtor'!K1156," ",'Sundry Debtor'!O1156))</f>
        <v/>
      </c>
    </row>
    <row r="1151" spans="1:11" x14ac:dyDescent="0.2">
      <c r="A1151" s="35" t="str">
        <f>IF('Sundry Debtor'!G1157="","",'Sundry Debtor'!G1157)</f>
        <v/>
      </c>
      <c r="B1151" s="35" t="str">
        <f>IF('Sundry Debtor'!C1157="","",IF('Sundry Debtor'!G1157&lt;70000,'Sundry Debtor'!C1157,""))</f>
        <v/>
      </c>
      <c r="C1151" s="34" t="str">
        <f>IF('Sundry Debtor'!C1157="","",IF('Sundry Debtor'!G1157&gt;69999,'Sundry Debtor'!C1157,""))</f>
        <v/>
      </c>
      <c r="D1151" s="34" t="str">
        <f>IF('Sundry Debtor'!D1157="","",'Sundry Debtor'!D1157)</f>
        <v/>
      </c>
      <c r="E1151" s="34" t="str">
        <f>IF('Sundry Debtor'!F1157="","",'Sundry Debtor'!F1157)</f>
        <v/>
      </c>
      <c r="F1151" s="98" t="str">
        <f>IF('Sundry Debtor'!I1157="","",IF('Sundry Debtor'!J1157="D",'Sundry Debtor'!I1157,""))</f>
        <v/>
      </c>
      <c r="G1151" s="98" t="str">
        <f>IF('Sundry Debtor'!I1157="","",IF('Sundry Debtor'!J1157="C",'Sundry Debtor'!I1157,""))</f>
        <v/>
      </c>
      <c r="H1151" s="34" t="str">
        <f t="shared" si="41"/>
        <v/>
      </c>
      <c r="I1151" s="34" t="str">
        <f t="shared" si="42"/>
        <v/>
      </c>
      <c r="J1151" s="34"/>
      <c r="K1151" s="29" t="str">
        <f>IF('Sundry Debtor'!K1157="","",CONCATENATE('Sundry Debtor'!K1157," ",'Sundry Debtor'!O1157))</f>
        <v/>
      </c>
    </row>
    <row r="1152" spans="1:11" x14ac:dyDescent="0.2">
      <c r="A1152" s="35" t="str">
        <f>IF('Sundry Debtor'!G1158="","",'Sundry Debtor'!G1158)</f>
        <v/>
      </c>
      <c r="B1152" s="35" t="str">
        <f>IF('Sundry Debtor'!C1158="","",IF('Sundry Debtor'!G1158&lt;70000,'Sundry Debtor'!C1158,""))</f>
        <v/>
      </c>
      <c r="C1152" s="34" t="str">
        <f>IF('Sundry Debtor'!C1158="","",IF('Sundry Debtor'!G1158&gt;69999,'Sundry Debtor'!C1158,""))</f>
        <v/>
      </c>
      <c r="D1152" s="34" t="str">
        <f>IF('Sundry Debtor'!D1158="","",'Sundry Debtor'!D1158)</f>
        <v/>
      </c>
      <c r="E1152" s="34" t="str">
        <f>IF('Sundry Debtor'!F1158="","",'Sundry Debtor'!F1158)</f>
        <v/>
      </c>
      <c r="F1152" s="98" t="str">
        <f>IF('Sundry Debtor'!I1158="","",IF('Sundry Debtor'!J1158="D",'Sundry Debtor'!I1158,""))</f>
        <v/>
      </c>
      <c r="G1152" s="98" t="str">
        <f>IF('Sundry Debtor'!I1158="","",IF('Sundry Debtor'!J1158="C",'Sundry Debtor'!I1158,""))</f>
        <v/>
      </c>
      <c r="H1152" s="34" t="str">
        <f t="shared" si="41"/>
        <v/>
      </c>
      <c r="I1152" s="34" t="str">
        <f t="shared" si="42"/>
        <v/>
      </c>
      <c r="J1152" s="34"/>
      <c r="K1152" s="29" t="str">
        <f>IF('Sundry Debtor'!K1158="","",CONCATENATE('Sundry Debtor'!K1158," ",'Sundry Debtor'!O1158))</f>
        <v/>
      </c>
    </row>
    <row r="1153" spans="1:11" x14ac:dyDescent="0.2">
      <c r="A1153" s="35" t="str">
        <f>IF('Sundry Debtor'!G1159="","",'Sundry Debtor'!G1159)</f>
        <v/>
      </c>
      <c r="B1153" s="35" t="str">
        <f>IF('Sundry Debtor'!C1159="","",IF('Sundry Debtor'!G1159&lt;70000,'Sundry Debtor'!C1159,""))</f>
        <v/>
      </c>
      <c r="C1153" s="34" t="str">
        <f>IF('Sundry Debtor'!C1159="","",IF('Sundry Debtor'!G1159&gt;69999,'Sundry Debtor'!C1159,""))</f>
        <v/>
      </c>
      <c r="D1153" s="34" t="str">
        <f>IF('Sundry Debtor'!D1159="","",'Sundry Debtor'!D1159)</f>
        <v/>
      </c>
      <c r="E1153" s="34" t="str">
        <f>IF('Sundry Debtor'!F1159="","",'Sundry Debtor'!F1159)</f>
        <v/>
      </c>
      <c r="F1153" s="98" t="str">
        <f>IF('Sundry Debtor'!I1159="","",IF('Sundry Debtor'!J1159="D",'Sundry Debtor'!I1159,""))</f>
        <v/>
      </c>
      <c r="G1153" s="98" t="str">
        <f>IF('Sundry Debtor'!I1159="","",IF('Sundry Debtor'!J1159="C",'Sundry Debtor'!I1159,""))</f>
        <v/>
      </c>
      <c r="H1153" s="34" t="str">
        <f t="shared" si="41"/>
        <v/>
      </c>
      <c r="I1153" s="34" t="str">
        <f t="shared" si="42"/>
        <v/>
      </c>
      <c r="J1153" s="34"/>
      <c r="K1153" s="29" t="str">
        <f>IF('Sundry Debtor'!K1159="","",CONCATENATE('Sundry Debtor'!K1159," ",'Sundry Debtor'!O1159))</f>
        <v/>
      </c>
    </row>
    <row r="1154" spans="1:11" x14ac:dyDescent="0.2">
      <c r="A1154" s="35" t="str">
        <f>IF('Sundry Debtor'!G1160="","",'Sundry Debtor'!G1160)</f>
        <v/>
      </c>
      <c r="B1154" s="35" t="str">
        <f>IF('Sundry Debtor'!C1160="","",IF('Sundry Debtor'!G1160&lt;70000,'Sundry Debtor'!C1160,""))</f>
        <v/>
      </c>
      <c r="C1154" s="34" t="str">
        <f>IF('Sundry Debtor'!C1160="","",IF('Sundry Debtor'!G1160&gt;69999,'Sundry Debtor'!C1160,""))</f>
        <v/>
      </c>
      <c r="D1154" s="34" t="str">
        <f>IF('Sundry Debtor'!D1160="","",'Sundry Debtor'!D1160)</f>
        <v/>
      </c>
      <c r="E1154" s="34" t="str">
        <f>IF('Sundry Debtor'!F1160="","",'Sundry Debtor'!F1160)</f>
        <v/>
      </c>
      <c r="F1154" s="98" t="str">
        <f>IF('Sundry Debtor'!I1160="","",IF('Sundry Debtor'!J1160="D",'Sundry Debtor'!I1160,""))</f>
        <v/>
      </c>
      <c r="G1154" s="98" t="str">
        <f>IF('Sundry Debtor'!I1160="","",IF('Sundry Debtor'!J1160="C",'Sundry Debtor'!I1160,""))</f>
        <v/>
      </c>
      <c r="H1154" s="34" t="str">
        <f t="shared" si="41"/>
        <v/>
      </c>
      <c r="I1154" s="34" t="str">
        <f t="shared" si="42"/>
        <v/>
      </c>
      <c r="J1154" s="34"/>
      <c r="K1154" s="29" t="str">
        <f>IF('Sundry Debtor'!K1160="","",CONCATENATE('Sundry Debtor'!K1160," ",'Sundry Debtor'!O1160))</f>
        <v/>
      </c>
    </row>
    <row r="1155" spans="1:11" x14ac:dyDescent="0.2">
      <c r="A1155" s="35" t="str">
        <f>IF('Sundry Debtor'!G1161="","",'Sundry Debtor'!G1161)</f>
        <v/>
      </c>
      <c r="B1155" s="35" t="str">
        <f>IF('Sundry Debtor'!C1161="","",IF('Sundry Debtor'!G1161&lt;70000,'Sundry Debtor'!C1161,""))</f>
        <v/>
      </c>
      <c r="C1155" s="34" t="str">
        <f>IF('Sundry Debtor'!C1161="","",IF('Sundry Debtor'!G1161&gt;69999,'Sundry Debtor'!C1161,""))</f>
        <v/>
      </c>
      <c r="D1155" s="34" t="str">
        <f>IF('Sundry Debtor'!D1161="","",'Sundry Debtor'!D1161)</f>
        <v/>
      </c>
      <c r="E1155" s="34" t="str">
        <f>IF('Sundry Debtor'!F1161="","",'Sundry Debtor'!F1161)</f>
        <v/>
      </c>
      <c r="F1155" s="98" t="str">
        <f>IF('Sundry Debtor'!I1161="","",IF('Sundry Debtor'!J1161="D",'Sundry Debtor'!I1161,""))</f>
        <v/>
      </c>
      <c r="G1155" s="98" t="str">
        <f>IF('Sundry Debtor'!I1161="","",IF('Sundry Debtor'!J1161="C",'Sundry Debtor'!I1161,""))</f>
        <v/>
      </c>
      <c r="H1155" s="34" t="str">
        <f t="shared" si="41"/>
        <v/>
      </c>
      <c r="I1155" s="34" t="str">
        <f t="shared" si="42"/>
        <v/>
      </c>
      <c r="J1155" s="34"/>
      <c r="K1155" s="29" t="str">
        <f>IF('Sundry Debtor'!K1161="","",CONCATENATE('Sundry Debtor'!K1161," ",'Sundry Debtor'!O1161))</f>
        <v/>
      </c>
    </row>
    <row r="1156" spans="1:11" x14ac:dyDescent="0.2">
      <c r="A1156" s="35" t="str">
        <f>IF('Sundry Debtor'!G1162="","",'Sundry Debtor'!G1162)</f>
        <v/>
      </c>
      <c r="B1156" s="35" t="str">
        <f>IF('Sundry Debtor'!C1162="","",IF('Sundry Debtor'!G1162&lt;70000,'Sundry Debtor'!C1162,""))</f>
        <v/>
      </c>
      <c r="C1156" s="34" t="str">
        <f>IF('Sundry Debtor'!C1162="","",IF('Sundry Debtor'!G1162&gt;69999,'Sundry Debtor'!C1162,""))</f>
        <v/>
      </c>
      <c r="D1156" s="34" t="str">
        <f>IF('Sundry Debtor'!D1162="","",'Sundry Debtor'!D1162)</f>
        <v/>
      </c>
      <c r="E1156" s="34" t="str">
        <f>IF('Sundry Debtor'!F1162="","",'Sundry Debtor'!F1162)</f>
        <v/>
      </c>
      <c r="F1156" s="98" t="str">
        <f>IF('Sundry Debtor'!I1162="","",IF('Sundry Debtor'!J1162="D",'Sundry Debtor'!I1162,""))</f>
        <v/>
      </c>
      <c r="G1156" s="98" t="str">
        <f>IF('Sundry Debtor'!I1162="","",IF('Sundry Debtor'!J1162="C",'Sundry Debtor'!I1162,""))</f>
        <v/>
      </c>
      <c r="H1156" s="34" t="str">
        <f t="shared" si="41"/>
        <v/>
      </c>
      <c r="I1156" s="34" t="str">
        <f t="shared" si="42"/>
        <v/>
      </c>
      <c r="J1156" s="34"/>
      <c r="K1156" s="29" t="str">
        <f>IF('Sundry Debtor'!K1162="","",CONCATENATE('Sundry Debtor'!K1162," ",'Sundry Debtor'!O1162))</f>
        <v/>
      </c>
    </row>
    <row r="1157" spans="1:11" x14ac:dyDescent="0.2">
      <c r="A1157" s="35" t="str">
        <f>IF('Sundry Debtor'!G1163="","",'Sundry Debtor'!G1163)</f>
        <v/>
      </c>
      <c r="B1157" s="35" t="str">
        <f>IF('Sundry Debtor'!C1163="","",IF('Sundry Debtor'!G1163&lt;70000,'Sundry Debtor'!C1163,""))</f>
        <v/>
      </c>
      <c r="C1157" s="34" t="str">
        <f>IF('Sundry Debtor'!C1163="","",IF('Sundry Debtor'!G1163&gt;69999,'Sundry Debtor'!C1163,""))</f>
        <v/>
      </c>
      <c r="D1157" s="34" t="str">
        <f>IF('Sundry Debtor'!D1163="","",'Sundry Debtor'!D1163)</f>
        <v/>
      </c>
      <c r="E1157" s="34" t="str">
        <f>IF('Sundry Debtor'!F1163="","",'Sundry Debtor'!F1163)</f>
        <v/>
      </c>
      <c r="F1157" s="98" t="str">
        <f>IF('Sundry Debtor'!I1163="","",IF('Sundry Debtor'!J1163="D",'Sundry Debtor'!I1163,""))</f>
        <v/>
      </c>
      <c r="G1157" s="98" t="str">
        <f>IF('Sundry Debtor'!I1163="","",IF('Sundry Debtor'!J1163="C",'Sundry Debtor'!I1163,""))</f>
        <v/>
      </c>
      <c r="H1157" s="34" t="str">
        <f t="shared" si="41"/>
        <v/>
      </c>
      <c r="I1157" s="34" t="str">
        <f t="shared" si="42"/>
        <v/>
      </c>
      <c r="J1157" s="34"/>
      <c r="K1157" s="29" t="str">
        <f>IF('Sundry Debtor'!K1163="","",CONCATENATE('Sundry Debtor'!K1163," ",'Sundry Debtor'!O1163))</f>
        <v/>
      </c>
    </row>
    <row r="1158" spans="1:11" x14ac:dyDescent="0.2">
      <c r="A1158" s="35" t="str">
        <f>IF('Sundry Debtor'!G1164="","",'Sundry Debtor'!G1164)</f>
        <v/>
      </c>
      <c r="B1158" s="35" t="str">
        <f>IF('Sundry Debtor'!C1164="","",IF('Sundry Debtor'!G1164&lt;70000,'Sundry Debtor'!C1164,""))</f>
        <v/>
      </c>
      <c r="C1158" s="34" t="str">
        <f>IF('Sundry Debtor'!C1164="","",IF('Sundry Debtor'!G1164&gt;69999,'Sundry Debtor'!C1164,""))</f>
        <v/>
      </c>
      <c r="D1158" s="34" t="str">
        <f>IF('Sundry Debtor'!D1164="","",'Sundry Debtor'!D1164)</f>
        <v/>
      </c>
      <c r="E1158" s="34" t="str">
        <f>IF('Sundry Debtor'!F1164="","",'Sundry Debtor'!F1164)</f>
        <v/>
      </c>
      <c r="F1158" s="98" t="str">
        <f>IF('Sundry Debtor'!I1164="","",IF('Sundry Debtor'!J1164="D",'Sundry Debtor'!I1164,""))</f>
        <v/>
      </c>
      <c r="G1158" s="98" t="str">
        <f>IF('Sundry Debtor'!I1164="","",IF('Sundry Debtor'!J1164="C",'Sundry Debtor'!I1164,""))</f>
        <v/>
      </c>
      <c r="H1158" s="34" t="str">
        <f t="shared" si="41"/>
        <v/>
      </c>
      <c r="I1158" s="34" t="str">
        <f t="shared" si="42"/>
        <v/>
      </c>
      <c r="J1158" s="34"/>
      <c r="K1158" s="29" t="str">
        <f>IF('Sundry Debtor'!K1164="","",CONCATENATE('Sundry Debtor'!K1164," ",'Sundry Debtor'!O1164))</f>
        <v/>
      </c>
    </row>
    <row r="1159" spans="1:11" x14ac:dyDescent="0.2">
      <c r="A1159" s="35" t="str">
        <f>IF('Sundry Debtor'!G1165="","",'Sundry Debtor'!G1165)</f>
        <v/>
      </c>
      <c r="B1159" s="35" t="str">
        <f>IF('Sundry Debtor'!C1165="","",IF('Sundry Debtor'!G1165&lt;70000,'Sundry Debtor'!C1165,""))</f>
        <v/>
      </c>
      <c r="C1159" s="34" t="str">
        <f>IF('Sundry Debtor'!C1165="","",IF('Sundry Debtor'!G1165&gt;69999,'Sundry Debtor'!C1165,""))</f>
        <v/>
      </c>
      <c r="D1159" s="34" t="str">
        <f>IF('Sundry Debtor'!D1165="","",'Sundry Debtor'!D1165)</f>
        <v/>
      </c>
      <c r="E1159" s="34" t="str">
        <f>IF('Sundry Debtor'!F1165="","",'Sundry Debtor'!F1165)</f>
        <v/>
      </c>
      <c r="F1159" s="98" t="str">
        <f>IF('Sundry Debtor'!I1165="","",IF('Sundry Debtor'!J1165="D",'Sundry Debtor'!I1165,""))</f>
        <v/>
      </c>
      <c r="G1159" s="98" t="str">
        <f>IF('Sundry Debtor'!I1165="","",IF('Sundry Debtor'!J1165="C",'Sundry Debtor'!I1165,""))</f>
        <v/>
      </c>
      <c r="H1159" s="34" t="str">
        <f t="shared" si="41"/>
        <v/>
      </c>
      <c r="I1159" s="34" t="str">
        <f t="shared" si="42"/>
        <v/>
      </c>
      <c r="J1159" s="34"/>
      <c r="K1159" s="29" t="str">
        <f>IF('Sundry Debtor'!K1165="","",CONCATENATE('Sundry Debtor'!K1165," ",'Sundry Debtor'!O1165))</f>
        <v/>
      </c>
    </row>
    <row r="1160" spans="1:11" x14ac:dyDescent="0.2">
      <c r="A1160" s="35" t="str">
        <f>IF('Sundry Debtor'!G1166="","",'Sundry Debtor'!G1166)</f>
        <v/>
      </c>
      <c r="B1160" s="35" t="str">
        <f>IF('Sundry Debtor'!C1166="","",IF('Sundry Debtor'!G1166&lt;70000,'Sundry Debtor'!C1166,""))</f>
        <v/>
      </c>
      <c r="C1160" s="34" t="str">
        <f>IF('Sundry Debtor'!C1166="","",IF('Sundry Debtor'!G1166&gt;69999,'Sundry Debtor'!C1166,""))</f>
        <v/>
      </c>
      <c r="D1160" s="34" t="str">
        <f>IF('Sundry Debtor'!D1166="","",'Sundry Debtor'!D1166)</f>
        <v/>
      </c>
      <c r="E1160" s="34" t="str">
        <f>IF('Sundry Debtor'!F1166="","",'Sundry Debtor'!F1166)</f>
        <v/>
      </c>
      <c r="F1160" s="98" t="str">
        <f>IF('Sundry Debtor'!I1166="","",IF('Sundry Debtor'!J1166="D",'Sundry Debtor'!I1166,""))</f>
        <v/>
      </c>
      <c r="G1160" s="98" t="str">
        <f>IF('Sundry Debtor'!I1166="","",IF('Sundry Debtor'!J1166="C",'Sundry Debtor'!I1166,""))</f>
        <v/>
      </c>
      <c r="H1160" s="34" t="str">
        <f t="shared" si="41"/>
        <v/>
      </c>
      <c r="I1160" s="34" t="str">
        <f t="shared" si="42"/>
        <v/>
      </c>
      <c r="J1160" s="34"/>
      <c r="K1160" s="29" t="str">
        <f>IF('Sundry Debtor'!K1166="","",CONCATENATE('Sundry Debtor'!K1166," ",'Sundry Debtor'!O1166))</f>
        <v/>
      </c>
    </row>
    <row r="1161" spans="1:11" x14ac:dyDescent="0.2">
      <c r="A1161" s="35" t="str">
        <f>IF('Sundry Debtor'!G1167="","",'Sundry Debtor'!G1167)</f>
        <v/>
      </c>
      <c r="B1161" s="35" t="str">
        <f>IF('Sundry Debtor'!C1167="","",IF('Sundry Debtor'!G1167&lt;70000,'Sundry Debtor'!C1167,""))</f>
        <v/>
      </c>
      <c r="C1161" s="34" t="str">
        <f>IF('Sundry Debtor'!C1167="","",IF('Sundry Debtor'!G1167&gt;69999,'Sundry Debtor'!C1167,""))</f>
        <v/>
      </c>
      <c r="D1161" s="34" t="str">
        <f>IF('Sundry Debtor'!D1167="","",'Sundry Debtor'!D1167)</f>
        <v/>
      </c>
      <c r="E1161" s="34" t="str">
        <f>IF('Sundry Debtor'!F1167="","",'Sundry Debtor'!F1167)</f>
        <v/>
      </c>
      <c r="F1161" s="98" t="str">
        <f>IF('Sundry Debtor'!I1167="","",IF('Sundry Debtor'!J1167="D",'Sundry Debtor'!I1167,""))</f>
        <v/>
      </c>
      <c r="G1161" s="98" t="str">
        <f>IF('Sundry Debtor'!I1167="","",IF('Sundry Debtor'!J1167="C",'Sundry Debtor'!I1167,""))</f>
        <v/>
      </c>
      <c r="H1161" s="34" t="str">
        <f t="shared" si="41"/>
        <v/>
      </c>
      <c r="I1161" s="34" t="str">
        <f t="shared" si="42"/>
        <v/>
      </c>
      <c r="J1161" s="34"/>
      <c r="K1161" s="29" t="str">
        <f>IF('Sundry Debtor'!K1167="","",CONCATENATE('Sundry Debtor'!K1167," ",'Sundry Debtor'!O1167))</f>
        <v/>
      </c>
    </row>
    <row r="1162" spans="1:11" x14ac:dyDescent="0.2">
      <c r="A1162" s="35" t="str">
        <f>IF('Sundry Debtor'!G1168="","",'Sundry Debtor'!G1168)</f>
        <v/>
      </c>
      <c r="B1162" s="35" t="str">
        <f>IF('Sundry Debtor'!C1168="","",IF('Sundry Debtor'!G1168&lt;70000,'Sundry Debtor'!C1168,""))</f>
        <v/>
      </c>
      <c r="C1162" s="34" t="str">
        <f>IF('Sundry Debtor'!C1168="","",IF('Sundry Debtor'!G1168&gt;69999,'Sundry Debtor'!C1168,""))</f>
        <v/>
      </c>
      <c r="D1162" s="34" t="str">
        <f>IF('Sundry Debtor'!D1168="","",'Sundry Debtor'!D1168)</f>
        <v/>
      </c>
      <c r="E1162" s="34" t="str">
        <f>IF('Sundry Debtor'!F1168="","",'Sundry Debtor'!F1168)</f>
        <v/>
      </c>
      <c r="F1162" s="98" t="str">
        <f>IF('Sundry Debtor'!I1168="","",IF('Sundry Debtor'!J1168="D",'Sundry Debtor'!I1168,""))</f>
        <v/>
      </c>
      <c r="G1162" s="98" t="str">
        <f>IF('Sundry Debtor'!I1168="","",IF('Sundry Debtor'!J1168="C",'Sundry Debtor'!I1168,""))</f>
        <v/>
      </c>
      <c r="H1162" s="34" t="str">
        <f t="shared" si="41"/>
        <v/>
      </c>
      <c r="I1162" s="34" t="str">
        <f t="shared" si="42"/>
        <v/>
      </c>
      <c r="J1162" s="34"/>
      <c r="K1162" s="29" t="str">
        <f>IF('Sundry Debtor'!K1168="","",CONCATENATE('Sundry Debtor'!K1168," ",'Sundry Debtor'!O1168))</f>
        <v/>
      </c>
    </row>
    <row r="1163" spans="1:11" x14ac:dyDescent="0.2">
      <c r="A1163" s="35" t="str">
        <f>IF('Sundry Debtor'!G1169="","",'Sundry Debtor'!G1169)</f>
        <v/>
      </c>
      <c r="B1163" s="35" t="str">
        <f>IF('Sundry Debtor'!C1169="","",IF('Sundry Debtor'!G1169&lt;70000,'Sundry Debtor'!C1169,""))</f>
        <v/>
      </c>
      <c r="C1163" s="34" t="str">
        <f>IF('Sundry Debtor'!C1169="","",IF('Sundry Debtor'!G1169&gt;69999,'Sundry Debtor'!C1169,""))</f>
        <v/>
      </c>
      <c r="D1163" s="34" t="str">
        <f>IF('Sundry Debtor'!D1169="","",'Sundry Debtor'!D1169)</f>
        <v/>
      </c>
      <c r="E1163" s="34" t="str">
        <f>IF('Sundry Debtor'!F1169="","",'Sundry Debtor'!F1169)</f>
        <v/>
      </c>
      <c r="F1163" s="98" t="str">
        <f>IF('Sundry Debtor'!I1169="","",IF('Sundry Debtor'!J1169="D",'Sundry Debtor'!I1169,""))</f>
        <v/>
      </c>
      <c r="G1163" s="98" t="str">
        <f>IF('Sundry Debtor'!I1169="","",IF('Sundry Debtor'!J1169="C",'Sundry Debtor'!I1169,""))</f>
        <v/>
      </c>
      <c r="H1163" s="34" t="str">
        <f t="shared" si="41"/>
        <v/>
      </c>
      <c r="I1163" s="34" t="str">
        <f t="shared" si="42"/>
        <v/>
      </c>
      <c r="J1163" s="34"/>
      <c r="K1163" s="29" t="str">
        <f>IF('Sundry Debtor'!K1169="","",CONCATENATE('Sundry Debtor'!K1169," ",'Sundry Debtor'!O1169))</f>
        <v/>
      </c>
    </row>
    <row r="1164" spans="1:11" x14ac:dyDescent="0.2">
      <c r="A1164" s="35" t="str">
        <f>IF('Sundry Debtor'!G1170="","",'Sundry Debtor'!G1170)</f>
        <v/>
      </c>
      <c r="B1164" s="35" t="str">
        <f>IF('Sundry Debtor'!C1170="","",IF('Sundry Debtor'!G1170&lt;70000,'Sundry Debtor'!C1170,""))</f>
        <v/>
      </c>
      <c r="C1164" s="34" t="str">
        <f>IF('Sundry Debtor'!C1170="","",IF('Sundry Debtor'!G1170&gt;69999,'Sundry Debtor'!C1170,""))</f>
        <v/>
      </c>
      <c r="D1164" s="34" t="str">
        <f>IF('Sundry Debtor'!D1170="","",'Sundry Debtor'!D1170)</f>
        <v/>
      </c>
      <c r="E1164" s="34" t="str">
        <f>IF('Sundry Debtor'!F1170="","",'Sundry Debtor'!F1170)</f>
        <v/>
      </c>
      <c r="F1164" s="98" t="str">
        <f>IF('Sundry Debtor'!I1170="","",IF('Sundry Debtor'!J1170="D",'Sundry Debtor'!I1170,""))</f>
        <v/>
      </c>
      <c r="G1164" s="98" t="str">
        <f>IF('Sundry Debtor'!I1170="","",IF('Sundry Debtor'!J1170="C",'Sundry Debtor'!I1170,""))</f>
        <v/>
      </c>
      <c r="H1164" s="34" t="str">
        <f t="shared" si="41"/>
        <v/>
      </c>
      <c r="I1164" s="34" t="str">
        <f t="shared" si="42"/>
        <v/>
      </c>
      <c r="J1164" s="34"/>
      <c r="K1164" s="29" t="str">
        <f>IF('Sundry Debtor'!K1170="","",CONCATENATE('Sundry Debtor'!K1170," ",'Sundry Debtor'!O1170))</f>
        <v/>
      </c>
    </row>
    <row r="1165" spans="1:11" x14ac:dyDescent="0.2">
      <c r="A1165" s="35" t="str">
        <f>IF('Sundry Debtor'!G1171="","",'Sundry Debtor'!G1171)</f>
        <v/>
      </c>
      <c r="B1165" s="35" t="str">
        <f>IF('Sundry Debtor'!C1171="","",IF('Sundry Debtor'!G1171&lt;70000,'Sundry Debtor'!C1171,""))</f>
        <v/>
      </c>
      <c r="C1165" s="34" t="str">
        <f>IF('Sundry Debtor'!C1171="","",IF('Sundry Debtor'!G1171&gt;69999,'Sundry Debtor'!C1171,""))</f>
        <v/>
      </c>
      <c r="D1165" s="34" t="str">
        <f>IF('Sundry Debtor'!D1171="","",'Sundry Debtor'!D1171)</f>
        <v/>
      </c>
      <c r="E1165" s="34" t="str">
        <f>IF('Sundry Debtor'!F1171="","",'Sundry Debtor'!F1171)</f>
        <v/>
      </c>
      <c r="F1165" s="98" t="str">
        <f>IF('Sundry Debtor'!I1171="","",IF('Sundry Debtor'!J1171="D",'Sundry Debtor'!I1171,""))</f>
        <v/>
      </c>
      <c r="G1165" s="98" t="str">
        <f>IF('Sundry Debtor'!I1171="","",IF('Sundry Debtor'!J1171="C",'Sundry Debtor'!I1171,""))</f>
        <v/>
      </c>
      <c r="H1165" s="34" t="str">
        <f t="shared" si="41"/>
        <v/>
      </c>
      <c r="I1165" s="34" t="str">
        <f t="shared" si="42"/>
        <v/>
      </c>
      <c r="J1165" s="34"/>
      <c r="K1165" s="29" t="str">
        <f>IF('Sundry Debtor'!K1171="","",CONCATENATE('Sundry Debtor'!K1171," ",'Sundry Debtor'!O1171))</f>
        <v/>
      </c>
    </row>
    <row r="1166" spans="1:11" x14ac:dyDescent="0.2">
      <c r="A1166" s="35" t="str">
        <f>IF('Sundry Debtor'!G1172="","",'Sundry Debtor'!G1172)</f>
        <v/>
      </c>
      <c r="B1166" s="35" t="str">
        <f>IF('Sundry Debtor'!C1172="","",IF('Sundry Debtor'!G1172&lt;70000,'Sundry Debtor'!C1172,""))</f>
        <v/>
      </c>
      <c r="C1166" s="34" t="str">
        <f>IF('Sundry Debtor'!C1172="","",IF('Sundry Debtor'!G1172&gt;69999,'Sundry Debtor'!C1172,""))</f>
        <v/>
      </c>
      <c r="D1166" s="34" t="str">
        <f>IF('Sundry Debtor'!D1172="","",'Sundry Debtor'!D1172)</f>
        <v/>
      </c>
      <c r="E1166" s="34" t="str">
        <f>IF('Sundry Debtor'!F1172="","",'Sundry Debtor'!F1172)</f>
        <v/>
      </c>
      <c r="F1166" s="98" t="str">
        <f>IF('Sundry Debtor'!I1172="","",IF('Sundry Debtor'!J1172="D",'Sundry Debtor'!I1172,""))</f>
        <v/>
      </c>
      <c r="G1166" s="98" t="str">
        <f>IF('Sundry Debtor'!I1172="","",IF('Sundry Debtor'!J1172="C",'Sundry Debtor'!I1172,""))</f>
        <v/>
      </c>
      <c r="H1166" s="34" t="str">
        <f t="shared" si="41"/>
        <v/>
      </c>
      <c r="I1166" s="34" t="str">
        <f t="shared" si="42"/>
        <v/>
      </c>
      <c r="J1166" s="34"/>
      <c r="K1166" s="29" t="str">
        <f>IF('Sundry Debtor'!K1172="","",CONCATENATE('Sundry Debtor'!K1172," ",'Sundry Debtor'!O1172))</f>
        <v/>
      </c>
    </row>
    <row r="1167" spans="1:11" x14ac:dyDescent="0.2">
      <c r="A1167" s="35" t="str">
        <f>IF('Sundry Debtor'!G1173="","",'Sundry Debtor'!G1173)</f>
        <v/>
      </c>
      <c r="B1167" s="35" t="str">
        <f>IF('Sundry Debtor'!C1173="","",IF('Sundry Debtor'!G1173&lt;70000,'Sundry Debtor'!C1173,""))</f>
        <v/>
      </c>
      <c r="C1167" s="34" t="str">
        <f>IF('Sundry Debtor'!C1173="","",IF('Sundry Debtor'!G1173&gt;69999,'Sundry Debtor'!C1173,""))</f>
        <v/>
      </c>
      <c r="D1167" s="34" t="str">
        <f>IF('Sundry Debtor'!D1173="","",'Sundry Debtor'!D1173)</f>
        <v/>
      </c>
      <c r="E1167" s="34" t="str">
        <f>IF('Sundry Debtor'!F1173="","",'Sundry Debtor'!F1173)</f>
        <v/>
      </c>
      <c r="F1167" s="98" t="str">
        <f>IF('Sundry Debtor'!I1173="","",IF('Sundry Debtor'!J1173="D",'Sundry Debtor'!I1173,""))</f>
        <v/>
      </c>
      <c r="G1167" s="98" t="str">
        <f>IF('Sundry Debtor'!I1173="","",IF('Sundry Debtor'!J1173="C",'Sundry Debtor'!I1173,""))</f>
        <v/>
      </c>
      <c r="H1167" s="34" t="str">
        <f t="shared" si="41"/>
        <v/>
      </c>
      <c r="I1167" s="34" t="str">
        <f t="shared" si="42"/>
        <v/>
      </c>
      <c r="J1167" s="34"/>
      <c r="K1167" s="29" t="str">
        <f>IF('Sundry Debtor'!K1173="","",CONCATENATE('Sundry Debtor'!K1173," ",'Sundry Debtor'!O1173))</f>
        <v/>
      </c>
    </row>
    <row r="1168" spans="1:11" x14ac:dyDescent="0.2">
      <c r="A1168" s="35" t="str">
        <f>IF('Sundry Debtor'!G1174="","",'Sundry Debtor'!G1174)</f>
        <v/>
      </c>
      <c r="B1168" s="35" t="str">
        <f>IF('Sundry Debtor'!C1174="","",IF('Sundry Debtor'!G1174&lt;70000,'Sundry Debtor'!C1174,""))</f>
        <v/>
      </c>
      <c r="C1168" s="34" t="str">
        <f>IF('Sundry Debtor'!C1174="","",IF('Sundry Debtor'!G1174&gt;69999,'Sundry Debtor'!C1174,""))</f>
        <v/>
      </c>
      <c r="D1168" s="34" t="str">
        <f>IF('Sundry Debtor'!D1174="","",'Sundry Debtor'!D1174)</f>
        <v/>
      </c>
      <c r="E1168" s="34" t="str">
        <f>IF('Sundry Debtor'!F1174="","",'Sundry Debtor'!F1174)</f>
        <v/>
      </c>
      <c r="F1168" s="98" t="str">
        <f>IF('Sundry Debtor'!I1174="","",IF('Sundry Debtor'!J1174="D",'Sundry Debtor'!I1174,""))</f>
        <v/>
      </c>
      <c r="G1168" s="98" t="str">
        <f>IF('Sundry Debtor'!I1174="","",IF('Sundry Debtor'!J1174="C",'Sundry Debtor'!I1174,""))</f>
        <v/>
      </c>
      <c r="H1168" s="34" t="str">
        <f t="shared" si="41"/>
        <v/>
      </c>
      <c r="I1168" s="34" t="str">
        <f t="shared" si="42"/>
        <v/>
      </c>
      <c r="J1168" s="34"/>
      <c r="K1168" s="29" t="str">
        <f>IF('Sundry Debtor'!K1174="","",CONCATENATE('Sundry Debtor'!K1174," ",'Sundry Debtor'!O1174))</f>
        <v/>
      </c>
    </row>
    <row r="1169" spans="1:11" x14ac:dyDescent="0.2">
      <c r="A1169" s="35" t="str">
        <f>IF('Sundry Debtor'!G1175="","",'Sundry Debtor'!G1175)</f>
        <v/>
      </c>
      <c r="B1169" s="35" t="str">
        <f>IF('Sundry Debtor'!C1175="","",IF('Sundry Debtor'!G1175&lt;70000,'Sundry Debtor'!C1175,""))</f>
        <v/>
      </c>
      <c r="C1169" s="34" t="str">
        <f>IF('Sundry Debtor'!C1175="","",IF('Sundry Debtor'!G1175&gt;69999,'Sundry Debtor'!C1175,""))</f>
        <v/>
      </c>
      <c r="D1169" s="34" t="str">
        <f>IF('Sundry Debtor'!D1175="","",'Sundry Debtor'!D1175)</f>
        <v/>
      </c>
      <c r="E1169" s="34" t="str">
        <f>IF('Sundry Debtor'!F1175="","",'Sundry Debtor'!F1175)</f>
        <v/>
      </c>
      <c r="F1169" s="98" t="str">
        <f>IF('Sundry Debtor'!I1175="","",IF('Sundry Debtor'!J1175="D",'Sundry Debtor'!I1175,""))</f>
        <v/>
      </c>
      <c r="G1169" s="98" t="str">
        <f>IF('Sundry Debtor'!I1175="","",IF('Sundry Debtor'!J1175="C",'Sundry Debtor'!I1175,""))</f>
        <v/>
      </c>
      <c r="H1169" s="34" t="str">
        <f t="shared" si="41"/>
        <v/>
      </c>
      <c r="I1169" s="34" t="str">
        <f t="shared" si="42"/>
        <v/>
      </c>
      <c r="J1169" s="34"/>
      <c r="K1169" s="29" t="str">
        <f>IF('Sundry Debtor'!K1175="","",CONCATENATE('Sundry Debtor'!K1175," ",'Sundry Debtor'!O1175))</f>
        <v/>
      </c>
    </row>
    <row r="1170" spans="1:11" x14ac:dyDescent="0.2">
      <c r="A1170" s="35" t="str">
        <f>IF('Sundry Debtor'!G1176="","",'Sundry Debtor'!G1176)</f>
        <v/>
      </c>
      <c r="B1170" s="35" t="str">
        <f>IF('Sundry Debtor'!C1176="","",IF('Sundry Debtor'!G1176&lt;70000,'Sundry Debtor'!C1176,""))</f>
        <v/>
      </c>
      <c r="C1170" s="34" t="str">
        <f>IF('Sundry Debtor'!C1176="","",IF('Sundry Debtor'!G1176&gt;69999,'Sundry Debtor'!C1176,""))</f>
        <v/>
      </c>
      <c r="D1170" s="34" t="str">
        <f>IF('Sundry Debtor'!D1176="","",'Sundry Debtor'!D1176)</f>
        <v/>
      </c>
      <c r="E1170" s="34" t="str">
        <f>IF('Sundry Debtor'!F1176="","",'Sundry Debtor'!F1176)</f>
        <v/>
      </c>
      <c r="F1170" s="98" t="str">
        <f>IF('Sundry Debtor'!I1176="","",IF('Sundry Debtor'!J1176="D",'Sundry Debtor'!I1176,""))</f>
        <v/>
      </c>
      <c r="G1170" s="98" t="str">
        <f>IF('Sundry Debtor'!I1176="","",IF('Sundry Debtor'!J1176="C",'Sundry Debtor'!I1176,""))</f>
        <v/>
      </c>
      <c r="H1170" s="34" t="str">
        <f t="shared" si="41"/>
        <v/>
      </c>
      <c r="I1170" s="34" t="str">
        <f t="shared" si="42"/>
        <v/>
      </c>
      <c r="J1170" s="34"/>
      <c r="K1170" s="29" t="str">
        <f>IF('Sundry Debtor'!K1176="","",CONCATENATE('Sundry Debtor'!K1176," ",'Sundry Debtor'!O1176))</f>
        <v/>
      </c>
    </row>
    <row r="1171" spans="1:11" x14ac:dyDescent="0.2">
      <c r="A1171" s="35" t="str">
        <f>IF('Sundry Debtor'!G1177="","",'Sundry Debtor'!G1177)</f>
        <v/>
      </c>
      <c r="B1171" s="35" t="str">
        <f>IF('Sundry Debtor'!C1177="","",IF('Sundry Debtor'!G1177&lt;70000,'Sundry Debtor'!C1177,""))</f>
        <v/>
      </c>
      <c r="C1171" s="34" t="str">
        <f>IF('Sundry Debtor'!C1177="","",IF('Sundry Debtor'!G1177&gt;69999,'Sundry Debtor'!C1177,""))</f>
        <v/>
      </c>
      <c r="D1171" s="34" t="str">
        <f>IF('Sundry Debtor'!D1177="","",'Sundry Debtor'!D1177)</f>
        <v/>
      </c>
      <c r="E1171" s="34" t="str">
        <f>IF('Sundry Debtor'!F1177="","",'Sundry Debtor'!F1177)</f>
        <v/>
      </c>
      <c r="F1171" s="98" t="str">
        <f>IF('Sundry Debtor'!I1177="","",IF('Sundry Debtor'!J1177="D",'Sundry Debtor'!I1177,""))</f>
        <v/>
      </c>
      <c r="G1171" s="98" t="str">
        <f>IF('Sundry Debtor'!I1177="","",IF('Sundry Debtor'!J1177="C",'Sundry Debtor'!I1177,""))</f>
        <v/>
      </c>
      <c r="H1171" s="34" t="str">
        <f t="shared" si="41"/>
        <v/>
      </c>
      <c r="I1171" s="34" t="str">
        <f t="shared" si="42"/>
        <v/>
      </c>
      <c r="J1171" s="34"/>
      <c r="K1171" s="29" t="str">
        <f>IF('Sundry Debtor'!K1177="","",CONCATENATE('Sundry Debtor'!K1177," ",'Sundry Debtor'!O1177))</f>
        <v/>
      </c>
    </row>
    <row r="1172" spans="1:11" x14ac:dyDescent="0.2">
      <c r="A1172" s="35" t="str">
        <f>IF('Sundry Debtor'!G1178="","",'Sundry Debtor'!G1178)</f>
        <v/>
      </c>
      <c r="B1172" s="35" t="str">
        <f>IF('Sundry Debtor'!C1178="","",IF('Sundry Debtor'!G1178&lt;70000,'Sundry Debtor'!C1178,""))</f>
        <v/>
      </c>
      <c r="C1172" s="34" t="str">
        <f>IF('Sundry Debtor'!C1178="","",IF('Sundry Debtor'!G1178&gt;69999,'Sundry Debtor'!C1178,""))</f>
        <v/>
      </c>
      <c r="D1172" s="34" t="str">
        <f>IF('Sundry Debtor'!D1178="","",'Sundry Debtor'!D1178)</f>
        <v/>
      </c>
      <c r="E1172" s="34" t="str">
        <f>IF('Sundry Debtor'!F1178="","",'Sundry Debtor'!F1178)</f>
        <v/>
      </c>
      <c r="F1172" s="98" t="str">
        <f>IF('Sundry Debtor'!I1178="","",IF('Sundry Debtor'!J1178="D",'Sundry Debtor'!I1178,""))</f>
        <v/>
      </c>
      <c r="G1172" s="98" t="str">
        <f>IF('Sundry Debtor'!I1178="","",IF('Sundry Debtor'!J1178="C",'Sundry Debtor'!I1178,""))</f>
        <v/>
      </c>
      <c r="H1172" s="34" t="str">
        <f t="shared" si="41"/>
        <v/>
      </c>
      <c r="I1172" s="34" t="str">
        <f t="shared" si="42"/>
        <v/>
      </c>
      <c r="J1172" s="34"/>
      <c r="K1172" s="29" t="str">
        <f>IF('Sundry Debtor'!K1178="","",CONCATENATE('Sundry Debtor'!K1178," ",'Sundry Debtor'!O1178))</f>
        <v/>
      </c>
    </row>
    <row r="1173" spans="1:11" x14ac:dyDescent="0.2">
      <c r="A1173" s="35" t="str">
        <f>IF('Sundry Debtor'!G1179="","",'Sundry Debtor'!G1179)</f>
        <v/>
      </c>
      <c r="B1173" s="35" t="str">
        <f>IF('Sundry Debtor'!C1179="","",IF('Sundry Debtor'!G1179&lt;70000,'Sundry Debtor'!C1179,""))</f>
        <v/>
      </c>
      <c r="C1173" s="34" t="str">
        <f>IF('Sundry Debtor'!C1179="","",IF('Sundry Debtor'!G1179&gt;69999,'Sundry Debtor'!C1179,""))</f>
        <v/>
      </c>
      <c r="D1173" s="34" t="str">
        <f>IF('Sundry Debtor'!D1179="","",'Sundry Debtor'!D1179)</f>
        <v/>
      </c>
      <c r="E1173" s="34" t="str">
        <f>IF('Sundry Debtor'!F1179="","",'Sundry Debtor'!F1179)</f>
        <v/>
      </c>
      <c r="F1173" s="98" t="str">
        <f>IF('Sundry Debtor'!I1179="","",IF('Sundry Debtor'!J1179="D",'Sundry Debtor'!I1179,""))</f>
        <v/>
      </c>
      <c r="G1173" s="98" t="str">
        <f>IF('Sundry Debtor'!I1179="","",IF('Sundry Debtor'!J1179="C",'Sundry Debtor'!I1179,""))</f>
        <v/>
      </c>
      <c r="H1173" s="34" t="str">
        <f t="shared" si="41"/>
        <v/>
      </c>
      <c r="I1173" s="34" t="str">
        <f t="shared" si="42"/>
        <v/>
      </c>
      <c r="J1173" s="34"/>
      <c r="K1173" s="29" t="str">
        <f>IF('Sundry Debtor'!K1179="","",CONCATENATE('Sundry Debtor'!K1179," ",'Sundry Debtor'!O1179))</f>
        <v/>
      </c>
    </row>
    <row r="1174" spans="1:11" x14ac:dyDescent="0.2">
      <c r="A1174" s="35" t="str">
        <f>IF('Sundry Debtor'!G1180="","",'Sundry Debtor'!G1180)</f>
        <v/>
      </c>
      <c r="B1174" s="35" t="str">
        <f>IF('Sundry Debtor'!C1180="","",IF('Sundry Debtor'!G1180&lt;70000,'Sundry Debtor'!C1180,""))</f>
        <v/>
      </c>
      <c r="C1174" s="34" t="str">
        <f>IF('Sundry Debtor'!C1180="","",IF('Sundry Debtor'!G1180&gt;69999,'Sundry Debtor'!C1180,""))</f>
        <v/>
      </c>
      <c r="D1174" s="34" t="str">
        <f>IF('Sundry Debtor'!D1180="","",'Sundry Debtor'!D1180)</f>
        <v/>
      </c>
      <c r="E1174" s="34" t="str">
        <f>IF('Sundry Debtor'!F1180="","",'Sundry Debtor'!F1180)</f>
        <v/>
      </c>
      <c r="F1174" s="98" t="str">
        <f>IF('Sundry Debtor'!I1180="","",IF('Sundry Debtor'!J1180="D",'Sundry Debtor'!I1180,""))</f>
        <v/>
      </c>
      <c r="G1174" s="98" t="str">
        <f>IF('Sundry Debtor'!I1180="","",IF('Sundry Debtor'!J1180="C",'Sundry Debtor'!I1180,""))</f>
        <v/>
      </c>
      <c r="H1174" s="34" t="str">
        <f t="shared" si="41"/>
        <v/>
      </c>
      <c r="I1174" s="34" t="str">
        <f t="shared" si="42"/>
        <v/>
      </c>
      <c r="J1174" s="34"/>
      <c r="K1174" s="29" t="str">
        <f>IF('Sundry Debtor'!K1180="","",CONCATENATE('Sundry Debtor'!K1180," ",'Sundry Debtor'!O1180))</f>
        <v/>
      </c>
    </row>
    <row r="1175" spans="1:11" x14ac:dyDescent="0.2">
      <c r="A1175" s="35" t="str">
        <f>IF('Sundry Debtor'!G1181="","",'Sundry Debtor'!G1181)</f>
        <v/>
      </c>
      <c r="B1175" s="35" t="str">
        <f>IF('Sundry Debtor'!C1181="","",IF('Sundry Debtor'!G1181&lt;70000,'Sundry Debtor'!C1181,""))</f>
        <v/>
      </c>
      <c r="C1175" s="34" t="str">
        <f>IF('Sundry Debtor'!C1181="","",IF('Sundry Debtor'!G1181&gt;69999,'Sundry Debtor'!C1181,""))</f>
        <v/>
      </c>
      <c r="D1175" s="34" t="str">
        <f>IF('Sundry Debtor'!D1181="","",'Sundry Debtor'!D1181)</f>
        <v/>
      </c>
      <c r="E1175" s="34" t="str">
        <f>IF('Sundry Debtor'!F1181="","",'Sundry Debtor'!F1181)</f>
        <v/>
      </c>
      <c r="F1175" s="98" t="str">
        <f>IF('Sundry Debtor'!I1181="","",IF('Sundry Debtor'!J1181="D",'Sundry Debtor'!I1181,""))</f>
        <v/>
      </c>
      <c r="G1175" s="98" t="str">
        <f>IF('Sundry Debtor'!I1181="","",IF('Sundry Debtor'!J1181="C",'Sundry Debtor'!I1181,""))</f>
        <v/>
      </c>
      <c r="H1175" s="34" t="str">
        <f t="shared" si="41"/>
        <v/>
      </c>
      <c r="I1175" s="34" t="str">
        <f t="shared" si="42"/>
        <v/>
      </c>
      <c r="J1175" s="34"/>
      <c r="K1175" s="29" t="str">
        <f>IF('Sundry Debtor'!K1181="","",CONCATENATE('Sundry Debtor'!K1181," ",'Sundry Debtor'!O1181))</f>
        <v/>
      </c>
    </row>
    <row r="1176" spans="1:11" x14ac:dyDescent="0.2">
      <c r="A1176" s="35" t="str">
        <f>IF('Sundry Debtor'!G1182="","",'Sundry Debtor'!G1182)</f>
        <v/>
      </c>
      <c r="B1176" s="35" t="str">
        <f>IF('Sundry Debtor'!C1182="","",IF('Sundry Debtor'!G1182&lt;70000,'Sundry Debtor'!C1182,""))</f>
        <v/>
      </c>
      <c r="C1176" s="34" t="str">
        <f>IF('Sundry Debtor'!C1182="","",IF('Sundry Debtor'!G1182&gt;69999,'Sundry Debtor'!C1182,""))</f>
        <v/>
      </c>
      <c r="D1176" s="34" t="str">
        <f>IF('Sundry Debtor'!D1182="","",'Sundry Debtor'!D1182)</f>
        <v/>
      </c>
      <c r="E1176" s="34" t="str">
        <f>IF('Sundry Debtor'!F1182="","",'Sundry Debtor'!F1182)</f>
        <v/>
      </c>
      <c r="F1176" s="98" t="str">
        <f>IF('Sundry Debtor'!I1182="","",IF('Sundry Debtor'!J1182="D",'Sundry Debtor'!I1182,""))</f>
        <v/>
      </c>
      <c r="G1176" s="98" t="str">
        <f>IF('Sundry Debtor'!I1182="","",IF('Sundry Debtor'!J1182="C",'Sundry Debtor'!I1182,""))</f>
        <v/>
      </c>
      <c r="H1176" s="34" t="str">
        <f t="shared" si="41"/>
        <v/>
      </c>
      <c r="I1176" s="34" t="str">
        <f t="shared" si="42"/>
        <v/>
      </c>
      <c r="J1176" s="34"/>
      <c r="K1176" s="29" t="str">
        <f>IF('Sundry Debtor'!K1182="","",CONCATENATE('Sundry Debtor'!K1182," ",'Sundry Debtor'!O1182))</f>
        <v/>
      </c>
    </row>
    <row r="1177" spans="1:11" x14ac:dyDescent="0.2">
      <c r="A1177" s="35" t="str">
        <f>IF('Sundry Debtor'!G1183="","",'Sundry Debtor'!G1183)</f>
        <v/>
      </c>
      <c r="B1177" s="35" t="str">
        <f>IF('Sundry Debtor'!C1183="","",IF('Sundry Debtor'!G1183&lt;70000,'Sundry Debtor'!C1183,""))</f>
        <v/>
      </c>
      <c r="C1177" s="34" t="str">
        <f>IF('Sundry Debtor'!C1183="","",IF('Sundry Debtor'!G1183&gt;69999,'Sundry Debtor'!C1183,""))</f>
        <v/>
      </c>
      <c r="D1177" s="34" t="str">
        <f>IF('Sundry Debtor'!D1183="","",'Sundry Debtor'!D1183)</f>
        <v/>
      </c>
      <c r="E1177" s="34" t="str">
        <f>IF('Sundry Debtor'!F1183="","",'Sundry Debtor'!F1183)</f>
        <v/>
      </c>
      <c r="F1177" s="98" t="str">
        <f>IF('Sundry Debtor'!I1183="","",IF('Sundry Debtor'!J1183="D",'Sundry Debtor'!I1183,""))</f>
        <v/>
      </c>
      <c r="G1177" s="98" t="str">
        <f>IF('Sundry Debtor'!I1183="","",IF('Sundry Debtor'!J1183="C",'Sundry Debtor'!I1183,""))</f>
        <v/>
      </c>
      <c r="H1177" s="34" t="str">
        <f t="shared" si="41"/>
        <v/>
      </c>
      <c r="I1177" s="34" t="str">
        <f t="shared" si="42"/>
        <v/>
      </c>
      <c r="J1177" s="34"/>
      <c r="K1177" s="29" t="str">
        <f>IF('Sundry Debtor'!K1183="","",CONCATENATE('Sundry Debtor'!K1183," ",'Sundry Debtor'!O1183))</f>
        <v/>
      </c>
    </row>
    <row r="1178" spans="1:11" x14ac:dyDescent="0.2">
      <c r="A1178" s="35" t="str">
        <f>IF('Sundry Debtor'!G1184="","",'Sundry Debtor'!G1184)</f>
        <v/>
      </c>
      <c r="B1178" s="35" t="str">
        <f>IF('Sundry Debtor'!C1184="","",IF('Sundry Debtor'!G1184&lt;70000,'Sundry Debtor'!C1184,""))</f>
        <v/>
      </c>
      <c r="C1178" s="34" t="str">
        <f>IF('Sundry Debtor'!C1184="","",IF('Sundry Debtor'!G1184&gt;69999,'Sundry Debtor'!C1184,""))</f>
        <v/>
      </c>
      <c r="D1178" s="34" t="str">
        <f>IF('Sundry Debtor'!D1184="","",'Sundry Debtor'!D1184)</f>
        <v/>
      </c>
      <c r="E1178" s="34" t="str">
        <f>IF('Sundry Debtor'!F1184="","",'Sundry Debtor'!F1184)</f>
        <v/>
      </c>
      <c r="F1178" s="98" t="str">
        <f>IF('Sundry Debtor'!I1184="","",IF('Sundry Debtor'!J1184="D",'Sundry Debtor'!I1184,""))</f>
        <v/>
      </c>
      <c r="G1178" s="98" t="str">
        <f>IF('Sundry Debtor'!I1184="","",IF('Sundry Debtor'!J1184="C",'Sundry Debtor'!I1184,""))</f>
        <v/>
      </c>
      <c r="H1178" s="34" t="str">
        <f t="shared" ref="H1178:H1241" si="43">IF(A1178="","",IF(OR(A1178=96030,A1178=96040),"AN",IF(A1178=80061,"VN",IF(LEFT(A1178,1)="7","AN",IF(LEFT(A1178,1)="8","AN","VN")))))</f>
        <v/>
      </c>
      <c r="I1178" s="34" t="str">
        <f t="shared" ref="I1178:I1241" si="44">IF(A1178="","",1000)</f>
        <v/>
      </c>
      <c r="J1178" s="34"/>
      <c r="K1178" s="29" t="str">
        <f>IF('Sundry Debtor'!K1184="","",CONCATENATE('Sundry Debtor'!K1184," ",'Sundry Debtor'!O1184))</f>
        <v/>
      </c>
    </row>
    <row r="1179" spans="1:11" x14ac:dyDescent="0.2">
      <c r="A1179" s="35" t="str">
        <f>IF('Sundry Debtor'!G1185="","",'Sundry Debtor'!G1185)</f>
        <v/>
      </c>
      <c r="B1179" s="35" t="str">
        <f>IF('Sundry Debtor'!C1185="","",IF('Sundry Debtor'!G1185&lt;70000,'Sundry Debtor'!C1185,""))</f>
        <v/>
      </c>
      <c r="C1179" s="34" t="str">
        <f>IF('Sundry Debtor'!C1185="","",IF('Sundry Debtor'!G1185&gt;69999,'Sundry Debtor'!C1185,""))</f>
        <v/>
      </c>
      <c r="D1179" s="34" t="str">
        <f>IF('Sundry Debtor'!D1185="","",'Sundry Debtor'!D1185)</f>
        <v/>
      </c>
      <c r="E1179" s="34" t="str">
        <f>IF('Sundry Debtor'!F1185="","",'Sundry Debtor'!F1185)</f>
        <v/>
      </c>
      <c r="F1179" s="98" t="str">
        <f>IF('Sundry Debtor'!I1185="","",IF('Sundry Debtor'!J1185="D",'Sundry Debtor'!I1185,""))</f>
        <v/>
      </c>
      <c r="G1179" s="98" t="str">
        <f>IF('Sundry Debtor'!I1185="","",IF('Sundry Debtor'!J1185="C",'Sundry Debtor'!I1185,""))</f>
        <v/>
      </c>
      <c r="H1179" s="34" t="str">
        <f t="shared" si="43"/>
        <v/>
      </c>
      <c r="I1179" s="34" t="str">
        <f t="shared" si="44"/>
        <v/>
      </c>
      <c r="J1179" s="34"/>
      <c r="K1179" s="29" t="str">
        <f>IF('Sundry Debtor'!K1185="","",CONCATENATE('Sundry Debtor'!K1185," ",'Sundry Debtor'!O1185))</f>
        <v/>
      </c>
    </row>
    <row r="1180" spans="1:11" x14ac:dyDescent="0.2">
      <c r="A1180" s="35" t="str">
        <f>IF('Sundry Debtor'!G1186="","",'Sundry Debtor'!G1186)</f>
        <v/>
      </c>
      <c r="B1180" s="35" t="str">
        <f>IF('Sundry Debtor'!C1186="","",IF('Sundry Debtor'!G1186&lt;70000,'Sundry Debtor'!C1186,""))</f>
        <v/>
      </c>
      <c r="C1180" s="34" t="str">
        <f>IF('Sundry Debtor'!C1186="","",IF('Sundry Debtor'!G1186&gt;69999,'Sundry Debtor'!C1186,""))</f>
        <v/>
      </c>
      <c r="D1180" s="34" t="str">
        <f>IF('Sundry Debtor'!D1186="","",'Sundry Debtor'!D1186)</f>
        <v/>
      </c>
      <c r="E1180" s="34" t="str">
        <f>IF('Sundry Debtor'!F1186="","",'Sundry Debtor'!F1186)</f>
        <v/>
      </c>
      <c r="F1180" s="98" t="str">
        <f>IF('Sundry Debtor'!I1186="","",IF('Sundry Debtor'!J1186="D",'Sundry Debtor'!I1186,""))</f>
        <v/>
      </c>
      <c r="G1180" s="98" t="str">
        <f>IF('Sundry Debtor'!I1186="","",IF('Sundry Debtor'!J1186="C",'Sundry Debtor'!I1186,""))</f>
        <v/>
      </c>
      <c r="H1180" s="34" t="str">
        <f t="shared" si="43"/>
        <v/>
      </c>
      <c r="I1180" s="34" t="str">
        <f t="shared" si="44"/>
        <v/>
      </c>
      <c r="J1180" s="34"/>
      <c r="K1180" s="29" t="str">
        <f>IF('Sundry Debtor'!K1186="","",CONCATENATE('Sundry Debtor'!K1186," ",'Sundry Debtor'!O1186))</f>
        <v/>
      </c>
    </row>
    <row r="1181" spans="1:11" x14ac:dyDescent="0.2">
      <c r="A1181" s="35" t="str">
        <f>IF('Sundry Debtor'!G1187="","",'Sundry Debtor'!G1187)</f>
        <v/>
      </c>
      <c r="B1181" s="35" t="str">
        <f>IF('Sundry Debtor'!C1187="","",IF('Sundry Debtor'!G1187&lt;70000,'Sundry Debtor'!C1187,""))</f>
        <v/>
      </c>
      <c r="C1181" s="34" t="str">
        <f>IF('Sundry Debtor'!C1187="","",IF('Sundry Debtor'!G1187&gt;69999,'Sundry Debtor'!C1187,""))</f>
        <v/>
      </c>
      <c r="D1181" s="34" t="str">
        <f>IF('Sundry Debtor'!D1187="","",'Sundry Debtor'!D1187)</f>
        <v/>
      </c>
      <c r="E1181" s="34" t="str">
        <f>IF('Sundry Debtor'!F1187="","",'Sundry Debtor'!F1187)</f>
        <v/>
      </c>
      <c r="F1181" s="98" t="str">
        <f>IF('Sundry Debtor'!I1187="","",IF('Sundry Debtor'!J1187="D",'Sundry Debtor'!I1187,""))</f>
        <v/>
      </c>
      <c r="G1181" s="98" t="str">
        <f>IF('Sundry Debtor'!I1187="","",IF('Sundry Debtor'!J1187="C",'Sundry Debtor'!I1187,""))</f>
        <v/>
      </c>
      <c r="H1181" s="34" t="str">
        <f t="shared" si="43"/>
        <v/>
      </c>
      <c r="I1181" s="34" t="str">
        <f t="shared" si="44"/>
        <v/>
      </c>
      <c r="J1181" s="34"/>
      <c r="K1181" s="29" t="str">
        <f>IF('Sundry Debtor'!K1187="","",CONCATENATE('Sundry Debtor'!K1187," ",'Sundry Debtor'!O1187))</f>
        <v/>
      </c>
    </row>
    <row r="1182" spans="1:11" x14ac:dyDescent="0.2">
      <c r="A1182" s="35" t="str">
        <f>IF('Sundry Debtor'!G1188="","",'Sundry Debtor'!G1188)</f>
        <v/>
      </c>
      <c r="B1182" s="35" t="str">
        <f>IF('Sundry Debtor'!C1188="","",IF('Sundry Debtor'!G1188&lt;70000,'Sundry Debtor'!C1188,""))</f>
        <v/>
      </c>
      <c r="C1182" s="34" t="str">
        <f>IF('Sundry Debtor'!C1188="","",IF('Sundry Debtor'!G1188&gt;69999,'Sundry Debtor'!C1188,""))</f>
        <v/>
      </c>
      <c r="D1182" s="34" t="str">
        <f>IF('Sundry Debtor'!D1188="","",'Sundry Debtor'!D1188)</f>
        <v/>
      </c>
      <c r="E1182" s="34" t="str">
        <f>IF('Sundry Debtor'!F1188="","",'Sundry Debtor'!F1188)</f>
        <v/>
      </c>
      <c r="F1182" s="98" t="str">
        <f>IF('Sundry Debtor'!I1188="","",IF('Sundry Debtor'!J1188="D",'Sundry Debtor'!I1188,""))</f>
        <v/>
      </c>
      <c r="G1182" s="98" t="str">
        <f>IF('Sundry Debtor'!I1188="","",IF('Sundry Debtor'!J1188="C",'Sundry Debtor'!I1188,""))</f>
        <v/>
      </c>
      <c r="H1182" s="34" t="str">
        <f t="shared" si="43"/>
        <v/>
      </c>
      <c r="I1182" s="34" t="str">
        <f t="shared" si="44"/>
        <v/>
      </c>
      <c r="J1182" s="34"/>
      <c r="K1182" s="29" t="str">
        <f>IF('Sundry Debtor'!K1188="","",CONCATENATE('Sundry Debtor'!K1188," ",'Sundry Debtor'!O1188))</f>
        <v/>
      </c>
    </row>
    <row r="1183" spans="1:11" x14ac:dyDescent="0.2">
      <c r="A1183" s="35" t="str">
        <f>IF('Sundry Debtor'!G1189="","",'Sundry Debtor'!G1189)</f>
        <v/>
      </c>
      <c r="B1183" s="35" t="str">
        <f>IF('Sundry Debtor'!C1189="","",IF('Sundry Debtor'!G1189&lt;70000,'Sundry Debtor'!C1189,""))</f>
        <v/>
      </c>
      <c r="C1183" s="34" t="str">
        <f>IF('Sundry Debtor'!C1189="","",IF('Sundry Debtor'!G1189&gt;69999,'Sundry Debtor'!C1189,""))</f>
        <v/>
      </c>
      <c r="D1183" s="34" t="str">
        <f>IF('Sundry Debtor'!D1189="","",'Sundry Debtor'!D1189)</f>
        <v/>
      </c>
      <c r="E1183" s="34" t="str">
        <f>IF('Sundry Debtor'!F1189="","",'Sundry Debtor'!F1189)</f>
        <v/>
      </c>
      <c r="F1183" s="98" t="str">
        <f>IF('Sundry Debtor'!I1189="","",IF('Sundry Debtor'!J1189="D",'Sundry Debtor'!I1189,""))</f>
        <v/>
      </c>
      <c r="G1183" s="98" t="str">
        <f>IF('Sundry Debtor'!I1189="","",IF('Sundry Debtor'!J1189="C",'Sundry Debtor'!I1189,""))</f>
        <v/>
      </c>
      <c r="H1183" s="34" t="str">
        <f t="shared" si="43"/>
        <v/>
      </c>
      <c r="I1183" s="34" t="str">
        <f t="shared" si="44"/>
        <v/>
      </c>
      <c r="J1183" s="34"/>
      <c r="K1183" s="29" t="str">
        <f>IF('Sundry Debtor'!K1189="","",CONCATENATE('Sundry Debtor'!K1189," ",'Sundry Debtor'!O1189))</f>
        <v/>
      </c>
    </row>
    <row r="1184" spans="1:11" x14ac:dyDescent="0.2">
      <c r="A1184" s="35" t="str">
        <f>IF('Sundry Debtor'!G1190="","",'Sundry Debtor'!G1190)</f>
        <v/>
      </c>
      <c r="B1184" s="35" t="str">
        <f>IF('Sundry Debtor'!C1190="","",IF('Sundry Debtor'!G1190&lt;70000,'Sundry Debtor'!C1190,""))</f>
        <v/>
      </c>
      <c r="C1184" s="34" t="str">
        <f>IF('Sundry Debtor'!C1190="","",IF('Sundry Debtor'!G1190&gt;69999,'Sundry Debtor'!C1190,""))</f>
        <v/>
      </c>
      <c r="D1184" s="34" t="str">
        <f>IF('Sundry Debtor'!D1190="","",'Sundry Debtor'!D1190)</f>
        <v/>
      </c>
      <c r="E1184" s="34" t="str">
        <f>IF('Sundry Debtor'!F1190="","",'Sundry Debtor'!F1190)</f>
        <v/>
      </c>
      <c r="F1184" s="98" t="str">
        <f>IF('Sundry Debtor'!I1190="","",IF('Sundry Debtor'!J1190="D",'Sundry Debtor'!I1190,""))</f>
        <v/>
      </c>
      <c r="G1184" s="98" t="str">
        <f>IF('Sundry Debtor'!I1190="","",IF('Sundry Debtor'!J1190="C",'Sundry Debtor'!I1190,""))</f>
        <v/>
      </c>
      <c r="H1184" s="34" t="str">
        <f t="shared" si="43"/>
        <v/>
      </c>
      <c r="I1184" s="34" t="str">
        <f t="shared" si="44"/>
        <v/>
      </c>
      <c r="J1184" s="34"/>
      <c r="K1184" s="29" t="str">
        <f>IF('Sundry Debtor'!K1190="","",CONCATENATE('Sundry Debtor'!K1190," ",'Sundry Debtor'!O1190))</f>
        <v/>
      </c>
    </row>
    <row r="1185" spans="1:11" x14ac:dyDescent="0.2">
      <c r="A1185" s="35" t="str">
        <f>IF('Sundry Debtor'!G1191="","",'Sundry Debtor'!G1191)</f>
        <v/>
      </c>
      <c r="B1185" s="35" t="str">
        <f>IF('Sundry Debtor'!C1191="","",IF('Sundry Debtor'!G1191&lt;70000,'Sundry Debtor'!C1191,""))</f>
        <v/>
      </c>
      <c r="C1185" s="34" t="str">
        <f>IF('Sundry Debtor'!C1191="","",IF('Sundry Debtor'!G1191&gt;69999,'Sundry Debtor'!C1191,""))</f>
        <v/>
      </c>
      <c r="D1185" s="34" t="str">
        <f>IF('Sundry Debtor'!D1191="","",'Sundry Debtor'!D1191)</f>
        <v/>
      </c>
      <c r="E1185" s="34" t="str">
        <f>IF('Sundry Debtor'!F1191="","",'Sundry Debtor'!F1191)</f>
        <v/>
      </c>
      <c r="F1185" s="98" t="str">
        <f>IF('Sundry Debtor'!I1191="","",IF('Sundry Debtor'!J1191="D",'Sundry Debtor'!I1191,""))</f>
        <v/>
      </c>
      <c r="G1185" s="98" t="str">
        <f>IF('Sundry Debtor'!I1191="","",IF('Sundry Debtor'!J1191="C",'Sundry Debtor'!I1191,""))</f>
        <v/>
      </c>
      <c r="H1185" s="34" t="str">
        <f t="shared" si="43"/>
        <v/>
      </c>
      <c r="I1185" s="34" t="str">
        <f t="shared" si="44"/>
        <v/>
      </c>
      <c r="J1185" s="34"/>
      <c r="K1185" s="29" t="str">
        <f>IF('Sundry Debtor'!K1191="","",CONCATENATE('Sundry Debtor'!K1191," ",'Sundry Debtor'!O1191))</f>
        <v/>
      </c>
    </row>
    <row r="1186" spans="1:11" x14ac:dyDescent="0.2">
      <c r="A1186" s="35" t="str">
        <f>IF('Sundry Debtor'!G1192="","",'Sundry Debtor'!G1192)</f>
        <v/>
      </c>
      <c r="B1186" s="35" t="str">
        <f>IF('Sundry Debtor'!C1192="","",IF('Sundry Debtor'!G1192&lt;70000,'Sundry Debtor'!C1192,""))</f>
        <v/>
      </c>
      <c r="C1186" s="34" t="str">
        <f>IF('Sundry Debtor'!C1192="","",IF('Sundry Debtor'!G1192&gt;69999,'Sundry Debtor'!C1192,""))</f>
        <v/>
      </c>
      <c r="D1186" s="34" t="str">
        <f>IF('Sundry Debtor'!D1192="","",'Sundry Debtor'!D1192)</f>
        <v/>
      </c>
      <c r="E1186" s="34" t="str">
        <f>IF('Sundry Debtor'!F1192="","",'Sundry Debtor'!F1192)</f>
        <v/>
      </c>
      <c r="F1186" s="98" t="str">
        <f>IF('Sundry Debtor'!I1192="","",IF('Sundry Debtor'!J1192="D",'Sundry Debtor'!I1192,""))</f>
        <v/>
      </c>
      <c r="G1186" s="98" t="str">
        <f>IF('Sundry Debtor'!I1192="","",IF('Sundry Debtor'!J1192="C",'Sundry Debtor'!I1192,""))</f>
        <v/>
      </c>
      <c r="H1186" s="34" t="str">
        <f t="shared" si="43"/>
        <v/>
      </c>
      <c r="I1186" s="34" t="str">
        <f t="shared" si="44"/>
        <v/>
      </c>
      <c r="J1186" s="34"/>
      <c r="K1186" s="29" t="str">
        <f>IF('Sundry Debtor'!K1192="","",CONCATENATE('Sundry Debtor'!K1192," ",'Sundry Debtor'!O1192))</f>
        <v/>
      </c>
    </row>
    <row r="1187" spans="1:11" x14ac:dyDescent="0.2">
      <c r="A1187" s="35" t="str">
        <f>IF('Sundry Debtor'!G1193="","",'Sundry Debtor'!G1193)</f>
        <v/>
      </c>
      <c r="B1187" s="35" t="str">
        <f>IF('Sundry Debtor'!C1193="","",IF('Sundry Debtor'!G1193&lt;70000,'Sundry Debtor'!C1193,""))</f>
        <v/>
      </c>
      <c r="C1187" s="34" t="str">
        <f>IF('Sundry Debtor'!C1193="","",IF('Sundry Debtor'!G1193&gt;69999,'Sundry Debtor'!C1193,""))</f>
        <v/>
      </c>
      <c r="D1187" s="34" t="str">
        <f>IF('Sundry Debtor'!D1193="","",'Sundry Debtor'!D1193)</f>
        <v/>
      </c>
      <c r="E1187" s="34" t="str">
        <f>IF('Sundry Debtor'!F1193="","",'Sundry Debtor'!F1193)</f>
        <v/>
      </c>
      <c r="F1187" s="98" t="str">
        <f>IF('Sundry Debtor'!I1193="","",IF('Sundry Debtor'!J1193="D",'Sundry Debtor'!I1193,""))</f>
        <v/>
      </c>
      <c r="G1187" s="98" t="str">
        <f>IF('Sundry Debtor'!I1193="","",IF('Sundry Debtor'!J1193="C",'Sundry Debtor'!I1193,""))</f>
        <v/>
      </c>
      <c r="H1187" s="34" t="str">
        <f t="shared" si="43"/>
        <v/>
      </c>
      <c r="I1187" s="34" t="str">
        <f t="shared" si="44"/>
        <v/>
      </c>
      <c r="J1187" s="34"/>
      <c r="K1187" s="29" t="str">
        <f>IF('Sundry Debtor'!K1193="","",CONCATENATE('Sundry Debtor'!K1193," ",'Sundry Debtor'!O1193))</f>
        <v/>
      </c>
    </row>
    <row r="1188" spans="1:11" x14ac:dyDescent="0.2">
      <c r="A1188" s="35" t="str">
        <f>IF('Sundry Debtor'!G1194="","",'Sundry Debtor'!G1194)</f>
        <v/>
      </c>
      <c r="B1188" s="35" t="str">
        <f>IF('Sundry Debtor'!C1194="","",IF('Sundry Debtor'!G1194&lt;70000,'Sundry Debtor'!C1194,""))</f>
        <v/>
      </c>
      <c r="C1188" s="34" t="str">
        <f>IF('Sundry Debtor'!C1194="","",IF('Sundry Debtor'!G1194&gt;69999,'Sundry Debtor'!C1194,""))</f>
        <v/>
      </c>
      <c r="D1188" s="34" t="str">
        <f>IF('Sundry Debtor'!D1194="","",'Sundry Debtor'!D1194)</f>
        <v/>
      </c>
      <c r="E1188" s="34" t="str">
        <f>IF('Sundry Debtor'!F1194="","",'Sundry Debtor'!F1194)</f>
        <v/>
      </c>
      <c r="F1188" s="98" t="str">
        <f>IF('Sundry Debtor'!I1194="","",IF('Sundry Debtor'!J1194="D",'Sundry Debtor'!I1194,""))</f>
        <v/>
      </c>
      <c r="G1188" s="98" t="str">
        <f>IF('Sundry Debtor'!I1194="","",IF('Sundry Debtor'!J1194="C",'Sundry Debtor'!I1194,""))</f>
        <v/>
      </c>
      <c r="H1188" s="34" t="str">
        <f t="shared" si="43"/>
        <v/>
      </c>
      <c r="I1188" s="34" t="str">
        <f t="shared" si="44"/>
        <v/>
      </c>
      <c r="J1188" s="34"/>
      <c r="K1188" s="29" t="str">
        <f>IF('Sundry Debtor'!K1194="","",CONCATENATE('Sundry Debtor'!K1194," ",'Sundry Debtor'!O1194))</f>
        <v/>
      </c>
    </row>
    <row r="1189" spans="1:11" x14ac:dyDescent="0.2">
      <c r="A1189" s="35" t="str">
        <f>IF('Sundry Debtor'!G1195="","",'Sundry Debtor'!G1195)</f>
        <v/>
      </c>
      <c r="B1189" s="35" t="str">
        <f>IF('Sundry Debtor'!C1195="","",IF('Sundry Debtor'!G1195&lt;70000,'Sundry Debtor'!C1195,""))</f>
        <v/>
      </c>
      <c r="C1189" s="34" t="str">
        <f>IF('Sundry Debtor'!C1195="","",IF('Sundry Debtor'!G1195&gt;69999,'Sundry Debtor'!C1195,""))</f>
        <v/>
      </c>
      <c r="D1189" s="34" t="str">
        <f>IF('Sundry Debtor'!D1195="","",'Sundry Debtor'!D1195)</f>
        <v/>
      </c>
      <c r="E1189" s="34" t="str">
        <f>IF('Sundry Debtor'!F1195="","",'Sundry Debtor'!F1195)</f>
        <v/>
      </c>
      <c r="F1189" s="98" t="str">
        <f>IF('Sundry Debtor'!I1195="","",IF('Sundry Debtor'!J1195="D",'Sundry Debtor'!I1195,""))</f>
        <v/>
      </c>
      <c r="G1189" s="98" t="str">
        <f>IF('Sundry Debtor'!I1195="","",IF('Sundry Debtor'!J1195="C",'Sundry Debtor'!I1195,""))</f>
        <v/>
      </c>
      <c r="H1189" s="34" t="str">
        <f t="shared" si="43"/>
        <v/>
      </c>
      <c r="I1189" s="34" t="str">
        <f t="shared" si="44"/>
        <v/>
      </c>
      <c r="J1189" s="34"/>
      <c r="K1189" s="29" t="str">
        <f>IF('Sundry Debtor'!K1195="","",CONCATENATE('Sundry Debtor'!K1195," ",'Sundry Debtor'!O1195))</f>
        <v/>
      </c>
    </row>
    <row r="1190" spans="1:11" x14ac:dyDescent="0.2">
      <c r="A1190" s="35" t="str">
        <f>IF('Sundry Debtor'!G1196="","",'Sundry Debtor'!G1196)</f>
        <v/>
      </c>
      <c r="B1190" s="35" t="str">
        <f>IF('Sundry Debtor'!C1196="","",IF('Sundry Debtor'!G1196&lt;70000,'Sundry Debtor'!C1196,""))</f>
        <v/>
      </c>
      <c r="C1190" s="34" t="str">
        <f>IF('Sundry Debtor'!C1196="","",IF('Sundry Debtor'!G1196&gt;69999,'Sundry Debtor'!C1196,""))</f>
        <v/>
      </c>
      <c r="D1190" s="34" t="str">
        <f>IF('Sundry Debtor'!D1196="","",'Sundry Debtor'!D1196)</f>
        <v/>
      </c>
      <c r="E1190" s="34" t="str">
        <f>IF('Sundry Debtor'!F1196="","",'Sundry Debtor'!F1196)</f>
        <v/>
      </c>
      <c r="F1190" s="98" t="str">
        <f>IF('Sundry Debtor'!I1196="","",IF('Sundry Debtor'!J1196="D",'Sundry Debtor'!I1196,""))</f>
        <v/>
      </c>
      <c r="G1190" s="98" t="str">
        <f>IF('Sundry Debtor'!I1196="","",IF('Sundry Debtor'!J1196="C",'Sundry Debtor'!I1196,""))</f>
        <v/>
      </c>
      <c r="H1190" s="34" t="str">
        <f t="shared" si="43"/>
        <v/>
      </c>
      <c r="I1190" s="34" t="str">
        <f t="shared" si="44"/>
        <v/>
      </c>
      <c r="J1190" s="34"/>
      <c r="K1190" s="29" t="str">
        <f>IF('Sundry Debtor'!K1196="","",CONCATENATE('Sundry Debtor'!K1196," ",'Sundry Debtor'!O1196))</f>
        <v/>
      </c>
    </row>
    <row r="1191" spans="1:11" x14ac:dyDescent="0.2">
      <c r="A1191" s="35" t="str">
        <f>IF('Sundry Debtor'!G1197="","",'Sundry Debtor'!G1197)</f>
        <v/>
      </c>
      <c r="B1191" s="35" t="str">
        <f>IF('Sundry Debtor'!C1197="","",IF('Sundry Debtor'!G1197&lt;70000,'Sundry Debtor'!C1197,""))</f>
        <v/>
      </c>
      <c r="C1191" s="34" t="str">
        <f>IF('Sundry Debtor'!C1197="","",IF('Sundry Debtor'!G1197&gt;69999,'Sundry Debtor'!C1197,""))</f>
        <v/>
      </c>
      <c r="D1191" s="34" t="str">
        <f>IF('Sundry Debtor'!D1197="","",'Sundry Debtor'!D1197)</f>
        <v/>
      </c>
      <c r="E1191" s="34" t="str">
        <f>IF('Sundry Debtor'!F1197="","",'Sundry Debtor'!F1197)</f>
        <v/>
      </c>
      <c r="F1191" s="98" t="str">
        <f>IF('Sundry Debtor'!I1197="","",IF('Sundry Debtor'!J1197="D",'Sundry Debtor'!I1197,""))</f>
        <v/>
      </c>
      <c r="G1191" s="98" t="str">
        <f>IF('Sundry Debtor'!I1197="","",IF('Sundry Debtor'!J1197="C",'Sundry Debtor'!I1197,""))</f>
        <v/>
      </c>
      <c r="H1191" s="34" t="str">
        <f t="shared" si="43"/>
        <v/>
      </c>
      <c r="I1191" s="34" t="str">
        <f t="shared" si="44"/>
        <v/>
      </c>
      <c r="J1191" s="34"/>
      <c r="K1191" s="29" t="str">
        <f>IF('Sundry Debtor'!K1197="","",CONCATENATE('Sundry Debtor'!K1197," ",'Sundry Debtor'!O1197))</f>
        <v/>
      </c>
    </row>
    <row r="1192" spans="1:11" x14ac:dyDescent="0.2">
      <c r="A1192" s="35" t="str">
        <f>IF('Sundry Debtor'!G1198="","",'Sundry Debtor'!G1198)</f>
        <v/>
      </c>
      <c r="B1192" s="35" t="str">
        <f>IF('Sundry Debtor'!C1198="","",IF('Sundry Debtor'!G1198&lt;70000,'Sundry Debtor'!C1198,""))</f>
        <v/>
      </c>
      <c r="C1192" s="34" t="str">
        <f>IF('Sundry Debtor'!C1198="","",IF('Sundry Debtor'!G1198&gt;69999,'Sundry Debtor'!C1198,""))</f>
        <v/>
      </c>
      <c r="D1192" s="34" t="str">
        <f>IF('Sundry Debtor'!D1198="","",'Sundry Debtor'!D1198)</f>
        <v/>
      </c>
      <c r="E1192" s="34" t="str">
        <f>IF('Sundry Debtor'!F1198="","",'Sundry Debtor'!F1198)</f>
        <v/>
      </c>
      <c r="F1192" s="98" t="str">
        <f>IF('Sundry Debtor'!I1198="","",IF('Sundry Debtor'!J1198="D",'Sundry Debtor'!I1198,""))</f>
        <v/>
      </c>
      <c r="G1192" s="98" t="str">
        <f>IF('Sundry Debtor'!I1198="","",IF('Sundry Debtor'!J1198="C",'Sundry Debtor'!I1198,""))</f>
        <v/>
      </c>
      <c r="H1192" s="34" t="str">
        <f t="shared" si="43"/>
        <v/>
      </c>
      <c r="I1192" s="34" t="str">
        <f t="shared" si="44"/>
        <v/>
      </c>
      <c r="J1192" s="34"/>
      <c r="K1192" s="29" t="str">
        <f>IF('Sundry Debtor'!K1198="","",CONCATENATE('Sundry Debtor'!K1198," ",'Sundry Debtor'!O1198))</f>
        <v/>
      </c>
    </row>
    <row r="1193" spans="1:11" x14ac:dyDescent="0.2">
      <c r="A1193" s="35" t="str">
        <f>IF('Sundry Debtor'!G1199="","",'Sundry Debtor'!G1199)</f>
        <v/>
      </c>
      <c r="B1193" s="35" t="str">
        <f>IF('Sundry Debtor'!C1199="","",IF('Sundry Debtor'!G1199&lt;70000,'Sundry Debtor'!C1199,""))</f>
        <v/>
      </c>
      <c r="C1193" s="34" t="str">
        <f>IF('Sundry Debtor'!C1199="","",IF('Sundry Debtor'!G1199&gt;69999,'Sundry Debtor'!C1199,""))</f>
        <v/>
      </c>
      <c r="D1193" s="34" t="str">
        <f>IF('Sundry Debtor'!D1199="","",'Sundry Debtor'!D1199)</f>
        <v/>
      </c>
      <c r="E1193" s="34" t="str">
        <f>IF('Sundry Debtor'!F1199="","",'Sundry Debtor'!F1199)</f>
        <v/>
      </c>
      <c r="F1193" s="98" t="str">
        <f>IF('Sundry Debtor'!I1199="","",IF('Sundry Debtor'!J1199="D",'Sundry Debtor'!I1199,""))</f>
        <v/>
      </c>
      <c r="G1193" s="98" t="str">
        <f>IF('Sundry Debtor'!I1199="","",IF('Sundry Debtor'!J1199="C",'Sundry Debtor'!I1199,""))</f>
        <v/>
      </c>
      <c r="H1193" s="34" t="str">
        <f t="shared" si="43"/>
        <v/>
      </c>
      <c r="I1193" s="34" t="str">
        <f t="shared" si="44"/>
        <v/>
      </c>
      <c r="J1193" s="34"/>
      <c r="K1193" s="29" t="str">
        <f>IF('Sundry Debtor'!K1199="","",CONCATENATE('Sundry Debtor'!K1199," ",'Sundry Debtor'!O1199))</f>
        <v/>
      </c>
    </row>
    <row r="1194" spans="1:11" x14ac:dyDescent="0.2">
      <c r="A1194" s="35" t="str">
        <f>IF('Sundry Debtor'!G1200="","",'Sundry Debtor'!G1200)</f>
        <v/>
      </c>
      <c r="B1194" s="35" t="str">
        <f>IF('Sundry Debtor'!C1200="","",IF('Sundry Debtor'!G1200&lt;70000,'Sundry Debtor'!C1200,""))</f>
        <v/>
      </c>
      <c r="C1194" s="34" t="str">
        <f>IF('Sundry Debtor'!C1200="","",IF('Sundry Debtor'!G1200&gt;69999,'Sundry Debtor'!C1200,""))</f>
        <v/>
      </c>
      <c r="D1194" s="34" t="str">
        <f>IF('Sundry Debtor'!D1200="","",'Sundry Debtor'!D1200)</f>
        <v/>
      </c>
      <c r="E1194" s="34" t="str">
        <f>IF('Sundry Debtor'!F1200="","",'Sundry Debtor'!F1200)</f>
        <v/>
      </c>
      <c r="F1194" s="98" t="str">
        <f>IF('Sundry Debtor'!I1200="","",IF('Sundry Debtor'!J1200="D",'Sundry Debtor'!I1200,""))</f>
        <v/>
      </c>
      <c r="G1194" s="98" t="str">
        <f>IF('Sundry Debtor'!I1200="","",IF('Sundry Debtor'!J1200="C",'Sundry Debtor'!I1200,""))</f>
        <v/>
      </c>
      <c r="H1194" s="34" t="str">
        <f t="shared" si="43"/>
        <v/>
      </c>
      <c r="I1194" s="34" t="str">
        <f t="shared" si="44"/>
        <v/>
      </c>
      <c r="J1194" s="34"/>
      <c r="K1194" s="29" t="str">
        <f>IF('Sundry Debtor'!K1200="","",CONCATENATE('Sundry Debtor'!K1200," ",'Sundry Debtor'!O1200))</f>
        <v/>
      </c>
    </row>
    <row r="1195" spans="1:11" x14ac:dyDescent="0.2">
      <c r="A1195" s="35" t="str">
        <f>IF('Sundry Debtor'!G1201="","",'Sundry Debtor'!G1201)</f>
        <v/>
      </c>
      <c r="B1195" s="35" t="str">
        <f>IF('Sundry Debtor'!C1201="","",IF('Sundry Debtor'!G1201&lt;70000,'Sundry Debtor'!C1201,""))</f>
        <v/>
      </c>
      <c r="C1195" s="34" t="str">
        <f>IF('Sundry Debtor'!C1201="","",IF('Sundry Debtor'!G1201&gt;69999,'Sundry Debtor'!C1201,""))</f>
        <v/>
      </c>
      <c r="D1195" s="34" t="str">
        <f>IF('Sundry Debtor'!D1201="","",'Sundry Debtor'!D1201)</f>
        <v/>
      </c>
      <c r="E1195" s="34" t="str">
        <f>IF('Sundry Debtor'!F1201="","",'Sundry Debtor'!F1201)</f>
        <v/>
      </c>
      <c r="F1195" s="98" t="str">
        <f>IF('Sundry Debtor'!I1201="","",IF('Sundry Debtor'!J1201="D",'Sundry Debtor'!I1201,""))</f>
        <v/>
      </c>
      <c r="G1195" s="98" t="str">
        <f>IF('Sundry Debtor'!I1201="","",IF('Sundry Debtor'!J1201="C",'Sundry Debtor'!I1201,""))</f>
        <v/>
      </c>
      <c r="H1195" s="34" t="str">
        <f t="shared" si="43"/>
        <v/>
      </c>
      <c r="I1195" s="34" t="str">
        <f t="shared" si="44"/>
        <v/>
      </c>
      <c r="J1195" s="34"/>
      <c r="K1195" s="29" t="str">
        <f>IF('Sundry Debtor'!K1201="","",CONCATENATE('Sundry Debtor'!K1201," ",'Sundry Debtor'!O1201))</f>
        <v/>
      </c>
    </row>
    <row r="1196" spans="1:11" x14ac:dyDescent="0.2">
      <c r="A1196" s="35" t="str">
        <f>IF('Sundry Debtor'!G1202="","",'Sundry Debtor'!G1202)</f>
        <v/>
      </c>
      <c r="B1196" s="35" t="str">
        <f>IF('Sundry Debtor'!C1202="","",IF('Sundry Debtor'!G1202&lt;70000,'Sundry Debtor'!C1202,""))</f>
        <v/>
      </c>
      <c r="C1196" s="34" t="str">
        <f>IF('Sundry Debtor'!C1202="","",IF('Sundry Debtor'!G1202&gt;69999,'Sundry Debtor'!C1202,""))</f>
        <v/>
      </c>
      <c r="D1196" s="34" t="str">
        <f>IF('Sundry Debtor'!D1202="","",'Sundry Debtor'!D1202)</f>
        <v/>
      </c>
      <c r="E1196" s="34" t="str">
        <f>IF('Sundry Debtor'!F1202="","",'Sundry Debtor'!F1202)</f>
        <v/>
      </c>
      <c r="F1196" s="98" t="str">
        <f>IF('Sundry Debtor'!I1202="","",IF('Sundry Debtor'!J1202="D",'Sundry Debtor'!I1202,""))</f>
        <v/>
      </c>
      <c r="G1196" s="98" t="str">
        <f>IF('Sundry Debtor'!I1202="","",IF('Sundry Debtor'!J1202="C",'Sundry Debtor'!I1202,""))</f>
        <v/>
      </c>
      <c r="H1196" s="34" t="str">
        <f t="shared" si="43"/>
        <v/>
      </c>
      <c r="I1196" s="34" t="str">
        <f t="shared" si="44"/>
        <v/>
      </c>
      <c r="J1196" s="34"/>
      <c r="K1196" s="29" t="str">
        <f>IF('Sundry Debtor'!K1202="","",CONCATENATE('Sundry Debtor'!K1202," ",'Sundry Debtor'!O1202))</f>
        <v/>
      </c>
    </row>
    <row r="1197" spans="1:11" x14ac:dyDescent="0.2">
      <c r="A1197" s="35" t="str">
        <f>IF('Sundry Debtor'!G1203="","",'Sundry Debtor'!G1203)</f>
        <v/>
      </c>
      <c r="B1197" s="35" t="str">
        <f>IF('Sundry Debtor'!C1203="","",IF('Sundry Debtor'!G1203&lt;70000,'Sundry Debtor'!C1203,""))</f>
        <v/>
      </c>
      <c r="C1197" s="34" t="str">
        <f>IF('Sundry Debtor'!C1203="","",IF('Sundry Debtor'!G1203&gt;69999,'Sundry Debtor'!C1203,""))</f>
        <v/>
      </c>
      <c r="D1197" s="34" t="str">
        <f>IF('Sundry Debtor'!D1203="","",'Sundry Debtor'!D1203)</f>
        <v/>
      </c>
      <c r="E1197" s="34" t="str">
        <f>IF('Sundry Debtor'!F1203="","",'Sundry Debtor'!F1203)</f>
        <v/>
      </c>
      <c r="F1197" s="98" t="str">
        <f>IF('Sundry Debtor'!I1203="","",IF('Sundry Debtor'!J1203="D",'Sundry Debtor'!I1203,""))</f>
        <v/>
      </c>
      <c r="G1197" s="98" t="str">
        <f>IF('Sundry Debtor'!I1203="","",IF('Sundry Debtor'!J1203="C",'Sundry Debtor'!I1203,""))</f>
        <v/>
      </c>
      <c r="H1197" s="34" t="str">
        <f t="shared" si="43"/>
        <v/>
      </c>
      <c r="I1197" s="34" t="str">
        <f t="shared" si="44"/>
        <v/>
      </c>
      <c r="J1197" s="34"/>
      <c r="K1197" s="29" t="str">
        <f>IF('Sundry Debtor'!K1203="","",CONCATENATE('Sundry Debtor'!K1203," ",'Sundry Debtor'!O1203))</f>
        <v/>
      </c>
    </row>
    <row r="1198" spans="1:11" x14ac:dyDescent="0.2">
      <c r="A1198" s="35" t="str">
        <f>IF('Sundry Debtor'!G1204="","",'Sundry Debtor'!G1204)</f>
        <v/>
      </c>
      <c r="B1198" s="35" t="str">
        <f>IF('Sundry Debtor'!C1204="","",IF('Sundry Debtor'!G1204&lt;70000,'Sundry Debtor'!C1204,""))</f>
        <v/>
      </c>
      <c r="C1198" s="34" t="str">
        <f>IF('Sundry Debtor'!C1204="","",IF('Sundry Debtor'!G1204&gt;69999,'Sundry Debtor'!C1204,""))</f>
        <v/>
      </c>
      <c r="D1198" s="34" t="str">
        <f>IF('Sundry Debtor'!D1204="","",'Sundry Debtor'!D1204)</f>
        <v/>
      </c>
      <c r="E1198" s="34" t="str">
        <f>IF('Sundry Debtor'!F1204="","",'Sundry Debtor'!F1204)</f>
        <v/>
      </c>
      <c r="F1198" s="98" t="str">
        <f>IF('Sundry Debtor'!I1204="","",IF('Sundry Debtor'!J1204="D",'Sundry Debtor'!I1204,""))</f>
        <v/>
      </c>
      <c r="G1198" s="98" t="str">
        <f>IF('Sundry Debtor'!I1204="","",IF('Sundry Debtor'!J1204="C",'Sundry Debtor'!I1204,""))</f>
        <v/>
      </c>
      <c r="H1198" s="34" t="str">
        <f t="shared" si="43"/>
        <v/>
      </c>
      <c r="I1198" s="34" t="str">
        <f t="shared" si="44"/>
        <v/>
      </c>
      <c r="J1198" s="34"/>
      <c r="K1198" s="29" t="str">
        <f>IF('Sundry Debtor'!K1204="","",CONCATENATE('Sundry Debtor'!K1204," ",'Sundry Debtor'!O1204))</f>
        <v/>
      </c>
    </row>
    <row r="1199" spans="1:11" x14ac:dyDescent="0.2">
      <c r="A1199" s="35" t="str">
        <f>IF('Sundry Debtor'!G1205="","",'Sundry Debtor'!G1205)</f>
        <v/>
      </c>
      <c r="B1199" s="35" t="str">
        <f>IF('Sundry Debtor'!C1205="","",IF('Sundry Debtor'!G1205&lt;70000,'Sundry Debtor'!C1205,""))</f>
        <v/>
      </c>
      <c r="C1199" s="34" t="str">
        <f>IF('Sundry Debtor'!C1205="","",IF('Sundry Debtor'!G1205&gt;69999,'Sundry Debtor'!C1205,""))</f>
        <v/>
      </c>
      <c r="D1199" s="34" t="str">
        <f>IF('Sundry Debtor'!D1205="","",'Sundry Debtor'!D1205)</f>
        <v/>
      </c>
      <c r="E1199" s="34" t="str">
        <f>IF('Sundry Debtor'!F1205="","",'Sundry Debtor'!F1205)</f>
        <v/>
      </c>
      <c r="F1199" s="98" t="str">
        <f>IF('Sundry Debtor'!I1205="","",IF('Sundry Debtor'!J1205="D",'Sundry Debtor'!I1205,""))</f>
        <v/>
      </c>
      <c r="G1199" s="98" t="str">
        <f>IF('Sundry Debtor'!I1205="","",IF('Sundry Debtor'!J1205="C",'Sundry Debtor'!I1205,""))</f>
        <v/>
      </c>
      <c r="H1199" s="34" t="str">
        <f t="shared" si="43"/>
        <v/>
      </c>
      <c r="I1199" s="34" t="str">
        <f t="shared" si="44"/>
        <v/>
      </c>
      <c r="J1199" s="34"/>
      <c r="K1199" s="29" t="str">
        <f>IF('Sundry Debtor'!K1205="","",CONCATENATE('Sundry Debtor'!K1205," ",'Sundry Debtor'!O1205))</f>
        <v/>
      </c>
    </row>
    <row r="1200" spans="1:11" x14ac:dyDescent="0.2">
      <c r="A1200" s="35" t="str">
        <f>IF('Sundry Debtor'!G1206="","",'Sundry Debtor'!G1206)</f>
        <v/>
      </c>
      <c r="B1200" s="35" t="str">
        <f>IF('Sundry Debtor'!C1206="","",IF('Sundry Debtor'!G1206&lt;70000,'Sundry Debtor'!C1206,""))</f>
        <v/>
      </c>
      <c r="C1200" s="34" t="str">
        <f>IF('Sundry Debtor'!C1206="","",IF('Sundry Debtor'!G1206&gt;69999,'Sundry Debtor'!C1206,""))</f>
        <v/>
      </c>
      <c r="D1200" s="34" t="str">
        <f>IF('Sundry Debtor'!D1206="","",'Sundry Debtor'!D1206)</f>
        <v/>
      </c>
      <c r="E1200" s="34" t="str">
        <f>IF('Sundry Debtor'!F1206="","",'Sundry Debtor'!F1206)</f>
        <v/>
      </c>
      <c r="F1200" s="98" t="str">
        <f>IF('Sundry Debtor'!I1206="","",IF('Sundry Debtor'!J1206="D",'Sundry Debtor'!I1206,""))</f>
        <v/>
      </c>
      <c r="G1200" s="98" t="str">
        <f>IF('Sundry Debtor'!I1206="","",IF('Sundry Debtor'!J1206="C",'Sundry Debtor'!I1206,""))</f>
        <v/>
      </c>
      <c r="H1200" s="34" t="str">
        <f t="shared" si="43"/>
        <v/>
      </c>
      <c r="I1200" s="34" t="str">
        <f t="shared" si="44"/>
        <v/>
      </c>
      <c r="J1200" s="34"/>
      <c r="K1200" s="29" t="str">
        <f>IF('Sundry Debtor'!K1206="","",CONCATENATE('Sundry Debtor'!K1206," ",'Sundry Debtor'!O1206))</f>
        <v/>
      </c>
    </row>
    <row r="1201" spans="1:11" x14ac:dyDescent="0.2">
      <c r="A1201" s="35" t="str">
        <f>IF('Sundry Debtor'!G1207="","",'Sundry Debtor'!G1207)</f>
        <v/>
      </c>
      <c r="B1201" s="35" t="str">
        <f>IF('Sundry Debtor'!C1207="","",IF('Sundry Debtor'!G1207&lt;70000,'Sundry Debtor'!C1207,""))</f>
        <v/>
      </c>
      <c r="C1201" s="34" t="str">
        <f>IF('Sundry Debtor'!C1207="","",IF('Sundry Debtor'!G1207&gt;69999,'Sundry Debtor'!C1207,""))</f>
        <v/>
      </c>
      <c r="D1201" s="34" t="str">
        <f>IF('Sundry Debtor'!D1207="","",'Sundry Debtor'!D1207)</f>
        <v/>
      </c>
      <c r="E1201" s="34" t="str">
        <f>IF('Sundry Debtor'!F1207="","",'Sundry Debtor'!F1207)</f>
        <v/>
      </c>
      <c r="F1201" s="98" t="str">
        <f>IF('Sundry Debtor'!I1207="","",IF('Sundry Debtor'!J1207="D",'Sundry Debtor'!I1207,""))</f>
        <v/>
      </c>
      <c r="G1201" s="98" t="str">
        <f>IF('Sundry Debtor'!I1207="","",IF('Sundry Debtor'!J1207="C",'Sundry Debtor'!I1207,""))</f>
        <v/>
      </c>
      <c r="H1201" s="34" t="str">
        <f t="shared" si="43"/>
        <v/>
      </c>
      <c r="I1201" s="34" t="str">
        <f t="shared" si="44"/>
        <v/>
      </c>
      <c r="J1201" s="34"/>
      <c r="K1201" s="29" t="str">
        <f>IF('Sundry Debtor'!K1207="","",CONCATENATE('Sundry Debtor'!K1207," ",'Sundry Debtor'!O1207))</f>
        <v/>
      </c>
    </row>
    <row r="1202" spans="1:11" x14ac:dyDescent="0.2">
      <c r="A1202" s="35" t="str">
        <f>IF('Sundry Debtor'!G1208="","",'Sundry Debtor'!G1208)</f>
        <v/>
      </c>
      <c r="B1202" s="35" t="str">
        <f>IF('Sundry Debtor'!C1208="","",IF('Sundry Debtor'!G1208&lt;70000,'Sundry Debtor'!C1208,""))</f>
        <v/>
      </c>
      <c r="C1202" s="34" t="str">
        <f>IF('Sundry Debtor'!C1208="","",IF('Sundry Debtor'!G1208&gt;69999,'Sundry Debtor'!C1208,""))</f>
        <v/>
      </c>
      <c r="D1202" s="34" t="str">
        <f>IF('Sundry Debtor'!D1208="","",'Sundry Debtor'!D1208)</f>
        <v/>
      </c>
      <c r="E1202" s="34" t="str">
        <f>IF('Sundry Debtor'!F1208="","",'Sundry Debtor'!F1208)</f>
        <v/>
      </c>
      <c r="F1202" s="98" t="str">
        <f>IF('Sundry Debtor'!I1208="","",IF('Sundry Debtor'!J1208="D",'Sundry Debtor'!I1208,""))</f>
        <v/>
      </c>
      <c r="G1202" s="98" t="str">
        <f>IF('Sundry Debtor'!I1208="","",IF('Sundry Debtor'!J1208="C",'Sundry Debtor'!I1208,""))</f>
        <v/>
      </c>
      <c r="H1202" s="34" t="str">
        <f t="shared" si="43"/>
        <v/>
      </c>
      <c r="I1202" s="34" t="str">
        <f t="shared" si="44"/>
        <v/>
      </c>
      <c r="J1202" s="34"/>
      <c r="K1202" s="29" t="str">
        <f>IF('Sundry Debtor'!K1208="","",CONCATENATE('Sundry Debtor'!K1208," ",'Sundry Debtor'!O1208))</f>
        <v/>
      </c>
    </row>
    <row r="1203" spans="1:11" x14ac:dyDescent="0.2">
      <c r="A1203" s="35" t="str">
        <f>IF('Sundry Debtor'!G1209="","",'Sundry Debtor'!G1209)</f>
        <v/>
      </c>
      <c r="B1203" s="35" t="str">
        <f>IF('Sundry Debtor'!C1209="","",IF('Sundry Debtor'!G1209&lt;70000,'Sundry Debtor'!C1209,""))</f>
        <v/>
      </c>
      <c r="C1203" s="34" t="str">
        <f>IF('Sundry Debtor'!C1209="","",IF('Sundry Debtor'!G1209&gt;69999,'Sundry Debtor'!C1209,""))</f>
        <v/>
      </c>
      <c r="D1203" s="34" t="str">
        <f>IF('Sundry Debtor'!D1209="","",'Sundry Debtor'!D1209)</f>
        <v/>
      </c>
      <c r="E1203" s="34" t="str">
        <f>IF('Sundry Debtor'!F1209="","",'Sundry Debtor'!F1209)</f>
        <v/>
      </c>
      <c r="F1203" s="98" t="str">
        <f>IF('Sundry Debtor'!I1209="","",IF('Sundry Debtor'!J1209="D",'Sundry Debtor'!I1209,""))</f>
        <v/>
      </c>
      <c r="G1203" s="98" t="str">
        <f>IF('Sundry Debtor'!I1209="","",IF('Sundry Debtor'!J1209="C",'Sundry Debtor'!I1209,""))</f>
        <v/>
      </c>
      <c r="H1203" s="34" t="str">
        <f t="shared" si="43"/>
        <v/>
      </c>
      <c r="I1203" s="34" t="str">
        <f t="shared" si="44"/>
        <v/>
      </c>
      <c r="J1203" s="34"/>
      <c r="K1203" s="29" t="str">
        <f>IF('Sundry Debtor'!K1209="","",CONCATENATE('Sundry Debtor'!K1209," ",'Sundry Debtor'!O1209))</f>
        <v/>
      </c>
    </row>
    <row r="1204" spans="1:11" x14ac:dyDescent="0.2">
      <c r="A1204" s="35" t="str">
        <f>IF('Sundry Debtor'!G1210="","",'Sundry Debtor'!G1210)</f>
        <v/>
      </c>
      <c r="B1204" s="35" t="str">
        <f>IF('Sundry Debtor'!C1210="","",IF('Sundry Debtor'!G1210&lt;70000,'Sundry Debtor'!C1210,""))</f>
        <v/>
      </c>
      <c r="C1204" s="34" t="str">
        <f>IF('Sundry Debtor'!C1210="","",IF('Sundry Debtor'!G1210&gt;69999,'Sundry Debtor'!C1210,""))</f>
        <v/>
      </c>
      <c r="D1204" s="34" t="str">
        <f>IF('Sundry Debtor'!D1210="","",'Sundry Debtor'!D1210)</f>
        <v/>
      </c>
      <c r="E1204" s="34" t="str">
        <f>IF('Sundry Debtor'!F1210="","",'Sundry Debtor'!F1210)</f>
        <v/>
      </c>
      <c r="F1204" s="98" t="str">
        <f>IF('Sundry Debtor'!I1210="","",IF('Sundry Debtor'!J1210="D",'Sundry Debtor'!I1210,""))</f>
        <v/>
      </c>
      <c r="G1204" s="98" t="str">
        <f>IF('Sundry Debtor'!I1210="","",IF('Sundry Debtor'!J1210="C",'Sundry Debtor'!I1210,""))</f>
        <v/>
      </c>
      <c r="H1204" s="34" t="str">
        <f t="shared" si="43"/>
        <v/>
      </c>
      <c r="I1204" s="34" t="str">
        <f t="shared" si="44"/>
        <v/>
      </c>
      <c r="J1204" s="34"/>
      <c r="K1204" s="29" t="str">
        <f>IF('Sundry Debtor'!K1210="","",CONCATENATE('Sundry Debtor'!K1210," ",'Sundry Debtor'!O1210))</f>
        <v/>
      </c>
    </row>
    <row r="1205" spans="1:11" x14ac:dyDescent="0.2">
      <c r="A1205" s="35" t="str">
        <f>IF('Sundry Debtor'!G1211="","",'Sundry Debtor'!G1211)</f>
        <v/>
      </c>
      <c r="B1205" s="35" t="str">
        <f>IF('Sundry Debtor'!C1211="","",IF('Sundry Debtor'!G1211&lt;70000,'Sundry Debtor'!C1211,""))</f>
        <v/>
      </c>
      <c r="C1205" s="34" t="str">
        <f>IF('Sundry Debtor'!C1211="","",IF('Sundry Debtor'!G1211&gt;69999,'Sundry Debtor'!C1211,""))</f>
        <v/>
      </c>
      <c r="D1205" s="34" t="str">
        <f>IF('Sundry Debtor'!D1211="","",'Sundry Debtor'!D1211)</f>
        <v/>
      </c>
      <c r="E1205" s="34" t="str">
        <f>IF('Sundry Debtor'!F1211="","",'Sundry Debtor'!F1211)</f>
        <v/>
      </c>
      <c r="F1205" s="98" t="str">
        <f>IF('Sundry Debtor'!I1211="","",IF('Sundry Debtor'!J1211="D",'Sundry Debtor'!I1211,""))</f>
        <v/>
      </c>
      <c r="G1205" s="98" t="str">
        <f>IF('Sundry Debtor'!I1211="","",IF('Sundry Debtor'!J1211="C",'Sundry Debtor'!I1211,""))</f>
        <v/>
      </c>
      <c r="H1205" s="34" t="str">
        <f t="shared" si="43"/>
        <v/>
      </c>
      <c r="I1205" s="34" t="str">
        <f t="shared" si="44"/>
        <v/>
      </c>
      <c r="J1205" s="34"/>
      <c r="K1205" s="29" t="str">
        <f>IF('Sundry Debtor'!K1211="","",CONCATENATE('Sundry Debtor'!K1211," ",'Sundry Debtor'!O1211))</f>
        <v/>
      </c>
    </row>
    <row r="1206" spans="1:11" x14ac:dyDescent="0.2">
      <c r="A1206" s="35" t="str">
        <f>IF('Sundry Debtor'!G1212="","",'Sundry Debtor'!G1212)</f>
        <v/>
      </c>
      <c r="B1206" s="35" t="str">
        <f>IF('Sundry Debtor'!C1212="","",IF('Sundry Debtor'!G1212&lt;70000,'Sundry Debtor'!C1212,""))</f>
        <v/>
      </c>
      <c r="C1206" s="34" t="str">
        <f>IF('Sundry Debtor'!C1212="","",IF('Sundry Debtor'!G1212&gt;69999,'Sundry Debtor'!C1212,""))</f>
        <v/>
      </c>
      <c r="D1206" s="34" t="str">
        <f>IF('Sundry Debtor'!D1212="","",'Sundry Debtor'!D1212)</f>
        <v/>
      </c>
      <c r="E1206" s="34" t="str">
        <f>IF('Sundry Debtor'!F1212="","",'Sundry Debtor'!F1212)</f>
        <v/>
      </c>
      <c r="F1206" s="98" t="str">
        <f>IF('Sundry Debtor'!I1212="","",IF('Sundry Debtor'!J1212="D",'Sundry Debtor'!I1212,""))</f>
        <v/>
      </c>
      <c r="G1206" s="98" t="str">
        <f>IF('Sundry Debtor'!I1212="","",IF('Sundry Debtor'!J1212="C",'Sundry Debtor'!I1212,""))</f>
        <v/>
      </c>
      <c r="H1206" s="34" t="str">
        <f t="shared" si="43"/>
        <v/>
      </c>
      <c r="I1206" s="34" t="str">
        <f t="shared" si="44"/>
        <v/>
      </c>
      <c r="J1206" s="34"/>
      <c r="K1206" s="29" t="str">
        <f>IF('Sundry Debtor'!K1212="","",CONCATENATE('Sundry Debtor'!K1212," ",'Sundry Debtor'!O1212))</f>
        <v/>
      </c>
    </row>
    <row r="1207" spans="1:11" x14ac:dyDescent="0.2">
      <c r="A1207" s="35" t="str">
        <f>IF('Sundry Debtor'!G1213="","",'Sundry Debtor'!G1213)</f>
        <v/>
      </c>
      <c r="B1207" s="35" t="str">
        <f>IF('Sundry Debtor'!C1213="","",IF('Sundry Debtor'!G1213&lt;70000,'Sundry Debtor'!C1213,""))</f>
        <v/>
      </c>
      <c r="C1207" s="34" t="str">
        <f>IF('Sundry Debtor'!C1213="","",IF('Sundry Debtor'!G1213&gt;69999,'Sundry Debtor'!C1213,""))</f>
        <v/>
      </c>
      <c r="D1207" s="34" t="str">
        <f>IF('Sundry Debtor'!D1213="","",'Sundry Debtor'!D1213)</f>
        <v/>
      </c>
      <c r="E1207" s="34" t="str">
        <f>IF('Sundry Debtor'!F1213="","",'Sundry Debtor'!F1213)</f>
        <v/>
      </c>
      <c r="F1207" s="98" t="str">
        <f>IF('Sundry Debtor'!I1213="","",IF('Sundry Debtor'!J1213="D",'Sundry Debtor'!I1213,""))</f>
        <v/>
      </c>
      <c r="G1207" s="98" t="str">
        <f>IF('Sundry Debtor'!I1213="","",IF('Sundry Debtor'!J1213="C",'Sundry Debtor'!I1213,""))</f>
        <v/>
      </c>
      <c r="H1207" s="34" t="str">
        <f t="shared" si="43"/>
        <v/>
      </c>
      <c r="I1207" s="34" t="str">
        <f t="shared" si="44"/>
        <v/>
      </c>
      <c r="J1207" s="34"/>
      <c r="K1207" s="29" t="str">
        <f>IF('Sundry Debtor'!K1213="","",CONCATENATE('Sundry Debtor'!K1213," ",'Sundry Debtor'!O1213))</f>
        <v/>
      </c>
    </row>
    <row r="1208" spans="1:11" x14ac:dyDescent="0.2">
      <c r="A1208" s="35" t="str">
        <f>IF('Sundry Debtor'!G1214="","",'Sundry Debtor'!G1214)</f>
        <v/>
      </c>
      <c r="B1208" s="35" t="str">
        <f>IF('Sundry Debtor'!C1214="","",IF('Sundry Debtor'!G1214&lt;70000,'Sundry Debtor'!C1214,""))</f>
        <v/>
      </c>
      <c r="C1208" s="34" t="str">
        <f>IF('Sundry Debtor'!C1214="","",IF('Sundry Debtor'!G1214&gt;69999,'Sundry Debtor'!C1214,""))</f>
        <v/>
      </c>
      <c r="D1208" s="34" t="str">
        <f>IF('Sundry Debtor'!D1214="","",'Sundry Debtor'!D1214)</f>
        <v/>
      </c>
      <c r="E1208" s="34" t="str">
        <f>IF('Sundry Debtor'!F1214="","",'Sundry Debtor'!F1214)</f>
        <v/>
      </c>
      <c r="F1208" s="98" t="str">
        <f>IF('Sundry Debtor'!I1214="","",IF('Sundry Debtor'!J1214="D",'Sundry Debtor'!I1214,""))</f>
        <v/>
      </c>
      <c r="G1208" s="98" t="str">
        <f>IF('Sundry Debtor'!I1214="","",IF('Sundry Debtor'!J1214="C",'Sundry Debtor'!I1214,""))</f>
        <v/>
      </c>
      <c r="H1208" s="34" t="str">
        <f t="shared" si="43"/>
        <v/>
      </c>
      <c r="I1208" s="34" t="str">
        <f t="shared" si="44"/>
        <v/>
      </c>
      <c r="J1208" s="34"/>
      <c r="K1208" s="29" t="str">
        <f>IF('Sundry Debtor'!K1214="","",CONCATENATE('Sundry Debtor'!K1214," ",'Sundry Debtor'!O1214))</f>
        <v/>
      </c>
    </row>
    <row r="1209" spans="1:11" x14ac:dyDescent="0.2">
      <c r="A1209" s="35" t="str">
        <f>IF('Sundry Debtor'!G1215="","",'Sundry Debtor'!G1215)</f>
        <v/>
      </c>
      <c r="B1209" s="35" t="str">
        <f>IF('Sundry Debtor'!C1215="","",IF('Sundry Debtor'!G1215&lt;70000,'Sundry Debtor'!C1215,""))</f>
        <v/>
      </c>
      <c r="C1209" s="34" t="str">
        <f>IF('Sundry Debtor'!C1215="","",IF('Sundry Debtor'!G1215&gt;69999,'Sundry Debtor'!C1215,""))</f>
        <v/>
      </c>
      <c r="D1209" s="34" t="str">
        <f>IF('Sundry Debtor'!D1215="","",'Sundry Debtor'!D1215)</f>
        <v/>
      </c>
      <c r="E1209" s="34" t="str">
        <f>IF('Sundry Debtor'!F1215="","",'Sundry Debtor'!F1215)</f>
        <v/>
      </c>
      <c r="F1209" s="98" t="str">
        <f>IF('Sundry Debtor'!I1215="","",IF('Sundry Debtor'!J1215="D",'Sundry Debtor'!I1215,""))</f>
        <v/>
      </c>
      <c r="G1209" s="98" t="str">
        <f>IF('Sundry Debtor'!I1215="","",IF('Sundry Debtor'!J1215="C",'Sundry Debtor'!I1215,""))</f>
        <v/>
      </c>
      <c r="H1209" s="34" t="str">
        <f t="shared" si="43"/>
        <v/>
      </c>
      <c r="I1209" s="34" t="str">
        <f t="shared" si="44"/>
        <v/>
      </c>
      <c r="J1209" s="34"/>
      <c r="K1209" s="29" t="str">
        <f>IF('Sundry Debtor'!K1215="","",CONCATENATE('Sundry Debtor'!K1215," ",'Sundry Debtor'!O1215))</f>
        <v/>
      </c>
    </row>
    <row r="1210" spans="1:11" x14ac:dyDescent="0.2">
      <c r="A1210" s="35" t="str">
        <f>IF('Sundry Debtor'!G1216="","",'Sundry Debtor'!G1216)</f>
        <v/>
      </c>
      <c r="B1210" s="35" t="str">
        <f>IF('Sundry Debtor'!C1216="","",IF('Sundry Debtor'!G1216&lt;70000,'Sundry Debtor'!C1216,""))</f>
        <v/>
      </c>
      <c r="C1210" s="34" t="str">
        <f>IF('Sundry Debtor'!C1216="","",IF('Sundry Debtor'!G1216&gt;69999,'Sundry Debtor'!C1216,""))</f>
        <v/>
      </c>
      <c r="D1210" s="34" t="str">
        <f>IF('Sundry Debtor'!D1216="","",'Sundry Debtor'!D1216)</f>
        <v/>
      </c>
      <c r="E1210" s="34" t="str">
        <f>IF('Sundry Debtor'!F1216="","",'Sundry Debtor'!F1216)</f>
        <v/>
      </c>
      <c r="F1210" s="98" t="str">
        <f>IF('Sundry Debtor'!I1216="","",IF('Sundry Debtor'!J1216="D",'Sundry Debtor'!I1216,""))</f>
        <v/>
      </c>
      <c r="G1210" s="98" t="str">
        <f>IF('Sundry Debtor'!I1216="","",IF('Sundry Debtor'!J1216="C",'Sundry Debtor'!I1216,""))</f>
        <v/>
      </c>
      <c r="H1210" s="34" t="str">
        <f t="shared" si="43"/>
        <v/>
      </c>
      <c r="I1210" s="34" t="str">
        <f t="shared" si="44"/>
        <v/>
      </c>
      <c r="J1210" s="34"/>
      <c r="K1210" s="29" t="str">
        <f>IF('Sundry Debtor'!K1216="","",CONCATENATE('Sundry Debtor'!K1216," ",'Sundry Debtor'!O1216))</f>
        <v/>
      </c>
    </row>
    <row r="1211" spans="1:11" x14ac:dyDescent="0.2">
      <c r="A1211" s="35" t="str">
        <f>IF('Sundry Debtor'!G1217="","",'Sundry Debtor'!G1217)</f>
        <v/>
      </c>
      <c r="B1211" s="35" t="str">
        <f>IF('Sundry Debtor'!C1217="","",IF('Sundry Debtor'!G1217&lt;70000,'Sundry Debtor'!C1217,""))</f>
        <v/>
      </c>
      <c r="C1211" s="34" t="str">
        <f>IF('Sundry Debtor'!C1217="","",IF('Sundry Debtor'!G1217&gt;69999,'Sundry Debtor'!C1217,""))</f>
        <v/>
      </c>
      <c r="D1211" s="34" t="str">
        <f>IF('Sundry Debtor'!D1217="","",'Sundry Debtor'!D1217)</f>
        <v/>
      </c>
      <c r="E1211" s="34" t="str">
        <f>IF('Sundry Debtor'!F1217="","",'Sundry Debtor'!F1217)</f>
        <v/>
      </c>
      <c r="F1211" s="98" t="str">
        <f>IF('Sundry Debtor'!I1217="","",IF('Sundry Debtor'!J1217="D",'Sundry Debtor'!I1217,""))</f>
        <v/>
      </c>
      <c r="G1211" s="98" t="str">
        <f>IF('Sundry Debtor'!I1217="","",IF('Sundry Debtor'!J1217="C",'Sundry Debtor'!I1217,""))</f>
        <v/>
      </c>
      <c r="H1211" s="34" t="str">
        <f t="shared" si="43"/>
        <v/>
      </c>
      <c r="I1211" s="34" t="str">
        <f t="shared" si="44"/>
        <v/>
      </c>
      <c r="J1211" s="34"/>
      <c r="K1211" s="29" t="str">
        <f>IF('Sundry Debtor'!K1217="","",CONCATENATE('Sundry Debtor'!K1217," ",'Sundry Debtor'!O1217))</f>
        <v/>
      </c>
    </row>
    <row r="1212" spans="1:11" x14ac:dyDescent="0.2">
      <c r="A1212" s="35" t="str">
        <f>IF('Sundry Debtor'!G1218="","",'Sundry Debtor'!G1218)</f>
        <v/>
      </c>
      <c r="B1212" s="35" t="str">
        <f>IF('Sundry Debtor'!C1218="","",IF('Sundry Debtor'!G1218&lt;70000,'Sundry Debtor'!C1218,""))</f>
        <v/>
      </c>
      <c r="C1212" s="34" t="str">
        <f>IF('Sundry Debtor'!C1218="","",IF('Sundry Debtor'!G1218&gt;69999,'Sundry Debtor'!C1218,""))</f>
        <v/>
      </c>
      <c r="D1212" s="34" t="str">
        <f>IF('Sundry Debtor'!D1218="","",'Sundry Debtor'!D1218)</f>
        <v/>
      </c>
      <c r="E1212" s="34" t="str">
        <f>IF('Sundry Debtor'!F1218="","",'Sundry Debtor'!F1218)</f>
        <v/>
      </c>
      <c r="F1212" s="98" t="str">
        <f>IF('Sundry Debtor'!I1218="","",IF('Sundry Debtor'!J1218="D",'Sundry Debtor'!I1218,""))</f>
        <v/>
      </c>
      <c r="G1212" s="98" t="str">
        <f>IF('Sundry Debtor'!I1218="","",IF('Sundry Debtor'!J1218="C",'Sundry Debtor'!I1218,""))</f>
        <v/>
      </c>
      <c r="H1212" s="34" t="str">
        <f t="shared" si="43"/>
        <v/>
      </c>
      <c r="I1212" s="34" t="str">
        <f t="shared" si="44"/>
        <v/>
      </c>
      <c r="J1212" s="34"/>
      <c r="K1212" s="29" t="str">
        <f>IF('Sundry Debtor'!K1218="","",CONCATENATE('Sundry Debtor'!K1218," ",'Sundry Debtor'!O1218))</f>
        <v/>
      </c>
    </row>
    <row r="1213" spans="1:11" x14ac:dyDescent="0.2">
      <c r="A1213" s="35" t="str">
        <f>IF('Sundry Debtor'!G1219="","",'Sundry Debtor'!G1219)</f>
        <v/>
      </c>
      <c r="B1213" s="35" t="str">
        <f>IF('Sundry Debtor'!C1219="","",IF('Sundry Debtor'!G1219&lt;70000,'Sundry Debtor'!C1219,""))</f>
        <v/>
      </c>
      <c r="C1213" s="34" t="str">
        <f>IF('Sundry Debtor'!C1219="","",IF('Sundry Debtor'!G1219&gt;69999,'Sundry Debtor'!C1219,""))</f>
        <v/>
      </c>
      <c r="D1213" s="34" t="str">
        <f>IF('Sundry Debtor'!D1219="","",'Sundry Debtor'!D1219)</f>
        <v/>
      </c>
      <c r="E1213" s="34" t="str">
        <f>IF('Sundry Debtor'!F1219="","",'Sundry Debtor'!F1219)</f>
        <v/>
      </c>
      <c r="F1213" s="98" t="str">
        <f>IF('Sundry Debtor'!I1219="","",IF('Sundry Debtor'!J1219="D",'Sundry Debtor'!I1219,""))</f>
        <v/>
      </c>
      <c r="G1213" s="98" t="str">
        <f>IF('Sundry Debtor'!I1219="","",IF('Sundry Debtor'!J1219="C",'Sundry Debtor'!I1219,""))</f>
        <v/>
      </c>
      <c r="H1213" s="34" t="str">
        <f t="shared" si="43"/>
        <v/>
      </c>
      <c r="I1213" s="34" t="str">
        <f t="shared" si="44"/>
        <v/>
      </c>
      <c r="J1213" s="34"/>
      <c r="K1213" s="29" t="str">
        <f>IF('Sundry Debtor'!K1219="","",CONCATENATE('Sundry Debtor'!K1219," ",'Sundry Debtor'!O1219))</f>
        <v/>
      </c>
    </row>
    <row r="1214" spans="1:11" x14ac:dyDescent="0.2">
      <c r="A1214" s="35" t="str">
        <f>IF('Sundry Debtor'!G1220="","",'Sundry Debtor'!G1220)</f>
        <v/>
      </c>
      <c r="B1214" s="35" t="str">
        <f>IF('Sundry Debtor'!C1220="","",IF('Sundry Debtor'!G1220&lt;70000,'Sundry Debtor'!C1220,""))</f>
        <v/>
      </c>
      <c r="C1214" s="34" t="str">
        <f>IF('Sundry Debtor'!C1220="","",IF('Sundry Debtor'!G1220&gt;69999,'Sundry Debtor'!C1220,""))</f>
        <v/>
      </c>
      <c r="D1214" s="34" t="str">
        <f>IF('Sundry Debtor'!D1220="","",'Sundry Debtor'!D1220)</f>
        <v/>
      </c>
      <c r="E1214" s="34" t="str">
        <f>IF('Sundry Debtor'!F1220="","",'Sundry Debtor'!F1220)</f>
        <v/>
      </c>
      <c r="F1214" s="98" t="str">
        <f>IF('Sundry Debtor'!I1220="","",IF('Sundry Debtor'!J1220="D",'Sundry Debtor'!I1220,""))</f>
        <v/>
      </c>
      <c r="G1214" s="98" t="str">
        <f>IF('Sundry Debtor'!I1220="","",IF('Sundry Debtor'!J1220="C",'Sundry Debtor'!I1220,""))</f>
        <v/>
      </c>
      <c r="H1214" s="34" t="str">
        <f t="shared" si="43"/>
        <v/>
      </c>
      <c r="I1214" s="34" t="str">
        <f t="shared" si="44"/>
        <v/>
      </c>
      <c r="J1214" s="34"/>
      <c r="K1214" s="29" t="str">
        <f>IF('Sundry Debtor'!K1220="","",CONCATENATE('Sundry Debtor'!K1220," ",'Sundry Debtor'!O1220))</f>
        <v/>
      </c>
    </row>
    <row r="1215" spans="1:11" x14ac:dyDescent="0.2">
      <c r="A1215" s="35" t="str">
        <f>IF('Sundry Debtor'!G1221="","",'Sundry Debtor'!G1221)</f>
        <v/>
      </c>
      <c r="B1215" s="35" t="str">
        <f>IF('Sundry Debtor'!C1221="","",IF('Sundry Debtor'!G1221&lt;70000,'Sundry Debtor'!C1221,""))</f>
        <v/>
      </c>
      <c r="C1215" s="34" t="str">
        <f>IF('Sundry Debtor'!C1221="","",IF('Sundry Debtor'!G1221&gt;69999,'Sundry Debtor'!C1221,""))</f>
        <v/>
      </c>
      <c r="D1215" s="34" t="str">
        <f>IF('Sundry Debtor'!D1221="","",'Sundry Debtor'!D1221)</f>
        <v/>
      </c>
      <c r="E1215" s="34" t="str">
        <f>IF('Sundry Debtor'!F1221="","",'Sundry Debtor'!F1221)</f>
        <v/>
      </c>
      <c r="F1215" s="98" t="str">
        <f>IF('Sundry Debtor'!I1221="","",IF('Sundry Debtor'!J1221="D",'Sundry Debtor'!I1221,""))</f>
        <v/>
      </c>
      <c r="G1215" s="98" t="str">
        <f>IF('Sundry Debtor'!I1221="","",IF('Sundry Debtor'!J1221="C",'Sundry Debtor'!I1221,""))</f>
        <v/>
      </c>
      <c r="H1215" s="34" t="str">
        <f t="shared" si="43"/>
        <v/>
      </c>
      <c r="I1215" s="34" t="str">
        <f t="shared" si="44"/>
        <v/>
      </c>
      <c r="J1215" s="34"/>
      <c r="K1215" s="29" t="str">
        <f>IF('Sundry Debtor'!K1221="","",CONCATENATE('Sundry Debtor'!K1221," ",'Sundry Debtor'!O1221))</f>
        <v/>
      </c>
    </row>
    <row r="1216" spans="1:11" x14ac:dyDescent="0.2">
      <c r="A1216" s="35" t="str">
        <f>IF('Sundry Debtor'!G1222="","",'Sundry Debtor'!G1222)</f>
        <v/>
      </c>
      <c r="B1216" s="35" t="str">
        <f>IF('Sundry Debtor'!C1222="","",IF('Sundry Debtor'!G1222&lt;70000,'Sundry Debtor'!C1222,""))</f>
        <v/>
      </c>
      <c r="C1216" s="34" t="str">
        <f>IF('Sundry Debtor'!C1222="","",IF('Sundry Debtor'!G1222&gt;69999,'Sundry Debtor'!C1222,""))</f>
        <v/>
      </c>
      <c r="D1216" s="34" t="str">
        <f>IF('Sundry Debtor'!D1222="","",'Sundry Debtor'!D1222)</f>
        <v/>
      </c>
      <c r="E1216" s="34" t="str">
        <f>IF('Sundry Debtor'!F1222="","",'Sundry Debtor'!F1222)</f>
        <v/>
      </c>
      <c r="F1216" s="98" t="str">
        <f>IF('Sundry Debtor'!I1222="","",IF('Sundry Debtor'!J1222="D",'Sundry Debtor'!I1222,""))</f>
        <v/>
      </c>
      <c r="G1216" s="98" t="str">
        <f>IF('Sundry Debtor'!I1222="","",IF('Sundry Debtor'!J1222="C",'Sundry Debtor'!I1222,""))</f>
        <v/>
      </c>
      <c r="H1216" s="34" t="str">
        <f t="shared" si="43"/>
        <v/>
      </c>
      <c r="I1216" s="34" t="str">
        <f t="shared" si="44"/>
        <v/>
      </c>
      <c r="J1216" s="34"/>
      <c r="K1216" s="29" t="str">
        <f>IF('Sundry Debtor'!K1222="","",CONCATENATE('Sundry Debtor'!K1222," ",'Sundry Debtor'!O1222))</f>
        <v/>
      </c>
    </row>
    <row r="1217" spans="1:11" x14ac:dyDescent="0.2">
      <c r="A1217" s="35" t="str">
        <f>IF('Sundry Debtor'!G1223="","",'Sundry Debtor'!G1223)</f>
        <v/>
      </c>
      <c r="B1217" s="35" t="str">
        <f>IF('Sundry Debtor'!C1223="","",IF('Sundry Debtor'!G1223&lt;70000,'Sundry Debtor'!C1223,""))</f>
        <v/>
      </c>
      <c r="C1217" s="34" t="str">
        <f>IF('Sundry Debtor'!C1223="","",IF('Sundry Debtor'!G1223&gt;69999,'Sundry Debtor'!C1223,""))</f>
        <v/>
      </c>
      <c r="D1217" s="34" t="str">
        <f>IF('Sundry Debtor'!D1223="","",'Sundry Debtor'!D1223)</f>
        <v/>
      </c>
      <c r="E1217" s="34" t="str">
        <f>IF('Sundry Debtor'!F1223="","",'Sundry Debtor'!F1223)</f>
        <v/>
      </c>
      <c r="F1217" s="98" t="str">
        <f>IF('Sundry Debtor'!I1223="","",IF('Sundry Debtor'!J1223="D",'Sundry Debtor'!I1223,""))</f>
        <v/>
      </c>
      <c r="G1217" s="98" t="str">
        <f>IF('Sundry Debtor'!I1223="","",IF('Sundry Debtor'!J1223="C",'Sundry Debtor'!I1223,""))</f>
        <v/>
      </c>
      <c r="H1217" s="34" t="str">
        <f t="shared" si="43"/>
        <v/>
      </c>
      <c r="I1217" s="34" t="str">
        <f t="shared" si="44"/>
        <v/>
      </c>
      <c r="J1217" s="34"/>
      <c r="K1217" s="29" t="str">
        <f>IF('Sundry Debtor'!K1223="","",CONCATENATE('Sundry Debtor'!K1223," ",'Sundry Debtor'!O1223))</f>
        <v/>
      </c>
    </row>
    <row r="1218" spans="1:11" x14ac:dyDescent="0.2">
      <c r="A1218" s="35" t="str">
        <f>IF('Sundry Debtor'!G1224="","",'Sundry Debtor'!G1224)</f>
        <v/>
      </c>
      <c r="B1218" s="35" t="str">
        <f>IF('Sundry Debtor'!C1224="","",IF('Sundry Debtor'!G1224&lt;70000,'Sundry Debtor'!C1224,""))</f>
        <v/>
      </c>
      <c r="C1218" s="34" t="str">
        <f>IF('Sundry Debtor'!C1224="","",IF('Sundry Debtor'!G1224&gt;69999,'Sundry Debtor'!C1224,""))</f>
        <v/>
      </c>
      <c r="D1218" s="34" t="str">
        <f>IF('Sundry Debtor'!D1224="","",'Sundry Debtor'!D1224)</f>
        <v/>
      </c>
      <c r="E1218" s="34" t="str">
        <f>IF('Sundry Debtor'!F1224="","",'Sundry Debtor'!F1224)</f>
        <v/>
      </c>
      <c r="F1218" s="98" t="str">
        <f>IF('Sundry Debtor'!I1224="","",IF('Sundry Debtor'!J1224="D",'Sundry Debtor'!I1224,""))</f>
        <v/>
      </c>
      <c r="G1218" s="98" t="str">
        <f>IF('Sundry Debtor'!I1224="","",IF('Sundry Debtor'!J1224="C",'Sundry Debtor'!I1224,""))</f>
        <v/>
      </c>
      <c r="H1218" s="34" t="str">
        <f t="shared" si="43"/>
        <v/>
      </c>
      <c r="I1218" s="34" t="str">
        <f t="shared" si="44"/>
        <v/>
      </c>
      <c r="J1218" s="34"/>
      <c r="K1218" s="29" t="str">
        <f>IF('Sundry Debtor'!K1224="","",CONCATENATE('Sundry Debtor'!K1224," ",'Sundry Debtor'!O1224))</f>
        <v/>
      </c>
    </row>
    <row r="1219" spans="1:11" x14ac:dyDescent="0.2">
      <c r="A1219" s="35" t="str">
        <f>IF('Sundry Debtor'!G1225="","",'Sundry Debtor'!G1225)</f>
        <v/>
      </c>
      <c r="B1219" s="35" t="str">
        <f>IF('Sundry Debtor'!C1225="","",IF('Sundry Debtor'!G1225&lt;70000,'Sundry Debtor'!C1225,""))</f>
        <v/>
      </c>
      <c r="C1219" s="34" t="str">
        <f>IF('Sundry Debtor'!C1225="","",IF('Sundry Debtor'!G1225&gt;69999,'Sundry Debtor'!C1225,""))</f>
        <v/>
      </c>
      <c r="D1219" s="34" t="str">
        <f>IF('Sundry Debtor'!D1225="","",'Sundry Debtor'!D1225)</f>
        <v/>
      </c>
      <c r="E1219" s="34" t="str">
        <f>IF('Sundry Debtor'!F1225="","",'Sundry Debtor'!F1225)</f>
        <v/>
      </c>
      <c r="F1219" s="98" t="str">
        <f>IF('Sundry Debtor'!I1225="","",IF('Sundry Debtor'!J1225="D",'Sundry Debtor'!I1225,""))</f>
        <v/>
      </c>
      <c r="G1219" s="98" t="str">
        <f>IF('Sundry Debtor'!I1225="","",IF('Sundry Debtor'!J1225="C",'Sundry Debtor'!I1225,""))</f>
        <v/>
      </c>
      <c r="H1219" s="34" t="str">
        <f t="shared" si="43"/>
        <v/>
      </c>
      <c r="I1219" s="34" t="str">
        <f t="shared" si="44"/>
        <v/>
      </c>
      <c r="J1219" s="34"/>
      <c r="K1219" s="29" t="str">
        <f>IF('Sundry Debtor'!K1225="","",CONCATENATE('Sundry Debtor'!K1225," ",'Sundry Debtor'!O1225))</f>
        <v/>
      </c>
    </row>
    <row r="1220" spans="1:11" x14ac:dyDescent="0.2">
      <c r="A1220" s="35" t="str">
        <f>IF('Sundry Debtor'!G1226="","",'Sundry Debtor'!G1226)</f>
        <v/>
      </c>
      <c r="B1220" s="35" t="str">
        <f>IF('Sundry Debtor'!C1226="","",IF('Sundry Debtor'!G1226&lt;70000,'Sundry Debtor'!C1226,""))</f>
        <v/>
      </c>
      <c r="C1220" s="34" t="str">
        <f>IF('Sundry Debtor'!C1226="","",IF('Sundry Debtor'!G1226&gt;69999,'Sundry Debtor'!C1226,""))</f>
        <v/>
      </c>
      <c r="D1220" s="34" t="str">
        <f>IF('Sundry Debtor'!D1226="","",'Sundry Debtor'!D1226)</f>
        <v/>
      </c>
      <c r="E1220" s="34" t="str">
        <f>IF('Sundry Debtor'!F1226="","",'Sundry Debtor'!F1226)</f>
        <v/>
      </c>
      <c r="F1220" s="98" t="str">
        <f>IF('Sundry Debtor'!I1226="","",IF('Sundry Debtor'!J1226="D",'Sundry Debtor'!I1226,""))</f>
        <v/>
      </c>
      <c r="G1220" s="98" t="str">
        <f>IF('Sundry Debtor'!I1226="","",IF('Sundry Debtor'!J1226="C",'Sundry Debtor'!I1226,""))</f>
        <v/>
      </c>
      <c r="H1220" s="34" t="str">
        <f t="shared" si="43"/>
        <v/>
      </c>
      <c r="I1220" s="34" t="str">
        <f t="shared" si="44"/>
        <v/>
      </c>
      <c r="J1220" s="34"/>
      <c r="K1220" s="29" t="str">
        <f>IF('Sundry Debtor'!K1226="","",CONCATENATE('Sundry Debtor'!K1226," ",'Sundry Debtor'!O1226))</f>
        <v/>
      </c>
    </row>
    <row r="1221" spans="1:11" x14ac:dyDescent="0.2">
      <c r="A1221" s="35" t="str">
        <f>IF('Sundry Debtor'!G1227="","",'Sundry Debtor'!G1227)</f>
        <v/>
      </c>
      <c r="B1221" s="35" t="str">
        <f>IF('Sundry Debtor'!C1227="","",IF('Sundry Debtor'!G1227&lt;70000,'Sundry Debtor'!C1227,""))</f>
        <v/>
      </c>
      <c r="C1221" s="34" t="str">
        <f>IF('Sundry Debtor'!C1227="","",IF('Sundry Debtor'!G1227&gt;69999,'Sundry Debtor'!C1227,""))</f>
        <v/>
      </c>
      <c r="D1221" s="34" t="str">
        <f>IF('Sundry Debtor'!D1227="","",'Sundry Debtor'!D1227)</f>
        <v/>
      </c>
      <c r="E1221" s="34" t="str">
        <f>IF('Sundry Debtor'!F1227="","",'Sundry Debtor'!F1227)</f>
        <v/>
      </c>
      <c r="F1221" s="98" t="str">
        <f>IF('Sundry Debtor'!I1227="","",IF('Sundry Debtor'!J1227="D",'Sundry Debtor'!I1227,""))</f>
        <v/>
      </c>
      <c r="G1221" s="98" t="str">
        <f>IF('Sundry Debtor'!I1227="","",IF('Sundry Debtor'!J1227="C",'Sundry Debtor'!I1227,""))</f>
        <v/>
      </c>
      <c r="H1221" s="34" t="str">
        <f t="shared" si="43"/>
        <v/>
      </c>
      <c r="I1221" s="34" t="str">
        <f t="shared" si="44"/>
        <v/>
      </c>
      <c r="J1221" s="34"/>
      <c r="K1221" s="29" t="str">
        <f>IF('Sundry Debtor'!K1227="","",CONCATENATE('Sundry Debtor'!K1227," ",'Sundry Debtor'!O1227))</f>
        <v/>
      </c>
    </row>
    <row r="1222" spans="1:11" x14ac:dyDescent="0.2">
      <c r="A1222" s="35" t="str">
        <f>IF('Sundry Debtor'!G1228="","",'Sundry Debtor'!G1228)</f>
        <v/>
      </c>
      <c r="B1222" s="35" t="str">
        <f>IF('Sundry Debtor'!C1228="","",IF('Sundry Debtor'!G1228&lt;70000,'Sundry Debtor'!C1228,""))</f>
        <v/>
      </c>
      <c r="C1222" s="34" t="str">
        <f>IF('Sundry Debtor'!C1228="","",IF('Sundry Debtor'!G1228&gt;69999,'Sundry Debtor'!C1228,""))</f>
        <v/>
      </c>
      <c r="D1222" s="34" t="str">
        <f>IF('Sundry Debtor'!D1228="","",'Sundry Debtor'!D1228)</f>
        <v/>
      </c>
      <c r="E1222" s="34" t="str">
        <f>IF('Sundry Debtor'!F1228="","",'Sundry Debtor'!F1228)</f>
        <v/>
      </c>
      <c r="F1222" s="98" t="str">
        <f>IF('Sundry Debtor'!I1228="","",IF('Sundry Debtor'!J1228="D",'Sundry Debtor'!I1228,""))</f>
        <v/>
      </c>
      <c r="G1222" s="98" t="str">
        <f>IF('Sundry Debtor'!I1228="","",IF('Sundry Debtor'!J1228="C",'Sundry Debtor'!I1228,""))</f>
        <v/>
      </c>
      <c r="H1222" s="34" t="str">
        <f t="shared" si="43"/>
        <v/>
      </c>
      <c r="I1222" s="34" t="str">
        <f t="shared" si="44"/>
        <v/>
      </c>
      <c r="J1222" s="34"/>
      <c r="K1222" s="29" t="str">
        <f>IF('Sundry Debtor'!K1228="","",CONCATENATE('Sundry Debtor'!K1228," ",'Sundry Debtor'!O1228))</f>
        <v/>
      </c>
    </row>
    <row r="1223" spans="1:11" x14ac:dyDescent="0.2">
      <c r="A1223" s="35" t="str">
        <f>IF('Sundry Debtor'!G1229="","",'Sundry Debtor'!G1229)</f>
        <v/>
      </c>
      <c r="B1223" s="35" t="str">
        <f>IF('Sundry Debtor'!C1229="","",IF('Sundry Debtor'!G1229&lt;70000,'Sundry Debtor'!C1229,""))</f>
        <v/>
      </c>
      <c r="C1223" s="34" t="str">
        <f>IF('Sundry Debtor'!C1229="","",IF('Sundry Debtor'!G1229&gt;69999,'Sundry Debtor'!C1229,""))</f>
        <v/>
      </c>
      <c r="D1223" s="34" t="str">
        <f>IF('Sundry Debtor'!D1229="","",'Sundry Debtor'!D1229)</f>
        <v/>
      </c>
      <c r="E1223" s="34" t="str">
        <f>IF('Sundry Debtor'!F1229="","",'Sundry Debtor'!F1229)</f>
        <v/>
      </c>
      <c r="F1223" s="98" t="str">
        <f>IF('Sundry Debtor'!I1229="","",IF('Sundry Debtor'!J1229="D",'Sundry Debtor'!I1229,""))</f>
        <v/>
      </c>
      <c r="G1223" s="98" t="str">
        <f>IF('Sundry Debtor'!I1229="","",IF('Sundry Debtor'!J1229="C",'Sundry Debtor'!I1229,""))</f>
        <v/>
      </c>
      <c r="H1223" s="34" t="str">
        <f t="shared" si="43"/>
        <v/>
      </c>
      <c r="I1223" s="34" t="str">
        <f t="shared" si="44"/>
        <v/>
      </c>
      <c r="J1223" s="34"/>
      <c r="K1223" s="29" t="str">
        <f>IF('Sundry Debtor'!K1229="","",CONCATENATE('Sundry Debtor'!K1229," ",'Sundry Debtor'!O1229))</f>
        <v/>
      </c>
    </row>
    <row r="1224" spans="1:11" x14ac:dyDescent="0.2">
      <c r="A1224" s="35" t="str">
        <f>IF('Sundry Debtor'!G1230="","",'Sundry Debtor'!G1230)</f>
        <v/>
      </c>
      <c r="B1224" s="35" t="str">
        <f>IF('Sundry Debtor'!C1230="","",IF('Sundry Debtor'!G1230&lt;70000,'Sundry Debtor'!C1230,""))</f>
        <v/>
      </c>
      <c r="C1224" s="34" t="str">
        <f>IF('Sundry Debtor'!C1230="","",IF('Sundry Debtor'!G1230&gt;69999,'Sundry Debtor'!C1230,""))</f>
        <v/>
      </c>
      <c r="D1224" s="34" t="str">
        <f>IF('Sundry Debtor'!D1230="","",'Sundry Debtor'!D1230)</f>
        <v/>
      </c>
      <c r="E1224" s="34" t="str">
        <f>IF('Sundry Debtor'!F1230="","",'Sundry Debtor'!F1230)</f>
        <v/>
      </c>
      <c r="F1224" s="98" t="str">
        <f>IF('Sundry Debtor'!I1230="","",IF('Sundry Debtor'!J1230="D",'Sundry Debtor'!I1230,""))</f>
        <v/>
      </c>
      <c r="G1224" s="98" t="str">
        <f>IF('Sundry Debtor'!I1230="","",IF('Sundry Debtor'!J1230="C",'Sundry Debtor'!I1230,""))</f>
        <v/>
      </c>
      <c r="H1224" s="34" t="str">
        <f t="shared" si="43"/>
        <v/>
      </c>
      <c r="I1224" s="34" t="str">
        <f t="shared" si="44"/>
        <v/>
      </c>
      <c r="J1224" s="34"/>
      <c r="K1224" s="29" t="str">
        <f>IF('Sundry Debtor'!K1230="","",CONCATENATE('Sundry Debtor'!K1230," ",'Sundry Debtor'!O1230))</f>
        <v/>
      </c>
    </row>
    <row r="1225" spans="1:11" x14ac:dyDescent="0.2">
      <c r="A1225" s="35" t="str">
        <f>IF('Sundry Debtor'!G1231="","",'Sundry Debtor'!G1231)</f>
        <v/>
      </c>
      <c r="B1225" s="35" t="str">
        <f>IF('Sundry Debtor'!C1231="","",IF('Sundry Debtor'!G1231&lt;70000,'Sundry Debtor'!C1231,""))</f>
        <v/>
      </c>
      <c r="C1225" s="34" t="str">
        <f>IF('Sundry Debtor'!C1231="","",IF('Sundry Debtor'!G1231&gt;69999,'Sundry Debtor'!C1231,""))</f>
        <v/>
      </c>
      <c r="D1225" s="34" t="str">
        <f>IF('Sundry Debtor'!D1231="","",'Sundry Debtor'!D1231)</f>
        <v/>
      </c>
      <c r="E1225" s="34" t="str">
        <f>IF('Sundry Debtor'!F1231="","",'Sundry Debtor'!F1231)</f>
        <v/>
      </c>
      <c r="F1225" s="98" t="str">
        <f>IF('Sundry Debtor'!I1231="","",IF('Sundry Debtor'!J1231="D",'Sundry Debtor'!I1231,""))</f>
        <v/>
      </c>
      <c r="G1225" s="98" t="str">
        <f>IF('Sundry Debtor'!I1231="","",IF('Sundry Debtor'!J1231="C",'Sundry Debtor'!I1231,""))</f>
        <v/>
      </c>
      <c r="H1225" s="34" t="str">
        <f t="shared" si="43"/>
        <v/>
      </c>
      <c r="I1225" s="34" t="str">
        <f t="shared" si="44"/>
        <v/>
      </c>
      <c r="J1225" s="34"/>
      <c r="K1225" s="29" t="str">
        <f>IF('Sundry Debtor'!K1231="","",CONCATENATE('Sundry Debtor'!K1231," ",'Sundry Debtor'!O1231))</f>
        <v/>
      </c>
    </row>
    <row r="1226" spans="1:11" x14ac:dyDescent="0.2">
      <c r="A1226" s="35" t="str">
        <f>IF('Sundry Debtor'!G1232="","",'Sundry Debtor'!G1232)</f>
        <v/>
      </c>
      <c r="B1226" s="35" t="str">
        <f>IF('Sundry Debtor'!C1232="","",IF('Sundry Debtor'!G1232&lt;70000,'Sundry Debtor'!C1232,""))</f>
        <v/>
      </c>
      <c r="C1226" s="34" t="str">
        <f>IF('Sundry Debtor'!C1232="","",IF('Sundry Debtor'!G1232&gt;69999,'Sundry Debtor'!C1232,""))</f>
        <v/>
      </c>
      <c r="D1226" s="34" t="str">
        <f>IF('Sundry Debtor'!D1232="","",'Sundry Debtor'!D1232)</f>
        <v/>
      </c>
      <c r="E1226" s="34" t="str">
        <f>IF('Sundry Debtor'!F1232="","",'Sundry Debtor'!F1232)</f>
        <v/>
      </c>
      <c r="F1226" s="98" t="str">
        <f>IF('Sundry Debtor'!I1232="","",IF('Sundry Debtor'!J1232="D",'Sundry Debtor'!I1232,""))</f>
        <v/>
      </c>
      <c r="G1226" s="98" t="str">
        <f>IF('Sundry Debtor'!I1232="","",IF('Sundry Debtor'!J1232="C",'Sundry Debtor'!I1232,""))</f>
        <v/>
      </c>
      <c r="H1226" s="34" t="str">
        <f t="shared" si="43"/>
        <v/>
      </c>
      <c r="I1226" s="34" t="str">
        <f t="shared" si="44"/>
        <v/>
      </c>
      <c r="J1226" s="34"/>
      <c r="K1226" s="29" t="str">
        <f>IF('Sundry Debtor'!K1232="","",CONCATENATE('Sundry Debtor'!K1232," ",'Sundry Debtor'!O1232))</f>
        <v/>
      </c>
    </row>
    <row r="1227" spans="1:11" x14ac:dyDescent="0.2">
      <c r="A1227" s="35" t="str">
        <f>IF('Sundry Debtor'!G1233="","",'Sundry Debtor'!G1233)</f>
        <v/>
      </c>
      <c r="B1227" s="35" t="str">
        <f>IF('Sundry Debtor'!C1233="","",IF('Sundry Debtor'!G1233&lt;70000,'Sundry Debtor'!C1233,""))</f>
        <v/>
      </c>
      <c r="C1227" s="34" t="str">
        <f>IF('Sundry Debtor'!C1233="","",IF('Sundry Debtor'!G1233&gt;69999,'Sundry Debtor'!C1233,""))</f>
        <v/>
      </c>
      <c r="D1227" s="34" t="str">
        <f>IF('Sundry Debtor'!D1233="","",'Sundry Debtor'!D1233)</f>
        <v/>
      </c>
      <c r="E1227" s="34" t="str">
        <f>IF('Sundry Debtor'!F1233="","",'Sundry Debtor'!F1233)</f>
        <v/>
      </c>
      <c r="F1227" s="98" t="str">
        <f>IF('Sundry Debtor'!I1233="","",IF('Sundry Debtor'!J1233="D",'Sundry Debtor'!I1233,""))</f>
        <v/>
      </c>
      <c r="G1227" s="98" t="str">
        <f>IF('Sundry Debtor'!I1233="","",IF('Sundry Debtor'!J1233="C",'Sundry Debtor'!I1233,""))</f>
        <v/>
      </c>
      <c r="H1227" s="34" t="str">
        <f t="shared" si="43"/>
        <v/>
      </c>
      <c r="I1227" s="34" t="str">
        <f t="shared" si="44"/>
        <v/>
      </c>
      <c r="J1227" s="34"/>
      <c r="K1227" s="29" t="str">
        <f>IF('Sundry Debtor'!K1233="","",CONCATENATE('Sundry Debtor'!K1233," ",'Sundry Debtor'!O1233))</f>
        <v/>
      </c>
    </row>
    <row r="1228" spans="1:11" x14ac:dyDescent="0.2">
      <c r="A1228" s="35" t="str">
        <f>IF('Sundry Debtor'!G1234="","",'Sundry Debtor'!G1234)</f>
        <v/>
      </c>
      <c r="B1228" s="35" t="str">
        <f>IF('Sundry Debtor'!C1234="","",IF('Sundry Debtor'!G1234&lt;70000,'Sundry Debtor'!C1234,""))</f>
        <v/>
      </c>
      <c r="C1228" s="34" t="str">
        <f>IF('Sundry Debtor'!C1234="","",IF('Sundry Debtor'!G1234&gt;69999,'Sundry Debtor'!C1234,""))</f>
        <v/>
      </c>
      <c r="D1228" s="34" t="str">
        <f>IF('Sundry Debtor'!D1234="","",'Sundry Debtor'!D1234)</f>
        <v/>
      </c>
      <c r="E1228" s="34" t="str">
        <f>IF('Sundry Debtor'!F1234="","",'Sundry Debtor'!F1234)</f>
        <v/>
      </c>
      <c r="F1228" s="98" t="str">
        <f>IF('Sundry Debtor'!I1234="","",IF('Sundry Debtor'!J1234="D",'Sundry Debtor'!I1234,""))</f>
        <v/>
      </c>
      <c r="G1228" s="98" t="str">
        <f>IF('Sundry Debtor'!I1234="","",IF('Sundry Debtor'!J1234="C",'Sundry Debtor'!I1234,""))</f>
        <v/>
      </c>
      <c r="H1228" s="34" t="str">
        <f t="shared" si="43"/>
        <v/>
      </c>
      <c r="I1228" s="34" t="str">
        <f t="shared" si="44"/>
        <v/>
      </c>
      <c r="J1228" s="34"/>
      <c r="K1228" s="29" t="str">
        <f>IF('Sundry Debtor'!K1234="","",CONCATENATE('Sundry Debtor'!K1234," ",'Sundry Debtor'!O1234))</f>
        <v/>
      </c>
    </row>
    <row r="1229" spans="1:11" x14ac:dyDescent="0.2">
      <c r="A1229" s="35" t="str">
        <f>IF('Sundry Debtor'!G1235="","",'Sundry Debtor'!G1235)</f>
        <v/>
      </c>
      <c r="B1229" s="35" t="str">
        <f>IF('Sundry Debtor'!C1235="","",IF('Sundry Debtor'!G1235&lt;70000,'Sundry Debtor'!C1235,""))</f>
        <v/>
      </c>
      <c r="C1229" s="34" t="str">
        <f>IF('Sundry Debtor'!C1235="","",IF('Sundry Debtor'!G1235&gt;69999,'Sundry Debtor'!C1235,""))</f>
        <v/>
      </c>
      <c r="D1229" s="34" t="str">
        <f>IF('Sundry Debtor'!D1235="","",'Sundry Debtor'!D1235)</f>
        <v/>
      </c>
      <c r="E1229" s="34" t="str">
        <f>IF('Sundry Debtor'!F1235="","",'Sundry Debtor'!F1235)</f>
        <v/>
      </c>
      <c r="F1229" s="98" t="str">
        <f>IF('Sundry Debtor'!I1235="","",IF('Sundry Debtor'!J1235="D",'Sundry Debtor'!I1235,""))</f>
        <v/>
      </c>
      <c r="G1229" s="98" t="str">
        <f>IF('Sundry Debtor'!I1235="","",IF('Sundry Debtor'!J1235="C",'Sundry Debtor'!I1235,""))</f>
        <v/>
      </c>
      <c r="H1229" s="34" t="str">
        <f t="shared" si="43"/>
        <v/>
      </c>
      <c r="I1229" s="34" t="str">
        <f t="shared" si="44"/>
        <v/>
      </c>
      <c r="J1229" s="34"/>
      <c r="K1229" s="29" t="str">
        <f>IF('Sundry Debtor'!K1235="","",CONCATENATE('Sundry Debtor'!K1235," ",'Sundry Debtor'!O1235))</f>
        <v/>
      </c>
    </row>
    <row r="1230" spans="1:11" x14ac:dyDescent="0.2">
      <c r="A1230" s="35" t="str">
        <f>IF('Sundry Debtor'!G1236="","",'Sundry Debtor'!G1236)</f>
        <v/>
      </c>
      <c r="B1230" s="35" t="str">
        <f>IF('Sundry Debtor'!C1236="","",IF('Sundry Debtor'!G1236&lt;70000,'Sundry Debtor'!C1236,""))</f>
        <v/>
      </c>
      <c r="C1230" s="34" t="str">
        <f>IF('Sundry Debtor'!C1236="","",IF('Sundry Debtor'!G1236&gt;69999,'Sundry Debtor'!C1236,""))</f>
        <v/>
      </c>
      <c r="D1230" s="34" t="str">
        <f>IF('Sundry Debtor'!D1236="","",'Sundry Debtor'!D1236)</f>
        <v/>
      </c>
      <c r="E1230" s="34" t="str">
        <f>IF('Sundry Debtor'!F1236="","",'Sundry Debtor'!F1236)</f>
        <v/>
      </c>
      <c r="F1230" s="98" t="str">
        <f>IF('Sundry Debtor'!I1236="","",IF('Sundry Debtor'!J1236="D",'Sundry Debtor'!I1236,""))</f>
        <v/>
      </c>
      <c r="G1230" s="98" t="str">
        <f>IF('Sundry Debtor'!I1236="","",IF('Sundry Debtor'!J1236="C",'Sundry Debtor'!I1236,""))</f>
        <v/>
      </c>
      <c r="H1230" s="34" t="str">
        <f t="shared" si="43"/>
        <v/>
      </c>
      <c r="I1230" s="34" t="str">
        <f t="shared" si="44"/>
        <v/>
      </c>
      <c r="J1230" s="34"/>
      <c r="K1230" s="29" t="str">
        <f>IF('Sundry Debtor'!K1236="","",CONCATENATE('Sundry Debtor'!K1236," ",'Sundry Debtor'!O1236))</f>
        <v/>
      </c>
    </row>
    <row r="1231" spans="1:11" x14ac:dyDescent="0.2">
      <c r="A1231" s="35" t="str">
        <f>IF('Sundry Debtor'!G1237="","",'Sundry Debtor'!G1237)</f>
        <v/>
      </c>
      <c r="B1231" s="35" t="str">
        <f>IF('Sundry Debtor'!C1237="","",IF('Sundry Debtor'!G1237&lt;70000,'Sundry Debtor'!C1237,""))</f>
        <v/>
      </c>
      <c r="C1231" s="34" t="str">
        <f>IF('Sundry Debtor'!C1237="","",IF('Sundry Debtor'!G1237&gt;69999,'Sundry Debtor'!C1237,""))</f>
        <v/>
      </c>
      <c r="D1231" s="34" t="str">
        <f>IF('Sundry Debtor'!D1237="","",'Sundry Debtor'!D1237)</f>
        <v/>
      </c>
      <c r="E1231" s="34" t="str">
        <f>IF('Sundry Debtor'!F1237="","",'Sundry Debtor'!F1237)</f>
        <v/>
      </c>
      <c r="F1231" s="98" t="str">
        <f>IF('Sundry Debtor'!I1237="","",IF('Sundry Debtor'!J1237="D",'Sundry Debtor'!I1237,""))</f>
        <v/>
      </c>
      <c r="G1231" s="98" t="str">
        <f>IF('Sundry Debtor'!I1237="","",IF('Sundry Debtor'!J1237="C",'Sundry Debtor'!I1237,""))</f>
        <v/>
      </c>
      <c r="H1231" s="34" t="str">
        <f t="shared" si="43"/>
        <v/>
      </c>
      <c r="I1231" s="34" t="str">
        <f t="shared" si="44"/>
        <v/>
      </c>
      <c r="J1231" s="34"/>
      <c r="K1231" s="29" t="str">
        <f>IF('Sundry Debtor'!K1237="","",CONCATENATE('Sundry Debtor'!K1237," ",'Sundry Debtor'!O1237))</f>
        <v/>
      </c>
    </row>
    <row r="1232" spans="1:11" x14ac:dyDescent="0.2">
      <c r="A1232" s="35" t="str">
        <f>IF('Sundry Debtor'!G1238="","",'Sundry Debtor'!G1238)</f>
        <v/>
      </c>
      <c r="B1232" s="35" t="str">
        <f>IF('Sundry Debtor'!C1238="","",IF('Sundry Debtor'!G1238&lt;70000,'Sundry Debtor'!C1238,""))</f>
        <v/>
      </c>
      <c r="C1232" s="34" t="str">
        <f>IF('Sundry Debtor'!C1238="","",IF('Sundry Debtor'!G1238&gt;69999,'Sundry Debtor'!C1238,""))</f>
        <v/>
      </c>
      <c r="D1232" s="34" t="str">
        <f>IF('Sundry Debtor'!D1238="","",'Sundry Debtor'!D1238)</f>
        <v/>
      </c>
      <c r="E1232" s="34" t="str">
        <f>IF('Sundry Debtor'!F1238="","",'Sundry Debtor'!F1238)</f>
        <v/>
      </c>
      <c r="F1232" s="98" t="str">
        <f>IF('Sundry Debtor'!I1238="","",IF('Sundry Debtor'!J1238="D",'Sundry Debtor'!I1238,""))</f>
        <v/>
      </c>
      <c r="G1232" s="98" t="str">
        <f>IF('Sundry Debtor'!I1238="","",IF('Sundry Debtor'!J1238="C",'Sundry Debtor'!I1238,""))</f>
        <v/>
      </c>
      <c r="H1232" s="34" t="str">
        <f t="shared" si="43"/>
        <v/>
      </c>
      <c r="I1232" s="34" t="str">
        <f t="shared" si="44"/>
        <v/>
      </c>
      <c r="J1232" s="34"/>
      <c r="K1232" s="29" t="str">
        <f>IF('Sundry Debtor'!K1238="","",CONCATENATE('Sundry Debtor'!K1238," ",'Sundry Debtor'!O1238))</f>
        <v/>
      </c>
    </row>
    <row r="1233" spans="1:11" x14ac:dyDescent="0.2">
      <c r="A1233" s="35" t="str">
        <f>IF('Sundry Debtor'!G1239="","",'Sundry Debtor'!G1239)</f>
        <v/>
      </c>
      <c r="B1233" s="35" t="str">
        <f>IF('Sundry Debtor'!C1239="","",IF('Sundry Debtor'!G1239&lt;70000,'Sundry Debtor'!C1239,""))</f>
        <v/>
      </c>
      <c r="C1233" s="34" t="str">
        <f>IF('Sundry Debtor'!C1239="","",IF('Sundry Debtor'!G1239&gt;69999,'Sundry Debtor'!C1239,""))</f>
        <v/>
      </c>
      <c r="D1233" s="34" t="str">
        <f>IF('Sundry Debtor'!D1239="","",'Sundry Debtor'!D1239)</f>
        <v/>
      </c>
      <c r="E1233" s="34" t="str">
        <f>IF('Sundry Debtor'!F1239="","",'Sundry Debtor'!F1239)</f>
        <v/>
      </c>
      <c r="F1233" s="98" t="str">
        <f>IF('Sundry Debtor'!I1239="","",IF('Sundry Debtor'!J1239="D",'Sundry Debtor'!I1239,""))</f>
        <v/>
      </c>
      <c r="G1233" s="98" t="str">
        <f>IF('Sundry Debtor'!I1239="","",IF('Sundry Debtor'!J1239="C",'Sundry Debtor'!I1239,""))</f>
        <v/>
      </c>
      <c r="H1233" s="34" t="str">
        <f t="shared" si="43"/>
        <v/>
      </c>
      <c r="I1233" s="34" t="str">
        <f t="shared" si="44"/>
        <v/>
      </c>
      <c r="J1233" s="34"/>
      <c r="K1233" s="29" t="str">
        <f>IF('Sundry Debtor'!K1239="","",CONCATENATE('Sundry Debtor'!K1239," ",'Sundry Debtor'!O1239))</f>
        <v/>
      </c>
    </row>
    <row r="1234" spans="1:11" x14ac:dyDescent="0.2">
      <c r="A1234" s="35" t="str">
        <f>IF('Sundry Debtor'!G1240="","",'Sundry Debtor'!G1240)</f>
        <v/>
      </c>
      <c r="B1234" s="35" t="str">
        <f>IF('Sundry Debtor'!C1240="","",IF('Sundry Debtor'!G1240&lt;70000,'Sundry Debtor'!C1240,""))</f>
        <v/>
      </c>
      <c r="C1234" s="34" t="str">
        <f>IF('Sundry Debtor'!C1240="","",IF('Sundry Debtor'!G1240&gt;69999,'Sundry Debtor'!C1240,""))</f>
        <v/>
      </c>
      <c r="D1234" s="34" t="str">
        <f>IF('Sundry Debtor'!D1240="","",'Sundry Debtor'!D1240)</f>
        <v/>
      </c>
      <c r="E1234" s="34" t="str">
        <f>IF('Sundry Debtor'!F1240="","",'Sundry Debtor'!F1240)</f>
        <v/>
      </c>
      <c r="F1234" s="98" t="str">
        <f>IF('Sundry Debtor'!I1240="","",IF('Sundry Debtor'!J1240="D",'Sundry Debtor'!I1240,""))</f>
        <v/>
      </c>
      <c r="G1234" s="98" t="str">
        <f>IF('Sundry Debtor'!I1240="","",IF('Sundry Debtor'!J1240="C",'Sundry Debtor'!I1240,""))</f>
        <v/>
      </c>
      <c r="H1234" s="34" t="str">
        <f t="shared" si="43"/>
        <v/>
      </c>
      <c r="I1234" s="34" t="str">
        <f t="shared" si="44"/>
        <v/>
      </c>
      <c r="J1234" s="34"/>
      <c r="K1234" s="29" t="str">
        <f>IF('Sundry Debtor'!K1240="","",CONCATENATE('Sundry Debtor'!K1240," ",'Sundry Debtor'!O1240))</f>
        <v/>
      </c>
    </row>
    <row r="1235" spans="1:11" x14ac:dyDescent="0.2">
      <c r="A1235" s="35" t="str">
        <f>IF('Sundry Debtor'!G1241="","",'Sundry Debtor'!G1241)</f>
        <v/>
      </c>
      <c r="B1235" s="35" t="str">
        <f>IF('Sundry Debtor'!C1241="","",IF('Sundry Debtor'!G1241&lt;70000,'Sundry Debtor'!C1241,""))</f>
        <v/>
      </c>
      <c r="C1235" s="34" t="str">
        <f>IF('Sundry Debtor'!C1241="","",IF('Sundry Debtor'!G1241&gt;69999,'Sundry Debtor'!C1241,""))</f>
        <v/>
      </c>
      <c r="D1235" s="34" t="str">
        <f>IF('Sundry Debtor'!D1241="","",'Sundry Debtor'!D1241)</f>
        <v/>
      </c>
      <c r="E1235" s="34" t="str">
        <f>IF('Sundry Debtor'!F1241="","",'Sundry Debtor'!F1241)</f>
        <v/>
      </c>
      <c r="F1235" s="98" t="str">
        <f>IF('Sundry Debtor'!I1241="","",IF('Sundry Debtor'!J1241="D",'Sundry Debtor'!I1241,""))</f>
        <v/>
      </c>
      <c r="G1235" s="98" t="str">
        <f>IF('Sundry Debtor'!I1241="","",IF('Sundry Debtor'!J1241="C",'Sundry Debtor'!I1241,""))</f>
        <v/>
      </c>
      <c r="H1235" s="34" t="str">
        <f t="shared" si="43"/>
        <v/>
      </c>
      <c r="I1235" s="34" t="str">
        <f t="shared" si="44"/>
        <v/>
      </c>
      <c r="J1235" s="34"/>
      <c r="K1235" s="29" t="str">
        <f>IF('Sundry Debtor'!K1241="","",CONCATENATE('Sundry Debtor'!K1241," ",'Sundry Debtor'!O1241))</f>
        <v/>
      </c>
    </row>
    <row r="1236" spans="1:11" x14ac:dyDescent="0.2">
      <c r="A1236" s="35" t="str">
        <f>IF('Sundry Debtor'!G1242="","",'Sundry Debtor'!G1242)</f>
        <v/>
      </c>
      <c r="B1236" s="35" t="str">
        <f>IF('Sundry Debtor'!C1242="","",IF('Sundry Debtor'!G1242&lt;70000,'Sundry Debtor'!C1242,""))</f>
        <v/>
      </c>
      <c r="C1236" s="34" t="str">
        <f>IF('Sundry Debtor'!C1242="","",IF('Sundry Debtor'!G1242&gt;69999,'Sundry Debtor'!C1242,""))</f>
        <v/>
      </c>
      <c r="D1236" s="34" t="str">
        <f>IF('Sundry Debtor'!D1242="","",'Sundry Debtor'!D1242)</f>
        <v/>
      </c>
      <c r="E1236" s="34" t="str">
        <f>IF('Sundry Debtor'!F1242="","",'Sundry Debtor'!F1242)</f>
        <v/>
      </c>
      <c r="F1236" s="98" t="str">
        <f>IF('Sundry Debtor'!I1242="","",IF('Sundry Debtor'!J1242="D",'Sundry Debtor'!I1242,""))</f>
        <v/>
      </c>
      <c r="G1236" s="98" t="str">
        <f>IF('Sundry Debtor'!I1242="","",IF('Sundry Debtor'!J1242="C",'Sundry Debtor'!I1242,""))</f>
        <v/>
      </c>
      <c r="H1236" s="34" t="str">
        <f t="shared" si="43"/>
        <v/>
      </c>
      <c r="I1236" s="34" t="str">
        <f t="shared" si="44"/>
        <v/>
      </c>
      <c r="J1236" s="34"/>
      <c r="K1236" s="29" t="str">
        <f>IF('Sundry Debtor'!K1242="","",CONCATENATE('Sundry Debtor'!K1242," ",'Sundry Debtor'!O1242))</f>
        <v/>
      </c>
    </row>
    <row r="1237" spans="1:11" x14ac:dyDescent="0.2">
      <c r="A1237" s="35" t="str">
        <f>IF('Sundry Debtor'!G1243="","",'Sundry Debtor'!G1243)</f>
        <v/>
      </c>
      <c r="B1237" s="35" t="str">
        <f>IF('Sundry Debtor'!C1243="","",IF('Sundry Debtor'!G1243&lt;70000,'Sundry Debtor'!C1243,""))</f>
        <v/>
      </c>
      <c r="C1237" s="34" t="str">
        <f>IF('Sundry Debtor'!C1243="","",IF('Sundry Debtor'!G1243&gt;69999,'Sundry Debtor'!C1243,""))</f>
        <v/>
      </c>
      <c r="D1237" s="34" t="str">
        <f>IF('Sundry Debtor'!D1243="","",'Sundry Debtor'!D1243)</f>
        <v/>
      </c>
      <c r="E1237" s="34" t="str">
        <f>IF('Sundry Debtor'!F1243="","",'Sundry Debtor'!F1243)</f>
        <v/>
      </c>
      <c r="F1237" s="98" t="str">
        <f>IF('Sundry Debtor'!I1243="","",IF('Sundry Debtor'!J1243="D",'Sundry Debtor'!I1243,""))</f>
        <v/>
      </c>
      <c r="G1237" s="98" t="str">
        <f>IF('Sundry Debtor'!I1243="","",IF('Sundry Debtor'!J1243="C",'Sundry Debtor'!I1243,""))</f>
        <v/>
      </c>
      <c r="H1237" s="34" t="str">
        <f t="shared" si="43"/>
        <v/>
      </c>
      <c r="I1237" s="34" t="str">
        <f t="shared" si="44"/>
        <v/>
      </c>
      <c r="J1237" s="34"/>
      <c r="K1237" s="29" t="str">
        <f>IF('Sundry Debtor'!K1243="","",CONCATENATE('Sundry Debtor'!K1243," ",'Sundry Debtor'!O1243))</f>
        <v/>
      </c>
    </row>
    <row r="1238" spans="1:11" x14ac:dyDescent="0.2">
      <c r="A1238" s="35" t="str">
        <f>IF('Sundry Debtor'!G1244="","",'Sundry Debtor'!G1244)</f>
        <v/>
      </c>
      <c r="B1238" s="35" t="str">
        <f>IF('Sundry Debtor'!C1244="","",IF('Sundry Debtor'!G1244&lt;70000,'Sundry Debtor'!C1244,""))</f>
        <v/>
      </c>
      <c r="C1238" s="34" t="str">
        <f>IF('Sundry Debtor'!C1244="","",IF('Sundry Debtor'!G1244&gt;69999,'Sundry Debtor'!C1244,""))</f>
        <v/>
      </c>
      <c r="D1238" s="34" t="str">
        <f>IF('Sundry Debtor'!D1244="","",'Sundry Debtor'!D1244)</f>
        <v/>
      </c>
      <c r="E1238" s="34" t="str">
        <f>IF('Sundry Debtor'!F1244="","",'Sundry Debtor'!F1244)</f>
        <v/>
      </c>
      <c r="F1238" s="98" t="str">
        <f>IF('Sundry Debtor'!I1244="","",IF('Sundry Debtor'!J1244="D",'Sundry Debtor'!I1244,""))</f>
        <v/>
      </c>
      <c r="G1238" s="98" t="str">
        <f>IF('Sundry Debtor'!I1244="","",IF('Sundry Debtor'!J1244="C",'Sundry Debtor'!I1244,""))</f>
        <v/>
      </c>
      <c r="H1238" s="34" t="str">
        <f t="shared" si="43"/>
        <v/>
      </c>
      <c r="I1238" s="34" t="str">
        <f t="shared" si="44"/>
        <v/>
      </c>
      <c r="J1238" s="34"/>
      <c r="K1238" s="29" t="str">
        <f>IF('Sundry Debtor'!K1244="","",CONCATENATE('Sundry Debtor'!K1244," ",'Sundry Debtor'!O1244))</f>
        <v/>
      </c>
    </row>
    <row r="1239" spans="1:11" x14ac:dyDescent="0.2">
      <c r="A1239" s="35" t="str">
        <f>IF('Sundry Debtor'!G1245="","",'Sundry Debtor'!G1245)</f>
        <v/>
      </c>
      <c r="B1239" s="35" t="str">
        <f>IF('Sundry Debtor'!C1245="","",IF('Sundry Debtor'!G1245&lt;70000,'Sundry Debtor'!C1245,""))</f>
        <v/>
      </c>
      <c r="C1239" s="34" t="str">
        <f>IF('Sundry Debtor'!C1245="","",IF('Sundry Debtor'!G1245&gt;69999,'Sundry Debtor'!C1245,""))</f>
        <v/>
      </c>
      <c r="D1239" s="34" t="str">
        <f>IF('Sundry Debtor'!D1245="","",'Sundry Debtor'!D1245)</f>
        <v/>
      </c>
      <c r="E1239" s="34" t="str">
        <f>IF('Sundry Debtor'!F1245="","",'Sundry Debtor'!F1245)</f>
        <v/>
      </c>
      <c r="F1239" s="98" t="str">
        <f>IF('Sundry Debtor'!I1245="","",IF('Sundry Debtor'!J1245="D",'Sundry Debtor'!I1245,""))</f>
        <v/>
      </c>
      <c r="G1239" s="98" t="str">
        <f>IF('Sundry Debtor'!I1245="","",IF('Sundry Debtor'!J1245="C",'Sundry Debtor'!I1245,""))</f>
        <v/>
      </c>
      <c r="H1239" s="34" t="str">
        <f t="shared" si="43"/>
        <v/>
      </c>
      <c r="I1239" s="34" t="str">
        <f t="shared" si="44"/>
        <v/>
      </c>
      <c r="J1239" s="34"/>
      <c r="K1239" s="29" t="str">
        <f>IF('Sundry Debtor'!K1245="","",CONCATENATE('Sundry Debtor'!K1245," ",'Sundry Debtor'!O1245))</f>
        <v/>
      </c>
    </row>
    <row r="1240" spans="1:11" x14ac:dyDescent="0.2">
      <c r="A1240" s="35" t="str">
        <f>IF('Sundry Debtor'!G1246="","",'Sundry Debtor'!G1246)</f>
        <v/>
      </c>
      <c r="B1240" s="35" t="str">
        <f>IF('Sundry Debtor'!C1246="","",IF('Sundry Debtor'!G1246&lt;70000,'Sundry Debtor'!C1246,""))</f>
        <v/>
      </c>
      <c r="C1240" s="34" t="str">
        <f>IF('Sundry Debtor'!C1246="","",IF('Sundry Debtor'!G1246&gt;69999,'Sundry Debtor'!C1246,""))</f>
        <v/>
      </c>
      <c r="D1240" s="34" t="str">
        <f>IF('Sundry Debtor'!D1246="","",'Sundry Debtor'!D1246)</f>
        <v/>
      </c>
      <c r="E1240" s="34" t="str">
        <f>IF('Sundry Debtor'!F1246="","",'Sundry Debtor'!F1246)</f>
        <v/>
      </c>
      <c r="F1240" s="98" t="str">
        <f>IF('Sundry Debtor'!I1246="","",IF('Sundry Debtor'!J1246="D",'Sundry Debtor'!I1246,""))</f>
        <v/>
      </c>
      <c r="G1240" s="98" t="str">
        <f>IF('Sundry Debtor'!I1246="","",IF('Sundry Debtor'!J1246="C",'Sundry Debtor'!I1246,""))</f>
        <v/>
      </c>
      <c r="H1240" s="34" t="str">
        <f t="shared" si="43"/>
        <v/>
      </c>
      <c r="I1240" s="34" t="str">
        <f t="shared" si="44"/>
        <v/>
      </c>
      <c r="J1240" s="34"/>
      <c r="K1240" s="29" t="str">
        <f>IF('Sundry Debtor'!K1246="","",CONCATENATE('Sundry Debtor'!K1246," ",'Sundry Debtor'!O1246))</f>
        <v/>
      </c>
    </row>
    <row r="1241" spans="1:11" x14ac:dyDescent="0.2">
      <c r="A1241" s="35" t="str">
        <f>IF('Sundry Debtor'!G1247="","",'Sundry Debtor'!G1247)</f>
        <v/>
      </c>
      <c r="B1241" s="35" t="str">
        <f>IF('Sundry Debtor'!C1247="","",IF('Sundry Debtor'!G1247&lt;70000,'Sundry Debtor'!C1247,""))</f>
        <v/>
      </c>
      <c r="C1241" s="34" t="str">
        <f>IF('Sundry Debtor'!C1247="","",IF('Sundry Debtor'!G1247&gt;69999,'Sundry Debtor'!C1247,""))</f>
        <v/>
      </c>
      <c r="D1241" s="34" t="str">
        <f>IF('Sundry Debtor'!D1247="","",'Sundry Debtor'!D1247)</f>
        <v/>
      </c>
      <c r="E1241" s="34" t="str">
        <f>IF('Sundry Debtor'!F1247="","",'Sundry Debtor'!F1247)</f>
        <v/>
      </c>
      <c r="F1241" s="98" t="str">
        <f>IF('Sundry Debtor'!I1247="","",IF('Sundry Debtor'!J1247="D",'Sundry Debtor'!I1247,""))</f>
        <v/>
      </c>
      <c r="G1241" s="98" t="str">
        <f>IF('Sundry Debtor'!I1247="","",IF('Sundry Debtor'!J1247="C",'Sundry Debtor'!I1247,""))</f>
        <v/>
      </c>
      <c r="H1241" s="34" t="str">
        <f t="shared" si="43"/>
        <v/>
      </c>
      <c r="I1241" s="34" t="str">
        <f t="shared" si="44"/>
        <v/>
      </c>
      <c r="J1241" s="34"/>
      <c r="K1241" s="29" t="str">
        <f>IF('Sundry Debtor'!K1247="","",CONCATENATE('Sundry Debtor'!K1247," ",'Sundry Debtor'!O1247))</f>
        <v/>
      </c>
    </row>
    <row r="1242" spans="1:11" x14ac:dyDescent="0.2">
      <c r="A1242" s="35" t="str">
        <f>IF('Sundry Debtor'!G1248="","",'Sundry Debtor'!G1248)</f>
        <v/>
      </c>
      <c r="B1242" s="35" t="str">
        <f>IF('Sundry Debtor'!C1248="","",IF('Sundry Debtor'!G1248&lt;70000,'Sundry Debtor'!C1248,""))</f>
        <v/>
      </c>
      <c r="C1242" s="34" t="str">
        <f>IF('Sundry Debtor'!C1248="","",IF('Sundry Debtor'!G1248&gt;69999,'Sundry Debtor'!C1248,""))</f>
        <v/>
      </c>
      <c r="D1242" s="34" t="str">
        <f>IF('Sundry Debtor'!D1248="","",'Sundry Debtor'!D1248)</f>
        <v/>
      </c>
      <c r="E1242" s="34" t="str">
        <f>IF('Sundry Debtor'!F1248="","",'Sundry Debtor'!F1248)</f>
        <v/>
      </c>
      <c r="F1242" s="98" t="str">
        <f>IF('Sundry Debtor'!I1248="","",IF('Sundry Debtor'!J1248="D",'Sundry Debtor'!I1248,""))</f>
        <v/>
      </c>
      <c r="G1242" s="98" t="str">
        <f>IF('Sundry Debtor'!I1248="","",IF('Sundry Debtor'!J1248="C",'Sundry Debtor'!I1248,""))</f>
        <v/>
      </c>
      <c r="H1242" s="34" t="str">
        <f t="shared" ref="H1242:H1305" si="45">IF(A1242="","",IF(OR(A1242=96030,A1242=96040),"AN",IF(A1242=80061,"VN",IF(LEFT(A1242,1)="7","AN",IF(LEFT(A1242,1)="8","AN","VN")))))</f>
        <v/>
      </c>
      <c r="I1242" s="34" t="str">
        <f t="shared" ref="I1242:I1305" si="46">IF(A1242="","",1000)</f>
        <v/>
      </c>
      <c r="J1242" s="34"/>
      <c r="K1242" s="29" t="str">
        <f>IF('Sundry Debtor'!K1248="","",CONCATENATE('Sundry Debtor'!K1248," ",'Sundry Debtor'!O1248))</f>
        <v/>
      </c>
    </row>
    <row r="1243" spans="1:11" x14ac:dyDescent="0.2">
      <c r="A1243" s="35" t="str">
        <f>IF('Sundry Debtor'!G1249="","",'Sundry Debtor'!G1249)</f>
        <v/>
      </c>
      <c r="B1243" s="35" t="str">
        <f>IF('Sundry Debtor'!C1249="","",IF('Sundry Debtor'!G1249&lt;70000,'Sundry Debtor'!C1249,""))</f>
        <v/>
      </c>
      <c r="C1243" s="34" t="str">
        <f>IF('Sundry Debtor'!C1249="","",IF('Sundry Debtor'!G1249&gt;69999,'Sundry Debtor'!C1249,""))</f>
        <v/>
      </c>
      <c r="D1243" s="34" t="str">
        <f>IF('Sundry Debtor'!D1249="","",'Sundry Debtor'!D1249)</f>
        <v/>
      </c>
      <c r="E1243" s="34" t="str">
        <f>IF('Sundry Debtor'!F1249="","",'Sundry Debtor'!F1249)</f>
        <v/>
      </c>
      <c r="F1243" s="98" t="str">
        <f>IF('Sundry Debtor'!I1249="","",IF('Sundry Debtor'!J1249="D",'Sundry Debtor'!I1249,""))</f>
        <v/>
      </c>
      <c r="G1243" s="98" t="str">
        <f>IF('Sundry Debtor'!I1249="","",IF('Sundry Debtor'!J1249="C",'Sundry Debtor'!I1249,""))</f>
        <v/>
      </c>
      <c r="H1243" s="34" t="str">
        <f t="shared" si="45"/>
        <v/>
      </c>
      <c r="I1243" s="34" t="str">
        <f t="shared" si="46"/>
        <v/>
      </c>
      <c r="J1243" s="34"/>
      <c r="K1243" s="29" t="str">
        <f>IF('Sundry Debtor'!K1249="","",CONCATENATE('Sundry Debtor'!K1249," ",'Sundry Debtor'!O1249))</f>
        <v/>
      </c>
    </row>
    <row r="1244" spans="1:11" x14ac:dyDescent="0.2">
      <c r="A1244" s="35" t="str">
        <f>IF('Sundry Debtor'!G1250="","",'Sundry Debtor'!G1250)</f>
        <v/>
      </c>
      <c r="B1244" s="35" t="str">
        <f>IF('Sundry Debtor'!C1250="","",IF('Sundry Debtor'!G1250&lt;70000,'Sundry Debtor'!C1250,""))</f>
        <v/>
      </c>
      <c r="C1244" s="34" t="str">
        <f>IF('Sundry Debtor'!C1250="","",IF('Sundry Debtor'!G1250&gt;69999,'Sundry Debtor'!C1250,""))</f>
        <v/>
      </c>
      <c r="D1244" s="34" t="str">
        <f>IF('Sundry Debtor'!D1250="","",'Sundry Debtor'!D1250)</f>
        <v/>
      </c>
      <c r="E1244" s="34" t="str">
        <f>IF('Sundry Debtor'!F1250="","",'Sundry Debtor'!F1250)</f>
        <v/>
      </c>
      <c r="F1244" s="98" t="str">
        <f>IF('Sundry Debtor'!I1250="","",IF('Sundry Debtor'!J1250="D",'Sundry Debtor'!I1250,""))</f>
        <v/>
      </c>
      <c r="G1244" s="98" t="str">
        <f>IF('Sundry Debtor'!I1250="","",IF('Sundry Debtor'!J1250="C",'Sundry Debtor'!I1250,""))</f>
        <v/>
      </c>
      <c r="H1244" s="34" t="str">
        <f t="shared" si="45"/>
        <v/>
      </c>
      <c r="I1244" s="34" t="str">
        <f t="shared" si="46"/>
        <v/>
      </c>
      <c r="J1244" s="34"/>
      <c r="K1244" s="29" t="str">
        <f>IF('Sundry Debtor'!K1250="","",CONCATENATE('Sundry Debtor'!K1250," ",'Sundry Debtor'!O1250))</f>
        <v/>
      </c>
    </row>
    <row r="1245" spans="1:11" x14ac:dyDescent="0.2">
      <c r="A1245" s="35" t="str">
        <f>IF('Sundry Debtor'!G1251="","",'Sundry Debtor'!G1251)</f>
        <v/>
      </c>
      <c r="B1245" s="35" t="str">
        <f>IF('Sundry Debtor'!C1251="","",IF('Sundry Debtor'!G1251&lt;70000,'Sundry Debtor'!C1251,""))</f>
        <v/>
      </c>
      <c r="C1245" s="34" t="str">
        <f>IF('Sundry Debtor'!C1251="","",IF('Sundry Debtor'!G1251&gt;69999,'Sundry Debtor'!C1251,""))</f>
        <v/>
      </c>
      <c r="D1245" s="34" t="str">
        <f>IF('Sundry Debtor'!D1251="","",'Sundry Debtor'!D1251)</f>
        <v/>
      </c>
      <c r="E1245" s="34" t="str">
        <f>IF('Sundry Debtor'!F1251="","",'Sundry Debtor'!F1251)</f>
        <v/>
      </c>
      <c r="F1245" s="98" t="str">
        <f>IF('Sundry Debtor'!I1251="","",IF('Sundry Debtor'!J1251="D",'Sundry Debtor'!I1251,""))</f>
        <v/>
      </c>
      <c r="G1245" s="98" t="str">
        <f>IF('Sundry Debtor'!I1251="","",IF('Sundry Debtor'!J1251="C",'Sundry Debtor'!I1251,""))</f>
        <v/>
      </c>
      <c r="H1245" s="34" t="str">
        <f t="shared" si="45"/>
        <v/>
      </c>
      <c r="I1245" s="34" t="str">
        <f t="shared" si="46"/>
        <v/>
      </c>
      <c r="J1245" s="34"/>
      <c r="K1245" s="29" t="str">
        <f>IF('Sundry Debtor'!K1251="","",CONCATENATE('Sundry Debtor'!K1251," ",'Sundry Debtor'!O1251))</f>
        <v/>
      </c>
    </row>
    <row r="1246" spans="1:11" x14ac:dyDescent="0.2">
      <c r="A1246" s="35" t="str">
        <f>IF('Sundry Debtor'!G1252="","",'Sundry Debtor'!G1252)</f>
        <v/>
      </c>
      <c r="B1246" s="35" t="str">
        <f>IF('Sundry Debtor'!C1252="","",IF('Sundry Debtor'!G1252&lt;70000,'Sundry Debtor'!C1252,""))</f>
        <v/>
      </c>
      <c r="C1246" s="34" t="str">
        <f>IF('Sundry Debtor'!C1252="","",IF('Sundry Debtor'!G1252&gt;69999,'Sundry Debtor'!C1252,""))</f>
        <v/>
      </c>
      <c r="D1246" s="34" t="str">
        <f>IF('Sundry Debtor'!D1252="","",'Sundry Debtor'!D1252)</f>
        <v/>
      </c>
      <c r="E1246" s="34" t="str">
        <f>IF('Sundry Debtor'!F1252="","",'Sundry Debtor'!F1252)</f>
        <v/>
      </c>
      <c r="F1246" s="98" t="str">
        <f>IF('Sundry Debtor'!I1252="","",IF('Sundry Debtor'!J1252="D",'Sundry Debtor'!I1252,""))</f>
        <v/>
      </c>
      <c r="G1246" s="98" t="str">
        <f>IF('Sundry Debtor'!I1252="","",IF('Sundry Debtor'!J1252="C",'Sundry Debtor'!I1252,""))</f>
        <v/>
      </c>
      <c r="H1246" s="34" t="str">
        <f t="shared" si="45"/>
        <v/>
      </c>
      <c r="I1246" s="34" t="str">
        <f t="shared" si="46"/>
        <v/>
      </c>
      <c r="J1246" s="34"/>
      <c r="K1246" s="29" t="str">
        <f>IF('Sundry Debtor'!K1252="","",CONCATENATE('Sundry Debtor'!K1252," ",'Sundry Debtor'!O1252))</f>
        <v/>
      </c>
    </row>
    <row r="1247" spans="1:11" x14ac:dyDescent="0.2">
      <c r="A1247" s="35" t="str">
        <f>IF('Sundry Debtor'!G1253="","",'Sundry Debtor'!G1253)</f>
        <v/>
      </c>
      <c r="B1247" s="35" t="str">
        <f>IF('Sundry Debtor'!C1253="","",IF('Sundry Debtor'!G1253&lt;70000,'Sundry Debtor'!C1253,""))</f>
        <v/>
      </c>
      <c r="C1247" s="34" t="str">
        <f>IF('Sundry Debtor'!C1253="","",IF('Sundry Debtor'!G1253&gt;69999,'Sundry Debtor'!C1253,""))</f>
        <v/>
      </c>
      <c r="D1247" s="34" t="str">
        <f>IF('Sundry Debtor'!D1253="","",'Sundry Debtor'!D1253)</f>
        <v/>
      </c>
      <c r="E1247" s="34" t="str">
        <f>IF('Sundry Debtor'!F1253="","",'Sundry Debtor'!F1253)</f>
        <v/>
      </c>
      <c r="F1247" s="98" t="str">
        <f>IF('Sundry Debtor'!I1253="","",IF('Sundry Debtor'!J1253="D",'Sundry Debtor'!I1253,""))</f>
        <v/>
      </c>
      <c r="G1247" s="98" t="str">
        <f>IF('Sundry Debtor'!I1253="","",IF('Sundry Debtor'!J1253="C",'Sundry Debtor'!I1253,""))</f>
        <v/>
      </c>
      <c r="H1247" s="34" t="str">
        <f t="shared" si="45"/>
        <v/>
      </c>
      <c r="I1247" s="34" t="str">
        <f t="shared" si="46"/>
        <v/>
      </c>
      <c r="J1247" s="34"/>
      <c r="K1247" s="29" t="str">
        <f>IF('Sundry Debtor'!K1253="","",CONCATENATE('Sundry Debtor'!K1253," ",'Sundry Debtor'!O1253))</f>
        <v/>
      </c>
    </row>
    <row r="1248" spans="1:11" x14ac:dyDescent="0.2">
      <c r="A1248" s="35" t="str">
        <f>IF('Sundry Debtor'!G1254="","",'Sundry Debtor'!G1254)</f>
        <v/>
      </c>
      <c r="B1248" s="35" t="str">
        <f>IF('Sundry Debtor'!C1254="","",IF('Sundry Debtor'!G1254&lt;70000,'Sundry Debtor'!C1254,""))</f>
        <v/>
      </c>
      <c r="C1248" s="34" t="str">
        <f>IF('Sundry Debtor'!C1254="","",IF('Sundry Debtor'!G1254&gt;69999,'Sundry Debtor'!C1254,""))</f>
        <v/>
      </c>
      <c r="D1248" s="34" t="str">
        <f>IF('Sundry Debtor'!D1254="","",'Sundry Debtor'!D1254)</f>
        <v/>
      </c>
      <c r="E1248" s="34" t="str">
        <f>IF('Sundry Debtor'!F1254="","",'Sundry Debtor'!F1254)</f>
        <v/>
      </c>
      <c r="F1248" s="98" t="str">
        <f>IF('Sundry Debtor'!I1254="","",IF('Sundry Debtor'!J1254="D",'Sundry Debtor'!I1254,""))</f>
        <v/>
      </c>
      <c r="G1248" s="98" t="str">
        <f>IF('Sundry Debtor'!I1254="","",IF('Sundry Debtor'!J1254="C",'Sundry Debtor'!I1254,""))</f>
        <v/>
      </c>
      <c r="H1248" s="34" t="str">
        <f t="shared" si="45"/>
        <v/>
      </c>
      <c r="I1248" s="34" t="str">
        <f t="shared" si="46"/>
        <v/>
      </c>
      <c r="J1248" s="34"/>
      <c r="K1248" s="29" t="str">
        <f>IF('Sundry Debtor'!K1254="","",CONCATENATE('Sundry Debtor'!K1254," ",'Sundry Debtor'!O1254))</f>
        <v/>
      </c>
    </row>
    <row r="1249" spans="1:11" x14ac:dyDescent="0.2">
      <c r="A1249" s="35" t="str">
        <f>IF('Sundry Debtor'!G1255="","",'Sundry Debtor'!G1255)</f>
        <v/>
      </c>
      <c r="B1249" s="35" t="str">
        <f>IF('Sundry Debtor'!C1255="","",IF('Sundry Debtor'!G1255&lt;70000,'Sundry Debtor'!C1255,""))</f>
        <v/>
      </c>
      <c r="C1249" s="34" t="str">
        <f>IF('Sundry Debtor'!C1255="","",IF('Sundry Debtor'!G1255&gt;69999,'Sundry Debtor'!C1255,""))</f>
        <v/>
      </c>
      <c r="D1249" s="34" t="str">
        <f>IF('Sundry Debtor'!D1255="","",'Sundry Debtor'!D1255)</f>
        <v/>
      </c>
      <c r="E1249" s="34" t="str">
        <f>IF('Sundry Debtor'!F1255="","",'Sundry Debtor'!F1255)</f>
        <v/>
      </c>
      <c r="F1249" s="98" t="str">
        <f>IF('Sundry Debtor'!I1255="","",IF('Sundry Debtor'!J1255="D",'Sundry Debtor'!I1255,""))</f>
        <v/>
      </c>
      <c r="G1249" s="98" t="str">
        <f>IF('Sundry Debtor'!I1255="","",IF('Sundry Debtor'!J1255="C",'Sundry Debtor'!I1255,""))</f>
        <v/>
      </c>
      <c r="H1249" s="34" t="str">
        <f t="shared" si="45"/>
        <v/>
      </c>
      <c r="I1249" s="34" t="str">
        <f t="shared" si="46"/>
        <v/>
      </c>
      <c r="J1249" s="34"/>
      <c r="K1249" s="29" t="str">
        <f>IF('Sundry Debtor'!K1255="","",CONCATENATE('Sundry Debtor'!K1255," ",'Sundry Debtor'!O1255))</f>
        <v/>
      </c>
    </row>
    <row r="1250" spans="1:11" x14ac:dyDescent="0.2">
      <c r="A1250" s="35" t="str">
        <f>IF('Sundry Debtor'!G1256="","",'Sundry Debtor'!G1256)</f>
        <v/>
      </c>
      <c r="B1250" s="35" t="str">
        <f>IF('Sundry Debtor'!C1256="","",IF('Sundry Debtor'!G1256&lt;70000,'Sundry Debtor'!C1256,""))</f>
        <v/>
      </c>
      <c r="C1250" s="34" t="str">
        <f>IF('Sundry Debtor'!C1256="","",IF('Sundry Debtor'!G1256&gt;69999,'Sundry Debtor'!C1256,""))</f>
        <v/>
      </c>
      <c r="D1250" s="34" t="str">
        <f>IF('Sundry Debtor'!D1256="","",'Sundry Debtor'!D1256)</f>
        <v/>
      </c>
      <c r="E1250" s="34" t="str">
        <f>IF('Sundry Debtor'!F1256="","",'Sundry Debtor'!F1256)</f>
        <v/>
      </c>
      <c r="F1250" s="98" t="str">
        <f>IF('Sundry Debtor'!I1256="","",IF('Sundry Debtor'!J1256="D",'Sundry Debtor'!I1256,""))</f>
        <v/>
      </c>
      <c r="G1250" s="98" t="str">
        <f>IF('Sundry Debtor'!I1256="","",IF('Sundry Debtor'!J1256="C",'Sundry Debtor'!I1256,""))</f>
        <v/>
      </c>
      <c r="H1250" s="34" t="str">
        <f t="shared" si="45"/>
        <v/>
      </c>
      <c r="I1250" s="34" t="str">
        <f t="shared" si="46"/>
        <v/>
      </c>
      <c r="J1250" s="34"/>
      <c r="K1250" s="29" t="str">
        <f>IF('Sundry Debtor'!K1256="","",CONCATENATE('Sundry Debtor'!K1256," ",'Sundry Debtor'!O1256))</f>
        <v/>
      </c>
    </row>
    <row r="1251" spans="1:11" x14ac:dyDescent="0.2">
      <c r="A1251" s="35" t="str">
        <f>IF('Sundry Debtor'!G1257="","",'Sundry Debtor'!G1257)</f>
        <v/>
      </c>
      <c r="B1251" s="35" t="str">
        <f>IF('Sundry Debtor'!C1257="","",IF('Sundry Debtor'!G1257&lt;70000,'Sundry Debtor'!C1257,""))</f>
        <v/>
      </c>
      <c r="C1251" s="34" t="str">
        <f>IF('Sundry Debtor'!C1257="","",IF('Sundry Debtor'!G1257&gt;69999,'Sundry Debtor'!C1257,""))</f>
        <v/>
      </c>
      <c r="D1251" s="34" t="str">
        <f>IF('Sundry Debtor'!D1257="","",'Sundry Debtor'!D1257)</f>
        <v/>
      </c>
      <c r="E1251" s="34" t="str">
        <f>IF('Sundry Debtor'!F1257="","",'Sundry Debtor'!F1257)</f>
        <v/>
      </c>
      <c r="F1251" s="98" t="str">
        <f>IF('Sundry Debtor'!I1257="","",IF('Sundry Debtor'!J1257="D",'Sundry Debtor'!I1257,""))</f>
        <v/>
      </c>
      <c r="G1251" s="98" t="str">
        <f>IF('Sundry Debtor'!I1257="","",IF('Sundry Debtor'!J1257="C",'Sundry Debtor'!I1257,""))</f>
        <v/>
      </c>
      <c r="H1251" s="34" t="str">
        <f t="shared" si="45"/>
        <v/>
      </c>
      <c r="I1251" s="34" t="str">
        <f t="shared" si="46"/>
        <v/>
      </c>
      <c r="J1251" s="34"/>
      <c r="K1251" s="29" t="str">
        <f>IF('Sundry Debtor'!K1257="","",CONCATENATE('Sundry Debtor'!K1257," ",'Sundry Debtor'!O1257))</f>
        <v/>
      </c>
    </row>
    <row r="1252" spans="1:11" x14ac:dyDescent="0.2">
      <c r="A1252" s="35" t="str">
        <f>IF('Sundry Debtor'!G1258="","",'Sundry Debtor'!G1258)</f>
        <v/>
      </c>
      <c r="B1252" s="35" t="str">
        <f>IF('Sundry Debtor'!C1258="","",IF('Sundry Debtor'!G1258&lt;70000,'Sundry Debtor'!C1258,""))</f>
        <v/>
      </c>
      <c r="C1252" s="34" t="str">
        <f>IF('Sundry Debtor'!C1258="","",IF('Sundry Debtor'!G1258&gt;69999,'Sundry Debtor'!C1258,""))</f>
        <v/>
      </c>
      <c r="D1252" s="34" t="str">
        <f>IF('Sundry Debtor'!D1258="","",'Sundry Debtor'!D1258)</f>
        <v/>
      </c>
      <c r="E1252" s="34" t="str">
        <f>IF('Sundry Debtor'!F1258="","",'Sundry Debtor'!F1258)</f>
        <v/>
      </c>
      <c r="F1252" s="98" t="str">
        <f>IF('Sundry Debtor'!I1258="","",IF('Sundry Debtor'!J1258="D",'Sundry Debtor'!I1258,""))</f>
        <v/>
      </c>
      <c r="G1252" s="98" t="str">
        <f>IF('Sundry Debtor'!I1258="","",IF('Sundry Debtor'!J1258="C",'Sundry Debtor'!I1258,""))</f>
        <v/>
      </c>
      <c r="H1252" s="34" t="str">
        <f t="shared" si="45"/>
        <v/>
      </c>
      <c r="I1252" s="34" t="str">
        <f t="shared" si="46"/>
        <v/>
      </c>
      <c r="J1252" s="34"/>
      <c r="K1252" s="29" t="str">
        <f>IF('Sundry Debtor'!K1258="","",CONCATENATE('Sundry Debtor'!K1258," ",'Sundry Debtor'!O1258))</f>
        <v/>
      </c>
    </row>
    <row r="1253" spans="1:11" x14ac:dyDescent="0.2">
      <c r="A1253" s="35" t="str">
        <f>IF('Sundry Debtor'!G1259="","",'Sundry Debtor'!G1259)</f>
        <v/>
      </c>
      <c r="B1253" s="35" t="str">
        <f>IF('Sundry Debtor'!C1259="","",IF('Sundry Debtor'!G1259&lt;70000,'Sundry Debtor'!C1259,""))</f>
        <v/>
      </c>
      <c r="C1253" s="34" t="str">
        <f>IF('Sundry Debtor'!C1259="","",IF('Sundry Debtor'!G1259&gt;69999,'Sundry Debtor'!C1259,""))</f>
        <v/>
      </c>
      <c r="D1253" s="34" t="str">
        <f>IF('Sundry Debtor'!D1259="","",'Sundry Debtor'!D1259)</f>
        <v/>
      </c>
      <c r="E1253" s="34" t="str">
        <f>IF('Sundry Debtor'!F1259="","",'Sundry Debtor'!F1259)</f>
        <v/>
      </c>
      <c r="F1253" s="98" t="str">
        <f>IF('Sundry Debtor'!I1259="","",IF('Sundry Debtor'!J1259="D",'Sundry Debtor'!I1259,""))</f>
        <v/>
      </c>
      <c r="G1253" s="98" t="str">
        <f>IF('Sundry Debtor'!I1259="","",IF('Sundry Debtor'!J1259="C",'Sundry Debtor'!I1259,""))</f>
        <v/>
      </c>
      <c r="H1253" s="34" t="str">
        <f t="shared" si="45"/>
        <v/>
      </c>
      <c r="I1253" s="34" t="str">
        <f t="shared" si="46"/>
        <v/>
      </c>
      <c r="J1253" s="34"/>
      <c r="K1253" s="29" t="str">
        <f>IF('Sundry Debtor'!K1259="","",CONCATENATE('Sundry Debtor'!K1259," ",'Sundry Debtor'!O1259))</f>
        <v/>
      </c>
    </row>
    <row r="1254" spans="1:11" x14ac:dyDescent="0.2">
      <c r="A1254" s="35" t="str">
        <f>IF('Sundry Debtor'!G1260="","",'Sundry Debtor'!G1260)</f>
        <v/>
      </c>
      <c r="B1254" s="35" t="str">
        <f>IF('Sundry Debtor'!C1260="","",IF('Sundry Debtor'!G1260&lt;70000,'Sundry Debtor'!C1260,""))</f>
        <v/>
      </c>
      <c r="C1254" s="34" t="str">
        <f>IF('Sundry Debtor'!C1260="","",IF('Sundry Debtor'!G1260&gt;69999,'Sundry Debtor'!C1260,""))</f>
        <v/>
      </c>
      <c r="D1254" s="34" t="str">
        <f>IF('Sundry Debtor'!D1260="","",'Sundry Debtor'!D1260)</f>
        <v/>
      </c>
      <c r="E1254" s="34" t="str">
        <f>IF('Sundry Debtor'!F1260="","",'Sundry Debtor'!F1260)</f>
        <v/>
      </c>
      <c r="F1254" s="98" t="str">
        <f>IF('Sundry Debtor'!I1260="","",IF('Sundry Debtor'!J1260="D",'Sundry Debtor'!I1260,""))</f>
        <v/>
      </c>
      <c r="G1254" s="98" t="str">
        <f>IF('Sundry Debtor'!I1260="","",IF('Sundry Debtor'!J1260="C",'Sundry Debtor'!I1260,""))</f>
        <v/>
      </c>
      <c r="H1254" s="34" t="str">
        <f t="shared" si="45"/>
        <v/>
      </c>
      <c r="I1254" s="34" t="str">
        <f t="shared" si="46"/>
        <v/>
      </c>
      <c r="J1254" s="34"/>
      <c r="K1254" s="29" t="str">
        <f>IF('Sundry Debtor'!K1260="","",CONCATENATE('Sundry Debtor'!K1260," ",'Sundry Debtor'!O1260))</f>
        <v/>
      </c>
    </row>
    <row r="1255" spans="1:11" x14ac:dyDescent="0.2">
      <c r="A1255" s="35" t="str">
        <f>IF('Sundry Debtor'!G1261="","",'Sundry Debtor'!G1261)</f>
        <v/>
      </c>
      <c r="B1255" s="35" t="str">
        <f>IF('Sundry Debtor'!C1261="","",IF('Sundry Debtor'!G1261&lt;70000,'Sundry Debtor'!C1261,""))</f>
        <v/>
      </c>
      <c r="C1255" s="34" t="str">
        <f>IF('Sundry Debtor'!C1261="","",IF('Sundry Debtor'!G1261&gt;69999,'Sundry Debtor'!C1261,""))</f>
        <v/>
      </c>
      <c r="D1255" s="34" t="str">
        <f>IF('Sundry Debtor'!D1261="","",'Sundry Debtor'!D1261)</f>
        <v/>
      </c>
      <c r="E1255" s="34" t="str">
        <f>IF('Sundry Debtor'!F1261="","",'Sundry Debtor'!F1261)</f>
        <v/>
      </c>
      <c r="F1255" s="98" t="str">
        <f>IF('Sundry Debtor'!I1261="","",IF('Sundry Debtor'!J1261="D",'Sundry Debtor'!I1261,""))</f>
        <v/>
      </c>
      <c r="G1255" s="98" t="str">
        <f>IF('Sundry Debtor'!I1261="","",IF('Sundry Debtor'!J1261="C",'Sundry Debtor'!I1261,""))</f>
        <v/>
      </c>
      <c r="H1255" s="34" t="str">
        <f t="shared" si="45"/>
        <v/>
      </c>
      <c r="I1255" s="34" t="str">
        <f t="shared" si="46"/>
        <v/>
      </c>
      <c r="J1255" s="34"/>
      <c r="K1255" s="29" t="str">
        <f>IF('Sundry Debtor'!K1261="","",CONCATENATE('Sundry Debtor'!K1261," ",'Sundry Debtor'!O1261))</f>
        <v/>
      </c>
    </row>
    <row r="1256" spans="1:11" x14ac:dyDescent="0.2">
      <c r="A1256" s="35" t="str">
        <f>IF('Sundry Debtor'!G1262="","",'Sundry Debtor'!G1262)</f>
        <v/>
      </c>
      <c r="B1256" s="35" t="str">
        <f>IF('Sundry Debtor'!C1262="","",IF('Sundry Debtor'!G1262&lt;70000,'Sundry Debtor'!C1262,""))</f>
        <v/>
      </c>
      <c r="C1256" s="34" t="str">
        <f>IF('Sundry Debtor'!C1262="","",IF('Sundry Debtor'!G1262&gt;69999,'Sundry Debtor'!C1262,""))</f>
        <v/>
      </c>
      <c r="D1256" s="34" t="str">
        <f>IF('Sundry Debtor'!D1262="","",'Sundry Debtor'!D1262)</f>
        <v/>
      </c>
      <c r="E1256" s="34" t="str">
        <f>IF('Sundry Debtor'!F1262="","",'Sundry Debtor'!F1262)</f>
        <v/>
      </c>
      <c r="F1256" s="98" t="str">
        <f>IF('Sundry Debtor'!I1262="","",IF('Sundry Debtor'!J1262="D",'Sundry Debtor'!I1262,""))</f>
        <v/>
      </c>
      <c r="G1256" s="98" t="str">
        <f>IF('Sundry Debtor'!I1262="","",IF('Sundry Debtor'!J1262="C",'Sundry Debtor'!I1262,""))</f>
        <v/>
      </c>
      <c r="H1256" s="34" t="str">
        <f t="shared" si="45"/>
        <v/>
      </c>
      <c r="I1256" s="34" t="str">
        <f t="shared" si="46"/>
        <v/>
      </c>
      <c r="J1256" s="34"/>
      <c r="K1256" s="29" t="str">
        <f>IF('Sundry Debtor'!K1262="","",CONCATENATE('Sundry Debtor'!K1262," ",'Sundry Debtor'!O1262))</f>
        <v/>
      </c>
    </row>
    <row r="1257" spans="1:11" x14ac:dyDescent="0.2">
      <c r="A1257" s="35" t="str">
        <f>IF('Sundry Debtor'!G1263="","",'Sundry Debtor'!G1263)</f>
        <v/>
      </c>
      <c r="B1257" s="35" t="str">
        <f>IF('Sundry Debtor'!C1263="","",IF('Sundry Debtor'!G1263&lt;70000,'Sundry Debtor'!C1263,""))</f>
        <v/>
      </c>
      <c r="C1257" s="34" t="str">
        <f>IF('Sundry Debtor'!C1263="","",IF('Sundry Debtor'!G1263&gt;69999,'Sundry Debtor'!C1263,""))</f>
        <v/>
      </c>
      <c r="D1257" s="34" t="str">
        <f>IF('Sundry Debtor'!D1263="","",'Sundry Debtor'!D1263)</f>
        <v/>
      </c>
      <c r="E1257" s="34" t="str">
        <f>IF('Sundry Debtor'!F1263="","",'Sundry Debtor'!F1263)</f>
        <v/>
      </c>
      <c r="F1257" s="98" t="str">
        <f>IF('Sundry Debtor'!I1263="","",IF('Sundry Debtor'!J1263="D",'Sundry Debtor'!I1263,""))</f>
        <v/>
      </c>
      <c r="G1257" s="98" t="str">
        <f>IF('Sundry Debtor'!I1263="","",IF('Sundry Debtor'!J1263="C",'Sundry Debtor'!I1263,""))</f>
        <v/>
      </c>
      <c r="H1257" s="34" t="str">
        <f t="shared" si="45"/>
        <v/>
      </c>
      <c r="I1257" s="34" t="str">
        <f t="shared" si="46"/>
        <v/>
      </c>
      <c r="J1257" s="34"/>
      <c r="K1257" s="29" t="str">
        <f>IF('Sundry Debtor'!K1263="","",CONCATENATE('Sundry Debtor'!K1263," ",'Sundry Debtor'!O1263))</f>
        <v/>
      </c>
    </row>
    <row r="1258" spans="1:11" x14ac:dyDescent="0.2">
      <c r="A1258" s="35" t="str">
        <f>IF('Sundry Debtor'!G1264="","",'Sundry Debtor'!G1264)</f>
        <v/>
      </c>
      <c r="B1258" s="35" t="str">
        <f>IF('Sundry Debtor'!C1264="","",IF('Sundry Debtor'!G1264&lt;70000,'Sundry Debtor'!C1264,""))</f>
        <v/>
      </c>
      <c r="C1258" s="34" t="str">
        <f>IF('Sundry Debtor'!C1264="","",IF('Sundry Debtor'!G1264&gt;69999,'Sundry Debtor'!C1264,""))</f>
        <v/>
      </c>
      <c r="D1258" s="34" t="str">
        <f>IF('Sundry Debtor'!D1264="","",'Sundry Debtor'!D1264)</f>
        <v/>
      </c>
      <c r="E1258" s="34" t="str">
        <f>IF('Sundry Debtor'!F1264="","",'Sundry Debtor'!F1264)</f>
        <v/>
      </c>
      <c r="F1258" s="98" t="str">
        <f>IF('Sundry Debtor'!I1264="","",IF('Sundry Debtor'!J1264="D",'Sundry Debtor'!I1264,""))</f>
        <v/>
      </c>
      <c r="G1258" s="98" t="str">
        <f>IF('Sundry Debtor'!I1264="","",IF('Sundry Debtor'!J1264="C",'Sundry Debtor'!I1264,""))</f>
        <v/>
      </c>
      <c r="H1258" s="34" t="str">
        <f t="shared" si="45"/>
        <v/>
      </c>
      <c r="I1258" s="34" t="str">
        <f t="shared" si="46"/>
        <v/>
      </c>
      <c r="J1258" s="34"/>
      <c r="K1258" s="29" t="str">
        <f>IF('Sundry Debtor'!K1264="","",CONCATENATE('Sundry Debtor'!K1264," ",'Sundry Debtor'!O1264))</f>
        <v/>
      </c>
    </row>
    <row r="1259" spans="1:11" x14ac:dyDescent="0.2">
      <c r="A1259" s="35" t="str">
        <f>IF('Sundry Debtor'!G1265="","",'Sundry Debtor'!G1265)</f>
        <v/>
      </c>
      <c r="B1259" s="35" t="str">
        <f>IF('Sundry Debtor'!C1265="","",IF('Sundry Debtor'!G1265&lt;70000,'Sundry Debtor'!C1265,""))</f>
        <v/>
      </c>
      <c r="C1259" s="34" t="str">
        <f>IF('Sundry Debtor'!C1265="","",IF('Sundry Debtor'!G1265&gt;69999,'Sundry Debtor'!C1265,""))</f>
        <v/>
      </c>
      <c r="D1259" s="34" t="str">
        <f>IF('Sundry Debtor'!D1265="","",'Sundry Debtor'!D1265)</f>
        <v/>
      </c>
      <c r="E1259" s="34" t="str">
        <f>IF('Sundry Debtor'!F1265="","",'Sundry Debtor'!F1265)</f>
        <v/>
      </c>
      <c r="F1259" s="98" t="str">
        <f>IF('Sundry Debtor'!I1265="","",IF('Sundry Debtor'!J1265="D",'Sundry Debtor'!I1265,""))</f>
        <v/>
      </c>
      <c r="G1259" s="98" t="str">
        <f>IF('Sundry Debtor'!I1265="","",IF('Sundry Debtor'!J1265="C",'Sundry Debtor'!I1265,""))</f>
        <v/>
      </c>
      <c r="H1259" s="34" t="str">
        <f t="shared" si="45"/>
        <v/>
      </c>
      <c r="I1259" s="34" t="str">
        <f t="shared" si="46"/>
        <v/>
      </c>
      <c r="J1259" s="34"/>
      <c r="K1259" s="29" t="str">
        <f>IF('Sundry Debtor'!K1265="","",CONCATENATE('Sundry Debtor'!K1265," ",'Sundry Debtor'!O1265))</f>
        <v/>
      </c>
    </row>
    <row r="1260" spans="1:11" x14ac:dyDescent="0.2">
      <c r="A1260" s="35" t="str">
        <f>IF('Sundry Debtor'!G1266="","",'Sundry Debtor'!G1266)</f>
        <v/>
      </c>
      <c r="B1260" s="35" t="str">
        <f>IF('Sundry Debtor'!C1266="","",IF('Sundry Debtor'!G1266&lt;70000,'Sundry Debtor'!C1266,""))</f>
        <v/>
      </c>
      <c r="C1260" s="34" t="str">
        <f>IF('Sundry Debtor'!C1266="","",IF('Sundry Debtor'!G1266&gt;69999,'Sundry Debtor'!C1266,""))</f>
        <v/>
      </c>
      <c r="D1260" s="34" t="str">
        <f>IF('Sundry Debtor'!D1266="","",'Sundry Debtor'!D1266)</f>
        <v/>
      </c>
      <c r="E1260" s="34" t="str">
        <f>IF('Sundry Debtor'!F1266="","",'Sundry Debtor'!F1266)</f>
        <v/>
      </c>
      <c r="F1260" s="98" t="str">
        <f>IF('Sundry Debtor'!I1266="","",IF('Sundry Debtor'!J1266="D",'Sundry Debtor'!I1266,""))</f>
        <v/>
      </c>
      <c r="G1260" s="98" t="str">
        <f>IF('Sundry Debtor'!I1266="","",IF('Sundry Debtor'!J1266="C",'Sundry Debtor'!I1266,""))</f>
        <v/>
      </c>
      <c r="H1260" s="34" t="str">
        <f t="shared" si="45"/>
        <v/>
      </c>
      <c r="I1260" s="34" t="str">
        <f t="shared" si="46"/>
        <v/>
      </c>
      <c r="J1260" s="34"/>
      <c r="K1260" s="29" t="str">
        <f>IF('Sundry Debtor'!K1266="","",CONCATENATE('Sundry Debtor'!K1266," ",'Sundry Debtor'!O1266))</f>
        <v/>
      </c>
    </row>
    <row r="1261" spans="1:11" x14ac:dyDescent="0.2">
      <c r="A1261" s="35" t="str">
        <f>IF('Sundry Debtor'!G1267="","",'Sundry Debtor'!G1267)</f>
        <v/>
      </c>
      <c r="B1261" s="35" t="str">
        <f>IF('Sundry Debtor'!C1267="","",IF('Sundry Debtor'!G1267&lt;70000,'Sundry Debtor'!C1267,""))</f>
        <v/>
      </c>
      <c r="C1261" s="34" t="str">
        <f>IF('Sundry Debtor'!C1267="","",IF('Sundry Debtor'!G1267&gt;69999,'Sundry Debtor'!C1267,""))</f>
        <v/>
      </c>
      <c r="D1261" s="34" t="str">
        <f>IF('Sundry Debtor'!D1267="","",'Sundry Debtor'!D1267)</f>
        <v/>
      </c>
      <c r="E1261" s="34" t="str">
        <f>IF('Sundry Debtor'!F1267="","",'Sundry Debtor'!F1267)</f>
        <v/>
      </c>
      <c r="F1261" s="98" t="str">
        <f>IF('Sundry Debtor'!I1267="","",IF('Sundry Debtor'!J1267="D",'Sundry Debtor'!I1267,""))</f>
        <v/>
      </c>
      <c r="G1261" s="98" t="str">
        <f>IF('Sundry Debtor'!I1267="","",IF('Sundry Debtor'!J1267="C",'Sundry Debtor'!I1267,""))</f>
        <v/>
      </c>
      <c r="H1261" s="34" t="str">
        <f t="shared" si="45"/>
        <v/>
      </c>
      <c r="I1261" s="34" t="str">
        <f t="shared" si="46"/>
        <v/>
      </c>
      <c r="J1261" s="34"/>
      <c r="K1261" s="29" t="str">
        <f>IF('Sundry Debtor'!K1267="","",CONCATENATE('Sundry Debtor'!K1267," ",'Sundry Debtor'!O1267))</f>
        <v/>
      </c>
    </row>
    <row r="1262" spans="1:11" x14ac:dyDescent="0.2">
      <c r="A1262" s="35" t="str">
        <f>IF('Sundry Debtor'!G1268="","",'Sundry Debtor'!G1268)</f>
        <v/>
      </c>
      <c r="B1262" s="35" t="str">
        <f>IF('Sundry Debtor'!C1268="","",IF('Sundry Debtor'!G1268&lt;70000,'Sundry Debtor'!C1268,""))</f>
        <v/>
      </c>
      <c r="C1262" s="34" t="str">
        <f>IF('Sundry Debtor'!C1268="","",IF('Sundry Debtor'!G1268&gt;69999,'Sundry Debtor'!C1268,""))</f>
        <v/>
      </c>
      <c r="D1262" s="34" t="str">
        <f>IF('Sundry Debtor'!D1268="","",'Sundry Debtor'!D1268)</f>
        <v/>
      </c>
      <c r="E1262" s="34" t="str">
        <f>IF('Sundry Debtor'!F1268="","",'Sundry Debtor'!F1268)</f>
        <v/>
      </c>
      <c r="F1262" s="98" t="str">
        <f>IF('Sundry Debtor'!I1268="","",IF('Sundry Debtor'!J1268="D",'Sundry Debtor'!I1268,""))</f>
        <v/>
      </c>
      <c r="G1262" s="98" t="str">
        <f>IF('Sundry Debtor'!I1268="","",IF('Sundry Debtor'!J1268="C",'Sundry Debtor'!I1268,""))</f>
        <v/>
      </c>
      <c r="H1262" s="34" t="str">
        <f t="shared" si="45"/>
        <v/>
      </c>
      <c r="I1262" s="34" t="str">
        <f t="shared" si="46"/>
        <v/>
      </c>
      <c r="J1262" s="34"/>
      <c r="K1262" s="29" t="str">
        <f>IF('Sundry Debtor'!K1268="","",CONCATENATE('Sundry Debtor'!K1268," ",'Sundry Debtor'!O1268))</f>
        <v/>
      </c>
    </row>
    <row r="1263" spans="1:11" x14ac:dyDescent="0.2">
      <c r="A1263" s="35" t="str">
        <f>IF('Sundry Debtor'!G1269="","",'Sundry Debtor'!G1269)</f>
        <v/>
      </c>
      <c r="B1263" s="35" t="str">
        <f>IF('Sundry Debtor'!C1269="","",IF('Sundry Debtor'!G1269&lt;70000,'Sundry Debtor'!C1269,""))</f>
        <v/>
      </c>
      <c r="C1263" s="34" t="str">
        <f>IF('Sundry Debtor'!C1269="","",IF('Sundry Debtor'!G1269&gt;69999,'Sundry Debtor'!C1269,""))</f>
        <v/>
      </c>
      <c r="D1263" s="34" t="str">
        <f>IF('Sundry Debtor'!D1269="","",'Sundry Debtor'!D1269)</f>
        <v/>
      </c>
      <c r="E1263" s="34" t="str">
        <f>IF('Sundry Debtor'!F1269="","",'Sundry Debtor'!F1269)</f>
        <v/>
      </c>
      <c r="F1263" s="98" t="str">
        <f>IF('Sundry Debtor'!I1269="","",IF('Sundry Debtor'!J1269="D",'Sundry Debtor'!I1269,""))</f>
        <v/>
      </c>
      <c r="G1263" s="98" t="str">
        <f>IF('Sundry Debtor'!I1269="","",IF('Sundry Debtor'!J1269="C",'Sundry Debtor'!I1269,""))</f>
        <v/>
      </c>
      <c r="H1263" s="34" t="str">
        <f t="shared" si="45"/>
        <v/>
      </c>
      <c r="I1263" s="34" t="str">
        <f t="shared" si="46"/>
        <v/>
      </c>
      <c r="J1263" s="34"/>
      <c r="K1263" s="29" t="str">
        <f>IF('Sundry Debtor'!K1269="","",CONCATENATE('Sundry Debtor'!K1269," ",'Sundry Debtor'!O1269))</f>
        <v/>
      </c>
    </row>
    <row r="1264" spans="1:11" x14ac:dyDescent="0.2">
      <c r="A1264" s="35" t="str">
        <f>IF('Sundry Debtor'!G1270="","",'Sundry Debtor'!G1270)</f>
        <v/>
      </c>
      <c r="B1264" s="35" t="str">
        <f>IF('Sundry Debtor'!C1270="","",IF('Sundry Debtor'!G1270&lt;70000,'Sundry Debtor'!C1270,""))</f>
        <v/>
      </c>
      <c r="C1264" s="34" t="str">
        <f>IF('Sundry Debtor'!C1270="","",IF('Sundry Debtor'!G1270&gt;69999,'Sundry Debtor'!C1270,""))</f>
        <v/>
      </c>
      <c r="D1264" s="34" t="str">
        <f>IF('Sundry Debtor'!D1270="","",'Sundry Debtor'!D1270)</f>
        <v/>
      </c>
      <c r="E1264" s="34" t="str">
        <f>IF('Sundry Debtor'!F1270="","",'Sundry Debtor'!F1270)</f>
        <v/>
      </c>
      <c r="F1264" s="98" t="str">
        <f>IF('Sundry Debtor'!I1270="","",IF('Sundry Debtor'!J1270="D",'Sundry Debtor'!I1270,""))</f>
        <v/>
      </c>
      <c r="G1264" s="98" t="str">
        <f>IF('Sundry Debtor'!I1270="","",IF('Sundry Debtor'!J1270="C",'Sundry Debtor'!I1270,""))</f>
        <v/>
      </c>
      <c r="H1264" s="34" t="str">
        <f t="shared" si="45"/>
        <v/>
      </c>
      <c r="I1264" s="34" t="str">
        <f t="shared" si="46"/>
        <v/>
      </c>
      <c r="J1264" s="34"/>
      <c r="K1264" s="29" t="str">
        <f>IF('Sundry Debtor'!K1270="","",CONCATENATE('Sundry Debtor'!K1270," ",'Sundry Debtor'!O1270))</f>
        <v/>
      </c>
    </row>
    <row r="1265" spans="1:11" x14ac:dyDescent="0.2">
      <c r="A1265" s="35" t="str">
        <f>IF('Sundry Debtor'!G1271="","",'Sundry Debtor'!G1271)</f>
        <v/>
      </c>
      <c r="B1265" s="35" t="str">
        <f>IF('Sundry Debtor'!C1271="","",IF('Sundry Debtor'!G1271&lt;70000,'Sundry Debtor'!C1271,""))</f>
        <v/>
      </c>
      <c r="C1265" s="34" t="str">
        <f>IF('Sundry Debtor'!C1271="","",IF('Sundry Debtor'!G1271&gt;69999,'Sundry Debtor'!C1271,""))</f>
        <v/>
      </c>
      <c r="D1265" s="34" t="str">
        <f>IF('Sundry Debtor'!D1271="","",'Sundry Debtor'!D1271)</f>
        <v/>
      </c>
      <c r="E1265" s="34" t="str">
        <f>IF('Sundry Debtor'!F1271="","",'Sundry Debtor'!F1271)</f>
        <v/>
      </c>
      <c r="F1265" s="98" t="str">
        <f>IF('Sundry Debtor'!I1271="","",IF('Sundry Debtor'!J1271="D",'Sundry Debtor'!I1271,""))</f>
        <v/>
      </c>
      <c r="G1265" s="98" t="str">
        <f>IF('Sundry Debtor'!I1271="","",IF('Sundry Debtor'!J1271="C",'Sundry Debtor'!I1271,""))</f>
        <v/>
      </c>
      <c r="H1265" s="34" t="str">
        <f t="shared" si="45"/>
        <v/>
      </c>
      <c r="I1265" s="34" t="str">
        <f t="shared" si="46"/>
        <v/>
      </c>
      <c r="J1265" s="34"/>
      <c r="K1265" s="29" t="str">
        <f>IF('Sundry Debtor'!K1271="","",CONCATENATE('Sundry Debtor'!K1271," ",'Sundry Debtor'!O1271))</f>
        <v/>
      </c>
    </row>
    <row r="1266" spans="1:11" x14ac:dyDescent="0.2">
      <c r="A1266" s="35" t="str">
        <f>IF('Sundry Debtor'!G1272="","",'Sundry Debtor'!G1272)</f>
        <v/>
      </c>
      <c r="B1266" s="35" t="str">
        <f>IF('Sundry Debtor'!C1272="","",IF('Sundry Debtor'!G1272&lt;70000,'Sundry Debtor'!C1272,""))</f>
        <v/>
      </c>
      <c r="C1266" s="34" t="str">
        <f>IF('Sundry Debtor'!C1272="","",IF('Sundry Debtor'!G1272&gt;69999,'Sundry Debtor'!C1272,""))</f>
        <v/>
      </c>
      <c r="D1266" s="34" t="str">
        <f>IF('Sundry Debtor'!D1272="","",'Sundry Debtor'!D1272)</f>
        <v/>
      </c>
      <c r="E1266" s="34" t="str">
        <f>IF('Sundry Debtor'!F1272="","",'Sundry Debtor'!F1272)</f>
        <v/>
      </c>
      <c r="F1266" s="98" t="str">
        <f>IF('Sundry Debtor'!I1272="","",IF('Sundry Debtor'!J1272="D",'Sundry Debtor'!I1272,""))</f>
        <v/>
      </c>
      <c r="G1266" s="98" t="str">
        <f>IF('Sundry Debtor'!I1272="","",IF('Sundry Debtor'!J1272="C",'Sundry Debtor'!I1272,""))</f>
        <v/>
      </c>
      <c r="H1266" s="34" t="str">
        <f t="shared" si="45"/>
        <v/>
      </c>
      <c r="I1266" s="34" t="str">
        <f t="shared" si="46"/>
        <v/>
      </c>
      <c r="J1266" s="34"/>
      <c r="K1266" s="29" t="str">
        <f>IF('Sundry Debtor'!K1272="","",CONCATENATE('Sundry Debtor'!K1272," ",'Sundry Debtor'!O1272))</f>
        <v/>
      </c>
    </row>
    <row r="1267" spans="1:11" x14ac:dyDescent="0.2">
      <c r="A1267" s="35" t="str">
        <f>IF('Sundry Debtor'!G1273="","",'Sundry Debtor'!G1273)</f>
        <v/>
      </c>
      <c r="B1267" s="35" t="str">
        <f>IF('Sundry Debtor'!C1273="","",IF('Sundry Debtor'!G1273&lt;70000,'Sundry Debtor'!C1273,""))</f>
        <v/>
      </c>
      <c r="C1267" s="34" t="str">
        <f>IF('Sundry Debtor'!C1273="","",IF('Sundry Debtor'!G1273&gt;69999,'Sundry Debtor'!C1273,""))</f>
        <v/>
      </c>
      <c r="D1267" s="34" t="str">
        <f>IF('Sundry Debtor'!D1273="","",'Sundry Debtor'!D1273)</f>
        <v/>
      </c>
      <c r="E1267" s="34" t="str">
        <f>IF('Sundry Debtor'!F1273="","",'Sundry Debtor'!F1273)</f>
        <v/>
      </c>
      <c r="F1267" s="98" t="str">
        <f>IF('Sundry Debtor'!I1273="","",IF('Sundry Debtor'!J1273="D",'Sundry Debtor'!I1273,""))</f>
        <v/>
      </c>
      <c r="G1267" s="98" t="str">
        <f>IF('Sundry Debtor'!I1273="","",IF('Sundry Debtor'!J1273="C",'Sundry Debtor'!I1273,""))</f>
        <v/>
      </c>
      <c r="H1267" s="34" t="str">
        <f t="shared" si="45"/>
        <v/>
      </c>
      <c r="I1267" s="34" t="str">
        <f t="shared" si="46"/>
        <v/>
      </c>
      <c r="J1267" s="34"/>
      <c r="K1267" s="29" t="str">
        <f>IF('Sundry Debtor'!K1273="","",CONCATENATE('Sundry Debtor'!K1273," ",'Sundry Debtor'!O1273))</f>
        <v/>
      </c>
    </row>
    <row r="1268" spans="1:11" x14ac:dyDescent="0.2">
      <c r="A1268" s="35" t="str">
        <f>IF('Sundry Debtor'!G1274="","",'Sundry Debtor'!G1274)</f>
        <v/>
      </c>
      <c r="B1268" s="35" t="str">
        <f>IF('Sundry Debtor'!C1274="","",IF('Sundry Debtor'!G1274&lt;70000,'Sundry Debtor'!C1274,""))</f>
        <v/>
      </c>
      <c r="C1268" s="34" t="str">
        <f>IF('Sundry Debtor'!C1274="","",IF('Sundry Debtor'!G1274&gt;69999,'Sundry Debtor'!C1274,""))</f>
        <v/>
      </c>
      <c r="D1268" s="34" t="str">
        <f>IF('Sundry Debtor'!D1274="","",'Sundry Debtor'!D1274)</f>
        <v/>
      </c>
      <c r="E1268" s="34" t="str">
        <f>IF('Sundry Debtor'!F1274="","",'Sundry Debtor'!F1274)</f>
        <v/>
      </c>
      <c r="F1268" s="98" t="str">
        <f>IF('Sundry Debtor'!I1274="","",IF('Sundry Debtor'!J1274="D",'Sundry Debtor'!I1274,""))</f>
        <v/>
      </c>
      <c r="G1268" s="98" t="str">
        <f>IF('Sundry Debtor'!I1274="","",IF('Sundry Debtor'!J1274="C",'Sundry Debtor'!I1274,""))</f>
        <v/>
      </c>
      <c r="H1268" s="34" t="str">
        <f t="shared" si="45"/>
        <v/>
      </c>
      <c r="I1268" s="34" t="str">
        <f t="shared" si="46"/>
        <v/>
      </c>
      <c r="J1268" s="34"/>
      <c r="K1268" s="29" t="str">
        <f>IF('Sundry Debtor'!K1274="","",CONCATENATE('Sundry Debtor'!K1274," ",'Sundry Debtor'!O1274))</f>
        <v/>
      </c>
    </row>
    <row r="1269" spans="1:11" x14ac:dyDescent="0.2">
      <c r="A1269" s="35" t="str">
        <f>IF('Sundry Debtor'!G1275="","",'Sundry Debtor'!G1275)</f>
        <v/>
      </c>
      <c r="B1269" s="35" t="str">
        <f>IF('Sundry Debtor'!C1275="","",IF('Sundry Debtor'!G1275&lt;70000,'Sundry Debtor'!C1275,""))</f>
        <v/>
      </c>
      <c r="C1269" s="34" t="str">
        <f>IF('Sundry Debtor'!C1275="","",IF('Sundry Debtor'!G1275&gt;69999,'Sundry Debtor'!C1275,""))</f>
        <v/>
      </c>
      <c r="D1269" s="34" t="str">
        <f>IF('Sundry Debtor'!D1275="","",'Sundry Debtor'!D1275)</f>
        <v/>
      </c>
      <c r="E1269" s="34" t="str">
        <f>IF('Sundry Debtor'!F1275="","",'Sundry Debtor'!F1275)</f>
        <v/>
      </c>
      <c r="F1269" s="98" t="str">
        <f>IF('Sundry Debtor'!I1275="","",IF('Sundry Debtor'!J1275="D",'Sundry Debtor'!I1275,""))</f>
        <v/>
      </c>
      <c r="G1269" s="98" t="str">
        <f>IF('Sundry Debtor'!I1275="","",IF('Sundry Debtor'!J1275="C",'Sundry Debtor'!I1275,""))</f>
        <v/>
      </c>
      <c r="H1269" s="34" t="str">
        <f t="shared" si="45"/>
        <v/>
      </c>
      <c r="I1269" s="34" t="str">
        <f t="shared" si="46"/>
        <v/>
      </c>
      <c r="J1269" s="34"/>
      <c r="K1269" s="29" t="str">
        <f>IF('Sundry Debtor'!K1275="","",CONCATENATE('Sundry Debtor'!K1275," ",'Sundry Debtor'!O1275))</f>
        <v/>
      </c>
    </row>
    <row r="1270" spans="1:11" x14ac:dyDescent="0.2">
      <c r="A1270" s="35" t="str">
        <f>IF('Sundry Debtor'!G1276="","",'Sundry Debtor'!G1276)</f>
        <v/>
      </c>
      <c r="B1270" s="35" t="str">
        <f>IF('Sundry Debtor'!C1276="","",IF('Sundry Debtor'!G1276&lt;70000,'Sundry Debtor'!C1276,""))</f>
        <v/>
      </c>
      <c r="C1270" s="34" t="str">
        <f>IF('Sundry Debtor'!C1276="","",IF('Sundry Debtor'!G1276&gt;69999,'Sundry Debtor'!C1276,""))</f>
        <v/>
      </c>
      <c r="D1270" s="34" t="str">
        <f>IF('Sundry Debtor'!D1276="","",'Sundry Debtor'!D1276)</f>
        <v/>
      </c>
      <c r="E1270" s="34" t="str">
        <f>IF('Sundry Debtor'!F1276="","",'Sundry Debtor'!F1276)</f>
        <v/>
      </c>
      <c r="F1270" s="98" t="str">
        <f>IF('Sundry Debtor'!I1276="","",IF('Sundry Debtor'!J1276="D",'Sundry Debtor'!I1276,""))</f>
        <v/>
      </c>
      <c r="G1270" s="98" t="str">
        <f>IF('Sundry Debtor'!I1276="","",IF('Sundry Debtor'!J1276="C",'Sundry Debtor'!I1276,""))</f>
        <v/>
      </c>
      <c r="H1270" s="34" t="str">
        <f t="shared" si="45"/>
        <v/>
      </c>
      <c r="I1270" s="34" t="str">
        <f t="shared" si="46"/>
        <v/>
      </c>
      <c r="J1270" s="34"/>
      <c r="K1270" s="29" t="str">
        <f>IF('Sundry Debtor'!K1276="","",CONCATENATE('Sundry Debtor'!K1276," ",'Sundry Debtor'!O1276))</f>
        <v/>
      </c>
    </row>
    <row r="1271" spans="1:11" x14ac:dyDescent="0.2">
      <c r="A1271" s="35" t="str">
        <f>IF('Sundry Debtor'!G1277="","",'Sundry Debtor'!G1277)</f>
        <v/>
      </c>
      <c r="B1271" s="35" t="str">
        <f>IF('Sundry Debtor'!C1277="","",IF('Sundry Debtor'!G1277&lt;70000,'Sundry Debtor'!C1277,""))</f>
        <v/>
      </c>
      <c r="C1271" s="34" t="str">
        <f>IF('Sundry Debtor'!C1277="","",IF('Sundry Debtor'!G1277&gt;69999,'Sundry Debtor'!C1277,""))</f>
        <v/>
      </c>
      <c r="D1271" s="34" t="str">
        <f>IF('Sundry Debtor'!D1277="","",'Sundry Debtor'!D1277)</f>
        <v/>
      </c>
      <c r="E1271" s="34" t="str">
        <f>IF('Sundry Debtor'!F1277="","",'Sundry Debtor'!F1277)</f>
        <v/>
      </c>
      <c r="F1271" s="98" t="str">
        <f>IF('Sundry Debtor'!I1277="","",IF('Sundry Debtor'!J1277="D",'Sundry Debtor'!I1277,""))</f>
        <v/>
      </c>
      <c r="G1271" s="98" t="str">
        <f>IF('Sundry Debtor'!I1277="","",IF('Sundry Debtor'!J1277="C",'Sundry Debtor'!I1277,""))</f>
        <v/>
      </c>
      <c r="H1271" s="34" t="str">
        <f t="shared" si="45"/>
        <v/>
      </c>
      <c r="I1271" s="34" t="str">
        <f t="shared" si="46"/>
        <v/>
      </c>
      <c r="J1271" s="34"/>
      <c r="K1271" s="29" t="str">
        <f>IF('Sundry Debtor'!K1277="","",CONCATENATE('Sundry Debtor'!K1277," ",'Sundry Debtor'!O1277))</f>
        <v/>
      </c>
    </row>
    <row r="1272" spans="1:11" x14ac:dyDescent="0.2">
      <c r="A1272" s="35" t="str">
        <f>IF('Sundry Debtor'!G1278="","",'Sundry Debtor'!G1278)</f>
        <v/>
      </c>
      <c r="B1272" s="35" t="str">
        <f>IF('Sundry Debtor'!C1278="","",IF('Sundry Debtor'!G1278&lt;70000,'Sundry Debtor'!C1278,""))</f>
        <v/>
      </c>
      <c r="C1272" s="34" t="str">
        <f>IF('Sundry Debtor'!C1278="","",IF('Sundry Debtor'!G1278&gt;69999,'Sundry Debtor'!C1278,""))</f>
        <v/>
      </c>
      <c r="D1272" s="34" t="str">
        <f>IF('Sundry Debtor'!D1278="","",'Sundry Debtor'!D1278)</f>
        <v/>
      </c>
      <c r="E1272" s="34" t="str">
        <f>IF('Sundry Debtor'!F1278="","",'Sundry Debtor'!F1278)</f>
        <v/>
      </c>
      <c r="F1272" s="98" t="str">
        <f>IF('Sundry Debtor'!I1278="","",IF('Sundry Debtor'!J1278="D",'Sundry Debtor'!I1278,""))</f>
        <v/>
      </c>
      <c r="G1272" s="98" t="str">
        <f>IF('Sundry Debtor'!I1278="","",IF('Sundry Debtor'!J1278="C",'Sundry Debtor'!I1278,""))</f>
        <v/>
      </c>
      <c r="H1272" s="34" t="str">
        <f t="shared" si="45"/>
        <v/>
      </c>
      <c r="I1272" s="34" t="str">
        <f t="shared" si="46"/>
        <v/>
      </c>
      <c r="J1272" s="34"/>
      <c r="K1272" s="29" t="str">
        <f>IF('Sundry Debtor'!K1278="","",CONCATENATE('Sundry Debtor'!K1278," ",'Sundry Debtor'!O1278))</f>
        <v/>
      </c>
    </row>
    <row r="1273" spans="1:11" x14ac:dyDescent="0.2">
      <c r="A1273" s="35" t="str">
        <f>IF('Sundry Debtor'!G1279="","",'Sundry Debtor'!G1279)</f>
        <v/>
      </c>
      <c r="B1273" s="35" t="str">
        <f>IF('Sundry Debtor'!C1279="","",IF('Sundry Debtor'!G1279&lt;70000,'Sundry Debtor'!C1279,""))</f>
        <v/>
      </c>
      <c r="C1273" s="34" t="str">
        <f>IF('Sundry Debtor'!C1279="","",IF('Sundry Debtor'!G1279&gt;69999,'Sundry Debtor'!C1279,""))</f>
        <v/>
      </c>
      <c r="D1273" s="34" t="str">
        <f>IF('Sundry Debtor'!D1279="","",'Sundry Debtor'!D1279)</f>
        <v/>
      </c>
      <c r="E1273" s="34" t="str">
        <f>IF('Sundry Debtor'!F1279="","",'Sundry Debtor'!F1279)</f>
        <v/>
      </c>
      <c r="F1273" s="98" t="str">
        <f>IF('Sundry Debtor'!I1279="","",IF('Sundry Debtor'!J1279="D",'Sundry Debtor'!I1279,""))</f>
        <v/>
      </c>
      <c r="G1273" s="98" t="str">
        <f>IF('Sundry Debtor'!I1279="","",IF('Sundry Debtor'!J1279="C",'Sundry Debtor'!I1279,""))</f>
        <v/>
      </c>
      <c r="H1273" s="34" t="str">
        <f t="shared" si="45"/>
        <v/>
      </c>
      <c r="I1273" s="34" t="str">
        <f t="shared" si="46"/>
        <v/>
      </c>
      <c r="J1273" s="34"/>
      <c r="K1273" s="29" t="str">
        <f>IF('Sundry Debtor'!K1279="","",CONCATENATE('Sundry Debtor'!K1279," ",'Sundry Debtor'!O1279))</f>
        <v/>
      </c>
    </row>
    <row r="1274" spans="1:11" x14ac:dyDescent="0.2">
      <c r="A1274" s="35" t="str">
        <f>IF('Sundry Debtor'!G1280="","",'Sundry Debtor'!G1280)</f>
        <v/>
      </c>
      <c r="B1274" s="35" t="str">
        <f>IF('Sundry Debtor'!C1280="","",IF('Sundry Debtor'!G1280&lt;70000,'Sundry Debtor'!C1280,""))</f>
        <v/>
      </c>
      <c r="C1274" s="34" t="str">
        <f>IF('Sundry Debtor'!C1280="","",IF('Sundry Debtor'!G1280&gt;69999,'Sundry Debtor'!C1280,""))</f>
        <v/>
      </c>
      <c r="D1274" s="34" t="str">
        <f>IF('Sundry Debtor'!D1280="","",'Sundry Debtor'!D1280)</f>
        <v/>
      </c>
      <c r="E1274" s="34" t="str">
        <f>IF('Sundry Debtor'!F1280="","",'Sundry Debtor'!F1280)</f>
        <v/>
      </c>
      <c r="F1274" s="98" t="str">
        <f>IF('Sundry Debtor'!I1280="","",IF('Sundry Debtor'!J1280="D",'Sundry Debtor'!I1280,""))</f>
        <v/>
      </c>
      <c r="G1274" s="98" t="str">
        <f>IF('Sundry Debtor'!I1280="","",IF('Sundry Debtor'!J1280="C",'Sundry Debtor'!I1280,""))</f>
        <v/>
      </c>
      <c r="H1274" s="34" t="str">
        <f t="shared" si="45"/>
        <v/>
      </c>
      <c r="I1274" s="34" t="str">
        <f t="shared" si="46"/>
        <v/>
      </c>
      <c r="J1274" s="34"/>
      <c r="K1274" s="29" t="str">
        <f>IF('Sundry Debtor'!K1280="","",CONCATENATE('Sundry Debtor'!K1280," ",'Sundry Debtor'!O1280))</f>
        <v/>
      </c>
    </row>
    <row r="1275" spans="1:11" x14ac:dyDescent="0.2">
      <c r="A1275" s="35" t="str">
        <f>IF('Sundry Debtor'!G1281="","",'Sundry Debtor'!G1281)</f>
        <v/>
      </c>
      <c r="B1275" s="35" t="str">
        <f>IF('Sundry Debtor'!C1281="","",IF('Sundry Debtor'!G1281&lt;70000,'Sundry Debtor'!C1281,""))</f>
        <v/>
      </c>
      <c r="C1275" s="34" t="str">
        <f>IF('Sundry Debtor'!C1281="","",IF('Sundry Debtor'!G1281&gt;69999,'Sundry Debtor'!C1281,""))</f>
        <v/>
      </c>
      <c r="D1275" s="34" t="str">
        <f>IF('Sundry Debtor'!D1281="","",'Sundry Debtor'!D1281)</f>
        <v/>
      </c>
      <c r="E1275" s="34" t="str">
        <f>IF('Sundry Debtor'!F1281="","",'Sundry Debtor'!F1281)</f>
        <v/>
      </c>
      <c r="F1275" s="98" t="str">
        <f>IF('Sundry Debtor'!I1281="","",IF('Sundry Debtor'!J1281="D",'Sundry Debtor'!I1281,""))</f>
        <v/>
      </c>
      <c r="G1275" s="98" t="str">
        <f>IF('Sundry Debtor'!I1281="","",IF('Sundry Debtor'!J1281="C",'Sundry Debtor'!I1281,""))</f>
        <v/>
      </c>
      <c r="H1275" s="34" t="str">
        <f t="shared" si="45"/>
        <v/>
      </c>
      <c r="I1275" s="34" t="str">
        <f t="shared" si="46"/>
        <v/>
      </c>
      <c r="J1275" s="34"/>
      <c r="K1275" s="29" t="str">
        <f>IF('Sundry Debtor'!K1281="","",CONCATENATE('Sundry Debtor'!K1281," ",'Sundry Debtor'!O1281))</f>
        <v/>
      </c>
    </row>
    <row r="1276" spans="1:11" x14ac:dyDescent="0.2">
      <c r="A1276" s="35" t="str">
        <f>IF('Sundry Debtor'!G1282="","",'Sundry Debtor'!G1282)</f>
        <v/>
      </c>
      <c r="B1276" s="35" t="str">
        <f>IF('Sundry Debtor'!C1282="","",IF('Sundry Debtor'!G1282&lt;70000,'Sundry Debtor'!C1282,""))</f>
        <v/>
      </c>
      <c r="C1276" s="34" t="str">
        <f>IF('Sundry Debtor'!C1282="","",IF('Sundry Debtor'!G1282&gt;69999,'Sundry Debtor'!C1282,""))</f>
        <v/>
      </c>
      <c r="D1276" s="34" t="str">
        <f>IF('Sundry Debtor'!D1282="","",'Sundry Debtor'!D1282)</f>
        <v/>
      </c>
      <c r="E1276" s="34" t="str">
        <f>IF('Sundry Debtor'!F1282="","",'Sundry Debtor'!F1282)</f>
        <v/>
      </c>
      <c r="F1276" s="98" t="str">
        <f>IF('Sundry Debtor'!I1282="","",IF('Sundry Debtor'!J1282="D",'Sundry Debtor'!I1282,""))</f>
        <v/>
      </c>
      <c r="G1276" s="98" t="str">
        <f>IF('Sundry Debtor'!I1282="","",IF('Sundry Debtor'!J1282="C",'Sundry Debtor'!I1282,""))</f>
        <v/>
      </c>
      <c r="H1276" s="34" t="str">
        <f t="shared" si="45"/>
        <v/>
      </c>
      <c r="I1276" s="34" t="str">
        <f t="shared" si="46"/>
        <v/>
      </c>
      <c r="J1276" s="34"/>
      <c r="K1276" s="29" t="str">
        <f>IF('Sundry Debtor'!K1282="","",CONCATENATE('Sundry Debtor'!K1282," ",'Sundry Debtor'!O1282))</f>
        <v/>
      </c>
    </row>
    <row r="1277" spans="1:11" x14ac:dyDescent="0.2">
      <c r="A1277" s="35" t="str">
        <f>IF('Sundry Debtor'!G1283="","",'Sundry Debtor'!G1283)</f>
        <v/>
      </c>
      <c r="B1277" s="35" t="str">
        <f>IF('Sundry Debtor'!C1283="","",IF('Sundry Debtor'!G1283&lt;70000,'Sundry Debtor'!C1283,""))</f>
        <v/>
      </c>
      <c r="C1277" s="34" t="str">
        <f>IF('Sundry Debtor'!C1283="","",IF('Sundry Debtor'!G1283&gt;69999,'Sundry Debtor'!C1283,""))</f>
        <v/>
      </c>
      <c r="D1277" s="34" t="str">
        <f>IF('Sundry Debtor'!D1283="","",'Sundry Debtor'!D1283)</f>
        <v/>
      </c>
      <c r="E1277" s="34" t="str">
        <f>IF('Sundry Debtor'!F1283="","",'Sundry Debtor'!F1283)</f>
        <v/>
      </c>
      <c r="F1277" s="98" t="str">
        <f>IF('Sundry Debtor'!I1283="","",IF('Sundry Debtor'!J1283="D",'Sundry Debtor'!I1283,""))</f>
        <v/>
      </c>
      <c r="G1277" s="98" t="str">
        <f>IF('Sundry Debtor'!I1283="","",IF('Sundry Debtor'!J1283="C",'Sundry Debtor'!I1283,""))</f>
        <v/>
      </c>
      <c r="H1277" s="34" t="str">
        <f t="shared" si="45"/>
        <v/>
      </c>
      <c r="I1277" s="34" t="str">
        <f t="shared" si="46"/>
        <v/>
      </c>
      <c r="J1277" s="34"/>
      <c r="K1277" s="29" t="str">
        <f>IF('Sundry Debtor'!K1283="","",CONCATENATE('Sundry Debtor'!K1283," ",'Sundry Debtor'!O1283))</f>
        <v/>
      </c>
    </row>
    <row r="1278" spans="1:11" x14ac:dyDescent="0.2">
      <c r="A1278" s="35" t="str">
        <f>IF('Sundry Debtor'!G1284="","",'Sundry Debtor'!G1284)</f>
        <v/>
      </c>
      <c r="B1278" s="35" t="str">
        <f>IF('Sundry Debtor'!C1284="","",IF('Sundry Debtor'!G1284&lt;70000,'Sundry Debtor'!C1284,""))</f>
        <v/>
      </c>
      <c r="C1278" s="34" t="str">
        <f>IF('Sundry Debtor'!C1284="","",IF('Sundry Debtor'!G1284&gt;69999,'Sundry Debtor'!C1284,""))</f>
        <v/>
      </c>
      <c r="D1278" s="34" t="str">
        <f>IF('Sundry Debtor'!D1284="","",'Sundry Debtor'!D1284)</f>
        <v/>
      </c>
      <c r="E1278" s="34" t="str">
        <f>IF('Sundry Debtor'!F1284="","",'Sundry Debtor'!F1284)</f>
        <v/>
      </c>
      <c r="F1278" s="98" t="str">
        <f>IF('Sundry Debtor'!I1284="","",IF('Sundry Debtor'!J1284="D",'Sundry Debtor'!I1284,""))</f>
        <v/>
      </c>
      <c r="G1278" s="98" t="str">
        <f>IF('Sundry Debtor'!I1284="","",IF('Sundry Debtor'!J1284="C",'Sundry Debtor'!I1284,""))</f>
        <v/>
      </c>
      <c r="H1278" s="34" t="str">
        <f t="shared" si="45"/>
        <v/>
      </c>
      <c r="I1278" s="34" t="str">
        <f t="shared" si="46"/>
        <v/>
      </c>
      <c r="J1278" s="34"/>
      <c r="K1278" s="29" t="str">
        <f>IF('Sundry Debtor'!K1284="","",CONCATENATE('Sundry Debtor'!K1284," ",'Sundry Debtor'!O1284))</f>
        <v/>
      </c>
    </row>
    <row r="1279" spans="1:11" x14ac:dyDescent="0.2">
      <c r="A1279" s="35" t="str">
        <f>IF('Sundry Debtor'!G1285="","",'Sundry Debtor'!G1285)</f>
        <v/>
      </c>
      <c r="B1279" s="35" t="str">
        <f>IF('Sundry Debtor'!C1285="","",IF('Sundry Debtor'!G1285&lt;70000,'Sundry Debtor'!C1285,""))</f>
        <v/>
      </c>
      <c r="C1279" s="34" t="str">
        <f>IF('Sundry Debtor'!C1285="","",IF('Sundry Debtor'!G1285&gt;69999,'Sundry Debtor'!C1285,""))</f>
        <v/>
      </c>
      <c r="D1279" s="34" t="str">
        <f>IF('Sundry Debtor'!D1285="","",'Sundry Debtor'!D1285)</f>
        <v/>
      </c>
      <c r="E1279" s="34" t="str">
        <f>IF('Sundry Debtor'!F1285="","",'Sundry Debtor'!F1285)</f>
        <v/>
      </c>
      <c r="F1279" s="98" t="str">
        <f>IF('Sundry Debtor'!I1285="","",IF('Sundry Debtor'!J1285="D",'Sundry Debtor'!I1285,""))</f>
        <v/>
      </c>
      <c r="G1279" s="98" t="str">
        <f>IF('Sundry Debtor'!I1285="","",IF('Sundry Debtor'!J1285="C",'Sundry Debtor'!I1285,""))</f>
        <v/>
      </c>
      <c r="H1279" s="34" t="str">
        <f t="shared" si="45"/>
        <v/>
      </c>
      <c r="I1279" s="34" t="str">
        <f t="shared" si="46"/>
        <v/>
      </c>
      <c r="J1279" s="34"/>
      <c r="K1279" s="29" t="str">
        <f>IF('Sundry Debtor'!K1285="","",CONCATENATE('Sundry Debtor'!K1285," ",'Sundry Debtor'!O1285))</f>
        <v/>
      </c>
    </row>
    <row r="1280" spans="1:11" x14ac:dyDescent="0.2">
      <c r="A1280" s="35" t="str">
        <f>IF('Sundry Debtor'!G1286="","",'Sundry Debtor'!G1286)</f>
        <v/>
      </c>
      <c r="B1280" s="35" t="str">
        <f>IF('Sundry Debtor'!C1286="","",IF('Sundry Debtor'!G1286&lt;70000,'Sundry Debtor'!C1286,""))</f>
        <v/>
      </c>
      <c r="C1280" s="34" t="str">
        <f>IF('Sundry Debtor'!C1286="","",IF('Sundry Debtor'!G1286&gt;69999,'Sundry Debtor'!C1286,""))</f>
        <v/>
      </c>
      <c r="D1280" s="34" t="str">
        <f>IF('Sundry Debtor'!D1286="","",'Sundry Debtor'!D1286)</f>
        <v/>
      </c>
      <c r="E1280" s="34" t="str">
        <f>IF('Sundry Debtor'!F1286="","",'Sundry Debtor'!F1286)</f>
        <v/>
      </c>
      <c r="F1280" s="98" t="str">
        <f>IF('Sundry Debtor'!I1286="","",IF('Sundry Debtor'!J1286="D",'Sundry Debtor'!I1286,""))</f>
        <v/>
      </c>
      <c r="G1280" s="98" t="str">
        <f>IF('Sundry Debtor'!I1286="","",IF('Sundry Debtor'!J1286="C",'Sundry Debtor'!I1286,""))</f>
        <v/>
      </c>
      <c r="H1280" s="34" t="str">
        <f t="shared" si="45"/>
        <v/>
      </c>
      <c r="I1280" s="34" t="str">
        <f t="shared" si="46"/>
        <v/>
      </c>
      <c r="J1280" s="34"/>
      <c r="K1280" s="29" t="str">
        <f>IF('Sundry Debtor'!K1286="","",CONCATENATE('Sundry Debtor'!K1286," ",'Sundry Debtor'!O1286))</f>
        <v/>
      </c>
    </row>
    <row r="1281" spans="1:11" x14ac:dyDescent="0.2">
      <c r="A1281" s="35" t="str">
        <f>IF('Sundry Debtor'!G1287="","",'Sundry Debtor'!G1287)</f>
        <v/>
      </c>
      <c r="B1281" s="35" t="str">
        <f>IF('Sundry Debtor'!C1287="","",IF('Sundry Debtor'!G1287&lt;70000,'Sundry Debtor'!C1287,""))</f>
        <v/>
      </c>
      <c r="C1281" s="34" t="str">
        <f>IF('Sundry Debtor'!C1287="","",IF('Sundry Debtor'!G1287&gt;69999,'Sundry Debtor'!C1287,""))</f>
        <v/>
      </c>
      <c r="D1281" s="34" t="str">
        <f>IF('Sundry Debtor'!D1287="","",'Sundry Debtor'!D1287)</f>
        <v/>
      </c>
      <c r="E1281" s="34" t="str">
        <f>IF('Sundry Debtor'!F1287="","",'Sundry Debtor'!F1287)</f>
        <v/>
      </c>
      <c r="F1281" s="98" t="str">
        <f>IF('Sundry Debtor'!I1287="","",IF('Sundry Debtor'!J1287="D",'Sundry Debtor'!I1287,""))</f>
        <v/>
      </c>
      <c r="G1281" s="98" t="str">
        <f>IF('Sundry Debtor'!I1287="","",IF('Sundry Debtor'!J1287="C",'Sundry Debtor'!I1287,""))</f>
        <v/>
      </c>
      <c r="H1281" s="34" t="str">
        <f t="shared" si="45"/>
        <v/>
      </c>
      <c r="I1281" s="34" t="str">
        <f t="shared" si="46"/>
        <v/>
      </c>
      <c r="J1281" s="34"/>
      <c r="K1281" s="29" t="str">
        <f>IF('Sundry Debtor'!K1287="","",CONCATENATE('Sundry Debtor'!K1287," ",'Sundry Debtor'!O1287))</f>
        <v/>
      </c>
    </row>
    <row r="1282" spans="1:11" x14ac:dyDescent="0.2">
      <c r="A1282" s="35" t="str">
        <f>IF('Sundry Debtor'!G1288="","",'Sundry Debtor'!G1288)</f>
        <v/>
      </c>
      <c r="B1282" s="35" t="str">
        <f>IF('Sundry Debtor'!C1288="","",IF('Sundry Debtor'!G1288&lt;70000,'Sundry Debtor'!C1288,""))</f>
        <v/>
      </c>
      <c r="C1282" s="34" t="str">
        <f>IF('Sundry Debtor'!C1288="","",IF('Sundry Debtor'!G1288&gt;69999,'Sundry Debtor'!C1288,""))</f>
        <v/>
      </c>
      <c r="D1282" s="34" t="str">
        <f>IF('Sundry Debtor'!D1288="","",'Sundry Debtor'!D1288)</f>
        <v/>
      </c>
      <c r="E1282" s="34" t="str">
        <f>IF('Sundry Debtor'!F1288="","",'Sundry Debtor'!F1288)</f>
        <v/>
      </c>
      <c r="F1282" s="98" t="str">
        <f>IF('Sundry Debtor'!I1288="","",IF('Sundry Debtor'!J1288="D",'Sundry Debtor'!I1288,""))</f>
        <v/>
      </c>
      <c r="G1282" s="98" t="str">
        <f>IF('Sundry Debtor'!I1288="","",IF('Sundry Debtor'!J1288="C",'Sundry Debtor'!I1288,""))</f>
        <v/>
      </c>
      <c r="H1282" s="34" t="str">
        <f t="shared" si="45"/>
        <v/>
      </c>
      <c r="I1282" s="34" t="str">
        <f t="shared" si="46"/>
        <v/>
      </c>
      <c r="J1282" s="34"/>
      <c r="K1282" s="29" t="str">
        <f>IF('Sundry Debtor'!K1288="","",CONCATENATE('Sundry Debtor'!K1288," ",'Sundry Debtor'!O1288))</f>
        <v/>
      </c>
    </row>
    <row r="1283" spans="1:11" x14ac:dyDescent="0.2">
      <c r="A1283" s="35" t="str">
        <f>IF('Sundry Debtor'!G1289="","",'Sundry Debtor'!G1289)</f>
        <v/>
      </c>
      <c r="B1283" s="35" t="str">
        <f>IF('Sundry Debtor'!C1289="","",IF('Sundry Debtor'!G1289&lt;70000,'Sundry Debtor'!C1289,""))</f>
        <v/>
      </c>
      <c r="C1283" s="34" t="str">
        <f>IF('Sundry Debtor'!C1289="","",IF('Sundry Debtor'!G1289&gt;69999,'Sundry Debtor'!C1289,""))</f>
        <v/>
      </c>
      <c r="D1283" s="34" t="str">
        <f>IF('Sundry Debtor'!D1289="","",'Sundry Debtor'!D1289)</f>
        <v/>
      </c>
      <c r="E1283" s="34" t="str">
        <f>IF('Sundry Debtor'!F1289="","",'Sundry Debtor'!F1289)</f>
        <v/>
      </c>
      <c r="F1283" s="98" t="str">
        <f>IF('Sundry Debtor'!I1289="","",IF('Sundry Debtor'!J1289="D",'Sundry Debtor'!I1289,""))</f>
        <v/>
      </c>
      <c r="G1283" s="98" t="str">
        <f>IF('Sundry Debtor'!I1289="","",IF('Sundry Debtor'!J1289="C",'Sundry Debtor'!I1289,""))</f>
        <v/>
      </c>
      <c r="H1283" s="34" t="str">
        <f t="shared" si="45"/>
        <v/>
      </c>
      <c r="I1283" s="34" t="str">
        <f t="shared" si="46"/>
        <v/>
      </c>
      <c r="J1283" s="34"/>
      <c r="K1283" s="29" t="str">
        <f>IF('Sundry Debtor'!K1289="","",CONCATENATE('Sundry Debtor'!K1289," ",'Sundry Debtor'!O1289))</f>
        <v/>
      </c>
    </row>
    <row r="1284" spans="1:11" x14ac:dyDescent="0.2">
      <c r="A1284" s="35" t="str">
        <f>IF('Sundry Debtor'!G1290="","",'Sundry Debtor'!G1290)</f>
        <v/>
      </c>
      <c r="B1284" s="35" t="str">
        <f>IF('Sundry Debtor'!C1290="","",IF('Sundry Debtor'!G1290&lt;70000,'Sundry Debtor'!C1290,""))</f>
        <v/>
      </c>
      <c r="C1284" s="34" t="str">
        <f>IF('Sundry Debtor'!C1290="","",IF('Sundry Debtor'!G1290&gt;69999,'Sundry Debtor'!C1290,""))</f>
        <v/>
      </c>
      <c r="D1284" s="34" t="str">
        <f>IF('Sundry Debtor'!D1290="","",'Sundry Debtor'!D1290)</f>
        <v/>
      </c>
      <c r="E1284" s="34" t="str">
        <f>IF('Sundry Debtor'!F1290="","",'Sundry Debtor'!F1290)</f>
        <v/>
      </c>
      <c r="F1284" s="98" t="str">
        <f>IF('Sundry Debtor'!I1290="","",IF('Sundry Debtor'!J1290="D",'Sundry Debtor'!I1290,""))</f>
        <v/>
      </c>
      <c r="G1284" s="98" t="str">
        <f>IF('Sundry Debtor'!I1290="","",IF('Sundry Debtor'!J1290="C",'Sundry Debtor'!I1290,""))</f>
        <v/>
      </c>
      <c r="H1284" s="34" t="str">
        <f t="shared" si="45"/>
        <v/>
      </c>
      <c r="I1284" s="34" t="str">
        <f t="shared" si="46"/>
        <v/>
      </c>
      <c r="J1284" s="34"/>
      <c r="K1284" s="29" t="str">
        <f>IF('Sundry Debtor'!K1290="","",CONCATENATE('Sundry Debtor'!K1290," ",'Sundry Debtor'!O1290))</f>
        <v/>
      </c>
    </row>
    <row r="1285" spans="1:11" x14ac:dyDescent="0.2">
      <c r="A1285" s="35" t="str">
        <f>IF('Sundry Debtor'!G1291="","",'Sundry Debtor'!G1291)</f>
        <v/>
      </c>
      <c r="B1285" s="35" t="str">
        <f>IF('Sundry Debtor'!C1291="","",IF('Sundry Debtor'!G1291&lt;70000,'Sundry Debtor'!C1291,""))</f>
        <v/>
      </c>
      <c r="C1285" s="34" t="str">
        <f>IF('Sundry Debtor'!C1291="","",IF('Sundry Debtor'!G1291&gt;69999,'Sundry Debtor'!C1291,""))</f>
        <v/>
      </c>
      <c r="D1285" s="34" t="str">
        <f>IF('Sundry Debtor'!D1291="","",'Sundry Debtor'!D1291)</f>
        <v/>
      </c>
      <c r="E1285" s="34" t="str">
        <f>IF('Sundry Debtor'!F1291="","",'Sundry Debtor'!F1291)</f>
        <v/>
      </c>
      <c r="F1285" s="98" t="str">
        <f>IF('Sundry Debtor'!I1291="","",IF('Sundry Debtor'!J1291="D",'Sundry Debtor'!I1291,""))</f>
        <v/>
      </c>
      <c r="G1285" s="98" t="str">
        <f>IF('Sundry Debtor'!I1291="","",IF('Sundry Debtor'!J1291="C",'Sundry Debtor'!I1291,""))</f>
        <v/>
      </c>
      <c r="H1285" s="34" t="str">
        <f t="shared" si="45"/>
        <v/>
      </c>
      <c r="I1285" s="34" t="str">
        <f t="shared" si="46"/>
        <v/>
      </c>
      <c r="J1285" s="34"/>
      <c r="K1285" s="29" t="str">
        <f>IF('Sundry Debtor'!K1291="","",CONCATENATE('Sundry Debtor'!K1291," ",'Sundry Debtor'!O1291))</f>
        <v/>
      </c>
    </row>
    <row r="1286" spans="1:11" x14ac:dyDescent="0.2">
      <c r="A1286" s="35" t="str">
        <f>IF('Sundry Debtor'!G1292="","",'Sundry Debtor'!G1292)</f>
        <v/>
      </c>
      <c r="B1286" s="35" t="str">
        <f>IF('Sundry Debtor'!C1292="","",IF('Sundry Debtor'!G1292&lt;70000,'Sundry Debtor'!C1292,""))</f>
        <v/>
      </c>
      <c r="C1286" s="34" t="str">
        <f>IF('Sundry Debtor'!C1292="","",IF('Sundry Debtor'!G1292&gt;69999,'Sundry Debtor'!C1292,""))</f>
        <v/>
      </c>
      <c r="D1286" s="34" t="str">
        <f>IF('Sundry Debtor'!D1292="","",'Sundry Debtor'!D1292)</f>
        <v/>
      </c>
      <c r="E1286" s="34" t="str">
        <f>IF('Sundry Debtor'!F1292="","",'Sundry Debtor'!F1292)</f>
        <v/>
      </c>
      <c r="F1286" s="98" t="str">
        <f>IF('Sundry Debtor'!I1292="","",IF('Sundry Debtor'!J1292="D",'Sundry Debtor'!I1292,""))</f>
        <v/>
      </c>
      <c r="G1286" s="98" t="str">
        <f>IF('Sundry Debtor'!I1292="","",IF('Sundry Debtor'!J1292="C",'Sundry Debtor'!I1292,""))</f>
        <v/>
      </c>
      <c r="H1286" s="34" t="str">
        <f t="shared" si="45"/>
        <v/>
      </c>
      <c r="I1286" s="34" t="str">
        <f t="shared" si="46"/>
        <v/>
      </c>
      <c r="J1286" s="34"/>
      <c r="K1286" s="29" t="str">
        <f>IF('Sundry Debtor'!K1292="","",CONCATENATE('Sundry Debtor'!K1292," ",'Sundry Debtor'!O1292))</f>
        <v/>
      </c>
    </row>
    <row r="1287" spans="1:11" x14ac:dyDescent="0.2">
      <c r="A1287" s="35" t="str">
        <f>IF('Sundry Debtor'!G1293="","",'Sundry Debtor'!G1293)</f>
        <v/>
      </c>
      <c r="B1287" s="35" t="str">
        <f>IF('Sundry Debtor'!C1293="","",IF('Sundry Debtor'!G1293&lt;70000,'Sundry Debtor'!C1293,""))</f>
        <v/>
      </c>
      <c r="C1287" s="34" t="str">
        <f>IF('Sundry Debtor'!C1293="","",IF('Sundry Debtor'!G1293&gt;69999,'Sundry Debtor'!C1293,""))</f>
        <v/>
      </c>
      <c r="D1287" s="34" t="str">
        <f>IF('Sundry Debtor'!D1293="","",'Sundry Debtor'!D1293)</f>
        <v/>
      </c>
      <c r="E1287" s="34" t="str">
        <f>IF('Sundry Debtor'!F1293="","",'Sundry Debtor'!F1293)</f>
        <v/>
      </c>
      <c r="F1287" s="98" t="str">
        <f>IF('Sundry Debtor'!I1293="","",IF('Sundry Debtor'!J1293="D",'Sundry Debtor'!I1293,""))</f>
        <v/>
      </c>
      <c r="G1287" s="98" t="str">
        <f>IF('Sundry Debtor'!I1293="","",IF('Sundry Debtor'!J1293="C",'Sundry Debtor'!I1293,""))</f>
        <v/>
      </c>
      <c r="H1287" s="34" t="str">
        <f t="shared" si="45"/>
        <v/>
      </c>
      <c r="I1287" s="34" t="str">
        <f t="shared" si="46"/>
        <v/>
      </c>
      <c r="J1287" s="34"/>
      <c r="K1287" s="29" t="str">
        <f>IF('Sundry Debtor'!K1293="","",CONCATENATE('Sundry Debtor'!K1293," ",'Sundry Debtor'!O1293))</f>
        <v/>
      </c>
    </row>
    <row r="1288" spans="1:11" x14ac:dyDescent="0.2">
      <c r="A1288" s="35" t="str">
        <f>IF('Sundry Debtor'!G1294="","",'Sundry Debtor'!G1294)</f>
        <v/>
      </c>
      <c r="B1288" s="35" t="str">
        <f>IF('Sundry Debtor'!C1294="","",IF('Sundry Debtor'!G1294&lt;70000,'Sundry Debtor'!C1294,""))</f>
        <v/>
      </c>
      <c r="C1288" s="34" t="str">
        <f>IF('Sundry Debtor'!C1294="","",IF('Sundry Debtor'!G1294&gt;69999,'Sundry Debtor'!C1294,""))</f>
        <v/>
      </c>
      <c r="D1288" s="34" t="str">
        <f>IF('Sundry Debtor'!D1294="","",'Sundry Debtor'!D1294)</f>
        <v/>
      </c>
      <c r="E1288" s="34" t="str">
        <f>IF('Sundry Debtor'!F1294="","",'Sundry Debtor'!F1294)</f>
        <v/>
      </c>
      <c r="F1288" s="98" t="str">
        <f>IF('Sundry Debtor'!I1294="","",IF('Sundry Debtor'!J1294="D",'Sundry Debtor'!I1294,""))</f>
        <v/>
      </c>
      <c r="G1288" s="98" t="str">
        <f>IF('Sundry Debtor'!I1294="","",IF('Sundry Debtor'!J1294="C",'Sundry Debtor'!I1294,""))</f>
        <v/>
      </c>
      <c r="H1288" s="34" t="str">
        <f t="shared" si="45"/>
        <v/>
      </c>
      <c r="I1288" s="34" t="str">
        <f t="shared" si="46"/>
        <v/>
      </c>
      <c r="J1288" s="34"/>
      <c r="K1288" s="29" t="str">
        <f>IF('Sundry Debtor'!K1294="","",CONCATENATE('Sundry Debtor'!K1294," ",'Sundry Debtor'!O1294))</f>
        <v/>
      </c>
    </row>
    <row r="1289" spans="1:11" x14ac:dyDescent="0.2">
      <c r="A1289" s="35" t="str">
        <f>IF('Sundry Debtor'!G1295="","",'Sundry Debtor'!G1295)</f>
        <v/>
      </c>
      <c r="B1289" s="35" t="str">
        <f>IF('Sundry Debtor'!C1295="","",IF('Sundry Debtor'!G1295&lt;70000,'Sundry Debtor'!C1295,""))</f>
        <v/>
      </c>
      <c r="C1289" s="34" t="str">
        <f>IF('Sundry Debtor'!C1295="","",IF('Sundry Debtor'!G1295&gt;69999,'Sundry Debtor'!C1295,""))</f>
        <v/>
      </c>
      <c r="D1289" s="34" t="str">
        <f>IF('Sundry Debtor'!D1295="","",'Sundry Debtor'!D1295)</f>
        <v/>
      </c>
      <c r="E1289" s="34" t="str">
        <f>IF('Sundry Debtor'!F1295="","",'Sundry Debtor'!F1295)</f>
        <v/>
      </c>
      <c r="F1289" s="98" t="str">
        <f>IF('Sundry Debtor'!I1295="","",IF('Sundry Debtor'!J1295="D",'Sundry Debtor'!I1295,""))</f>
        <v/>
      </c>
      <c r="G1289" s="98" t="str">
        <f>IF('Sundry Debtor'!I1295="","",IF('Sundry Debtor'!J1295="C",'Sundry Debtor'!I1295,""))</f>
        <v/>
      </c>
      <c r="H1289" s="34" t="str">
        <f t="shared" si="45"/>
        <v/>
      </c>
      <c r="I1289" s="34" t="str">
        <f t="shared" si="46"/>
        <v/>
      </c>
      <c r="J1289" s="34"/>
      <c r="K1289" s="29" t="str">
        <f>IF('Sundry Debtor'!K1295="","",CONCATENATE('Sundry Debtor'!K1295," ",'Sundry Debtor'!O1295))</f>
        <v/>
      </c>
    </row>
    <row r="1290" spans="1:11" x14ac:dyDescent="0.2">
      <c r="A1290" s="35" t="str">
        <f>IF('Sundry Debtor'!G1296="","",'Sundry Debtor'!G1296)</f>
        <v/>
      </c>
      <c r="B1290" s="35" t="str">
        <f>IF('Sundry Debtor'!C1296="","",IF('Sundry Debtor'!G1296&lt;70000,'Sundry Debtor'!C1296,""))</f>
        <v/>
      </c>
      <c r="C1290" s="34" t="str">
        <f>IF('Sundry Debtor'!C1296="","",IF('Sundry Debtor'!G1296&gt;69999,'Sundry Debtor'!C1296,""))</f>
        <v/>
      </c>
      <c r="D1290" s="34" t="str">
        <f>IF('Sundry Debtor'!D1296="","",'Sundry Debtor'!D1296)</f>
        <v/>
      </c>
      <c r="E1290" s="34" t="str">
        <f>IF('Sundry Debtor'!F1296="","",'Sundry Debtor'!F1296)</f>
        <v/>
      </c>
      <c r="F1290" s="98" t="str">
        <f>IF('Sundry Debtor'!I1296="","",IF('Sundry Debtor'!J1296="D",'Sundry Debtor'!I1296,""))</f>
        <v/>
      </c>
      <c r="G1290" s="98" t="str">
        <f>IF('Sundry Debtor'!I1296="","",IF('Sundry Debtor'!J1296="C",'Sundry Debtor'!I1296,""))</f>
        <v/>
      </c>
      <c r="H1290" s="34" t="str">
        <f t="shared" si="45"/>
        <v/>
      </c>
      <c r="I1290" s="34" t="str">
        <f t="shared" si="46"/>
        <v/>
      </c>
      <c r="J1290" s="34"/>
      <c r="K1290" s="29" t="str">
        <f>IF('Sundry Debtor'!K1296="","",CONCATENATE('Sundry Debtor'!K1296," ",'Sundry Debtor'!O1296))</f>
        <v/>
      </c>
    </row>
    <row r="1291" spans="1:11" x14ac:dyDescent="0.2">
      <c r="A1291" s="35" t="str">
        <f>IF('Sundry Debtor'!G1297="","",'Sundry Debtor'!G1297)</f>
        <v/>
      </c>
      <c r="B1291" s="35" t="str">
        <f>IF('Sundry Debtor'!C1297="","",IF('Sundry Debtor'!G1297&lt;70000,'Sundry Debtor'!C1297,""))</f>
        <v/>
      </c>
      <c r="C1291" s="34" t="str">
        <f>IF('Sundry Debtor'!C1297="","",IF('Sundry Debtor'!G1297&gt;69999,'Sundry Debtor'!C1297,""))</f>
        <v/>
      </c>
      <c r="D1291" s="34" t="str">
        <f>IF('Sundry Debtor'!D1297="","",'Sundry Debtor'!D1297)</f>
        <v/>
      </c>
      <c r="E1291" s="34" t="str">
        <f>IF('Sundry Debtor'!F1297="","",'Sundry Debtor'!F1297)</f>
        <v/>
      </c>
      <c r="F1291" s="98" t="str">
        <f>IF('Sundry Debtor'!I1297="","",IF('Sundry Debtor'!J1297="D",'Sundry Debtor'!I1297,""))</f>
        <v/>
      </c>
      <c r="G1291" s="98" t="str">
        <f>IF('Sundry Debtor'!I1297="","",IF('Sundry Debtor'!J1297="C",'Sundry Debtor'!I1297,""))</f>
        <v/>
      </c>
      <c r="H1291" s="34" t="str">
        <f t="shared" si="45"/>
        <v/>
      </c>
      <c r="I1291" s="34" t="str">
        <f t="shared" si="46"/>
        <v/>
      </c>
      <c r="J1291" s="34"/>
      <c r="K1291" s="29" t="str">
        <f>IF('Sundry Debtor'!K1297="","",CONCATENATE('Sundry Debtor'!K1297," ",'Sundry Debtor'!O1297))</f>
        <v/>
      </c>
    </row>
    <row r="1292" spans="1:11" x14ac:dyDescent="0.2">
      <c r="A1292" s="35" t="str">
        <f>IF('Sundry Debtor'!G1298="","",'Sundry Debtor'!G1298)</f>
        <v/>
      </c>
      <c r="B1292" s="35" t="str">
        <f>IF('Sundry Debtor'!C1298="","",IF('Sundry Debtor'!G1298&lt;70000,'Sundry Debtor'!C1298,""))</f>
        <v/>
      </c>
      <c r="C1292" s="34" t="str">
        <f>IF('Sundry Debtor'!C1298="","",IF('Sundry Debtor'!G1298&gt;69999,'Sundry Debtor'!C1298,""))</f>
        <v/>
      </c>
      <c r="D1292" s="34" t="str">
        <f>IF('Sundry Debtor'!D1298="","",'Sundry Debtor'!D1298)</f>
        <v/>
      </c>
      <c r="E1292" s="34" t="str">
        <f>IF('Sundry Debtor'!F1298="","",'Sundry Debtor'!F1298)</f>
        <v/>
      </c>
      <c r="F1292" s="98" t="str">
        <f>IF('Sundry Debtor'!I1298="","",IF('Sundry Debtor'!J1298="D",'Sundry Debtor'!I1298,""))</f>
        <v/>
      </c>
      <c r="G1292" s="98" t="str">
        <f>IF('Sundry Debtor'!I1298="","",IF('Sundry Debtor'!J1298="C",'Sundry Debtor'!I1298,""))</f>
        <v/>
      </c>
      <c r="H1292" s="34" t="str">
        <f t="shared" si="45"/>
        <v/>
      </c>
      <c r="I1292" s="34" t="str">
        <f t="shared" si="46"/>
        <v/>
      </c>
      <c r="J1292" s="34"/>
      <c r="K1292" s="29" t="str">
        <f>IF('Sundry Debtor'!K1298="","",CONCATENATE('Sundry Debtor'!K1298," ",'Sundry Debtor'!O1298))</f>
        <v/>
      </c>
    </row>
    <row r="1293" spans="1:11" x14ac:dyDescent="0.2">
      <c r="A1293" s="35" t="str">
        <f>IF('Sundry Debtor'!G1299="","",'Sundry Debtor'!G1299)</f>
        <v/>
      </c>
      <c r="B1293" s="35" t="str">
        <f>IF('Sundry Debtor'!C1299="","",IF('Sundry Debtor'!G1299&lt;70000,'Sundry Debtor'!C1299,""))</f>
        <v/>
      </c>
      <c r="C1293" s="34" t="str">
        <f>IF('Sundry Debtor'!C1299="","",IF('Sundry Debtor'!G1299&gt;69999,'Sundry Debtor'!C1299,""))</f>
        <v/>
      </c>
      <c r="D1293" s="34" t="str">
        <f>IF('Sundry Debtor'!D1299="","",'Sundry Debtor'!D1299)</f>
        <v/>
      </c>
      <c r="E1293" s="34" t="str">
        <f>IF('Sundry Debtor'!F1299="","",'Sundry Debtor'!F1299)</f>
        <v/>
      </c>
      <c r="F1293" s="98" t="str">
        <f>IF('Sundry Debtor'!I1299="","",IF('Sundry Debtor'!J1299="D",'Sundry Debtor'!I1299,""))</f>
        <v/>
      </c>
      <c r="G1293" s="98" t="str">
        <f>IF('Sundry Debtor'!I1299="","",IF('Sundry Debtor'!J1299="C",'Sundry Debtor'!I1299,""))</f>
        <v/>
      </c>
      <c r="H1293" s="34" t="str">
        <f t="shared" si="45"/>
        <v/>
      </c>
      <c r="I1293" s="34" t="str">
        <f t="shared" si="46"/>
        <v/>
      </c>
      <c r="J1293" s="34"/>
      <c r="K1293" s="29" t="str">
        <f>IF('Sundry Debtor'!K1299="","",CONCATENATE('Sundry Debtor'!K1299," ",'Sundry Debtor'!O1299))</f>
        <v/>
      </c>
    </row>
    <row r="1294" spans="1:11" x14ac:dyDescent="0.2">
      <c r="A1294" s="35" t="str">
        <f>IF('Sundry Debtor'!G1300="","",'Sundry Debtor'!G1300)</f>
        <v/>
      </c>
      <c r="B1294" s="35" t="str">
        <f>IF('Sundry Debtor'!C1300="","",IF('Sundry Debtor'!G1300&lt;70000,'Sundry Debtor'!C1300,""))</f>
        <v/>
      </c>
      <c r="C1294" s="34" t="str">
        <f>IF('Sundry Debtor'!C1300="","",IF('Sundry Debtor'!G1300&gt;69999,'Sundry Debtor'!C1300,""))</f>
        <v/>
      </c>
      <c r="D1294" s="34" t="str">
        <f>IF('Sundry Debtor'!D1300="","",'Sundry Debtor'!D1300)</f>
        <v/>
      </c>
      <c r="E1294" s="34" t="str">
        <f>IF('Sundry Debtor'!F1300="","",'Sundry Debtor'!F1300)</f>
        <v/>
      </c>
      <c r="F1294" s="98" t="str">
        <f>IF('Sundry Debtor'!I1300="","",IF('Sundry Debtor'!J1300="D",'Sundry Debtor'!I1300,""))</f>
        <v/>
      </c>
      <c r="G1294" s="98" t="str">
        <f>IF('Sundry Debtor'!I1300="","",IF('Sundry Debtor'!J1300="C",'Sundry Debtor'!I1300,""))</f>
        <v/>
      </c>
      <c r="H1294" s="34" t="str">
        <f t="shared" si="45"/>
        <v/>
      </c>
      <c r="I1294" s="34" t="str">
        <f t="shared" si="46"/>
        <v/>
      </c>
      <c r="J1294" s="34"/>
      <c r="K1294" s="29" t="str">
        <f>IF('Sundry Debtor'!K1300="","",CONCATENATE('Sundry Debtor'!K1300," ",'Sundry Debtor'!O1300))</f>
        <v/>
      </c>
    </row>
    <row r="1295" spans="1:11" x14ac:dyDescent="0.2">
      <c r="A1295" s="35" t="str">
        <f>IF('Sundry Debtor'!G1301="","",'Sundry Debtor'!G1301)</f>
        <v/>
      </c>
      <c r="B1295" s="35" t="str">
        <f>IF('Sundry Debtor'!C1301="","",IF('Sundry Debtor'!G1301&lt;70000,'Sundry Debtor'!C1301,""))</f>
        <v/>
      </c>
      <c r="C1295" s="34" t="str">
        <f>IF('Sundry Debtor'!C1301="","",IF('Sundry Debtor'!G1301&gt;69999,'Sundry Debtor'!C1301,""))</f>
        <v/>
      </c>
      <c r="D1295" s="34" t="str">
        <f>IF('Sundry Debtor'!D1301="","",'Sundry Debtor'!D1301)</f>
        <v/>
      </c>
      <c r="E1295" s="34" t="str">
        <f>IF('Sundry Debtor'!F1301="","",'Sundry Debtor'!F1301)</f>
        <v/>
      </c>
      <c r="F1295" s="98" t="str">
        <f>IF('Sundry Debtor'!I1301="","",IF('Sundry Debtor'!J1301="D",'Sundry Debtor'!I1301,""))</f>
        <v/>
      </c>
      <c r="G1295" s="98" t="str">
        <f>IF('Sundry Debtor'!I1301="","",IF('Sundry Debtor'!J1301="C",'Sundry Debtor'!I1301,""))</f>
        <v/>
      </c>
      <c r="H1295" s="34" t="str">
        <f t="shared" si="45"/>
        <v/>
      </c>
      <c r="I1295" s="34" t="str">
        <f t="shared" si="46"/>
        <v/>
      </c>
      <c r="J1295" s="34"/>
      <c r="K1295" s="29" t="str">
        <f>IF('Sundry Debtor'!K1301="","",CONCATENATE('Sundry Debtor'!K1301," ",'Sundry Debtor'!O1301))</f>
        <v/>
      </c>
    </row>
    <row r="1296" spans="1:11" x14ac:dyDescent="0.2">
      <c r="A1296" s="35" t="str">
        <f>IF('Sundry Debtor'!G1302="","",'Sundry Debtor'!G1302)</f>
        <v/>
      </c>
      <c r="B1296" s="35" t="str">
        <f>IF('Sundry Debtor'!C1302="","",IF('Sundry Debtor'!G1302&lt;70000,'Sundry Debtor'!C1302,""))</f>
        <v/>
      </c>
      <c r="C1296" s="34" t="str">
        <f>IF('Sundry Debtor'!C1302="","",IF('Sundry Debtor'!G1302&gt;69999,'Sundry Debtor'!C1302,""))</f>
        <v/>
      </c>
      <c r="D1296" s="34" t="str">
        <f>IF('Sundry Debtor'!D1302="","",'Sundry Debtor'!D1302)</f>
        <v/>
      </c>
      <c r="E1296" s="34" t="str">
        <f>IF('Sundry Debtor'!F1302="","",'Sundry Debtor'!F1302)</f>
        <v/>
      </c>
      <c r="F1296" s="98" t="str">
        <f>IF('Sundry Debtor'!I1302="","",IF('Sundry Debtor'!J1302="D",'Sundry Debtor'!I1302,""))</f>
        <v/>
      </c>
      <c r="G1296" s="98" t="str">
        <f>IF('Sundry Debtor'!I1302="","",IF('Sundry Debtor'!J1302="C",'Sundry Debtor'!I1302,""))</f>
        <v/>
      </c>
      <c r="H1296" s="34" t="str">
        <f t="shared" si="45"/>
        <v/>
      </c>
      <c r="I1296" s="34" t="str">
        <f t="shared" si="46"/>
        <v/>
      </c>
      <c r="J1296" s="34"/>
      <c r="K1296" s="29" t="str">
        <f>IF('Sundry Debtor'!K1302="","",CONCATENATE('Sundry Debtor'!K1302," ",'Sundry Debtor'!O1302))</f>
        <v/>
      </c>
    </row>
    <row r="1297" spans="1:11" x14ac:dyDescent="0.2">
      <c r="A1297" s="35" t="str">
        <f>IF('Sundry Debtor'!G1303="","",'Sundry Debtor'!G1303)</f>
        <v/>
      </c>
      <c r="B1297" s="35" t="str">
        <f>IF('Sundry Debtor'!C1303="","",IF('Sundry Debtor'!G1303&lt;70000,'Sundry Debtor'!C1303,""))</f>
        <v/>
      </c>
      <c r="C1297" s="34" t="str">
        <f>IF('Sundry Debtor'!C1303="","",IF('Sundry Debtor'!G1303&gt;69999,'Sundry Debtor'!C1303,""))</f>
        <v/>
      </c>
      <c r="D1297" s="34" t="str">
        <f>IF('Sundry Debtor'!D1303="","",'Sundry Debtor'!D1303)</f>
        <v/>
      </c>
      <c r="E1297" s="34" t="str">
        <f>IF('Sundry Debtor'!F1303="","",'Sundry Debtor'!F1303)</f>
        <v/>
      </c>
      <c r="F1297" s="98" t="str">
        <f>IF('Sundry Debtor'!I1303="","",IF('Sundry Debtor'!J1303="D",'Sundry Debtor'!I1303,""))</f>
        <v/>
      </c>
      <c r="G1297" s="98" t="str">
        <f>IF('Sundry Debtor'!I1303="","",IF('Sundry Debtor'!J1303="C",'Sundry Debtor'!I1303,""))</f>
        <v/>
      </c>
      <c r="H1297" s="34" t="str">
        <f t="shared" si="45"/>
        <v/>
      </c>
      <c r="I1297" s="34" t="str">
        <f t="shared" si="46"/>
        <v/>
      </c>
      <c r="J1297" s="34"/>
      <c r="K1297" s="29" t="str">
        <f>IF('Sundry Debtor'!K1303="","",CONCATENATE('Sundry Debtor'!K1303," ",'Sundry Debtor'!O1303))</f>
        <v/>
      </c>
    </row>
    <row r="1298" spans="1:11" x14ac:dyDescent="0.2">
      <c r="A1298" s="35" t="str">
        <f>IF('Sundry Debtor'!G1304="","",'Sundry Debtor'!G1304)</f>
        <v/>
      </c>
      <c r="B1298" s="35" t="str">
        <f>IF('Sundry Debtor'!C1304="","",IF('Sundry Debtor'!G1304&lt;70000,'Sundry Debtor'!C1304,""))</f>
        <v/>
      </c>
      <c r="C1298" s="34" t="str">
        <f>IF('Sundry Debtor'!C1304="","",IF('Sundry Debtor'!G1304&gt;69999,'Sundry Debtor'!C1304,""))</f>
        <v/>
      </c>
      <c r="D1298" s="34" t="str">
        <f>IF('Sundry Debtor'!D1304="","",'Sundry Debtor'!D1304)</f>
        <v/>
      </c>
      <c r="E1298" s="34" t="str">
        <f>IF('Sundry Debtor'!F1304="","",'Sundry Debtor'!F1304)</f>
        <v/>
      </c>
      <c r="F1298" s="98" t="str">
        <f>IF('Sundry Debtor'!I1304="","",IF('Sundry Debtor'!J1304="D",'Sundry Debtor'!I1304,""))</f>
        <v/>
      </c>
      <c r="G1298" s="98" t="str">
        <f>IF('Sundry Debtor'!I1304="","",IF('Sundry Debtor'!J1304="C",'Sundry Debtor'!I1304,""))</f>
        <v/>
      </c>
      <c r="H1298" s="34" t="str">
        <f t="shared" si="45"/>
        <v/>
      </c>
      <c r="I1298" s="34" t="str">
        <f t="shared" si="46"/>
        <v/>
      </c>
      <c r="J1298" s="34"/>
      <c r="K1298" s="29" t="str">
        <f>IF('Sundry Debtor'!K1304="","",CONCATENATE('Sundry Debtor'!K1304," ",'Sundry Debtor'!O1304))</f>
        <v/>
      </c>
    </row>
    <row r="1299" spans="1:11" x14ac:dyDescent="0.2">
      <c r="A1299" s="35" t="str">
        <f>IF('Sundry Debtor'!G1305="","",'Sundry Debtor'!G1305)</f>
        <v/>
      </c>
      <c r="B1299" s="35" t="str">
        <f>IF('Sundry Debtor'!C1305="","",IF('Sundry Debtor'!G1305&lt;70000,'Sundry Debtor'!C1305,""))</f>
        <v/>
      </c>
      <c r="C1299" s="34" t="str">
        <f>IF('Sundry Debtor'!C1305="","",IF('Sundry Debtor'!G1305&gt;69999,'Sundry Debtor'!C1305,""))</f>
        <v/>
      </c>
      <c r="D1299" s="34" t="str">
        <f>IF('Sundry Debtor'!D1305="","",'Sundry Debtor'!D1305)</f>
        <v/>
      </c>
      <c r="E1299" s="34" t="str">
        <f>IF('Sundry Debtor'!F1305="","",'Sundry Debtor'!F1305)</f>
        <v/>
      </c>
      <c r="F1299" s="98" t="str">
        <f>IF('Sundry Debtor'!I1305="","",IF('Sundry Debtor'!J1305="D",'Sundry Debtor'!I1305,""))</f>
        <v/>
      </c>
      <c r="G1299" s="98" t="str">
        <f>IF('Sundry Debtor'!I1305="","",IF('Sundry Debtor'!J1305="C",'Sundry Debtor'!I1305,""))</f>
        <v/>
      </c>
      <c r="H1299" s="34" t="str">
        <f t="shared" si="45"/>
        <v/>
      </c>
      <c r="I1299" s="34" t="str">
        <f t="shared" si="46"/>
        <v/>
      </c>
      <c r="J1299" s="34"/>
      <c r="K1299" s="29" t="str">
        <f>IF('Sundry Debtor'!K1305="","",CONCATENATE('Sundry Debtor'!K1305," ",'Sundry Debtor'!O1305))</f>
        <v/>
      </c>
    </row>
    <row r="1300" spans="1:11" x14ac:dyDescent="0.2">
      <c r="A1300" s="35" t="str">
        <f>IF('Sundry Debtor'!G1306="","",'Sundry Debtor'!G1306)</f>
        <v/>
      </c>
      <c r="B1300" s="35" t="str">
        <f>IF('Sundry Debtor'!C1306="","",IF('Sundry Debtor'!G1306&lt;70000,'Sundry Debtor'!C1306,""))</f>
        <v/>
      </c>
      <c r="C1300" s="34" t="str">
        <f>IF('Sundry Debtor'!C1306="","",IF('Sundry Debtor'!G1306&gt;69999,'Sundry Debtor'!C1306,""))</f>
        <v/>
      </c>
      <c r="D1300" s="34" t="str">
        <f>IF('Sundry Debtor'!D1306="","",'Sundry Debtor'!D1306)</f>
        <v/>
      </c>
      <c r="E1300" s="34" t="str">
        <f>IF('Sundry Debtor'!F1306="","",'Sundry Debtor'!F1306)</f>
        <v/>
      </c>
      <c r="F1300" s="98" t="str">
        <f>IF('Sundry Debtor'!I1306="","",IF('Sundry Debtor'!J1306="D",'Sundry Debtor'!I1306,""))</f>
        <v/>
      </c>
      <c r="G1300" s="98" t="str">
        <f>IF('Sundry Debtor'!I1306="","",IF('Sundry Debtor'!J1306="C",'Sundry Debtor'!I1306,""))</f>
        <v/>
      </c>
      <c r="H1300" s="34" t="str">
        <f t="shared" si="45"/>
        <v/>
      </c>
      <c r="I1300" s="34" t="str">
        <f t="shared" si="46"/>
        <v/>
      </c>
      <c r="J1300" s="34"/>
      <c r="K1300" s="29" t="str">
        <f>IF('Sundry Debtor'!K1306="","",CONCATENATE('Sundry Debtor'!K1306," ",'Sundry Debtor'!O1306))</f>
        <v/>
      </c>
    </row>
    <row r="1301" spans="1:11" x14ac:dyDescent="0.2">
      <c r="A1301" s="35" t="str">
        <f>IF('Sundry Debtor'!G1307="","",'Sundry Debtor'!G1307)</f>
        <v/>
      </c>
      <c r="B1301" s="35" t="str">
        <f>IF('Sundry Debtor'!C1307="","",IF('Sundry Debtor'!G1307&lt;70000,'Sundry Debtor'!C1307,""))</f>
        <v/>
      </c>
      <c r="C1301" s="34" t="str">
        <f>IF('Sundry Debtor'!C1307="","",IF('Sundry Debtor'!G1307&gt;69999,'Sundry Debtor'!C1307,""))</f>
        <v/>
      </c>
      <c r="D1301" s="34" t="str">
        <f>IF('Sundry Debtor'!D1307="","",'Sundry Debtor'!D1307)</f>
        <v/>
      </c>
      <c r="E1301" s="34" t="str">
        <f>IF('Sundry Debtor'!F1307="","",'Sundry Debtor'!F1307)</f>
        <v/>
      </c>
      <c r="F1301" s="98" t="str">
        <f>IF('Sundry Debtor'!I1307="","",IF('Sundry Debtor'!J1307="D",'Sundry Debtor'!I1307,""))</f>
        <v/>
      </c>
      <c r="G1301" s="98" t="str">
        <f>IF('Sundry Debtor'!I1307="","",IF('Sundry Debtor'!J1307="C",'Sundry Debtor'!I1307,""))</f>
        <v/>
      </c>
      <c r="H1301" s="34" t="str">
        <f t="shared" si="45"/>
        <v/>
      </c>
      <c r="I1301" s="34" t="str">
        <f t="shared" si="46"/>
        <v/>
      </c>
      <c r="J1301" s="34"/>
      <c r="K1301" s="29" t="str">
        <f>IF('Sundry Debtor'!K1307="","",CONCATENATE('Sundry Debtor'!K1307," ",'Sundry Debtor'!O1307))</f>
        <v/>
      </c>
    </row>
    <row r="1302" spans="1:11" x14ac:dyDescent="0.2">
      <c r="A1302" s="35" t="str">
        <f>IF('Sundry Debtor'!G1308="","",'Sundry Debtor'!G1308)</f>
        <v/>
      </c>
      <c r="B1302" s="35" t="str">
        <f>IF('Sundry Debtor'!C1308="","",IF('Sundry Debtor'!G1308&lt;70000,'Sundry Debtor'!C1308,""))</f>
        <v/>
      </c>
      <c r="C1302" s="34" t="str">
        <f>IF('Sundry Debtor'!C1308="","",IF('Sundry Debtor'!G1308&gt;69999,'Sundry Debtor'!C1308,""))</f>
        <v/>
      </c>
      <c r="D1302" s="34" t="str">
        <f>IF('Sundry Debtor'!D1308="","",'Sundry Debtor'!D1308)</f>
        <v/>
      </c>
      <c r="E1302" s="34" t="str">
        <f>IF('Sundry Debtor'!F1308="","",'Sundry Debtor'!F1308)</f>
        <v/>
      </c>
      <c r="F1302" s="98" t="str">
        <f>IF('Sundry Debtor'!I1308="","",IF('Sundry Debtor'!J1308="D",'Sundry Debtor'!I1308,""))</f>
        <v/>
      </c>
      <c r="G1302" s="98" t="str">
        <f>IF('Sundry Debtor'!I1308="","",IF('Sundry Debtor'!J1308="C",'Sundry Debtor'!I1308,""))</f>
        <v/>
      </c>
      <c r="H1302" s="34" t="str">
        <f t="shared" si="45"/>
        <v/>
      </c>
      <c r="I1302" s="34" t="str">
        <f t="shared" si="46"/>
        <v/>
      </c>
      <c r="J1302" s="34"/>
      <c r="K1302" s="29" t="str">
        <f>IF('Sundry Debtor'!K1308="","",CONCATENATE('Sundry Debtor'!K1308," ",'Sundry Debtor'!O1308))</f>
        <v/>
      </c>
    </row>
    <row r="1303" spans="1:11" x14ac:dyDescent="0.2">
      <c r="A1303" s="35" t="str">
        <f>IF('Sundry Debtor'!G1309="","",'Sundry Debtor'!G1309)</f>
        <v/>
      </c>
      <c r="B1303" s="35" t="str">
        <f>IF('Sundry Debtor'!C1309="","",IF('Sundry Debtor'!G1309&lt;70000,'Sundry Debtor'!C1309,""))</f>
        <v/>
      </c>
      <c r="C1303" s="34" t="str">
        <f>IF('Sundry Debtor'!C1309="","",IF('Sundry Debtor'!G1309&gt;69999,'Sundry Debtor'!C1309,""))</f>
        <v/>
      </c>
      <c r="D1303" s="34" t="str">
        <f>IF('Sundry Debtor'!D1309="","",'Sundry Debtor'!D1309)</f>
        <v/>
      </c>
      <c r="E1303" s="34" t="str">
        <f>IF('Sundry Debtor'!F1309="","",'Sundry Debtor'!F1309)</f>
        <v/>
      </c>
      <c r="F1303" s="98" t="str">
        <f>IF('Sundry Debtor'!I1309="","",IF('Sundry Debtor'!J1309="D",'Sundry Debtor'!I1309,""))</f>
        <v/>
      </c>
      <c r="G1303" s="98" t="str">
        <f>IF('Sundry Debtor'!I1309="","",IF('Sundry Debtor'!J1309="C",'Sundry Debtor'!I1309,""))</f>
        <v/>
      </c>
      <c r="H1303" s="34" t="str">
        <f t="shared" si="45"/>
        <v/>
      </c>
      <c r="I1303" s="34" t="str">
        <f t="shared" si="46"/>
        <v/>
      </c>
      <c r="J1303" s="34"/>
      <c r="K1303" s="29" t="str">
        <f>IF('Sundry Debtor'!K1309="","",CONCATENATE('Sundry Debtor'!K1309," ",'Sundry Debtor'!O1309))</f>
        <v/>
      </c>
    </row>
    <row r="1304" spans="1:11" x14ac:dyDescent="0.2">
      <c r="A1304" s="35" t="str">
        <f>IF('Sundry Debtor'!G1310="","",'Sundry Debtor'!G1310)</f>
        <v/>
      </c>
      <c r="B1304" s="35" t="str">
        <f>IF('Sundry Debtor'!C1310="","",IF('Sundry Debtor'!G1310&lt;70000,'Sundry Debtor'!C1310,""))</f>
        <v/>
      </c>
      <c r="C1304" s="34" t="str">
        <f>IF('Sundry Debtor'!C1310="","",IF('Sundry Debtor'!G1310&gt;69999,'Sundry Debtor'!C1310,""))</f>
        <v/>
      </c>
      <c r="D1304" s="34" t="str">
        <f>IF('Sundry Debtor'!D1310="","",'Sundry Debtor'!D1310)</f>
        <v/>
      </c>
      <c r="E1304" s="34" t="str">
        <f>IF('Sundry Debtor'!F1310="","",'Sundry Debtor'!F1310)</f>
        <v/>
      </c>
      <c r="F1304" s="98" t="str">
        <f>IF('Sundry Debtor'!I1310="","",IF('Sundry Debtor'!J1310="D",'Sundry Debtor'!I1310,""))</f>
        <v/>
      </c>
      <c r="G1304" s="98" t="str">
        <f>IF('Sundry Debtor'!I1310="","",IF('Sundry Debtor'!J1310="C",'Sundry Debtor'!I1310,""))</f>
        <v/>
      </c>
      <c r="H1304" s="34" t="str">
        <f t="shared" si="45"/>
        <v/>
      </c>
      <c r="I1304" s="34" t="str">
        <f t="shared" si="46"/>
        <v/>
      </c>
      <c r="J1304" s="34"/>
      <c r="K1304" s="29" t="str">
        <f>IF('Sundry Debtor'!K1310="","",CONCATENATE('Sundry Debtor'!K1310," ",'Sundry Debtor'!O1310))</f>
        <v/>
      </c>
    </row>
    <row r="1305" spans="1:11" x14ac:dyDescent="0.2">
      <c r="A1305" s="35" t="str">
        <f>IF('Sundry Debtor'!G1311="","",'Sundry Debtor'!G1311)</f>
        <v/>
      </c>
      <c r="B1305" s="35" t="str">
        <f>IF('Sundry Debtor'!C1311="","",IF('Sundry Debtor'!G1311&lt;70000,'Sundry Debtor'!C1311,""))</f>
        <v/>
      </c>
      <c r="C1305" s="34" t="str">
        <f>IF('Sundry Debtor'!C1311="","",IF('Sundry Debtor'!G1311&gt;69999,'Sundry Debtor'!C1311,""))</f>
        <v/>
      </c>
      <c r="D1305" s="34" t="str">
        <f>IF('Sundry Debtor'!D1311="","",'Sundry Debtor'!D1311)</f>
        <v/>
      </c>
      <c r="E1305" s="34" t="str">
        <f>IF('Sundry Debtor'!F1311="","",'Sundry Debtor'!F1311)</f>
        <v/>
      </c>
      <c r="F1305" s="98" t="str">
        <f>IF('Sundry Debtor'!I1311="","",IF('Sundry Debtor'!J1311="D",'Sundry Debtor'!I1311,""))</f>
        <v/>
      </c>
      <c r="G1305" s="98" t="str">
        <f>IF('Sundry Debtor'!I1311="","",IF('Sundry Debtor'!J1311="C",'Sundry Debtor'!I1311,""))</f>
        <v/>
      </c>
      <c r="H1305" s="34" t="str">
        <f t="shared" si="45"/>
        <v/>
      </c>
      <c r="I1305" s="34" t="str">
        <f t="shared" si="46"/>
        <v/>
      </c>
      <c r="J1305" s="34"/>
      <c r="K1305" s="29" t="str">
        <f>IF('Sundry Debtor'!K1311="","",CONCATENATE('Sundry Debtor'!K1311," ",'Sundry Debtor'!O1311))</f>
        <v/>
      </c>
    </row>
    <row r="1306" spans="1:11" x14ac:dyDescent="0.2">
      <c r="A1306" s="35" t="str">
        <f>IF('Sundry Debtor'!G1312="","",'Sundry Debtor'!G1312)</f>
        <v/>
      </c>
      <c r="B1306" s="35" t="str">
        <f>IF('Sundry Debtor'!C1312="","",IF('Sundry Debtor'!G1312&lt;70000,'Sundry Debtor'!C1312,""))</f>
        <v/>
      </c>
      <c r="C1306" s="34" t="str">
        <f>IF('Sundry Debtor'!C1312="","",IF('Sundry Debtor'!G1312&gt;69999,'Sundry Debtor'!C1312,""))</f>
        <v/>
      </c>
      <c r="D1306" s="34" t="str">
        <f>IF('Sundry Debtor'!D1312="","",'Sundry Debtor'!D1312)</f>
        <v/>
      </c>
      <c r="E1306" s="34" t="str">
        <f>IF('Sundry Debtor'!F1312="","",'Sundry Debtor'!F1312)</f>
        <v/>
      </c>
      <c r="F1306" s="98" t="str">
        <f>IF('Sundry Debtor'!I1312="","",IF('Sundry Debtor'!J1312="D",'Sundry Debtor'!I1312,""))</f>
        <v/>
      </c>
      <c r="G1306" s="98" t="str">
        <f>IF('Sundry Debtor'!I1312="","",IF('Sundry Debtor'!J1312="C",'Sundry Debtor'!I1312,""))</f>
        <v/>
      </c>
      <c r="H1306" s="34" t="str">
        <f t="shared" ref="H1306:H1369" si="47">IF(A1306="","",IF(OR(A1306=96030,A1306=96040),"AN",IF(A1306=80061,"VN",IF(LEFT(A1306,1)="7","AN",IF(LEFT(A1306,1)="8","AN","VN")))))</f>
        <v/>
      </c>
      <c r="I1306" s="34" t="str">
        <f t="shared" ref="I1306:I1369" si="48">IF(A1306="","",1000)</f>
        <v/>
      </c>
      <c r="J1306" s="34"/>
      <c r="K1306" s="29" t="str">
        <f>IF('Sundry Debtor'!K1312="","",CONCATENATE('Sundry Debtor'!K1312," ",'Sundry Debtor'!O1312))</f>
        <v/>
      </c>
    </row>
    <row r="1307" spans="1:11" x14ac:dyDescent="0.2">
      <c r="A1307" s="35" t="str">
        <f>IF('Sundry Debtor'!G1313="","",'Sundry Debtor'!G1313)</f>
        <v/>
      </c>
      <c r="B1307" s="35" t="str">
        <f>IF('Sundry Debtor'!C1313="","",IF('Sundry Debtor'!G1313&lt;70000,'Sundry Debtor'!C1313,""))</f>
        <v/>
      </c>
      <c r="C1307" s="34" t="str">
        <f>IF('Sundry Debtor'!C1313="","",IF('Sundry Debtor'!G1313&gt;69999,'Sundry Debtor'!C1313,""))</f>
        <v/>
      </c>
      <c r="D1307" s="34" t="str">
        <f>IF('Sundry Debtor'!D1313="","",'Sundry Debtor'!D1313)</f>
        <v/>
      </c>
      <c r="E1307" s="34" t="str">
        <f>IF('Sundry Debtor'!F1313="","",'Sundry Debtor'!F1313)</f>
        <v/>
      </c>
      <c r="F1307" s="98" t="str">
        <f>IF('Sundry Debtor'!I1313="","",IF('Sundry Debtor'!J1313="D",'Sundry Debtor'!I1313,""))</f>
        <v/>
      </c>
      <c r="G1307" s="98" t="str">
        <f>IF('Sundry Debtor'!I1313="","",IF('Sundry Debtor'!J1313="C",'Sundry Debtor'!I1313,""))</f>
        <v/>
      </c>
      <c r="H1307" s="34" t="str">
        <f t="shared" si="47"/>
        <v/>
      </c>
      <c r="I1307" s="34" t="str">
        <f t="shared" si="48"/>
        <v/>
      </c>
      <c r="J1307" s="34"/>
      <c r="K1307" s="29" t="str">
        <f>IF('Sundry Debtor'!K1313="","",CONCATENATE('Sundry Debtor'!K1313," ",'Sundry Debtor'!O1313))</f>
        <v/>
      </c>
    </row>
    <row r="1308" spans="1:11" x14ac:dyDescent="0.2">
      <c r="A1308" s="35" t="str">
        <f>IF('Sundry Debtor'!G1314="","",'Sundry Debtor'!G1314)</f>
        <v/>
      </c>
      <c r="B1308" s="35" t="str">
        <f>IF('Sundry Debtor'!C1314="","",IF('Sundry Debtor'!G1314&lt;70000,'Sundry Debtor'!C1314,""))</f>
        <v/>
      </c>
      <c r="C1308" s="34" t="str">
        <f>IF('Sundry Debtor'!C1314="","",IF('Sundry Debtor'!G1314&gt;69999,'Sundry Debtor'!C1314,""))</f>
        <v/>
      </c>
      <c r="D1308" s="34" t="str">
        <f>IF('Sundry Debtor'!D1314="","",'Sundry Debtor'!D1314)</f>
        <v/>
      </c>
      <c r="E1308" s="34" t="str">
        <f>IF('Sundry Debtor'!F1314="","",'Sundry Debtor'!F1314)</f>
        <v/>
      </c>
      <c r="F1308" s="98" t="str">
        <f>IF('Sundry Debtor'!I1314="","",IF('Sundry Debtor'!J1314="D",'Sundry Debtor'!I1314,""))</f>
        <v/>
      </c>
      <c r="G1308" s="98" t="str">
        <f>IF('Sundry Debtor'!I1314="","",IF('Sundry Debtor'!J1314="C",'Sundry Debtor'!I1314,""))</f>
        <v/>
      </c>
      <c r="H1308" s="34" t="str">
        <f t="shared" si="47"/>
        <v/>
      </c>
      <c r="I1308" s="34" t="str">
        <f t="shared" si="48"/>
        <v/>
      </c>
      <c r="J1308" s="34"/>
      <c r="K1308" s="29" t="str">
        <f>IF('Sundry Debtor'!K1314="","",CONCATENATE('Sundry Debtor'!K1314," ",'Sundry Debtor'!O1314))</f>
        <v/>
      </c>
    </row>
    <row r="1309" spans="1:11" x14ac:dyDescent="0.2">
      <c r="A1309" s="35" t="str">
        <f>IF('Sundry Debtor'!G1315="","",'Sundry Debtor'!G1315)</f>
        <v/>
      </c>
      <c r="B1309" s="35" t="str">
        <f>IF('Sundry Debtor'!C1315="","",IF('Sundry Debtor'!G1315&lt;70000,'Sundry Debtor'!C1315,""))</f>
        <v/>
      </c>
      <c r="C1309" s="34" t="str">
        <f>IF('Sundry Debtor'!C1315="","",IF('Sundry Debtor'!G1315&gt;69999,'Sundry Debtor'!C1315,""))</f>
        <v/>
      </c>
      <c r="D1309" s="34" t="str">
        <f>IF('Sundry Debtor'!D1315="","",'Sundry Debtor'!D1315)</f>
        <v/>
      </c>
      <c r="E1309" s="34" t="str">
        <f>IF('Sundry Debtor'!F1315="","",'Sundry Debtor'!F1315)</f>
        <v/>
      </c>
      <c r="F1309" s="98" t="str">
        <f>IF('Sundry Debtor'!I1315="","",IF('Sundry Debtor'!J1315="D",'Sundry Debtor'!I1315,""))</f>
        <v/>
      </c>
      <c r="G1309" s="98" t="str">
        <f>IF('Sundry Debtor'!I1315="","",IF('Sundry Debtor'!J1315="C",'Sundry Debtor'!I1315,""))</f>
        <v/>
      </c>
      <c r="H1309" s="34" t="str">
        <f t="shared" si="47"/>
        <v/>
      </c>
      <c r="I1309" s="34" t="str">
        <f t="shared" si="48"/>
        <v/>
      </c>
      <c r="J1309" s="34"/>
      <c r="K1309" s="29" t="str">
        <f>IF('Sundry Debtor'!K1315="","",CONCATENATE('Sundry Debtor'!K1315," ",'Sundry Debtor'!O1315))</f>
        <v/>
      </c>
    </row>
    <row r="1310" spans="1:11" x14ac:dyDescent="0.2">
      <c r="A1310" s="35" t="str">
        <f>IF('Sundry Debtor'!G1316="","",'Sundry Debtor'!G1316)</f>
        <v/>
      </c>
      <c r="B1310" s="35" t="str">
        <f>IF('Sundry Debtor'!C1316="","",IF('Sundry Debtor'!G1316&lt;70000,'Sundry Debtor'!C1316,""))</f>
        <v/>
      </c>
      <c r="C1310" s="34" t="str">
        <f>IF('Sundry Debtor'!C1316="","",IF('Sundry Debtor'!G1316&gt;69999,'Sundry Debtor'!C1316,""))</f>
        <v/>
      </c>
      <c r="D1310" s="34" t="str">
        <f>IF('Sundry Debtor'!D1316="","",'Sundry Debtor'!D1316)</f>
        <v/>
      </c>
      <c r="E1310" s="34" t="str">
        <f>IF('Sundry Debtor'!F1316="","",'Sundry Debtor'!F1316)</f>
        <v/>
      </c>
      <c r="F1310" s="98" t="str">
        <f>IF('Sundry Debtor'!I1316="","",IF('Sundry Debtor'!J1316="D",'Sundry Debtor'!I1316,""))</f>
        <v/>
      </c>
      <c r="G1310" s="98" t="str">
        <f>IF('Sundry Debtor'!I1316="","",IF('Sundry Debtor'!J1316="C",'Sundry Debtor'!I1316,""))</f>
        <v/>
      </c>
      <c r="H1310" s="34" t="str">
        <f t="shared" si="47"/>
        <v/>
      </c>
      <c r="I1310" s="34" t="str">
        <f t="shared" si="48"/>
        <v/>
      </c>
      <c r="J1310" s="34"/>
      <c r="K1310" s="29" t="str">
        <f>IF('Sundry Debtor'!K1316="","",CONCATENATE('Sundry Debtor'!K1316," ",'Sundry Debtor'!O1316))</f>
        <v/>
      </c>
    </row>
    <row r="1311" spans="1:11" x14ac:dyDescent="0.2">
      <c r="A1311" s="35" t="str">
        <f>IF('Sundry Debtor'!G1317="","",'Sundry Debtor'!G1317)</f>
        <v/>
      </c>
      <c r="B1311" s="35" t="str">
        <f>IF('Sundry Debtor'!C1317="","",IF('Sundry Debtor'!G1317&lt;70000,'Sundry Debtor'!C1317,""))</f>
        <v/>
      </c>
      <c r="C1311" s="34" t="str">
        <f>IF('Sundry Debtor'!C1317="","",IF('Sundry Debtor'!G1317&gt;69999,'Sundry Debtor'!C1317,""))</f>
        <v/>
      </c>
      <c r="D1311" s="34" t="str">
        <f>IF('Sundry Debtor'!D1317="","",'Sundry Debtor'!D1317)</f>
        <v/>
      </c>
      <c r="E1311" s="34" t="str">
        <f>IF('Sundry Debtor'!F1317="","",'Sundry Debtor'!F1317)</f>
        <v/>
      </c>
      <c r="F1311" s="98" t="str">
        <f>IF('Sundry Debtor'!I1317="","",IF('Sundry Debtor'!J1317="D",'Sundry Debtor'!I1317,""))</f>
        <v/>
      </c>
      <c r="G1311" s="98" t="str">
        <f>IF('Sundry Debtor'!I1317="","",IF('Sundry Debtor'!J1317="C",'Sundry Debtor'!I1317,""))</f>
        <v/>
      </c>
      <c r="H1311" s="34" t="str">
        <f t="shared" si="47"/>
        <v/>
      </c>
      <c r="I1311" s="34" t="str">
        <f t="shared" si="48"/>
        <v/>
      </c>
      <c r="J1311" s="34"/>
      <c r="K1311" s="29" t="str">
        <f>IF('Sundry Debtor'!K1317="","",CONCATENATE('Sundry Debtor'!K1317," ",'Sundry Debtor'!O1317))</f>
        <v/>
      </c>
    </row>
    <row r="1312" spans="1:11" x14ac:dyDescent="0.2">
      <c r="A1312" s="35" t="str">
        <f>IF('Sundry Debtor'!G1318="","",'Sundry Debtor'!G1318)</f>
        <v/>
      </c>
      <c r="B1312" s="35" t="str">
        <f>IF('Sundry Debtor'!C1318="","",IF('Sundry Debtor'!G1318&lt;70000,'Sundry Debtor'!C1318,""))</f>
        <v/>
      </c>
      <c r="C1312" s="34" t="str">
        <f>IF('Sundry Debtor'!C1318="","",IF('Sundry Debtor'!G1318&gt;69999,'Sundry Debtor'!C1318,""))</f>
        <v/>
      </c>
      <c r="D1312" s="34" t="str">
        <f>IF('Sundry Debtor'!D1318="","",'Sundry Debtor'!D1318)</f>
        <v/>
      </c>
      <c r="E1312" s="34" t="str">
        <f>IF('Sundry Debtor'!F1318="","",'Sundry Debtor'!F1318)</f>
        <v/>
      </c>
      <c r="F1312" s="98" t="str">
        <f>IF('Sundry Debtor'!I1318="","",IF('Sundry Debtor'!J1318="D",'Sundry Debtor'!I1318,""))</f>
        <v/>
      </c>
      <c r="G1312" s="98" t="str">
        <f>IF('Sundry Debtor'!I1318="","",IF('Sundry Debtor'!J1318="C",'Sundry Debtor'!I1318,""))</f>
        <v/>
      </c>
      <c r="H1312" s="34" t="str">
        <f t="shared" si="47"/>
        <v/>
      </c>
      <c r="I1312" s="34" t="str">
        <f t="shared" si="48"/>
        <v/>
      </c>
      <c r="J1312" s="34"/>
      <c r="K1312" s="29" t="str">
        <f>IF('Sundry Debtor'!K1318="","",CONCATENATE('Sundry Debtor'!K1318," ",'Sundry Debtor'!O1318))</f>
        <v/>
      </c>
    </row>
    <row r="1313" spans="1:11" x14ac:dyDescent="0.2">
      <c r="A1313" s="35" t="str">
        <f>IF('Sundry Debtor'!G1319="","",'Sundry Debtor'!G1319)</f>
        <v/>
      </c>
      <c r="B1313" s="35" t="str">
        <f>IF('Sundry Debtor'!C1319="","",IF('Sundry Debtor'!G1319&lt;70000,'Sundry Debtor'!C1319,""))</f>
        <v/>
      </c>
      <c r="C1313" s="34" t="str">
        <f>IF('Sundry Debtor'!C1319="","",IF('Sundry Debtor'!G1319&gt;69999,'Sundry Debtor'!C1319,""))</f>
        <v/>
      </c>
      <c r="D1313" s="34" t="str">
        <f>IF('Sundry Debtor'!D1319="","",'Sundry Debtor'!D1319)</f>
        <v/>
      </c>
      <c r="E1313" s="34" t="str">
        <f>IF('Sundry Debtor'!F1319="","",'Sundry Debtor'!F1319)</f>
        <v/>
      </c>
      <c r="F1313" s="98" t="str">
        <f>IF('Sundry Debtor'!I1319="","",IF('Sundry Debtor'!J1319="D",'Sundry Debtor'!I1319,""))</f>
        <v/>
      </c>
      <c r="G1313" s="98" t="str">
        <f>IF('Sundry Debtor'!I1319="","",IF('Sundry Debtor'!J1319="C",'Sundry Debtor'!I1319,""))</f>
        <v/>
      </c>
      <c r="H1313" s="34" t="str">
        <f t="shared" si="47"/>
        <v/>
      </c>
      <c r="I1313" s="34" t="str">
        <f t="shared" si="48"/>
        <v/>
      </c>
      <c r="J1313" s="34"/>
      <c r="K1313" s="29" t="str">
        <f>IF('Sundry Debtor'!K1319="","",CONCATENATE('Sundry Debtor'!K1319," ",'Sundry Debtor'!O1319))</f>
        <v/>
      </c>
    </row>
    <row r="1314" spans="1:11" x14ac:dyDescent="0.2">
      <c r="A1314" s="35" t="str">
        <f>IF('Sundry Debtor'!G1320="","",'Sundry Debtor'!G1320)</f>
        <v/>
      </c>
      <c r="B1314" s="35" t="str">
        <f>IF('Sundry Debtor'!C1320="","",IF('Sundry Debtor'!G1320&lt;70000,'Sundry Debtor'!C1320,""))</f>
        <v/>
      </c>
      <c r="C1314" s="34" t="str">
        <f>IF('Sundry Debtor'!C1320="","",IF('Sundry Debtor'!G1320&gt;69999,'Sundry Debtor'!C1320,""))</f>
        <v/>
      </c>
      <c r="D1314" s="34" t="str">
        <f>IF('Sundry Debtor'!D1320="","",'Sundry Debtor'!D1320)</f>
        <v/>
      </c>
      <c r="E1314" s="34" t="str">
        <f>IF('Sundry Debtor'!F1320="","",'Sundry Debtor'!F1320)</f>
        <v/>
      </c>
      <c r="F1314" s="98" t="str">
        <f>IF('Sundry Debtor'!I1320="","",IF('Sundry Debtor'!J1320="D",'Sundry Debtor'!I1320,""))</f>
        <v/>
      </c>
      <c r="G1314" s="98" t="str">
        <f>IF('Sundry Debtor'!I1320="","",IF('Sundry Debtor'!J1320="C",'Sundry Debtor'!I1320,""))</f>
        <v/>
      </c>
      <c r="H1314" s="34" t="str">
        <f t="shared" si="47"/>
        <v/>
      </c>
      <c r="I1314" s="34" t="str">
        <f t="shared" si="48"/>
        <v/>
      </c>
      <c r="J1314" s="34"/>
      <c r="K1314" s="29" t="str">
        <f>IF('Sundry Debtor'!K1320="","",CONCATENATE('Sundry Debtor'!K1320," ",'Sundry Debtor'!O1320))</f>
        <v/>
      </c>
    </row>
    <row r="1315" spans="1:11" x14ac:dyDescent="0.2">
      <c r="A1315" s="35" t="str">
        <f>IF('Sundry Debtor'!G1321="","",'Sundry Debtor'!G1321)</f>
        <v/>
      </c>
      <c r="B1315" s="35" t="str">
        <f>IF('Sundry Debtor'!C1321="","",IF('Sundry Debtor'!G1321&lt;70000,'Sundry Debtor'!C1321,""))</f>
        <v/>
      </c>
      <c r="C1315" s="34" t="str">
        <f>IF('Sundry Debtor'!C1321="","",IF('Sundry Debtor'!G1321&gt;69999,'Sundry Debtor'!C1321,""))</f>
        <v/>
      </c>
      <c r="D1315" s="34" t="str">
        <f>IF('Sundry Debtor'!D1321="","",'Sundry Debtor'!D1321)</f>
        <v/>
      </c>
      <c r="E1315" s="34" t="str">
        <f>IF('Sundry Debtor'!F1321="","",'Sundry Debtor'!F1321)</f>
        <v/>
      </c>
      <c r="F1315" s="98" t="str">
        <f>IF('Sundry Debtor'!I1321="","",IF('Sundry Debtor'!J1321="D",'Sundry Debtor'!I1321,""))</f>
        <v/>
      </c>
      <c r="G1315" s="98" t="str">
        <f>IF('Sundry Debtor'!I1321="","",IF('Sundry Debtor'!J1321="C",'Sundry Debtor'!I1321,""))</f>
        <v/>
      </c>
      <c r="H1315" s="34" t="str">
        <f t="shared" si="47"/>
        <v/>
      </c>
      <c r="I1315" s="34" t="str">
        <f t="shared" si="48"/>
        <v/>
      </c>
      <c r="J1315" s="34"/>
      <c r="K1315" s="29" t="str">
        <f>IF('Sundry Debtor'!K1321="","",CONCATENATE('Sundry Debtor'!K1321," ",'Sundry Debtor'!O1321))</f>
        <v/>
      </c>
    </row>
    <row r="1316" spans="1:11" x14ac:dyDescent="0.2">
      <c r="A1316" s="35" t="str">
        <f>IF('Sundry Debtor'!G1322="","",'Sundry Debtor'!G1322)</f>
        <v/>
      </c>
      <c r="B1316" s="35" t="str">
        <f>IF('Sundry Debtor'!C1322="","",IF('Sundry Debtor'!G1322&lt;70000,'Sundry Debtor'!C1322,""))</f>
        <v/>
      </c>
      <c r="C1316" s="34" t="str">
        <f>IF('Sundry Debtor'!C1322="","",IF('Sundry Debtor'!G1322&gt;69999,'Sundry Debtor'!C1322,""))</f>
        <v/>
      </c>
      <c r="D1316" s="34" t="str">
        <f>IF('Sundry Debtor'!D1322="","",'Sundry Debtor'!D1322)</f>
        <v/>
      </c>
      <c r="E1316" s="34" t="str">
        <f>IF('Sundry Debtor'!F1322="","",'Sundry Debtor'!F1322)</f>
        <v/>
      </c>
      <c r="F1316" s="98" t="str">
        <f>IF('Sundry Debtor'!I1322="","",IF('Sundry Debtor'!J1322="D",'Sundry Debtor'!I1322,""))</f>
        <v/>
      </c>
      <c r="G1316" s="98" t="str">
        <f>IF('Sundry Debtor'!I1322="","",IF('Sundry Debtor'!J1322="C",'Sundry Debtor'!I1322,""))</f>
        <v/>
      </c>
      <c r="H1316" s="34" t="str">
        <f t="shared" si="47"/>
        <v/>
      </c>
      <c r="I1316" s="34" t="str">
        <f t="shared" si="48"/>
        <v/>
      </c>
      <c r="J1316" s="34"/>
      <c r="K1316" s="29" t="str">
        <f>IF('Sundry Debtor'!K1322="","",CONCATENATE('Sundry Debtor'!K1322," ",'Sundry Debtor'!O1322))</f>
        <v/>
      </c>
    </row>
    <row r="1317" spans="1:11" x14ac:dyDescent="0.2">
      <c r="A1317" s="35" t="str">
        <f>IF('Sundry Debtor'!G1323="","",'Sundry Debtor'!G1323)</f>
        <v/>
      </c>
      <c r="B1317" s="35" t="str">
        <f>IF('Sundry Debtor'!C1323="","",IF('Sundry Debtor'!G1323&lt;70000,'Sundry Debtor'!C1323,""))</f>
        <v/>
      </c>
      <c r="C1317" s="34" t="str">
        <f>IF('Sundry Debtor'!C1323="","",IF('Sundry Debtor'!G1323&gt;69999,'Sundry Debtor'!C1323,""))</f>
        <v/>
      </c>
      <c r="D1317" s="34" t="str">
        <f>IF('Sundry Debtor'!D1323="","",'Sundry Debtor'!D1323)</f>
        <v/>
      </c>
      <c r="E1317" s="34" t="str">
        <f>IF('Sundry Debtor'!F1323="","",'Sundry Debtor'!F1323)</f>
        <v/>
      </c>
      <c r="F1317" s="98" t="str">
        <f>IF('Sundry Debtor'!I1323="","",IF('Sundry Debtor'!J1323="D",'Sundry Debtor'!I1323,""))</f>
        <v/>
      </c>
      <c r="G1317" s="98" t="str">
        <f>IF('Sundry Debtor'!I1323="","",IF('Sundry Debtor'!J1323="C",'Sundry Debtor'!I1323,""))</f>
        <v/>
      </c>
      <c r="H1317" s="34" t="str">
        <f t="shared" si="47"/>
        <v/>
      </c>
      <c r="I1317" s="34" t="str">
        <f t="shared" si="48"/>
        <v/>
      </c>
      <c r="J1317" s="34"/>
      <c r="K1317" s="29" t="str">
        <f>IF('Sundry Debtor'!K1323="","",CONCATENATE('Sundry Debtor'!K1323," ",'Sundry Debtor'!O1323))</f>
        <v/>
      </c>
    </row>
    <row r="1318" spans="1:11" x14ac:dyDescent="0.2">
      <c r="A1318" s="35" t="str">
        <f>IF('Sundry Debtor'!G1324="","",'Sundry Debtor'!G1324)</f>
        <v/>
      </c>
      <c r="B1318" s="35" t="str">
        <f>IF('Sundry Debtor'!C1324="","",IF('Sundry Debtor'!G1324&lt;70000,'Sundry Debtor'!C1324,""))</f>
        <v/>
      </c>
      <c r="C1318" s="34" t="str">
        <f>IF('Sundry Debtor'!C1324="","",IF('Sundry Debtor'!G1324&gt;69999,'Sundry Debtor'!C1324,""))</f>
        <v/>
      </c>
      <c r="D1318" s="34" t="str">
        <f>IF('Sundry Debtor'!D1324="","",'Sundry Debtor'!D1324)</f>
        <v/>
      </c>
      <c r="E1318" s="34" t="str">
        <f>IF('Sundry Debtor'!F1324="","",'Sundry Debtor'!F1324)</f>
        <v/>
      </c>
      <c r="F1318" s="98" t="str">
        <f>IF('Sundry Debtor'!I1324="","",IF('Sundry Debtor'!J1324="D",'Sundry Debtor'!I1324,""))</f>
        <v/>
      </c>
      <c r="G1318" s="98" t="str">
        <f>IF('Sundry Debtor'!I1324="","",IF('Sundry Debtor'!J1324="C",'Sundry Debtor'!I1324,""))</f>
        <v/>
      </c>
      <c r="H1318" s="34" t="str">
        <f t="shared" si="47"/>
        <v/>
      </c>
      <c r="I1318" s="34" t="str">
        <f t="shared" si="48"/>
        <v/>
      </c>
      <c r="J1318" s="34"/>
      <c r="K1318" s="29" t="str">
        <f>IF('Sundry Debtor'!K1324="","",CONCATENATE('Sundry Debtor'!K1324," ",'Sundry Debtor'!O1324))</f>
        <v/>
      </c>
    </row>
    <row r="1319" spans="1:11" x14ac:dyDescent="0.2">
      <c r="A1319" s="35" t="str">
        <f>IF('Sundry Debtor'!G1325="","",'Sundry Debtor'!G1325)</f>
        <v/>
      </c>
      <c r="B1319" s="35" t="str">
        <f>IF('Sundry Debtor'!C1325="","",IF('Sundry Debtor'!G1325&lt;70000,'Sundry Debtor'!C1325,""))</f>
        <v/>
      </c>
      <c r="C1319" s="34" t="str">
        <f>IF('Sundry Debtor'!C1325="","",IF('Sundry Debtor'!G1325&gt;69999,'Sundry Debtor'!C1325,""))</f>
        <v/>
      </c>
      <c r="D1319" s="34" t="str">
        <f>IF('Sundry Debtor'!D1325="","",'Sundry Debtor'!D1325)</f>
        <v/>
      </c>
      <c r="E1319" s="34" t="str">
        <f>IF('Sundry Debtor'!F1325="","",'Sundry Debtor'!F1325)</f>
        <v/>
      </c>
      <c r="F1319" s="98" t="str">
        <f>IF('Sundry Debtor'!I1325="","",IF('Sundry Debtor'!J1325="D",'Sundry Debtor'!I1325,""))</f>
        <v/>
      </c>
      <c r="G1319" s="98" t="str">
        <f>IF('Sundry Debtor'!I1325="","",IF('Sundry Debtor'!J1325="C",'Sundry Debtor'!I1325,""))</f>
        <v/>
      </c>
      <c r="H1319" s="34" t="str">
        <f t="shared" si="47"/>
        <v/>
      </c>
      <c r="I1319" s="34" t="str">
        <f t="shared" si="48"/>
        <v/>
      </c>
      <c r="J1319" s="34"/>
      <c r="K1319" s="29" t="str">
        <f>IF('Sundry Debtor'!K1325="","",CONCATENATE('Sundry Debtor'!K1325," ",'Sundry Debtor'!O1325))</f>
        <v/>
      </c>
    </row>
    <row r="1320" spans="1:11" x14ac:dyDescent="0.2">
      <c r="A1320" s="35" t="str">
        <f>IF('Sundry Debtor'!G1326="","",'Sundry Debtor'!G1326)</f>
        <v/>
      </c>
      <c r="B1320" s="35" t="str">
        <f>IF('Sundry Debtor'!C1326="","",IF('Sundry Debtor'!G1326&lt;70000,'Sundry Debtor'!C1326,""))</f>
        <v/>
      </c>
      <c r="C1320" s="34" t="str">
        <f>IF('Sundry Debtor'!C1326="","",IF('Sundry Debtor'!G1326&gt;69999,'Sundry Debtor'!C1326,""))</f>
        <v/>
      </c>
      <c r="D1320" s="34" t="str">
        <f>IF('Sundry Debtor'!D1326="","",'Sundry Debtor'!D1326)</f>
        <v/>
      </c>
      <c r="E1320" s="34" t="str">
        <f>IF('Sundry Debtor'!F1326="","",'Sundry Debtor'!F1326)</f>
        <v/>
      </c>
      <c r="F1320" s="98" t="str">
        <f>IF('Sundry Debtor'!I1326="","",IF('Sundry Debtor'!J1326="D",'Sundry Debtor'!I1326,""))</f>
        <v/>
      </c>
      <c r="G1320" s="98" t="str">
        <f>IF('Sundry Debtor'!I1326="","",IF('Sundry Debtor'!J1326="C",'Sundry Debtor'!I1326,""))</f>
        <v/>
      </c>
      <c r="H1320" s="34" t="str">
        <f t="shared" si="47"/>
        <v/>
      </c>
      <c r="I1320" s="34" t="str">
        <f t="shared" si="48"/>
        <v/>
      </c>
      <c r="J1320" s="34"/>
      <c r="K1320" s="29" t="str">
        <f>IF('Sundry Debtor'!K1326="","",CONCATENATE('Sundry Debtor'!K1326," ",'Sundry Debtor'!O1326))</f>
        <v/>
      </c>
    </row>
    <row r="1321" spans="1:11" x14ac:dyDescent="0.2">
      <c r="A1321" s="35" t="str">
        <f>IF('Sundry Debtor'!G1327="","",'Sundry Debtor'!G1327)</f>
        <v/>
      </c>
      <c r="B1321" s="35" t="str">
        <f>IF('Sundry Debtor'!C1327="","",IF('Sundry Debtor'!G1327&lt;70000,'Sundry Debtor'!C1327,""))</f>
        <v/>
      </c>
      <c r="C1321" s="34" t="str">
        <f>IF('Sundry Debtor'!C1327="","",IF('Sundry Debtor'!G1327&gt;69999,'Sundry Debtor'!C1327,""))</f>
        <v/>
      </c>
      <c r="D1321" s="34" t="str">
        <f>IF('Sundry Debtor'!D1327="","",'Sundry Debtor'!D1327)</f>
        <v/>
      </c>
      <c r="E1321" s="34" t="str">
        <f>IF('Sundry Debtor'!F1327="","",'Sundry Debtor'!F1327)</f>
        <v/>
      </c>
      <c r="F1321" s="98" t="str">
        <f>IF('Sundry Debtor'!I1327="","",IF('Sundry Debtor'!J1327="D",'Sundry Debtor'!I1327,""))</f>
        <v/>
      </c>
      <c r="G1321" s="98" t="str">
        <f>IF('Sundry Debtor'!I1327="","",IF('Sundry Debtor'!J1327="C",'Sundry Debtor'!I1327,""))</f>
        <v/>
      </c>
      <c r="H1321" s="34" t="str">
        <f t="shared" si="47"/>
        <v/>
      </c>
      <c r="I1321" s="34" t="str">
        <f t="shared" si="48"/>
        <v/>
      </c>
      <c r="J1321" s="34"/>
      <c r="K1321" s="29" t="str">
        <f>IF('Sundry Debtor'!K1327="","",CONCATENATE('Sundry Debtor'!K1327," ",'Sundry Debtor'!O1327))</f>
        <v/>
      </c>
    </row>
    <row r="1322" spans="1:11" x14ac:dyDescent="0.2">
      <c r="A1322" s="35" t="str">
        <f>IF('Sundry Debtor'!G1328="","",'Sundry Debtor'!G1328)</f>
        <v/>
      </c>
      <c r="B1322" s="35" t="str">
        <f>IF('Sundry Debtor'!C1328="","",IF('Sundry Debtor'!G1328&lt;70000,'Sundry Debtor'!C1328,""))</f>
        <v/>
      </c>
      <c r="C1322" s="34" t="str">
        <f>IF('Sundry Debtor'!C1328="","",IF('Sundry Debtor'!G1328&gt;69999,'Sundry Debtor'!C1328,""))</f>
        <v/>
      </c>
      <c r="D1322" s="34" t="str">
        <f>IF('Sundry Debtor'!D1328="","",'Sundry Debtor'!D1328)</f>
        <v/>
      </c>
      <c r="E1322" s="34" t="str">
        <f>IF('Sundry Debtor'!F1328="","",'Sundry Debtor'!F1328)</f>
        <v/>
      </c>
      <c r="F1322" s="98" t="str">
        <f>IF('Sundry Debtor'!I1328="","",IF('Sundry Debtor'!J1328="D",'Sundry Debtor'!I1328,""))</f>
        <v/>
      </c>
      <c r="G1322" s="98" t="str">
        <f>IF('Sundry Debtor'!I1328="","",IF('Sundry Debtor'!J1328="C",'Sundry Debtor'!I1328,""))</f>
        <v/>
      </c>
      <c r="H1322" s="34" t="str">
        <f t="shared" si="47"/>
        <v/>
      </c>
      <c r="I1322" s="34" t="str">
        <f t="shared" si="48"/>
        <v/>
      </c>
      <c r="J1322" s="34"/>
      <c r="K1322" s="29" t="str">
        <f>IF('Sundry Debtor'!K1328="","",CONCATENATE('Sundry Debtor'!K1328," ",'Sundry Debtor'!O1328))</f>
        <v/>
      </c>
    </row>
    <row r="1323" spans="1:11" x14ac:dyDescent="0.2">
      <c r="A1323" s="35" t="str">
        <f>IF('Sundry Debtor'!G1329="","",'Sundry Debtor'!G1329)</f>
        <v/>
      </c>
      <c r="B1323" s="35" t="str">
        <f>IF('Sundry Debtor'!C1329="","",IF('Sundry Debtor'!G1329&lt;70000,'Sundry Debtor'!C1329,""))</f>
        <v/>
      </c>
      <c r="C1323" s="34" t="str">
        <f>IF('Sundry Debtor'!C1329="","",IF('Sundry Debtor'!G1329&gt;69999,'Sundry Debtor'!C1329,""))</f>
        <v/>
      </c>
      <c r="D1323" s="34" t="str">
        <f>IF('Sundry Debtor'!D1329="","",'Sundry Debtor'!D1329)</f>
        <v/>
      </c>
      <c r="E1323" s="34" t="str">
        <f>IF('Sundry Debtor'!F1329="","",'Sundry Debtor'!F1329)</f>
        <v/>
      </c>
      <c r="F1323" s="98" t="str">
        <f>IF('Sundry Debtor'!I1329="","",IF('Sundry Debtor'!J1329="D",'Sundry Debtor'!I1329,""))</f>
        <v/>
      </c>
      <c r="G1323" s="98" t="str">
        <f>IF('Sundry Debtor'!I1329="","",IF('Sundry Debtor'!J1329="C",'Sundry Debtor'!I1329,""))</f>
        <v/>
      </c>
      <c r="H1323" s="34" t="str">
        <f t="shared" si="47"/>
        <v/>
      </c>
      <c r="I1323" s="34" t="str">
        <f t="shared" si="48"/>
        <v/>
      </c>
      <c r="J1323" s="34"/>
      <c r="K1323" s="29" t="str">
        <f>IF('Sundry Debtor'!K1329="","",CONCATENATE('Sundry Debtor'!K1329," ",'Sundry Debtor'!O1329))</f>
        <v/>
      </c>
    </row>
    <row r="1324" spans="1:11" x14ac:dyDescent="0.2">
      <c r="A1324" s="35" t="str">
        <f>IF('Sundry Debtor'!G1330="","",'Sundry Debtor'!G1330)</f>
        <v/>
      </c>
      <c r="B1324" s="35" t="str">
        <f>IF('Sundry Debtor'!C1330="","",IF('Sundry Debtor'!G1330&lt;70000,'Sundry Debtor'!C1330,""))</f>
        <v/>
      </c>
      <c r="C1324" s="34" t="str">
        <f>IF('Sundry Debtor'!C1330="","",IF('Sundry Debtor'!G1330&gt;69999,'Sundry Debtor'!C1330,""))</f>
        <v/>
      </c>
      <c r="D1324" s="34" t="str">
        <f>IF('Sundry Debtor'!D1330="","",'Sundry Debtor'!D1330)</f>
        <v/>
      </c>
      <c r="E1324" s="34" t="str">
        <f>IF('Sundry Debtor'!F1330="","",'Sundry Debtor'!F1330)</f>
        <v/>
      </c>
      <c r="F1324" s="98" t="str">
        <f>IF('Sundry Debtor'!I1330="","",IF('Sundry Debtor'!J1330="D",'Sundry Debtor'!I1330,""))</f>
        <v/>
      </c>
      <c r="G1324" s="98" t="str">
        <f>IF('Sundry Debtor'!I1330="","",IF('Sundry Debtor'!J1330="C",'Sundry Debtor'!I1330,""))</f>
        <v/>
      </c>
      <c r="H1324" s="34" t="str">
        <f t="shared" si="47"/>
        <v/>
      </c>
      <c r="I1324" s="34" t="str">
        <f t="shared" si="48"/>
        <v/>
      </c>
      <c r="J1324" s="34"/>
      <c r="K1324" s="29" t="str">
        <f>IF('Sundry Debtor'!K1330="","",CONCATENATE('Sundry Debtor'!K1330," ",'Sundry Debtor'!O1330))</f>
        <v/>
      </c>
    </row>
    <row r="1325" spans="1:11" x14ac:dyDescent="0.2">
      <c r="A1325" s="35" t="str">
        <f>IF('Sundry Debtor'!G1331="","",'Sundry Debtor'!G1331)</f>
        <v/>
      </c>
      <c r="B1325" s="35" t="str">
        <f>IF('Sundry Debtor'!C1331="","",IF('Sundry Debtor'!G1331&lt;70000,'Sundry Debtor'!C1331,""))</f>
        <v/>
      </c>
      <c r="C1325" s="34" t="str">
        <f>IF('Sundry Debtor'!C1331="","",IF('Sundry Debtor'!G1331&gt;69999,'Sundry Debtor'!C1331,""))</f>
        <v/>
      </c>
      <c r="D1325" s="34" t="str">
        <f>IF('Sundry Debtor'!D1331="","",'Sundry Debtor'!D1331)</f>
        <v/>
      </c>
      <c r="E1325" s="34" t="str">
        <f>IF('Sundry Debtor'!F1331="","",'Sundry Debtor'!F1331)</f>
        <v/>
      </c>
      <c r="F1325" s="98" t="str">
        <f>IF('Sundry Debtor'!I1331="","",IF('Sundry Debtor'!J1331="D",'Sundry Debtor'!I1331,""))</f>
        <v/>
      </c>
      <c r="G1325" s="98" t="str">
        <f>IF('Sundry Debtor'!I1331="","",IF('Sundry Debtor'!J1331="C",'Sundry Debtor'!I1331,""))</f>
        <v/>
      </c>
      <c r="H1325" s="34" t="str">
        <f t="shared" si="47"/>
        <v/>
      </c>
      <c r="I1325" s="34" t="str">
        <f t="shared" si="48"/>
        <v/>
      </c>
      <c r="J1325" s="34"/>
      <c r="K1325" s="29" t="str">
        <f>IF('Sundry Debtor'!K1331="","",CONCATENATE('Sundry Debtor'!K1331," ",'Sundry Debtor'!O1331))</f>
        <v/>
      </c>
    </row>
    <row r="1326" spans="1:11" x14ac:dyDescent="0.2">
      <c r="A1326" s="35" t="str">
        <f>IF('Sundry Debtor'!G1332="","",'Sundry Debtor'!G1332)</f>
        <v/>
      </c>
      <c r="B1326" s="35" t="str">
        <f>IF('Sundry Debtor'!C1332="","",IF('Sundry Debtor'!G1332&lt;70000,'Sundry Debtor'!C1332,""))</f>
        <v/>
      </c>
      <c r="C1326" s="34" t="str">
        <f>IF('Sundry Debtor'!C1332="","",IF('Sundry Debtor'!G1332&gt;69999,'Sundry Debtor'!C1332,""))</f>
        <v/>
      </c>
      <c r="D1326" s="34" t="str">
        <f>IF('Sundry Debtor'!D1332="","",'Sundry Debtor'!D1332)</f>
        <v/>
      </c>
      <c r="E1326" s="34" t="str">
        <f>IF('Sundry Debtor'!F1332="","",'Sundry Debtor'!F1332)</f>
        <v/>
      </c>
      <c r="F1326" s="98" t="str">
        <f>IF('Sundry Debtor'!I1332="","",IF('Sundry Debtor'!J1332="D",'Sundry Debtor'!I1332,""))</f>
        <v/>
      </c>
      <c r="G1326" s="98" t="str">
        <f>IF('Sundry Debtor'!I1332="","",IF('Sundry Debtor'!J1332="C",'Sundry Debtor'!I1332,""))</f>
        <v/>
      </c>
      <c r="H1326" s="34" t="str">
        <f t="shared" si="47"/>
        <v/>
      </c>
      <c r="I1326" s="34" t="str">
        <f t="shared" si="48"/>
        <v/>
      </c>
      <c r="J1326" s="34"/>
      <c r="K1326" s="29" t="str">
        <f>IF('Sundry Debtor'!K1332="","",CONCATENATE('Sundry Debtor'!K1332," ",'Sundry Debtor'!O1332))</f>
        <v/>
      </c>
    </row>
    <row r="1327" spans="1:11" x14ac:dyDescent="0.2">
      <c r="A1327" s="35" t="str">
        <f>IF('Sundry Debtor'!G1333="","",'Sundry Debtor'!G1333)</f>
        <v/>
      </c>
      <c r="B1327" s="35" t="str">
        <f>IF('Sundry Debtor'!C1333="","",IF('Sundry Debtor'!G1333&lt;70000,'Sundry Debtor'!C1333,""))</f>
        <v/>
      </c>
      <c r="C1327" s="34" t="str">
        <f>IF('Sundry Debtor'!C1333="","",IF('Sundry Debtor'!G1333&gt;69999,'Sundry Debtor'!C1333,""))</f>
        <v/>
      </c>
      <c r="D1327" s="34" t="str">
        <f>IF('Sundry Debtor'!D1333="","",'Sundry Debtor'!D1333)</f>
        <v/>
      </c>
      <c r="E1327" s="34" t="str">
        <f>IF('Sundry Debtor'!F1333="","",'Sundry Debtor'!F1333)</f>
        <v/>
      </c>
      <c r="F1327" s="98" t="str">
        <f>IF('Sundry Debtor'!I1333="","",IF('Sundry Debtor'!J1333="D",'Sundry Debtor'!I1333,""))</f>
        <v/>
      </c>
      <c r="G1327" s="98" t="str">
        <f>IF('Sundry Debtor'!I1333="","",IF('Sundry Debtor'!J1333="C",'Sundry Debtor'!I1333,""))</f>
        <v/>
      </c>
      <c r="H1327" s="34" t="str">
        <f t="shared" si="47"/>
        <v/>
      </c>
      <c r="I1327" s="34" t="str">
        <f t="shared" si="48"/>
        <v/>
      </c>
      <c r="J1327" s="34"/>
      <c r="K1327" s="29" t="str">
        <f>IF('Sundry Debtor'!K1333="","",CONCATENATE('Sundry Debtor'!K1333," ",'Sundry Debtor'!O1333))</f>
        <v/>
      </c>
    </row>
    <row r="1328" spans="1:11" x14ac:dyDescent="0.2">
      <c r="A1328" s="35" t="str">
        <f>IF('Sundry Debtor'!G1334="","",'Sundry Debtor'!G1334)</f>
        <v/>
      </c>
      <c r="B1328" s="35" t="str">
        <f>IF('Sundry Debtor'!C1334="","",IF('Sundry Debtor'!G1334&lt;70000,'Sundry Debtor'!C1334,""))</f>
        <v/>
      </c>
      <c r="C1328" s="34" t="str">
        <f>IF('Sundry Debtor'!C1334="","",IF('Sundry Debtor'!G1334&gt;69999,'Sundry Debtor'!C1334,""))</f>
        <v/>
      </c>
      <c r="D1328" s="34" t="str">
        <f>IF('Sundry Debtor'!D1334="","",'Sundry Debtor'!D1334)</f>
        <v/>
      </c>
      <c r="E1328" s="34" t="str">
        <f>IF('Sundry Debtor'!F1334="","",'Sundry Debtor'!F1334)</f>
        <v/>
      </c>
      <c r="F1328" s="98" t="str">
        <f>IF('Sundry Debtor'!I1334="","",IF('Sundry Debtor'!J1334="D",'Sundry Debtor'!I1334,""))</f>
        <v/>
      </c>
      <c r="G1328" s="98" t="str">
        <f>IF('Sundry Debtor'!I1334="","",IF('Sundry Debtor'!J1334="C",'Sundry Debtor'!I1334,""))</f>
        <v/>
      </c>
      <c r="H1328" s="34" t="str">
        <f t="shared" si="47"/>
        <v/>
      </c>
      <c r="I1328" s="34" t="str">
        <f t="shared" si="48"/>
        <v/>
      </c>
      <c r="J1328" s="34"/>
      <c r="K1328" s="29" t="str">
        <f>IF('Sundry Debtor'!K1334="","",CONCATENATE('Sundry Debtor'!K1334," ",'Sundry Debtor'!O1334))</f>
        <v/>
      </c>
    </row>
    <row r="1329" spans="1:11" x14ac:dyDescent="0.2">
      <c r="A1329" s="35" t="str">
        <f>IF('Sundry Debtor'!G1335="","",'Sundry Debtor'!G1335)</f>
        <v/>
      </c>
      <c r="B1329" s="35" t="str">
        <f>IF('Sundry Debtor'!C1335="","",IF('Sundry Debtor'!G1335&lt;70000,'Sundry Debtor'!C1335,""))</f>
        <v/>
      </c>
      <c r="C1329" s="34" t="str">
        <f>IF('Sundry Debtor'!C1335="","",IF('Sundry Debtor'!G1335&gt;69999,'Sundry Debtor'!C1335,""))</f>
        <v/>
      </c>
      <c r="D1329" s="34" t="str">
        <f>IF('Sundry Debtor'!D1335="","",'Sundry Debtor'!D1335)</f>
        <v/>
      </c>
      <c r="E1329" s="34" t="str">
        <f>IF('Sundry Debtor'!F1335="","",'Sundry Debtor'!F1335)</f>
        <v/>
      </c>
      <c r="F1329" s="98" t="str">
        <f>IF('Sundry Debtor'!I1335="","",IF('Sundry Debtor'!J1335="D",'Sundry Debtor'!I1335,""))</f>
        <v/>
      </c>
      <c r="G1329" s="98" t="str">
        <f>IF('Sundry Debtor'!I1335="","",IF('Sundry Debtor'!J1335="C",'Sundry Debtor'!I1335,""))</f>
        <v/>
      </c>
      <c r="H1329" s="34" t="str">
        <f t="shared" si="47"/>
        <v/>
      </c>
      <c r="I1329" s="34" t="str">
        <f t="shared" si="48"/>
        <v/>
      </c>
      <c r="J1329" s="34"/>
      <c r="K1329" s="29" t="str">
        <f>IF('Sundry Debtor'!K1335="","",CONCATENATE('Sundry Debtor'!K1335," ",'Sundry Debtor'!O1335))</f>
        <v/>
      </c>
    </row>
    <row r="1330" spans="1:11" x14ac:dyDescent="0.2">
      <c r="A1330" s="35" t="str">
        <f>IF('Sundry Debtor'!G1336="","",'Sundry Debtor'!G1336)</f>
        <v/>
      </c>
      <c r="B1330" s="35" t="str">
        <f>IF('Sundry Debtor'!C1336="","",IF('Sundry Debtor'!G1336&lt;70000,'Sundry Debtor'!C1336,""))</f>
        <v/>
      </c>
      <c r="C1330" s="34" t="str">
        <f>IF('Sundry Debtor'!C1336="","",IF('Sundry Debtor'!G1336&gt;69999,'Sundry Debtor'!C1336,""))</f>
        <v/>
      </c>
      <c r="D1330" s="34" t="str">
        <f>IF('Sundry Debtor'!D1336="","",'Sundry Debtor'!D1336)</f>
        <v/>
      </c>
      <c r="E1330" s="34" t="str">
        <f>IF('Sundry Debtor'!F1336="","",'Sundry Debtor'!F1336)</f>
        <v/>
      </c>
      <c r="F1330" s="98" t="str">
        <f>IF('Sundry Debtor'!I1336="","",IF('Sundry Debtor'!J1336="D",'Sundry Debtor'!I1336,""))</f>
        <v/>
      </c>
      <c r="G1330" s="98" t="str">
        <f>IF('Sundry Debtor'!I1336="","",IF('Sundry Debtor'!J1336="C",'Sundry Debtor'!I1336,""))</f>
        <v/>
      </c>
      <c r="H1330" s="34" t="str">
        <f t="shared" si="47"/>
        <v/>
      </c>
      <c r="I1330" s="34" t="str">
        <f t="shared" si="48"/>
        <v/>
      </c>
      <c r="J1330" s="34"/>
      <c r="K1330" s="29" t="str">
        <f>IF('Sundry Debtor'!K1336="","",CONCATENATE('Sundry Debtor'!K1336," ",'Sundry Debtor'!O1336))</f>
        <v/>
      </c>
    </row>
    <row r="1331" spans="1:11" x14ac:dyDescent="0.2">
      <c r="A1331" s="35" t="str">
        <f>IF('Sundry Debtor'!G1337="","",'Sundry Debtor'!G1337)</f>
        <v/>
      </c>
      <c r="B1331" s="35" t="str">
        <f>IF('Sundry Debtor'!C1337="","",IF('Sundry Debtor'!G1337&lt;70000,'Sundry Debtor'!C1337,""))</f>
        <v/>
      </c>
      <c r="C1331" s="34" t="str">
        <f>IF('Sundry Debtor'!C1337="","",IF('Sundry Debtor'!G1337&gt;69999,'Sundry Debtor'!C1337,""))</f>
        <v/>
      </c>
      <c r="D1331" s="34" t="str">
        <f>IF('Sundry Debtor'!D1337="","",'Sundry Debtor'!D1337)</f>
        <v/>
      </c>
      <c r="E1331" s="34" t="str">
        <f>IF('Sundry Debtor'!F1337="","",'Sundry Debtor'!F1337)</f>
        <v/>
      </c>
      <c r="F1331" s="98" t="str">
        <f>IF('Sundry Debtor'!I1337="","",IF('Sundry Debtor'!J1337="D",'Sundry Debtor'!I1337,""))</f>
        <v/>
      </c>
      <c r="G1331" s="98" t="str">
        <f>IF('Sundry Debtor'!I1337="","",IF('Sundry Debtor'!J1337="C",'Sundry Debtor'!I1337,""))</f>
        <v/>
      </c>
      <c r="H1331" s="34" t="str">
        <f t="shared" si="47"/>
        <v/>
      </c>
      <c r="I1331" s="34" t="str">
        <f t="shared" si="48"/>
        <v/>
      </c>
      <c r="J1331" s="34"/>
      <c r="K1331" s="29" t="str">
        <f>IF('Sundry Debtor'!K1337="","",CONCATENATE('Sundry Debtor'!K1337," ",'Sundry Debtor'!O1337))</f>
        <v/>
      </c>
    </row>
    <row r="1332" spans="1:11" x14ac:dyDescent="0.2">
      <c r="A1332" s="35" t="str">
        <f>IF('Sundry Debtor'!G1338="","",'Sundry Debtor'!G1338)</f>
        <v/>
      </c>
      <c r="B1332" s="35" t="str">
        <f>IF('Sundry Debtor'!C1338="","",IF('Sundry Debtor'!G1338&lt;70000,'Sundry Debtor'!C1338,""))</f>
        <v/>
      </c>
      <c r="C1332" s="34" t="str">
        <f>IF('Sundry Debtor'!C1338="","",IF('Sundry Debtor'!G1338&gt;69999,'Sundry Debtor'!C1338,""))</f>
        <v/>
      </c>
      <c r="D1332" s="34" t="str">
        <f>IF('Sundry Debtor'!D1338="","",'Sundry Debtor'!D1338)</f>
        <v/>
      </c>
      <c r="E1332" s="34" t="str">
        <f>IF('Sundry Debtor'!F1338="","",'Sundry Debtor'!F1338)</f>
        <v/>
      </c>
      <c r="F1332" s="98" t="str">
        <f>IF('Sundry Debtor'!I1338="","",IF('Sundry Debtor'!J1338="D",'Sundry Debtor'!I1338,""))</f>
        <v/>
      </c>
      <c r="G1332" s="98" t="str">
        <f>IF('Sundry Debtor'!I1338="","",IF('Sundry Debtor'!J1338="C",'Sundry Debtor'!I1338,""))</f>
        <v/>
      </c>
      <c r="H1332" s="34" t="str">
        <f t="shared" si="47"/>
        <v/>
      </c>
      <c r="I1332" s="34" t="str">
        <f t="shared" si="48"/>
        <v/>
      </c>
      <c r="J1332" s="34"/>
      <c r="K1332" s="29" t="str">
        <f>IF('Sundry Debtor'!K1338="","",CONCATENATE('Sundry Debtor'!K1338," ",'Sundry Debtor'!O1338))</f>
        <v/>
      </c>
    </row>
    <row r="1333" spans="1:11" x14ac:dyDescent="0.2">
      <c r="A1333" s="35" t="str">
        <f>IF('Sundry Debtor'!G1339="","",'Sundry Debtor'!G1339)</f>
        <v/>
      </c>
      <c r="B1333" s="35" t="str">
        <f>IF('Sundry Debtor'!C1339="","",IF('Sundry Debtor'!G1339&lt;70000,'Sundry Debtor'!C1339,""))</f>
        <v/>
      </c>
      <c r="C1333" s="34" t="str">
        <f>IF('Sundry Debtor'!C1339="","",IF('Sundry Debtor'!G1339&gt;69999,'Sundry Debtor'!C1339,""))</f>
        <v/>
      </c>
      <c r="D1333" s="34" t="str">
        <f>IF('Sundry Debtor'!D1339="","",'Sundry Debtor'!D1339)</f>
        <v/>
      </c>
      <c r="E1333" s="34" t="str">
        <f>IF('Sundry Debtor'!F1339="","",'Sundry Debtor'!F1339)</f>
        <v/>
      </c>
      <c r="F1333" s="98" t="str">
        <f>IF('Sundry Debtor'!I1339="","",IF('Sundry Debtor'!J1339="D",'Sundry Debtor'!I1339,""))</f>
        <v/>
      </c>
      <c r="G1333" s="98" t="str">
        <f>IF('Sundry Debtor'!I1339="","",IF('Sundry Debtor'!J1339="C",'Sundry Debtor'!I1339,""))</f>
        <v/>
      </c>
      <c r="H1333" s="34" t="str">
        <f t="shared" si="47"/>
        <v/>
      </c>
      <c r="I1333" s="34" t="str">
        <f t="shared" si="48"/>
        <v/>
      </c>
      <c r="J1333" s="34"/>
      <c r="K1333" s="29" t="str">
        <f>IF('Sundry Debtor'!K1339="","",CONCATENATE('Sundry Debtor'!K1339," ",'Sundry Debtor'!O1339))</f>
        <v/>
      </c>
    </row>
    <row r="1334" spans="1:11" x14ac:dyDescent="0.2">
      <c r="A1334" s="35" t="str">
        <f>IF('Sundry Debtor'!G1340="","",'Sundry Debtor'!G1340)</f>
        <v/>
      </c>
      <c r="B1334" s="35" t="str">
        <f>IF('Sundry Debtor'!C1340="","",IF('Sundry Debtor'!G1340&lt;70000,'Sundry Debtor'!C1340,""))</f>
        <v/>
      </c>
      <c r="C1334" s="34" t="str">
        <f>IF('Sundry Debtor'!C1340="","",IF('Sundry Debtor'!G1340&gt;69999,'Sundry Debtor'!C1340,""))</f>
        <v/>
      </c>
      <c r="D1334" s="34" t="str">
        <f>IF('Sundry Debtor'!D1340="","",'Sundry Debtor'!D1340)</f>
        <v/>
      </c>
      <c r="E1334" s="34" t="str">
        <f>IF('Sundry Debtor'!F1340="","",'Sundry Debtor'!F1340)</f>
        <v/>
      </c>
      <c r="F1334" s="98" t="str">
        <f>IF('Sundry Debtor'!I1340="","",IF('Sundry Debtor'!J1340="D",'Sundry Debtor'!I1340,""))</f>
        <v/>
      </c>
      <c r="G1334" s="98" t="str">
        <f>IF('Sundry Debtor'!I1340="","",IF('Sundry Debtor'!J1340="C",'Sundry Debtor'!I1340,""))</f>
        <v/>
      </c>
      <c r="H1334" s="34" t="str">
        <f t="shared" si="47"/>
        <v/>
      </c>
      <c r="I1334" s="34" t="str">
        <f t="shared" si="48"/>
        <v/>
      </c>
      <c r="J1334" s="34"/>
      <c r="K1334" s="29" t="str">
        <f>IF('Sundry Debtor'!K1340="","",CONCATENATE('Sundry Debtor'!K1340," ",'Sundry Debtor'!O1340))</f>
        <v/>
      </c>
    </row>
    <row r="1335" spans="1:11" x14ac:dyDescent="0.2">
      <c r="A1335" s="35" t="str">
        <f>IF('Sundry Debtor'!G1341="","",'Sundry Debtor'!G1341)</f>
        <v/>
      </c>
      <c r="B1335" s="35" t="str">
        <f>IF('Sundry Debtor'!C1341="","",IF('Sundry Debtor'!G1341&lt;70000,'Sundry Debtor'!C1341,""))</f>
        <v/>
      </c>
      <c r="C1335" s="34" t="str">
        <f>IF('Sundry Debtor'!C1341="","",IF('Sundry Debtor'!G1341&gt;69999,'Sundry Debtor'!C1341,""))</f>
        <v/>
      </c>
      <c r="D1335" s="34" t="str">
        <f>IF('Sundry Debtor'!D1341="","",'Sundry Debtor'!D1341)</f>
        <v/>
      </c>
      <c r="E1335" s="34" t="str">
        <f>IF('Sundry Debtor'!F1341="","",'Sundry Debtor'!F1341)</f>
        <v/>
      </c>
      <c r="F1335" s="98" t="str">
        <f>IF('Sundry Debtor'!I1341="","",IF('Sundry Debtor'!J1341="D",'Sundry Debtor'!I1341,""))</f>
        <v/>
      </c>
      <c r="G1335" s="98" t="str">
        <f>IF('Sundry Debtor'!I1341="","",IF('Sundry Debtor'!J1341="C",'Sundry Debtor'!I1341,""))</f>
        <v/>
      </c>
      <c r="H1335" s="34" t="str">
        <f t="shared" si="47"/>
        <v/>
      </c>
      <c r="I1335" s="34" t="str">
        <f t="shared" si="48"/>
        <v/>
      </c>
      <c r="J1335" s="34"/>
      <c r="K1335" s="29" t="str">
        <f>IF('Sundry Debtor'!K1341="","",CONCATENATE('Sundry Debtor'!K1341," ",'Sundry Debtor'!O1341))</f>
        <v/>
      </c>
    </row>
    <row r="1336" spans="1:11" x14ac:dyDescent="0.2">
      <c r="A1336" s="35" t="str">
        <f>IF('Sundry Debtor'!G1342="","",'Sundry Debtor'!G1342)</f>
        <v/>
      </c>
      <c r="B1336" s="35" t="str">
        <f>IF('Sundry Debtor'!C1342="","",IF('Sundry Debtor'!G1342&lt;70000,'Sundry Debtor'!C1342,""))</f>
        <v/>
      </c>
      <c r="C1336" s="34" t="str">
        <f>IF('Sundry Debtor'!C1342="","",IF('Sundry Debtor'!G1342&gt;69999,'Sundry Debtor'!C1342,""))</f>
        <v/>
      </c>
      <c r="D1336" s="34" t="str">
        <f>IF('Sundry Debtor'!D1342="","",'Sundry Debtor'!D1342)</f>
        <v/>
      </c>
      <c r="E1336" s="34" t="str">
        <f>IF('Sundry Debtor'!F1342="","",'Sundry Debtor'!F1342)</f>
        <v/>
      </c>
      <c r="F1336" s="98" t="str">
        <f>IF('Sundry Debtor'!I1342="","",IF('Sundry Debtor'!J1342="D",'Sundry Debtor'!I1342,""))</f>
        <v/>
      </c>
      <c r="G1336" s="98" t="str">
        <f>IF('Sundry Debtor'!I1342="","",IF('Sundry Debtor'!J1342="C",'Sundry Debtor'!I1342,""))</f>
        <v/>
      </c>
      <c r="H1336" s="34" t="str">
        <f t="shared" si="47"/>
        <v/>
      </c>
      <c r="I1336" s="34" t="str">
        <f t="shared" si="48"/>
        <v/>
      </c>
      <c r="J1336" s="34"/>
      <c r="K1336" s="29" t="str">
        <f>IF('Sundry Debtor'!K1342="","",CONCATENATE('Sundry Debtor'!K1342," ",'Sundry Debtor'!O1342))</f>
        <v/>
      </c>
    </row>
    <row r="1337" spans="1:11" x14ac:dyDescent="0.2">
      <c r="A1337" s="35" t="str">
        <f>IF('Sundry Debtor'!G1343="","",'Sundry Debtor'!G1343)</f>
        <v/>
      </c>
      <c r="B1337" s="35" t="str">
        <f>IF('Sundry Debtor'!C1343="","",IF('Sundry Debtor'!G1343&lt;70000,'Sundry Debtor'!C1343,""))</f>
        <v/>
      </c>
      <c r="C1337" s="34" t="str">
        <f>IF('Sundry Debtor'!C1343="","",IF('Sundry Debtor'!G1343&gt;69999,'Sundry Debtor'!C1343,""))</f>
        <v/>
      </c>
      <c r="D1337" s="34" t="str">
        <f>IF('Sundry Debtor'!D1343="","",'Sundry Debtor'!D1343)</f>
        <v/>
      </c>
      <c r="E1337" s="34" t="str">
        <f>IF('Sundry Debtor'!F1343="","",'Sundry Debtor'!F1343)</f>
        <v/>
      </c>
      <c r="F1337" s="98" t="str">
        <f>IF('Sundry Debtor'!I1343="","",IF('Sundry Debtor'!J1343="D",'Sundry Debtor'!I1343,""))</f>
        <v/>
      </c>
      <c r="G1337" s="98" t="str">
        <f>IF('Sundry Debtor'!I1343="","",IF('Sundry Debtor'!J1343="C",'Sundry Debtor'!I1343,""))</f>
        <v/>
      </c>
      <c r="H1337" s="34" t="str">
        <f t="shared" si="47"/>
        <v/>
      </c>
      <c r="I1337" s="34" t="str">
        <f t="shared" si="48"/>
        <v/>
      </c>
      <c r="J1337" s="34"/>
      <c r="K1337" s="29" t="str">
        <f>IF('Sundry Debtor'!K1343="","",CONCATENATE('Sundry Debtor'!K1343," ",'Sundry Debtor'!O1343))</f>
        <v/>
      </c>
    </row>
    <row r="1338" spans="1:11" x14ac:dyDescent="0.2">
      <c r="A1338" s="35" t="str">
        <f>IF('Sundry Debtor'!G1344="","",'Sundry Debtor'!G1344)</f>
        <v/>
      </c>
      <c r="B1338" s="35" t="str">
        <f>IF('Sundry Debtor'!C1344="","",IF('Sundry Debtor'!G1344&lt;70000,'Sundry Debtor'!C1344,""))</f>
        <v/>
      </c>
      <c r="C1338" s="34" t="str">
        <f>IF('Sundry Debtor'!C1344="","",IF('Sundry Debtor'!G1344&gt;69999,'Sundry Debtor'!C1344,""))</f>
        <v/>
      </c>
      <c r="D1338" s="34" t="str">
        <f>IF('Sundry Debtor'!D1344="","",'Sundry Debtor'!D1344)</f>
        <v/>
      </c>
      <c r="E1338" s="34" t="str">
        <f>IF('Sundry Debtor'!F1344="","",'Sundry Debtor'!F1344)</f>
        <v/>
      </c>
      <c r="F1338" s="98" t="str">
        <f>IF('Sundry Debtor'!I1344="","",IF('Sundry Debtor'!J1344="D",'Sundry Debtor'!I1344,""))</f>
        <v/>
      </c>
      <c r="G1338" s="98" t="str">
        <f>IF('Sundry Debtor'!I1344="","",IF('Sundry Debtor'!J1344="C",'Sundry Debtor'!I1344,""))</f>
        <v/>
      </c>
      <c r="H1338" s="34" t="str">
        <f t="shared" si="47"/>
        <v/>
      </c>
      <c r="I1338" s="34" t="str">
        <f t="shared" si="48"/>
        <v/>
      </c>
      <c r="J1338" s="34"/>
      <c r="K1338" s="29" t="str">
        <f>IF('Sundry Debtor'!K1344="","",CONCATENATE('Sundry Debtor'!K1344," ",'Sundry Debtor'!O1344))</f>
        <v/>
      </c>
    </row>
    <row r="1339" spans="1:11" x14ac:dyDescent="0.2">
      <c r="A1339" s="35" t="str">
        <f>IF('Sundry Debtor'!G1345="","",'Sundry Debtor'!G1345)</f>
        <v/>
      </c>
      <c r="B1339" s="35" t="str">
        <f>IF('Sundry Debtor'!C1345="","",IF('Sundry Debtor'!G1345&lt;70000,'Sundry Debtor'!C1345,""))</f>
        <v/>
      </c>
      <c r="C1339" s="34" t="str">
        <f>IF('Sundry Debtor'!C1345="","",IF('Sundry Debtor'!G1345&gt;69999,'Sundry Debtor'!C1345,""))</f>
        <v/>
      </c>
      <c r="D1339" s="34" t="str">
        <f>IF('Sundry Debtor'!D1345="","",'Sundry Debtor'!D1345)</f>
        <v/>
      </c>
      <c r="E1339" s="34" t="str">
        <f>IF('Sundry Debtor'!F1345="","",'Sundry Debtor'!F1345)</f>
        <v/>
      </c>
      <c r="F1339" s="98" t="str">
        <f>IF('Sundry Debtor'!I1345="","",IF('Sundry Debtor'!J1345="D",'Sundry Debtor'!I1345,""))</f>
        <v/>
      </c>
      <c r="G1339" s="98" t="str">
        <f>IF('Sundry Debtor'!I1345="","",IF('Sundry Debtor'!J1345="C",'Sundry Debtor'!I1345,""))</f>
        <v/>
      </c>
      <c r="H1339" s="34" t="str">
        <f t="shared" si="47"/>
        <v/>
      </c>
      <c r="I1339" s="34" t="str">
        <f t="shared" si="48"/>
        <v/>
      </c>
      <c r="J1339" s="34"/>
      <c r="K1339" s="29" t="str">
        <f>IF('Sundry Debtor'!K1345="","",CONCATENATE('Sundry Debtor'!K1345," ",'Sundry Debtor'!O1345))</f>
        <v/>
      </c>
    </row>
    <row r="1340" spans="1:11" x14ac:dyDescent="0.2">
      <c r="A1340" s="35" t="str">
        <f>IF('Sundry Debtor'!G1346="","",'Sundry Debtor'!G1346)</f>
        <v/>
      </c>
      <c r="B1340" s="35" t="str">
        <f>IF('Sundry Debtor'!C1346="","",IF('Sundry Debtor'!G1346&lt;70000,'Sundry Debtor'!C1346,""))</f>
        <v/>
      </c>
      <c r="C1340" s="34" t="str">
        <f>IF('Sundry Debtor'!C1346="","",IF('Sundry Debtor'!G1346&gt;69999,'Sundry Debtor'!C1346,""))</f>
        <v/>
      </c>
      <c r="D1340" s="34" t="str">
        <f>IF('Sundry Debtor'!D1346="","",'Sundry Debtor'!D1346)</f>
        <v/>
      </c>
      <c r="E1340" s="34" t="str">
        <f>IF('Sundry Debtor'!F1346="","",'Sundry Debtor'!F1346)</f>
        <v/>
      </c>
      <c r="F1340" s="98" t="str">
        <f>IF('Sundry Debtor'!I1346="","",IF('Sundry Debtor'!J1346="D",'Sundry Debtor'!I1346,""))</f>
        <v/>
      </c>
      <c r="G1340" s="98" t="str">
        <f>IF('Sundry Debtor'!I1346="","",IF('Sundry Debtor'!J1346="C",'Sundry Debtor'!I1346,""))</f>
        <v/>
      </c>
      <c r="H1340" s="34" t="str">
        <f t="shared" si="47"/>
        <v/>
      </c>
      <c r="I1340" s="34" t="str">
        <f t="shared" si="48"/>
        <v/>
      </c>
      <c r="J1340" s="34"/>
      <c r="K1340" s="29" t="str">
        <f>IF('Sundry Debtor'!K1346="","",CONCATENATE('Sundry Debtor'!K1346," ",'Sundry Debtor'!O1346))</f>
        <v/>
      </c>
    </row>
    <row r="1341" spans="1:11" x14ac:dyDescent="0.2">
      <c r="A1341" s="35" t="str">
        <f>IF('Sundry Debtor'!G1347="","",'Sundry Debtor'!G1347)</f>
        <v/>
      </c>
      <c r="B1341" s="35" t="str">
        <f>IF('Sundry Debtor'!C1347="","",IF('Sundry Debtor'!G1347&lt;70000,'Sundry Debtor'!C1347,""))</f>
        <v/>
      </c>
      <c r="C1341" s="34" t="str">
        <f>IF('Sundry Debtor'!C1347="","",IF('Sundry Debtor'!G1347&gt;69999,'Sundry Debtor'!C1347,""))</f>
        <v/>
      </c>
      <c r="D1341" s="34" t="str">
        <f>IF('Sundry Debtor'!D1347="","",'Sundry Debtor'!D1347)</f>
        <v/>
      </c>
      <c r="E1341" s="34" t="str">
        <f>IF('Sundry Debtor'!F1347="","",'Sundry Debtor'!F1347)</f>
        <v/>
      </c>
      <c r="F1341" s="98" t="str">
        <f>IF('Sundry Debtor'!I1347="","",IF('Sundry Debtor'!J1347="D",'Sundry Debtor'!I1347,""))</f>
        <v/>
      </c>
      <c r="G1341" s="98" t="str">
        <f>IF('Sundry Debtor'!I1347="","",IF('Sundry Debtor'!J1347="C",'Sundry Debtor'!I1347,""))</f>
        <v/>
      </c>
      <c r="H1341" s="34" t="str">
        <f t="shared" si="47"/>
        <v/>
      </c>
      <c r="I1341" s="34" t="str">
        <f t="shared" si="48"/>
        <v/>
      </c>
      <c r="J1341" s="34"/>
      <c r="K1341" s="29" t="str">
        <f>IF('Sundry Debtor'!K1347="","",CONCATENATE('Sundry Debtor'!K1347," ",'Sundry Debtor'!O1347))</f>
        <v/>
      </c>
    </row>
    <row r="1342" spans="1:11" x14ac:dyDescent="0.2">
      <c r="A1342" s="35" t="str">
        <f>IF('Sundry Debtor'!G1348="","",'Sundry Debtor'!G1348)</f>
        <v/>
      </c>
      <c r="B1342" s="35" t="str">
        <f>IF('Sundry Debtor'!C1348="","",IF('Sundry Debtor'!G1348&lt;70000,'Sundry Debtor'!C1348,""))</f>
        <v/>
      </c>
      <c r="C1342" s="34" t="str">
        <f>IF('Sundry Debtor'!C1348="","",IF('Sundry Debtor'!G1348&gt;69999,'Sundry Debtor'!C1348,""))</f>
        <v/>
      </c>
      <c r="D1342" s="34" t="str">
        <f>IF('Sundry Debtor'!D1348="","",'Sundry Debtor'!D1348)</f>
        <v/>
      </c>
      <c r="E1342" s="34" t="str">
        <f>IF('Sundry Debtor'!F1348="","",'Sundry Debtor'!F1348)</f>
        <v/>
      </c>
      <c r="F1342" s="98" t="str">
        <f>IF('Sundry Debtor'!I1348="","",IF('Sundry Debtor'!J1348="D",'Sundry Debtor'!I1348,""))</f>
        <v/>
      </c>
      <c r="G1342" s="98" t="str">
        <f>IF('Sundry Debtor'!I1348="","",IF('Sundry Debtor'!J1348="C",'Sundry Debtor'!I1348,""))</f>
        <v/>
      </c>
      <c r="H1342" s="34" t="str">
        <f t="shared" si="47"/>
        <v/>
      </c>
      <c r="I1342" s="34" t="str">
        <f t="shared" si="48"/>
        <v/>
      </c>
      <c r="J1342" s="34"/>
      <c r="K1342" s="29" t="str">
        <f>IF('Sundry Debtor'!K1348="","",CONCATENATE('Sundry Debtor'!K1348," ",'Sundry Debtor'!O1348))</f>
        <v/>
      </c>
    </row>
    <row r="1343" spans="1:11" x14ac:dyDescent="0.2">
      <c r="A1343" s="35" t="str">
        <f>IF('Sundry Debtor'!G1349="","",'Sundry Debtor'!G1349)</f>
        <v/>
      </c>
      <c r="B1343" s="35" t="str">
        <f>IF('Sundry Debtor'!C1349="","",IF('Sundry Debtor'!G1349&lt;70000,'Sundry Debtor'!C1349,""))</f>
        <v/>
      </c>
      <c r="C1343" s="34" t="str">
        <f>IF('Sundry Debtor'!C1349="","",IF('Sundry Debtor'!G1349&gt;69999,'Sundry Debtor'!C1349,""))</f>
        <v/>
      </c>
      <c r="D1343" s="34" t="str">
        <f>IF('Sundry Debtor'!D1349="","",'Sundry Debtor'!D1349)</f>
        <v/>
      </c>
      <c r="E1343" s="34" t="str">
        <f>IF('Sundry Debtor'!F1349="","",'Sundry Debtor'!F1349)</f>
        <v/>
      </c>
      <c r="F1343" s="98" t="str">
        <f>IF('Sundry Debtor'!I1349="","",IF('Sundry Debtor'!J1349="D",'Sundry Debtor'!I1349,""))</f>
        <v/>
      </c>
      <c r="G1343" s="98" t="str">
        <f>IF('Sundry Debtor'!I1349="","",IF('Sundry Debtor'!J1349="C",'Sundry Debtor'!I1349,""))</f>
        <v/>
      </c>
      <c r="H1343" s="34" t="str">
        <f t="shared" si="47"/>
        <v/>
      </c>
      <c r="I1343" s="34" t="str">
        <f t="shared" si="48"/>
        <v/>
      </c>
      <c r="J1343" s="34"/>
      <c r="K1343" s="29" t="str">
        <f>IF('Sundry Debtor'!K1349="","",CONCATENATE('Sundry Debtor'!K1349," ",'Sundry Debtor'!O1349))</f>
        <v/>
      </c>
    </row>
    <row r="1344" spans="1:11" x14ac:dyDescent="0.2">
      <c r="A1344" s="35" t="str">
        <f>IF('Sundry Debtor'!G1350="","",'Sundry Debtor'!G1350)</f>
        <v/>
      </c>
      <c r="B1344" s="35" t="str">
        <f>IF('Sundry Debtor'!C1350="","",IF('Sundry Debtor'!G1350&lt;70000,'Sundry Debtor'!C1350,""))</f>
        <v/>
      </c>
      <c r="C1344" s="34" t="str">
        <f>IF('Sundry Debtor'!C1350="","",IF('Sundry Debtor'!G1350&gt;69999,'Sundry Debtor'!C1350,""))</f>
        <v/>
      </c>
      <c r="D1344" s="34" t="str">
        <f>IF('Sundry Debtor'!D1350="","",'Sundry Debtor'!D1350)</f>
        <v/>
      </c>
      <c r="E1344" s="34" t="str">
        <f>IF('Sundry Debtor'!F1350="","",'Sundry Debtor'!F1350)</f>
        <v/>
      </c>
      <c r="F1344" s="98" t="str">
        <f>IF('Sundry Debtor'!I1350="","",IF('Sundry Debtor'!J1350="D",'Sundry Debtor'!I1350,""))</f>
        <v/>
      </c>
      <c r="G1344" s="98" t="str">
        <f>IF('Sundry Debtor'!I1350="","",IF('Sundry Debtor'!J1350="C",'Sundry Debtor'!I1350,""))</f>
        <v/>
      </c>
      <c r="H1344" s="34" t="str">
        <f t="shared" si="47"/>
        <v/>
      </c>
      <c r="I1344" s="34" t="str">
        <f t="shared" si="48"/>
        <v/>
      </c>
      <c r="J1344" s="34"/>
      <c r="K1344" s="29" t="str">
        <f>IF('Sundry Debtor'!K1350="","",CONCATENATE('Sundry Debtor'!K1350," ",'Sundry Debtor'!O1350))</f>
        <v/>
      </c>
    </row>
    <row r="1345" spans="1:11" x14ac:dyDescent="0.2">
      <c r="A1345" s="35" t="str">
        <f>IF('Sundry Debtor'!G1351="","",'Sundry Debtor'!G1351)</f>
        <v/>
      </c>
      <c r="B1345" s="35" t="str">
        <f>IF('Sundry Debtor'!C1351="","",IF('Sundry Debtor'!G1351&lt;70000,'Sundry Debtor'!C1351,""))</f>
        <v/>
      </c>
      <c r="C1345" s="34" t="str">
        <f>IF('Sundry Debtor'!C1351="","",IF('Sundry Debtor'!G1351&gt;69999,'Sundry Debtor'!C1351,""))</f>
        <v/>
      </c>
      <c r="D1345" s="34" t="str">
        <f>IF('Sundry Debtor'!D1351="","",'Sundry Debtor'!D1351)</f>
        <v/>
      </c>
      <c r="E1345" s="34" t="str">
        <f>IF('Sundry Debtor'!F1351="","",'Sundry Debtor'!F1351)</f>
        <v/>
      </c>
      <c r="F1345" s="98" t="str">
        <f>IF('Sundry Debtor'!I1351="","",IF('Sundry Debtor'!J1351="D",'Sundry Debtor'!I1351,""))</f>
        <v/>
      </c>
      <c r="G1345" s="98" t="str">
        <f>IF('Sundry Debtor'!I1351="","",IF('Sundry Debtor'!J1351="C",'Sundry Debtor'!I1351,""))</f>
        <v/>
      </c>
      <c r="H1345" s="34" t="str">
        <f t="shared" si="47"/>
        <v/>
      </c>
      <c r="I1345" s="34" t="str">
        <f t="shared" si="48"/>
        <v/>
      </c>
      <c r="J1345" s="34"/>
      <c r="K1345" s="29" t="str">
        <f>IF('Sundry Debtor'!K1351="","",CONCATENATE('Sundry Debtor'!K1351," ",'Sundry Debtor'!O1351))</f>
        <v/>
      </c>
    </row>
    <row r="1346" spans="1:11" x14ac:dyDescent="0.2">
      <c r="A1346" s="35" t="str">
        <f>IF('Sundry Debtor'!G1352="","",'Sundry Debtor'!G1352)</f>
        <v/>
      </c>
      <c r="B1346" s="35" t="str">
        <f>IF('Sundry Debtor'!C1352="","",IF('Sundry Debtor'!G1352&lt;70000,'Sundry Debtor'!C1352,""))</f>
        <v/>
      </c>
      <c r="C1346" s="34" t="str">
        <f>IF('Sundry Debtor'!C1352="","",IF('Sundry Debtor'!G1352&gt;69999,'Sundry Debtor'!C1352,""))</f>
        <v/>
      </c>
      <c r="D1346" s="34" t="str">
        <f>IF('Sundry Debtor'!D1352="","",'Sundry Debtor'!D1352)</f>
        <v/>
      </c>
      <c r="E1346" s="34" t="str">
        <f>IF('Sundry Debtor'!F1352="","",'Sundry Debtor'!F1352)</f>
        <v/>
      </c>
      <c r="F1346" s="98" t="str">
        <f>IF('Sundry Debtor'!I1352="","",IF('Sundry Debtor'!J1352="D",'Sundry Debtor'!I1352,""))</f>
        <v/>
      </c>
      <c r="G1346" s="98" t="str">
        <f>IF('Sundry Debtor'!I1352="","",IF('Sundry Debtor'!J1352="C",'Sundry Debtor'!I1352,""))</f>
        <v/>
      </c>
      <c r="H1346" s="34" t="str">
        <f t="shared" si="47"/>
        <v/>
      </c>
      <c r="I1346" s="34" t="str">
        <f t="shared" si="48"/>
        <v/>
      </c>
      <c r="J1346" s="34"/>
      <c r="K1346" s="29" t="str">
        <f>IF('Sundry Debtor'!K1352="","",CONCATENATE('Sundry Debtor'!K1352," ",'Sundry Debtor'!O1352))</f>
        <v/>
      </c>
    </row>
    <row r="1347" spans="1:11" x14ac:dyDescent="0.2">
      <c r="A1347" s="35" t="str">
        <f>IF('Sundry Debtor'!G1353="","",'Sundry Debtor'!G1353)</f>
        <v/>
      </c>
      <c r="B1347" s="35" t="str">
        <f>IF('Sundry Debtor'!C1353="","",IF('Sundry Debtor'!G1353&lt;70000,'Sundry Debtor'!C1353,""))</f>
        <v/>
      </c>
      <c r="C1347" s="34" t="str">
        <f>IF('Sundry Debtor'!C1353="","",IF('Sundry Debtor'!G1353&gt;69999,'Sundry Debtor'!C1353,""))</f>
        <v/>
      </c>
      <c r="D1347" s="34" t="str">
        <f>IF('Sundry Debtor'!D1353="","",'Sundry Debtor'!D1353)</f>
        <v/>
      </c>
      <c r="E1347" s="34" t="str">
        <f>IF('Sundry Debtor'!F1353="","",'Sundry Debtor'!F1353)</f>
        <v/>
      </c>
      <c r="F1347" s="98" t="str">
        <f>IF('Sundry Debtor'!I1353="","",IF('Sundry Debtor'!J1353="D",'Sundry Debtor'!I1353,""))</f>
        <v/>
      </c>
      <c r="G1347" s="98" t="str">
        <f>IF('Sundry Debtor'!I1353="","",IF('Sundry Debtor'!J1353="C",'Sundry Debtor'!I1353,""))</f>
        <v/>
      </c>
      <c r="H1347" s="34" t="str">
        <f t="shared" si="47"/>
        <v/>
      </c>
      <c r="I1347" s="34" t="str">
        <f t="shared" si="48"/>
        <v/>
      </c>
      <c r="J1347" s="34"/>
      <c r="K1347" s="29" t="str">
        <f>IF('Sundry Debtor'!K1353="","",CONCATENATE('Sundry Debtor'!K1353," ",'Sundry Debtor'!O1353))</f>
        <v/>
      </c>
    </row>
    <row r="1348" spans="1:11" x14ac:dyDescent="0.2">
      <c r="A1348" s="35" t="str">
        <f>IF('Sundry Debtor'!G1354="","",'Sundry Debtor'!G1354)</f>
        <v/>
      </c>
      <c r="B1348" s="35" t="str">
        <f>IF('Sundry Debtor'!C1354="","",IF('Sundry Debtor'!G1354&lt;70000,'Sundry Debtor'!C1354,""))</f>
        <v/>
      </c>
      <c r="C1348" s="34" t="str">
        <f>IF('Sundry Debtor'!C1354="","",IF('Sundry Debtor'!G1354&gt;69999,'Sundry Debtor'!C1354,""))</f>
        <v/>
      </c>
      <c r="D1348" s="34" t="str">
        <f>IF('Sundry Debtor'!D1354="","",'Sundry Debtor'!D1354)</f>
        <v/>
      </c>
      <c r="E1348" s="34" t="str">
        <f>IF('Sundry Debtor'!F1354="","",'Sundry Debtor'!F1354)</f>
        <v/>
      </c>
      <c r="F1348" s="98" t="str">
        <f>IF('Sundry Debtor'!I1354="","",IF('Sundry Debtor'!J1354="D",'Sundry Debtor'!I1354,""))</f>
        <v/>
      </c>
      <c r="G1348" s="98" t="str">
        <f>IF('Sundry Debtor'!I1354="","",IF('Sundry Debtor'!J1354="C",'Sundry Debtor'!I1354,""))</f>
        <v/>
      </c>
      <c r="H1348" s="34" t="str">
        <f t="shared" si="47"/>
        <v/>
      </c>
      <c r="I1348" s="34" t="str">
        <f t="shared" si="48"/>
        <v/>
      </c>
      <c r="J1348" s="34"/>
      <c r="K1348" s="29" t="str">
        <f>IF('Sundry Debtor'!K1354="","",CONCATENATE('Sundry Debtor'!K1354," ",'Sundry Debtor'!O1354))</f>
        <v/>
      </c>
    </row>
    <row r="1349" spans="1:11" x14ac:dyDescent="0.2">
      <c r="A1349" s="35" t="str">
        <f>IF('Sundry Debtor'!G1355="","",'Sundry Debtor'!G1355)</f>
        <v/>
      </c>
      <c r="B1349" s="35" t="str">
        <f>IF('Sundry Debtor'!C1355="","",IF('Sundry Debtor'!G1355&lt;70000,'Sundry Debtor'!C1355,""))</f>
        <v/>
      </c>
      <c r="C1349" s="34" t="str">
        <f>IF('Sundry Debtor'!C1355="","",IF('Sundry Debtor'!G1355&gt;69999,'Sundry Debtor'!C1355,""))</f>
        <v/>
      </c>
      <c r="D1349" s="34" t="str">
        <f>IF('Sundry Debtor'!D1355="","",'Sundry Debtor'!D1355)</f>
        <v/>
      </c>
      <c r="E1349" s="34" t="str">
        <f>IF('Sundry Debtor'!F1355="","",'Sundry Debtor'!F1355)</f>
        <v/>
      </c>
      <c r="F1349" s="98" t="str">
        <f>IF('Sundry Debtor'!I1355="","",IF('Sundry Debtor'!J1355="D",'Sundry Debtor'!I1355,""))</f>
        <v/>
      </c>
      <c r="G1349" s="98" t="str">
        <f>IF('Sundry Debtor'!I1355="","",IF('Sundry Debtor'!J1355="C",'Sundry Debtor'!I1355,""))</f>
        <v/>
      </c>
      <c r="H1349" s="34" t="str">
        <f t="shared" si="47"/>
        <v/>
      </c>
      <c r="I1349" s="34" t="str">
        <f t="shared" si="48"/>
        <v/>
      </c>
      <c r="J1349" s="34"/>
      <c r="K1349" s="29" t="str">
        <f>IF('Sundry Debtor'!K1355="","",CONCATENATE('Sundry Debtor'!K1355," ",'Sundry Debtor'!O1355))</f>
        <v/>
      </c>
    </row>
    <row r="1350" spans="1:11" x14ac:dyDescent="0.2">
      <c r="A1350" s="35" t="str">
        <f>IF('Sundry Debtor'!G1356="","",'Sundry Debtor'!G1356)</f>
        <v/>
      </c>
      <c r="B1350" s="35" t="str">
        <f>IF('Sundry Debtor'!C1356="","",IF('Sundry Debtor'!G1356&lt;70000,'Sundry Debtor'!C1356,""))</f>
        <v/>
      </c>
      <c r="C1350" s="34" t="str">
        <f>IF('Sundry Debtor'!C1356="","",IF('Sundry Debtor'!G1356&gt;69999,'Sundry Debtor'!C1356,""))</f>
        <v/>
      </c>
      <c r="D1350" s="34" t="str">
        <f>IF('Sundry Debtor'!D1356="","",'Sundry Debtor'!D1356)</f>
        <v/>
      </c>
      <c r="E1350" s="34" t="str">
        <f>IF('Sundry Debtor'!F1356="","",'Sundry Debtor'!F1356)</f>
        <v/>
      </c>
      <c r="F1350" s="98" t="str">
        <f>IF('Sundry Debtor'!I1356="","",IF('Sundry Debtor'!J1356="D",'Sundry Debtor'!I1356,""))</f>
        <v/>
      </c>
      <c r="G1350" s="98" t="str">
        <f>IF('Sundry Debtor'!I1356="","",IF('Sundry Debtor'!J1356="C",'Sundry Debtor'!I1356,""))</f>
        <v/>
      </c>
      <c r="H1350" s="34" t="str">
        <f t="shared" si="47"/>
        <v/>
      </c>
      <c r="I1350" s="34" t="str">
        <f t="shared" si="48"/>
        <v/>
      </c>
      <c r="J1350" s="34"/>
      <c r="K1350" s="29" t="str">
        <f>IF('Sundry Debtor'!K1356="","",CONCATENATE('Sundry Debtor'!K1356," ",'Sundry Debtor'!O1356))</f>
        <v/>
      </c>
    </row>
    <row r="1351" spans="1:11" x14ac:dyDescent="0.2">
      <c r="A1351" s="35" t="str">
        <f>IF('Sundry Debtor'!G1357="","",'Sundry Debtor'!G1357)</f>
        <v/>
      </c>
      <c r="B1351" s="35" t="str">
        <f>IF('Sundry Debtor'!C1357="","",IF('Sundry Debtor'!G1357&lt;70000,'Sundry Debtor'!C1357,""))</f>
        <v/>
      </c>
      <c r="C1351" s="34" t="str">
        <f>IF('Sundry Debtor'!C1357="","",IF('Sundry Debtor'!G1357&gt;69999,'Sundry Debtor'!C1357,""))</f>
        <v/>
      </c>
      <c r="D1351" s="34" t="str">
        <f>IF('Sundry Debtor'!D1357="","",'Sundry Debtor'!D1357)</f>
        <v/>
      </c>
      <c r="E1351" s="34" t="str">
        <f>IF('Sundry Debtor'!F1357="","",'Sundry Debtor'!F1357)</f>
        <v/>
      </c>
      <c r="F1351" s="98" t="str">
        <f>IF('Sundry Debtor'!I1357="","",IF('Sundry Debtor'!J1357="D",'Sundry Debtor'!I1357,""))</f>
        <v/>
      </c>
      <c r="G1351" s="98" t="str">
        <f>IF('Sundry Debtor'!I1357="","",IF('Sundry Debtor'!J1357="C",'Sundry Debtor'!I1357,""))</f>
        <v/>
      </c>
      <c r="H1351" s="34" t="str">
        <f t="shared" si="47"/>
        <v/>
      </c>
      <c r="I1351" s="34" t="str">
        <f t="shared" si="48"/>
        <v/>
      </c>
      <c r="J1351" s="34"/>
      <c r="K1351" s="29" t="str">
        <f>IF('Sundry Debtor'!K1357="","",CONCATENATE('Sundry Debtor'!K1357," ",'Sundry Debtor'!O1357))</f>
        <v/>
      </c>
    </row>
    <row r="1352" spans="1:11" x14ac:dyDescent="0.2">
      <c r="A1352" s="35" t="str">
        <f>IF('Sundry Debtor'!G1358="","",'Sundry Debtor'!G1358)</f>
        <v/>
      </c>
      <c r="B1352" s="35" t="str">
        <f>IF('Sundry Debtor'!C1358="","",IF('Sundry Debtor'!G1358&lt;70000,'Sundry Debtor'!C1358,""))</f>
        <v/>
      </c>
      <c r="C1352" s="34" t="str">
        <f>IF('Sundry Debtor'!C1358="","",IF('Sundry Debtor'!G1358&gt;69999,'Sundry Debtor'!C1358,""))</f>
        <v/>
      </c>
      <c r="D1352" s="34" t="str">
        <f>IF('Sundry Debtor'!D1358="","",'Sundry Debtor'!D1358)</f>
        <v/>
      </c>
      <c r="E1352" s="34" t="str">
        <f>IF('Sundry Debtor'!F1358="","",'Sundry Debtor'!F1358)</f>
        <v/>
      </c>
      <c r="F1352" s="98" t="str">
        <f>IF('Sundry Debtor'!I1358="","",IF('Sundry Debtor'!J1358="D",'Sundry Debtor'!I1358,""))</f>
        <v/>
      </c>
      <c r="G1352" s="98" t="str">
        <f>IF('Sundry Debtor'!I1358="","",IF('Sundry Debtor'!J1358="C",'Sundry Debtor'!I1358,""))</f>
        <v/>
      </c>
      <c r="H1352" s="34" t="str">
        <f t="shared" si="47"/>
        <v/>
      </c>
      <c r="I1352" s="34" t="str">
        <f t="shared" si="48"/>
        <v/>
      </c>
      <c r="J1352" s="34"/>
      <c r="K1352" s="29" t="str">
        <f>IF('Sundry Debtor'!K1358="","",CONCATENATE('Sundry Debtor'!K1358," ",'Sundry Debtor'!O1358))</f>
        <v/>
      </c>
    </row>
    <row r="1353" spans="1:11" x14ac:dyDescent="0.2">
      <c r="A1353" s="35" t="str">
        <f>IF('Sundry Debtor'!G1359="","",'Sundry Debtor'!G1359)</f>
        <v/>
      </c>
      <c r="B1353" s="35" t="str">
        <f>IF('Sundry Debtor'!C1359="","",IF('Sundry Debtor'!G1359&lt;70000,'Sundry Debtor'!C1359,""))</f>
        <v/>
      </c>
      <c r="C1353" s="34" t="str">
        <f>IF('Sundry Debtor'!C1359="","",IF('Sundry Debtor'!G1359&gt;69999,'Sundry Debtor'!C1359,""))</f>
        <v/>
      </c>
      <c r="D1353" s="34" t="str">
        <f>IF('Sundry Debtor'!D1359="","",'Sundry Debtor'!D1359)</f>
        <v/>
      </c>
      <c r="E1353" s="34" t="str">
        <f>IF('Sundry Debtor'!F1359="","",'Sundry Debtor'!F1359)</f>
        <v/>
      </c>
      <c r="F1353" s="98" t="str">
        <f>IF('Sundry Debtor'!I1359="","",IF('Sundry Debtor'!J1359="D",'Sundry Debtor'!I1359,""))</f>
        <v/>
      </c>
      <c r="G1353" s="98" t="str">
        <f>IF('Sundry Debtor'!I1359="","",IF('Sundry Debtor'!J1359="C",'Sundry Debtor'!I1359,""))</f>
        <v/>
      </c>
      <c r="H1353" s="34" t="str">
        <f t="shared" si="47"/>
        <v/>
      </c>
      <c r="I1353" s="34" t="str">
        <f t="shared" si="48"/>
        <v/>
      </c>
      <c r="J1353" s="34"/>
      <c r="K1353" s="29" t="str">
        <f>IF('Sundry Debtor'!K1359="","",CONCATENATE('Sundry Debtor'!K1359," ",'Sundry Debtor'!O1359))</f>
        <v/>
      </c>
    </row>
    <row r="1354" spans="1:11" x14ac:dyDescent="0.2">
      <c r="A1354" s="35" t="str">
        <f>IF('Sundry Debtor'!G1360="","",'Sundry Debtor'!G1360)</f>
        <v/>
      </c>
      <c r="B1354" s="35" t="str">
        <f>IF('Sundry Debtor'!C1360="","",IF('Sundry Debtor'!G1360&lt;70000,'Sundry Debtor'!C1360,""))</f>
        <v/>
      </c>
      <c r="C1354" s="34" t="str">
        <f>IF('Sundry Debtor'!C1360="","",IF('Sundry Debtor'!G1360&gt;69999,'Sundry Debtor'!C1360,""))</f>
        <v/>
      </c>
      <c r="D1354" s="34" t="str">
        <f>IF('Sundry Debtor'!D1360="","",'Sundry Debtor'!D1360)</f>
        <v/>
      </c>
      <c r="E1354" s="34" t="str">
        <f>IF('Sundry Debtor'!F1360="","",'Sundry Debtor'!F1360)</f>
        <v/>
      </c>
      <c r="F1354" s="98" t="str">
        <f>IF('Sundry Debtor'!I1360="","",IF('Sundry Debtor'!J1360="D",'Sundry Debtor'!I1360,""))</f>
        <v/>
      </c>
      <c r="G1354" s="98" t="str">
        <f>IF('Sundry Debtor'!I1360="","",IF('Sundry Debtor'!J1360="C",'Sundry Debtor'!I1360,""))</f>
        <v/>
      </c>
      <c r="H1354" s="34" t="str">
        <f t="shared" si="47"/>
        <v/>
      </c>
      <c r="I1354" s="34" t="str">
        <f t="shared" si="48"/>
        <v/>
      </c>
      <c r="J1354" s="34"/>
      <c r="K1354" s="29" t="str">
        <f>IF('Sundry Debtor'!K1360="","",CONCATENATE('Sundry Debtor'!K1360," ",'Sundry Debtor'!O1360))</f>
        <v/>
      </c>
    </row>
    <row r="1355" spans="1:11" x14ac:dyDescent="0.2">
      <c r="A1355" s="35" t="str">
        <f>IF('Sundry Debtor'!G1361="","",'Sundry Debtor'!G1361)</f>
        <v/>
      </c>
      <c r="B1355" s="35" t="str">
        <f>IF('Sundry Debtor'!C1361="","",IF('Sundry Debtor'!G1361&lt;70000,'Sundry Debtor'!C1361,""))</f>
        <v/>
      </c>
      <c r="C1355" s="34" t="str">
        <f>IF('Sundry Debtor'!C1361="","",IF('Sundry Debtor'!G1361&gt;69999,'Sundry Debtor'!C1361,""))</f>
        <v/>
      </c>
      <c r="D1355" s="34" t="str">
        <f>IF('Sundry Debtor'!D1361="","",'Sundry Debtor'!D1361)</f>
        <v/>
      </c>
      <c r="E1355" s="34" t="str">
        <f>IF('Sundry Debtor'!F1361="","",'Sundry Debtor'!F1361)</f>
        <v/>
      </c>
      <c r="F1355" s="98" t="str">
        <f>IF('Sundry Debtor'!I1361="","",IF('Sundry Debtor'!J1361="D",'Sundry Debtor'!I1361,""))</f>
        <v/>
      </c>
      <c r="G1355" s="98" t="str">
        <f>IF('Sundry Debtor'!I1361="","",IF('Sundry Debtor'!J1361="C",'Sundry Debtor'!I1361,""))</f>
        <v/>
      </c>
      <c r="H1355" s="34" t="str">
        <f t="shared" si="47"/>
        <v/>
      </c>
      <c r="I1355" s="34" t="str">
        <f t="shared" si="48"/>
        <v/>
      </c>
      <c r="J1355" s="34"/>
      <c r="K1355" s="29" t="str">
        <f>IF('Sundry Debtor'!K1361="","",CONCATENATE('Sundry Debtor'!K1361," ",'Sundry Debtor'!O1361))</f>
        <v/>
      </c>
    </row>
    <row r="1356" spans="1:11" x14ac:dyDescent="0.2">
      <c r="A1356" s="35" t="str">
        <f>IF('Sundry Debtor'!G1362="","",'Sundry Debtor'!G1362)</f>
        <v/>
      </c>
      <c r="B1356" s="35" t="str">
        <f>IF('Sundry Debtor'!C1362="","",IF('Sundry Debtor'!G1362&lt;70000,'Sundry Debtor'!C1362,""))</f>
        <v/>
      </c>
      <c r="C1356" s="34" t="str">
        <f>IF('Sundry Debtor'!C1362="","",IF('Sundry Debtor'!G1362&gt;69999,'Sundry Debtor'!C1362,""))</f>
        <v/>
      </c>
      <c r="D1356" s="34" t="str">
        <f>IF('Sundry Debtor'!D1362="","",'Sundry Debtor'!D1362)</f>
        <v/>
      </c>
      <c r="E1356" s="34" t="str">
        <f>IF('Sundry Debtor'!F1362="","",'Sundry Debtor'!F1362)</f>
        <v/>
      </c>
      <c r="F1356" s="98" t="str">
        <f>IF('Sundry Debtor'!I1362="","",IF('Sundry Debtor'!J1362="D",'Sundry Debtor'!I1362,""))</f>
        <v/>
      </c>
      <c r="G1356" s="98" t="str">
        <f>IF('Sundry Debtor'!I1362="","",IF('Sundry Debtor'!J1362="C",'Sundry Debtor'!I1362,""))</f>
        <v/>
      </c>
      <c r="H1356" s="34" t="str">
        <f t="shared" si="47"/>
        <v/>
      </c>
      <c r="I1356" s="34" t="str">
        <f t="shared" si="48"/>
        <v/>
      </c>
      <c r="J1356" s="34"/>
      <c r="K1356" s="29" t="str">
        <f>IF('Sundry Debtor'!K1362="","",CONCATENATE('Sundry Debtor'!K1362," ",'Sundry Debtor'!O1362))</f>
        <v/>
      </c>
    </row>
    <row r="1357" spans="1:11" x14ac:dyDescent="0.2">
      <c r="A1357" s="35" t="str">
        <f>IF('Sundry Debtor'!G1363="","",'Sundry Debtor'!G1363)</f>
        <v/>
      </c>
      <c r="B1357" s="35" t="str">
        <f>IF('Sundry Debtor'!C1363="","",IF('Sundry Debtor'!G1363&lt;70000,'Sundry Debtor'!C1363,""))</f>
        <v/>
      </c>
      <c r="C1357" s="34" t="str">
        <f>IF('Sundry Debtor'!C1363="","",IF('Sundry Debtor'!G1363&gt;69999,'Sundry Debtor'!C1363,""))</f>
        <v/>
      </c>
      <c r="D1357" s="34" t="str">
        <f>IF('Sundry Debtor'!D1363="","",'Sundry Debtor'!D1363)</f>
        <v/>
      </c>
      <c r="E1357" s="34" t="str">
        <f>IF('Sundry Debtor'!F1363="","",'Sundry Debtor'!F1363)</f>
        <v/>
      </c>
      <c r="F1357" s="98" t="str">
        <f>IF('Sundry Debtor'!I1363="","",IF('Sundry Debtor'!J1363="D",'Sundry Debtor'!I1363,""))</f>
        <v/>
      </c>
      <c r="G1357" s="98" t="str">
        <f>IF('Sundry Debtor'!I1363="","",IF('Sundry Debtor'!J1363="C",'Sundry Debtor'!I1363,""))</f>
        <v/>
      </c>
      <c r="H1357" s="34" t="str">
        <f t="shared" si="47"/>
        <v/>
      </c>
      <c r="I1357" s="34" t="str">
        <f t="shared" si="48"/>
        <v/>
      </c>
      <c r="J1357" s="34"/>
      <c r="K1357" s="29" t="str">
        <f>IF('Sundry Debtor'!K1363="","",CONCATENATE('Sundry Debtor'!K1363," ",'Sundry Debtor'!O1363))</f>
        <v/>
      </c>
    </row>
    <row r="1358" spans="1:11" x14ac:dyDescent="0.2">
      <c r="A1358" s="35" t="str">
        <f>IF('Sundry Debtor'!G1364="","",'Sundry Debtor'!G1364)</f>
        <v/>
      </c>
      <c r="B1358" s="35" t="str">
        <f>IF('Sundry Debtor'!C1364="","",IF('Sundry Debtor'!G1364&lt;70000,'Sundry Debtor'!C1364,""))</f>
        <v/>
      </c>
      <c r="C1358" s="34" t="str">
        <f>IF('Sundry Debtor'!C1364="","",IF('Sundry Debtor'!G1364&gt;69999,'Sundry Debtor'!C1364,""))</f>
        <v/>
      </c>
      <c r="D1358" s="34" t="str">
        <f>IF('Sundry Debtor'!D1364="","",'Sundry Debtor'!D1364)</f>
        <v/>
      </c>
      <c r="E1358" s="34" t="str">
        <f>IF('Sundry Debtor'!F1364="","",'Sundry Debtor'!F1364)</f>
        <v/>
      </c>
      <c r="F1358" s="98" t="str">
        <f>IF('Sundry Debtor'!I1364="","",IF('Sundry Debtor'!J1364="D",'Sundry Debtor'!I1364,""))</f>
        <v/>
      </c>
      <c r="G1358" s="98" t="str">
        <f>IF('Sundry Debtor'!I1364="","",IF('Sundry Debtor'!J1364="C",'Sundry Debtor'!I1364,""))</f>
        <v/>
      </c>
      <c r="H1358" s="34" t="str">
        <f t="shared" si="47"/>
        <v/>
      </c>
      <c r="I1358" s="34" t="str">
        <f t="shared" si="48"/>
        <v/>
      </c>
      <c r="J1358" s="34"/>
      <c r="K1358" s="29" t="str">
        <f>IF('Sundry Debtor'!K1364="","",CONCATENATE('Sundry Debtor'!K1364," ",'Sundry Debtor'!O1364))</f>
        <v/>
      </c>
    </row>
    <row r="1359" spans="1:11" x14ac:dyDescent="0.2">
      <c r="A1359" s="35" t="str">
        <f>IF('Sundry Debtor'!G1365="","",'Sundry Debtor'!G1365)</f>
        <v/>
      </c>
      <c r="B1359" s="35" t="str">
        <f>IF('Sundry Debtor'!C1365="","",IF('Sundry Debtor'!G1365&lt;70000,'Sundry Debtor'!C1365,""))</f>
        <v/>
      </c>
      <c r="C1359" s="34" t="str">
        <f>IF('Sundry Debtor'!C1365="","",IF('Sundry Debtor'!G1365&gt;69999,'Sundry Debtor'!C1365,""))</f>
        <v/>
      </c>
      <c r="D1359" s="34" t="str">
        <f>IF('Sundry Debtor'!D1365="","",'Sundry Debtor'!D1365)</f>
        <v/>
      </c>
      <c r="E1359" s="34" t="str">
        <f>IF('Sundry Debtor'!F1365="","",'Sundry Debtor'!F1365)</f>
        <v/>
      </c>
      <c r="F1359" s="98" t="str">
        <f>IF('Sundry Debtor'!I1365="","",IF('Sundry Debtor'!J1365="D",'Sundry Debtor'!I1365,""))</f>
        <v/>
      </c>
      <c r="G1359" s="98" t="str">
        <f>IF('Sundry Debtor'!I1365="","",IF('Sundry Debtor'!J1365="C",'Sundry Debtor'!I1365,""))</f>
        <v/>
      </c>
      <c r="H1359" s="34" t="str">
        <f t="shared" si="47"/>
        <v/>
      </c>
      <c r="I1359" s="34" t="str">
        <f t="shared" si="48"/>
        <v/>
      </c>
      <c r="J1359" s="34"/>
      <c r="K1359" s="29" t="str">
        <f>IF('Sundry Debtor'!K1365="","",CONCATENATE('Sundry Debtor'!K1365," ",'Sundry Debtor'!O1365))</f>
        <v/>
      </c>
    </row>
    <row r="1360" spans="1:11" x14ac:dyDescent="0.2">
      <c r="A1360" s="35" t="str">
        <f>IF('Sundry Debtor'!G1366="","",'Sundry Debtor'!G1366)</f>
        <v/>
      </c>
      <c r="B1360" s="35" t="str">
        <f>IF('Sundry Debtor'!C1366="","",IF('Sundry Debtor'!G1366&lt;70000,'Sundry Debtor'!C1366,""))</f>
        <v/>
      </c>
      <c r="C1360" s="34" t="str">
        <f>IF('Sundry Debtor'!C1366="","",IF('Sundry Debtor'!G1366&gt;69999,'Sundry Debtor'!C1366,""))</f>
        <v/>
      </c>
      <c r="D1360" s="34" t="str">
        <f>IF('Sundry Debtor'!D1366="","",'Sundry Debtor'!D1366)</f>
        <v/>
      </c>
      <c r="E1360" s="34" t="str">
        <f>IF('Sundry Debtor'!F1366="","",'Sundry Debtor'!F1366)</f>
        <v/>
      </c>
      <c r="F1360" s="98" t="str">
        <f>IF('Sundry Debtor'!I1366="","",IF('Sundry Debtor'!J1366="D",'Sundry Debtor'!I1366,""))</f>
        <v/>
      </c>
      <c r="G1360" s="98" t="str">
        <f>IF('Sundry Debtor'!I1366="","",IF('Sundry Debtor'!J1366="C",'Sundry Debtor'!I1366,""))</f>
        <v/>
      </c>
      <c r="H1360" s="34" t="str">
        <f t="shared" si="47"/>
        <v/>
      </c>
      <c r="I1360" s="34" t="str">
        <f t="shared" si="48"/>
        <v/>
      </c>
      <c r="J1360" s="34"/>
      <c r="K1360" s="29" t="str">
        <f>IF('Sundry Debtor'!K1366="","",CONCATENATE('Sundry Debtor'!K1366," ",'Sundry Debtor'!O1366))</f>
        <v/>
      </c>
    </row>
    <row r="1361" spans="1:11" x14ac:dyDescent="0.2">
      <c r="A1361" s="35" t="str">
        <f>IF('Sundry Debtor'!G1367="","",'Sundry Debtor'!G1367)</f>
        <v/>
      </c>
      <c r="B1361" s="35" t="str">
        <f>IF('Sundry Debtor'!C1367="","",IF('Sundry Debtor'!G1367&lt;70000,'Sundry Debtor'!C1367,""))</f>
        <v/>
      </c>
      <c r="C1361" s="34" t="str">
        <f>IF('Sundry Debtor'!C1367="","",IF('Sundry Debtor'!G1367&gt;69999,'Sundry Debtor'!C1367,""))</f>
        <v/>
      </c>
      <c r="D1361" s="34" t="str">
        <f>IF('Sundry Debtor'!D1367="","",'Sundry Debtor'!D1367)</f>
        <v/>
      </c>
      <c r="E1361" s="34" t="str">
        <f>IF('Sundry Debtor'!F1367="","",'Sundry Debtor'!F1367)</f>
        <v/>
      </c>
      <c r="F1361" s="98" t="str">
        <f>IF('Sundry Debtor'!I1367="","",IF('Sundry Debtor'!J1367="D",'Sundry Debtor'!I1367,""))</f>
        <v/>
      </c>
      <c r="G1361" s="98" t="str">
        <f>IF('Sundry Debtor'!I1367="","",IF('Sundry Debtor'!J1367="C",'Sundry Debtor'!I1367,""))</f>
        <v/>
      </c>
      <c r="H1361" s="34" t="str">
        <f t="shared" si="47"/>
        <v/>
      </c>
      <c r="I1361" s="34" t="str">
        <f t="shared" si="48"/>
        <v/>
      </c>
      <c r="J1361" s="34"/>
      <c r="K1361" s="29" t="str">
        <f>IF('Sundry Debtor'!K1367="","",CONCATENATE('Sundry Debtor'!K1367," ",'Sundry Debtor'!O1367))</f>
        <v/>
      </c>
    </row>
    <row r="1362" spans="1:11" x14ac:dyDescent="0.2">
      <c r="A1362" s="35" t="str">
        <f>IF('Sundry Debtor'!G1368="","",'Sundry Debtor'!G1368)</f>
        <v/>
      </c>
      <c r="B1362" s="35" t="str">
        <f>IF('Sundry Debtor'!C1368="","",IF('Sundry Debtor'!G1368&lt;70000,'Sundry Debtor'!C1368,""))</f>
        <v/>
      </c>
      <c r="C1362" s="34" t="str">
        <f>IF('Sundry Debtor'!C1368="","",IF('Sundry Debtor'!G1368&gt;69999,'Sundry Debtor'!C1368,""))</f>
        <v/>
      </c>
      <c r="D1362" s="34" t="str">
        <f>IF('Sundry Debtor'!D1368="","",'Sundry Debtor'!D1368)</f>
        <v/>
      </c>
      <c r="E1362" s="34" t="str">
        <f>IF('Sundry Debtor'!F1368="","",'Sundry Debtor'!F1368)</f>
        <v/>
      </c>
      <c r="F1362" s="98" t="str">
        <f>IF('Sundry Debtor'!I1368="","",IF('Sundry Debtor'!J1368="D",'Sundry Debtor'!I1368,""))</f>
        <v/>
      </c>
      <c r="G1362" s="98" t="str">
        <f>IF('Sundry Debtor'!I1368="","",IF('Sundry Debtor'!J1368="C",'Sundry Debtor'!I1368,""))</f>
        <v/>
      </c>
      <c r="H1362" s="34" t="str">
        <f t="shared" si="47"/>
        <v/>
      </c>
      <c r="I1362" s="34" t="str">
        <f t="shared" si="48"/>
        <v/>
      </c>
      <c r="J1362" s="34"/>
      <c r="K1362" s="29" t="str">
        <f>IF('Sundry Debtor'!K1368="","",CONCATENATE('Sundry Debtor'!K1368," ",'Sundry Debtor'!O1368))</f>
        <v/>
      </c>
    </row>
    <row r="1363" spans="1:11" x14ac:dyDescent="0.2">
      <c r="A1363" s="35" t="str">
        <f>IF('Sundry Debtor'!G1369="","",'Sundry Debtor'!G1369)</f>
        <v/>
      </c>
      <c r="B1363" s="35" t="str">
        <f>IF('Sundry Debtor'!C1369="","",IF('Sundry Debtor'!G1369&lt;70000,'Sundry Debtor'!C1369,""))</f>
        <v/>
      </c>
      <c r="C1363" s="34" t="str">
        <f>IF('Sundry Debtor'!C1369="","",IF('Sundry Debtor'!G1369&gt;69999,'Sundry Debtor'!C1369,""))</f>
        <v/>
      </c>
      <c r="D1363" s="34" t="str">
        <f>IF('Sundry Debtor'!D1369="","",'Sundry Debtor'!D1369)</f>
        <v/>
      </c>
      <c r="E1363" s="34" t="str">
        <f>IF('Sundry Debtor'!F1369="","",'Sundry Debtor'!F1369)</f>
        <v/>
      </c>
      <c r="F1363" s="98" t="str">
        <f>IF('Sundry Debtor'!I1369="","",IF('Sundry Debtor'!J1369="D",'Sundry Debtor'!I1369,""))</f>
        <v/>
      </c>
      <c r="G1363" s="98" t="str">
        <f>IF('Sundry Debtor'!I1369="","",IF('Sundry Debtor'!J1369="C",'Sundry Debtor'!I1369,""))</f>
        <v/>
      </c>
      <c r="H1363" s="34" t="str">
        <f t="shared" si="47"/>
        <v/>
      </c>
      <c r="I1363" s="34" t="str">
        <f t="shared" si="48"/>
        <v/>
      </c>
      <c r="J1363" s="34"/>
      <c r="K1363" s="29" t="str">
        <f>IF('Sundry Debtor'!K1369="","",CONCATENATE('Sundry Debtor'!K1369," ",'Sundry Debtor'!O1369))</f>
        <v/>
      </c>
    </row>
    <row r="1364" spans="1:11" x14ac:dyDescent="0.2">
      <c r="A1364" s="35" t="str">
        <f>IF('Sundry Debtor'!G1370="","",'Sundry Debtor'!G1370)</f>
        <v/>
      </c>
      <c r="B1364" s="35" t="str">
        <f>IF('Sundry Debtor'!C1370="","",IF('Sundry Debtor'!G1370&lt;70000,'Sundry Debtor'!C1370,""))</f>
        <v/>
      </c>
      <c r="C1364" s="34" t="str">
        <f>IF('Sundry Debtor'!C1370="","",IF('Sundry Debtor'!G1370&gt;69999,'Sundry Debtor'!C1370,""))</f>
        <v/>
      </c>
      <c r="D1364" s="34" t="str">
        <f>IF('Sundry Debtor'!D1370="","",'Sundry Debtor'!D1370)</f>
        <v/>
      </c>
      <c r="E1364" s="34" t="str">
        <f>IF('Sundry Debtor'!F1370="","",'Sundry Debtor'!F1370)</f>
        <v/>
      </c>
      <c r="F1364" s="98" t="str">
        <f>IF('Sundry Debtor'!I1370="","",IF('Sundry Debtor'!J1370="D",'Sundry Debtor'!I1370,""))</f>
        <v/>
      </c>
      <c r="G1364" s="98" t="str">
        <f>IF('Sundry Debtor'!I1370="","",IF('Sundry Debtor'!J1370="C",'Sundry Debtor'!I1370,""))</f>
        <v/>
      </c>
      <c r="H1364" s="34" t="str">
        <f t="shared" si="47"/>
        <v/>
      </c>
      <c r="I1364" s="34" t="str">
        <f t="shared" si="48"/>
        <v/>
      </c>
      <c r="J1364" s="34"/>
      <c r="K1364" s="29" t="str">
        <f>IF('Sundry Debtor'!K1370="","",CONCATENATE('Sundry Debtor'!K1370," ",'Sundry Debtor'!O1370))</f>
        <v/>
      </c>
    </row>
    <row r="1365" spans="1:11" x14ac:dyDescent="0.2">
      <c r="A1365" s="35" t="str">
        <f>IF('Sundry Debtor'!G1371="","",'Sundry Debtor'!G1371)</f>
        <v/>
      </c>
      <c r="B1365" s="35" t="str">
        <f>IF('Sundry Debtor'!C1371="","",IF('Sundry Debtor'!G1371&lt;70000,'Sundry Debtor'!C1371,""))</f>
        <v/>
      </c>
      <c r="C1365" s="34" t="str">
        <f>IF('Sundry Debtor'!C1371="","",IF('Sundry Debtor'!G1371&gt;69999,'Sundry Debtor'!C1371,""))</f>
        <v/>
      </c>
      <c r="D1365" s="34" t="str">
        <f>IF('Sundry Debtor'!D1371="","",'Sundry Debtor'!D1371)</f>
        <v/>
      </c>
      <c r="E1365" s="34" t="str">
        <f>IF('Sundry Debtor'!F1371="","",'Sundry Debtor'!F1371)</f>
        <v/>
      </c>
      <c r="F1365" s="98" t="str">
        <f>IF('Sundry Debtor'!I1371="","",IF('Sundry Debtor'!J1371="D",'Sundry Debtor'!I1371,""))</f>
        <v/>
      </c>
      <c r="G1365" s="98" t="str">
        <f>IF('Sundry Debtor'!I1371="","",IF('Sundry Debtor'!J1371="C",'Sundry Debtor'!I1371,""))</f>
        <v/>
      </c>
      <c r="H1365" s="34" t="str">
        <f t="shared" si="47"/>
        <v/>
      </c>
      <c r="I1365" s="34" t="str">
        <f t="shared" si="48"/>
        <v/>
      </c>
      <c r="J1365" s="34"/>
      <c r="K1365" s="29" t="str">
        <f>IF('Sundry Debtor'!K1371="","",CONCATENATE('Sundry Debtor'!K1371," ",'Sundry Debtor'!O1371))</f>
        <v/>
      </c>
    </row>
    <row r="1366" spans="1:11" x14ac:dyDescent="0.2">
      <c r="A1366" s="35" t="str">
        <f>IF('Sundry Debtor'!G1372="","",'Sundry Debtor'!G1372)</f>
        <v/>
      </c>
      <c r="B1366" s="35" t="str">
        <f>IF('Sundry Debtor'!C1372="","",IF('Sundry Debtor'!G1372&lt;70000,'Sundry Debtor'!C1372,""))</f>
        <v/>
      </c>
      <c r="C1366" s="34" t="str">
        <f>IF('Sundry Debtor'!C1372="","",IF('Sundry Debtor'!G1372&gt;69999,'Sundry Debtor'!C1372,""))</f>
        <v/>
      </c>
      <c r="D1366" s="34" t="str">
        <f>IF('Sundry Debtor'!D1372="","",'Sundry Debtor'!D1372)</f>
        <v/>
      </c>
      <c r="E1366" s="34" t="str">
        <f>IF('Sundry Debtor'!F1372="","",'Sundry Debtor'!F1372)</f>
        <v/>
      </c>
      <c r="F1366" s="98" t="str">
        <f>IF('Sundry Debtor'!I1372="","",IF('Sundry Debtor'!J1372="D",'Sundry Debtor'!I1372,""))</f>
        <v/>
      </c>
      <c r="G1366" s="98" t="str">
        <f>IF('Sundry Debtor'!I1372="","",IF('Sundry Debtor'!J1372="C",'Sundry Debtor'!I1372,""))</f>
        <v/>
      </c>
      <c r="H1366" s="34" t="str">
        <f t="shared" si="47"/>
        <v/>
      </c>
      <c r="I1366" s="34" t="str">
        <f t="shared" si="48"/>
        <v/>
      </c>
      <c r="J1366" s="34"/>
      <c r="K1366" s="29" t="str">
        <f>IF('Sundry Debtor'!K1372="","",CONCATENATE('Sundry Debtor'!K1372," ",'Sundry Debtor'!O1372))</f>
        <v/>
      </c>
    </row>
    <row r="1367" spans="1:11" x14ac:dyDescent="0.2">
      <c r="A1367" s="35" t="str">
        <f>IF('Sundry Debtor'!G1373="","",'Sundry Debtor'!G1373)</f>
        <v/>
      </c>
      <c r="B1367" s="35" t="str">
        <f>IF('Sundry Debtor'!C1373="","",IF('Sundry Debtor'!G1373&lt;70000,'Sundry Debtor'!C1373,""))</f>
        <v/>
      </c>
      <c r="C1367" s="34" t="str">
        <f>IF('Sundry Debtor'!C1373="","",IF('Sundry Debtor'!G1373&gt;69999,'Sundry Debtor'!C1373,""))</f>
        <v/>
      </c>
      <c r="D1367" s="34" t="str">
        <f>IF('Sundry Debtor'!D1373="","",'Sundry Debtor'!D1373)</f>
        <v/>
      </c>
      <c r="E1367" s="34" t="str">
        <f>IF('Sundry Debtor'!F1373="","",'Sundry Debtor'!F1373)</f>
        <v/>
      </c>
      <c r="F1367" s="98" t="str">
        <f>IF('Sundry Debtor'!I1373="","",IF('Sundry Debtor'!J1373="D",'Sundry Debtor'!I1373,""))</f>
        <v/>
      </c>
      <c r="G1367" s="98" t="str">
        <f>IF('Sundry Debtor'!I1373="","",IF('Sundry Debtor'!J1373="C",'Sundry Debtor'!I1373,""))</f>
        <v/>
      </c>
      <c r="H1367" s="34" t="str">
        <f t="shared" si="47"/>
        <v/>
      </c>
      <c r="I1367" s="34" t="str">
        <f t="shared" si="48"/>
        <v/>
      </c>
      <c r="J1367" s="34"/>
      <c r="K1367" s="29" t="str">
        <f>IF('Sundry Debtor'!K1373="","",CONCATENATE('Sundry Debtor'!K1373," ",'Sundry Debtor'!O1373))</f>
        <v/>
      </c>
    </row>
    <row r="1368" spans="1:11" x14ac:dyDescent="0.2">
      <c r="A1368" s="35" t="str">
        <f>IF('Sundry Debtor'!G1374="","",'Sundry Debtor'!G1374)</f>
        <v/>
      </c>
      <c r="B1368" s="35" t="str">
        <f>IF('Sundry Debtor'!C1374="","",IF('Sundry Debtor'!G1374&lt;70000,'Sundry Debtor'!C1374,""))</f>
        <v/>
      </c>
      <c r="C1368" s="34" t="str">
        <f>IF('Sundry Debtor'!C1374="","",IF('Sundry Debtor'!G1374&gt;69999,'Sundry Debtor'!C1374,""))</f>
        <v/>
      </c>
      <c r="D1368" s="34" t="str">
        <f>IF('Sundry Debtor'!D1374="","",'Sundry Debtor'!D1374)</f>
        <v/>
      </c>
      <c r="E1368" s="34" t="str">
        <f>IF('Sundry Debtor'!F1374="","",'Sundry Debtor'!F1374)</f>
        <v/>
      </c>
      <c r="F1368" s="98" t="str">
        <f>IF('Sundry Debtor'!I1374="","",IF('Sundry Debtor'!J1374="D",'Sundry Debtor'!I1374,""))</f>
        <v/>
      </c>
      <c r="G1368" s="98" t="str">
        <f>IF('Sundry Debtor'!I1374="","",IF('Sundry Debtor'!J1374="C",'Sundry Debtor'!I1374,""))</f>
        <v/>
      </c>
      <c r="H1368" s="34" t="str">
        <f t="shared" si="47"/>
        <v/>
      </c>
      <c r="I1368" s="34" t="str">
        <f t="shared" si="48"/>
        <v/>
      </c>
      <c r="J1368" s="34"/>
      <c r="K1368" s="29" t="str">
        <f>IF('Sundry Debtor'!K1374="","",CONCATENATE('Sundry Debtor'!K1374," ",'Sundry Debtor'!O1374))</f>
        <v/>
      </c>
    </row>
    <row r="1369" spans="1:11" x14ac:dyDescent="0.2">
      <c r="A1369" s="35" t="str">
        <f>IF('Sundry Debtor'!G1375="","",'Sundry Debtor'!G1375)</f>
        <v/>
      </c>
      <c r="B1369" s="35" t="str">
        <f>IF('Sundry Debtor'!C1375="","",IF('Sundry Debtor'!G1375&lt;70000,'Sundry Debtor'!C1375,""))</f>
        <v/>
      </c>
      <c r="C1369" s="34" t="str">
        <f>IF('Sundry Debtor'!C1375="","",IF('Sundry Debtor'!G1375&gt;69999,'Sundry Debtor'!C1375,""))</f>
        <v/>
      </c>
      <c r="D1369" s="34" t="str">
        <f>IF('Sundry Debtor'!D1375="","",'Sundry Debtor'!D1375)</f>
        <v/>
      </c>
      <c r="E1369" s="34" t="str">
        <f>IF('Sundry Debtor'!F1375="","",'Sundry Debtor'!F1375)</f>
        <v/>
      </c>
      <c r="F1369" s="98" t="str">
        <f>IF('Sundry Debtor'!I1375="","",IF('Sundry Debtor'!J1375="D",'Sundry Debtor'!I1375,""))</f>
        <v/>
      </c>
      <c r="G1369" s="98" t="str">
        <f>IF('Sundry Debtor'!I1375="","",IF('Sundry Debtor'!J1375="C",'Sundry Debtor'!I1375,""))</f>
        <v/>
      </c>
      <c r="H1369" s="34" t="str">
        <f t="shared" si="47"/>
        <v/>
      </c>
      <c r="I1369" s="34" t="str">
        <f t="shared" si="48"/>
        <v/>
      </c>
      <c r="J1369" s="34"/>
      <c r="K1369" s="29" t="str">
        <f>IF('Sundry Debtor'!K1375="","",CONCATENATE('Sundry Debtor'!K1375," ",'Sundry Debtor'!O1375))</f>
        <v/>
      </c>
    </row>
    <row r="1370" spans="1:11" x14ac:dyDescent="0.2">
      <c r="A1370" s="35" t="str">
        <f>IF('Sundry Debtor'!G1376="","",'Sundry Debtor'!G1376)</f>
        <v/>
      </c>
      <c r="B1370" s="35" t="str">
        <f>IF('Sundry Debtor'!C1376="","",IF('Sundry Debtor'!G1376&lt;70000,'Sundry Debtor'!C1376,""))</f>
        <v/>
      </c>
      <c r="C1370" s="34" t="str">
        <f>IF('Sundry Debtor'!C1376="","",IF('Sundry Debtor'!G1376&gt;69999,'Sundry Debtor'!C1376,""))</f>
        <v/>
      </c>
      <c r="D1370" s="34" t="str">
        <f>IF('Sundry Debtor'!D1376="","",'Sundry Debtor'!D1376)</f>
        <v/>
      </c>
      <c r="E1370" s="34" t="str">
        <f>IF('Sundry Debtor'!F1376="","",'Sundry Debtor'!F1376)</f>
        <v/>
      </c>
      <c r="F1370" s="98" t="str">
        <f>IF('Sundry Debtor'!I1376="","",IF('Sundry Debtor'!J1376="D",'Sundry Debtor'!I1376,""))</f>
        <v/>
      </c>
      <c r="G1370" s="98" t="str">
        <f>IF('Sundry Debtor'!I1376="","",IF('Sundry Debtor'!J1376="C",'Sundry Debtor'!I1376,""))</f>
        <v/>
      </c>
      <c r="H1370" s="34" t="str">
        <f t="shared" ref="H1370:H1433" si="49">IF(A1370="","",IF(OR(A1370=96030,A1370=96040),"AN",IF(A1370=80061,"VN",IF(LEFT(A1370,1)="7","AN",IF(LEFT(A1370,1)="8","AN","VN")))))</f>
        <v/>
      </c>
      <c r="I1370" s="34" t="str">
        <f t="shared" ref="I1370:I1433" si="50">IF(A1370="","",1000)</f>
        <v/>
      </c>
      <c r="J1370" s="34"/>
      <c r="K1370" s="29" t="str">
        <f>IF('Sundry Debtor'!K1376="","",CONCATENATE('Sundry Debtor'!K1376," ",'Sundry Debtor'!O1376))</f>
        <v/>
      </c>
    </row>
    <row r="1371" spans="1:11" x14ac:dyDescent="0.2">
      <c r="A1371" s="35" t="str">
        <f>IF('Sundry Debtor'!G1377="","",'Sundry Debtor'!G1377)</f>
        <v/>
      </c>
      <c r="B1371" s="35" t="str">
        <f>IF('Sundry Debtor'!C1377="","",IF('Sundry Debtor'!G1377&lt;70000,'Sundry Debtor'!C1377,""))</f>
        <v/>
      </c>
      <c r="C1371" s="34" t="str">
        <f>IF('Sundry Debtor'!C1377="","",IF('Sundry Debtor'!G1377&gt;69999,'Sundry Debtor'!C1377,""))</f>
        <v/>
      </c>
      <c r="D1371" s="34" t="str">
        <f>IF('Sundry Debtor'!D1377="","",'Sundry Debtor'!D1377)</f>
        <v/>
      </c>
      <c r="E1371" s="34" t="str">
        <f>IF('Sundry Debtor'!F1377="","",'Sundry Debtor'!F1377)</f>
        <v/>
      </c>
      <c r="F1371" s="98" t="str">
        <f>IF('Sundry Debtor'!I1377="","",IF('Sundry Debtor'!J1377="D",'Sundry Debtor'!I1377,""))</f>
        <v/>
      </c>
      <c r="G1371" s="98" t="str">
        <f>IF('Sundry Debtor'!I1377="","",IF('Sundry Debtor'!J1377="C",'Sundry Debtor'!I1377,""))</f>
        <v/>
      </c>
      <c r="H1371" s="34" t="str">
        <f t="shared" si="49"/>
        <v/>
      </c>
      <c r="I1371" s="34" t="str">
        <f t="shared" si="50"/>
        <v/>
      </c>
      <c r="J1371" s="34"/>
      <c r="K1371" s="29" t="str">
        <f>IF('Sundry Debtor'!K1377="","",CONCATENATE('Sundry Debtor'!K1377," ",'Sundry Debtor'!O1377))</f>
        <v/>
      </c>
    </row>
    <row r="1372" spans="1:11" x14ac:dyDescent="0.2">
      <c r="A1372" s="35" t="str">
        <f>IF('Sundry Debtor'!G1378="","",'Sundry Debtor'!G1378)</f>
        <v/>
      </c>
      <c r="B1372" s="35" t="str">
        <f>IF('Sundry Debtor'!C1378="","",IF('Sundry Debtor'!G1378&lt;70000,'Sundry Debtor'!C1378,""))</f>
        <v/>
      </c>
      <c r="C1372" s="34" t="str">
        <f>IF('Sundry Debtor'!C1378="","",IF('Sundry Debtor'!G1378&gt;69999,'Sundry Debtor'!C1378,""))</f>
        <v/>
      </c>
      <c r="D1372" s="34" t="str">
        <f>IF('Sundry Debtor'!D1378="","",'Sundry Debtor'!D1378)</f>
        <v/>
      </c>
      <c r="E1372" s="34" t="str">
        <f>IF('Sundry Debtor'!F1378="","",'Sundry Debtor'!F1378)</f>
        <v/>
      </c>
      <c r="F1372" s="98" t="str">
        <f>IF('Sundry Debtor'!I1378="","",IF('Sundry Debtor'!J1378="D",'Sundry Debtor'!I1378,""))</f>
        <v/>
      </c>
      <c r="G1372" s="98" t="str">
        <f>IF('Sundry Debtor'!I1378="","",IF('Sundry Debtor'!J1378="C",'Sundry Debtor'!I1378,""))</f>
        <v/>
      </c>
      <c r="H1372" s="34" t="str">
        <f t="shared" si="49"/>
        <v/>
      </c>
      <c r="I1372" s="34" t="str">
        <f t="shared" si="50"/>
        <v/>
      </c>
      <c r="J1372" s="34"/>
      <c r="K1372" s="29" t="str">
        <f>IF('Sundry Debtor'!K1378="","",CONCATENATE('Sundry Debtor'!K1378," ",'Sundry Debtor'!O1378))</f>
        <v/>
      </c>
    </row>
    <row r="1373" spans="1:11" x14ac:dyDescent="0.2">
      <c r="A1373" s="35" t="str">
        <f>IF('Sundry Debtor'!G1379="","",'Sundry Debtor'!G1379)</f>
        <v/>
      </c>
      <c r="B1373" s="35" t="str">
        <f>IF('Sundry Debtor'!C1379="","",IF('Sundry Debtor'!G1379&lt;70000,'Sundry Debtor'!C1379,""))</f>
        <v/>
      </c>
      <c r="C1373" s="34" t="str">
        <f>IF('Sundry Debtor'!C1379="","",IF('Sundry Debtor'!G1379&gt;69999,'Sundry Debtor'!C1379,""))</f>
        <v/>
      </c>
      <c r="D1373" s="34" t="str">
        <f>IF('Sundry Debtor'!D1379="","",'Sundry Debtor'!D1379)</f>
        <v/>
      </c>
      <c r="E1373" s="34" t="str">
        <f>IF('Sundry Debtor'!F1379="","",'Sundry Debtor'!F1379)</f>
        <v/>
      </c>
      <c r="F1373" s="98" t="str">
        <f>IF('Sundry Debtor'!I1379="","",IF('Sundry Debtor'!J1379="D",'Sundry Debtor'!I1379,""))</f>
        <v/>
      </c>
      <c r="G1373" s="98" t="str">
        <f>IF('Sundry Debtor'!I1379="","",IF('Sundry Debtor'!J1379="C",'Sundry Debtor'!I1379,""))</f>
        <v/>
      </c>
      <c r="H1373" s="34" t="str">
        <f t="shared" si="49"/>
        <v/>
      </c>
      <c r="I1373" s="34" t="str">
        <f t="shared" si="50"/>
        <v/>
      </c>
      <c r="J1373" s="34"/>
      <c r="K1373" s="29" t="str">
        <f>IF('Sundry Debtor'!K1379="","",CONCATENATE('Sundry Debtor'!K1379," ",'Sundry Debtor'!O1379))</f>
        <v/>
      </c>
    </row>
    <row r="1374" spans="1:11" x14ac:dyDescent="0.2">
      <c r="A1374" s="35" t="str">
        <f>IF('Sundry Debtor'!G1380="","",'Sundry Debtor'!G1380)</f>
        <v/>
      </c>
      <c r="B1374" s="35" t="str">
        <f>IF('Sundry Debtor'!C1380="","",IF('Sundry Debtor'!G1380&lt;70000,'Sundry Debtor'!C1380,""))</f>
        <v/>
      </c>
      <c r="C1374" s="34" t="str">
        <f>IF('Sundry Debtor'!C1380="","",IF('Sundry Debtor'!G1380&gt;69999,'Sundry Debtor'!C1380,""))</f>
        <v/>
      </c>
      <c r="D1374" s="34" t="str">
        <f>IF('Sundry Debtor'!D1380="","",'Sundry Debtor'!D1380)</f>
        <v/>
      </c>
      <c r="E1374" s="34" t="str">
        <f>IF('Sundry Debtor'!F1380="","",'Sundry Debtor'!F1380)</f>
        <v/>
      </c>
      <c r="F1374" s="98" t="str">
        <f>IF('Sundry Debtor'!I1380="","",IF('Sundry Debtor'!J1380="D",'Sundry Debtor'!I1380,""))</f>
        <v/>
      </c>
      <c r="G1374" s="98" t="str">
        <f>IF('Sundry Debtor'!I1380="","",IF('Sundry Debtor'!J1380="C",'Sundry Debtor'!I1380,""))</f>
        <v/>
      </c>
      <c r="H1374" s="34" t="str">
        <f t="shared" si="49"/>
        <v/>
      </c>
      <c r="I1374" s="34" t="str">
        <f t="shared" si="50"/>
        <v/>
      </c>
      <c r="J1374" s="34"/>
      <c r="K1374" s="29" t="str">
        <f>IF('Sundry Debtor'!K1380="","",CONCATENATE('Sundry Debtor'!K1380," ",'Sundry Debtor'!O1380))</f>
        <v/>
      </c>
    </row>
    <row r="1375" spans="1:11" x14ac:dyDescent="0.2">
      <c r="A1375" s="35" t="str">
        <f>IF('Sundry Debtor'!G1381="","",'Sundry Debtor'!G1381)</f>
        <v/>
      </c>
      <c r="B1375" s="35" t="str">
        <f>IF('Sundry Debtor'!C1381="","",IF('Sundry Debtor'!G1381&lt;70000,'Sundry Debtor'!C1381,""))</f>
        <v/>
      </c>
      <c r="C1375" s="34" t="str">
        <f>IF('Sundry Debtor'!C1381="","",IF('Sundry Debtor'!G1381&gt;69999,'Sundry Debtor'!C1381,""))</f>
        <v/>
      </c>
      <c r="D1375" s="34" t="str">
        <f>IF('Sundry Debtor'!D1381="","",'Sundry Debtor'!D1381)</f>
        <v/>
      </c>
      <c r="E1375" s="34" t="str">
        <f>IF('Sundry Debtor'!F1381="","",'Sundry Debtor'!F1381)</f>
        <v/>
      </c>
      <c r="F1375" s="98" t="str">
        <f>IF('Sundry Debtor'!I1381="","",IF('Sundry Debtor'!J1381="D",'Sundry Debtor'!I1381,""))</f>
        <v/>
      </c>
      <c r="G1375" s="98" t="str">
        <f>IF('Sundry Debtor'!I1381="","",IF('Sundry Debtor'!J1381="C",'Sundry Debtor'!I1381,""))</f>
        <v/>
      </c>
      <c r="H1375" s="34" t="str">
        <f t="shared" si="49"/>
        <v/>
      </c>
      <c r="I1375" s="34" t="str">
        <f t="shared" si="50"/>
        <v/>
      </c>
      <c r="J1375" s="34"/>
      <c r="K1375" s="29" t="str">
        <f>IF('Sundry Debtor'!K1381="","",CONCATENATE('Sundry Debtor'!K1381," ",'Sundry Debtor'!O1381))</f>
        <v/>
      </c>
    </row>
    <row r="1376" spans="1:11" x14ac:dyDescent="0.2">
      <c r="A1376" s="35" t="str">
        <f>IF('Sundry Debtor'!G1382="","",'Sundry Debtor'!G1382)</f>
        <v/>
      </c>
      <c r="B1376" s="35" t="str">
        <f>IF('Sundry Debtor'!C1382="","",IF('Sundry Debtor'!G1382&lt;70000,'Sundry Debtor'!C1382,""))</f>
        <v/>
      </c>
      <c r="C1376" s="34" t="str">
        <f>IF('Sundry Debtor'!C1382="","",IF('Sundry Debtor'!G1382&gt;69999,'Sundry Debtor'!C1382,""))</f>
        <v/>
      </c>
      <c r="D1376" s="34" t="str">
        <f>IF('Sundry Debtor'!D1382="","",'Sundry Debtor'!D1382)</f>
        <v/>
      </c>
      <c r="E1376" s="34" t="str">
        <f>IF('Sundry Debtor'!F1382="","",'Sundry Debtor'!F1382)</f>
        <v/>
      </c>
      <c r="F1376" s="98" t="str">
        <f>IF('Sundry Debtor'!I1382="","",IF('Sundry Debtor'!J1382="D",'Sundry Debtor'!I1382,""))</f>
        <v/>
      </c>
      <c r="G1376" s="98" t="str">
        <f>IF('Sundry Debtor'!I1382="","",IF('Sundry Debtor'!J1382="C",'Sundry Debtor'!I1382,""))</f>
        <v/>
      </c>
      <c r="H1376" s="34" t="str">
        <f t="shared" si="49"/>
        <v/>
      </c>
      <c r="I1376" s="34" t="str">
        <f t="shared" si="50"/>
        <v/>
      </c>
      <c r="J1376" s="34"/>
      <c r="K1376" s="29" t="str">
        <f>IF('Sundry Debtor'!K1382="","",CONCATENATE('Sundry Debtor'!K1382," ",'Sundry Debtor'!O1382))</f>
        <v/>
      </c>
    </row>
    <row r="1377" spans="1:11" x14ac:dyDescent="0.2">
      <c r="A1377" s="35" t="str">
        <f>IF('Sundry Debtor'!G1383="","",'Sundry Debtor'!G1383)</f>
        <v/>
      </c>
      <c r="B1377" s="35" t="str">
        <f>IF('Sundry Debtor'!C1383="","",IF('Sundry Debtor'!G1383&lt;70000,'Sundry Debtor'!C1383,""))</f>
        <v/>
      </c>
      <c r="C1377" s="34" t="str">
        <f>IF('Sundry Debtor'!C1383="","",IF('Sundry Debtor'!G1383&gt;69999,'Sundry Debtor'!C1383,""))</f>
        <v/>
      </c>
      <c r="D1377" s="34" t="str">
        <f>IF('Sundry Debtor'!D1383="","",'Sundry Debtor'!D1383)</f>
        <v/>
      </c>
      <c r="E1377" s="34" t="str">
        <f>IF('Sundry Debtor'!F1383="","",'Sundry Debtor'!F1383)</f>
        <v/>
      </c>
      <c r="F1377" s="98" t="str">
        <f>IF('Sundry Debtor'!I1383="","",IF('Sundry Debtor'!J1383="D",'Sundry Debtor'!I1383,""))</f>
        <v/>
      </c>
      <c r="G1377" s="98" t="str">
        <f>IF('Sundry Debtor'!I1383="","",IF('Sundry Debtor'!J1383="C",'Sundry Debtor'!I1383,""))</f>
        <v/>
      </c>
      <c r="H1377" s="34" t="str">
        <f t="shared" si="49"/>
        <v/>
      </c>
      <c r="I1377" s="34" t="str">
        <f t="shared" si="50"/>
        <v/>
      </c>
      <c r="J1377" s="34"/>
      <c r="K1377" s="29" t="str">
        <f>IF('Sundry Debtor'!K1383="","",CONCATENATE('Sundry Debtor'!K1383," ",'Sundry Debtor'!O1383))</f>
        <v/>
      </c>
    </row>
    <row r="1378" spans="1:11" x14ac:dyDescent="0.2">
      <c r="A1378" s="35" t="str">
        <f>IF('Sundry Debtor'!G1384="","",'Sundry Debtor'!G1384)</f>
        <v/>
      </c>
      <c r="B1378" s="35" t="str">
        <f>IF('Sundry Debtor'!C1384="","",IF('Sundry Debtor'!G1384&lt;70000,'Sundry Debtor'!C1384,""))</f>
        <v/>
      </c>
      <c r="C1378" s="34" t="str">
        <f>IF('Sundry Debtor'!C1384="","",IF('Sundry Debtor'!G1384&gt;69999,'Sundry Debtor'!C1384,""))</f>
        <v/>
      </c>
      <c r="D1378" s="34" t="str">
        <f>IF('Sundry Debtor'!D1384="","",'Sundry Debtor'!D1384)</f>
        <v/>
      </c>
      <c r="E1378" s="34" t="str">
        <f>IF('Sundry Debtor'!F1384="","",'Sundry Debtor'!F1384)</f>
        <v/>
      </c>
      <c r="F1378" s="98" t="str">
        <f>IF('Sundry Debtor'!I1384="","",IF('Sundry Debtor'!J1384="D",'Sundry Debtor'!I1384,""))</f>
        <v/>
      </c>
      <c r="G1378" s="98" t="str">
        <f>IF('Sundry Debtor'!I1384="","",IF('Sundry Debtor'!J1384="C",'Sundry Debtor'!I1384,""))</f>
        <v/>
      </c>
      <c r="H1378" s="34" t="str">
        <f t="shared" si="49"/>
        <v/>
      </c>
      <c r="I1378" s="34" t="str">
        <f t="shared" si="50"/>
        <v/>
      </c>
      <c r="J1378" s="34"/>
      <c r="K1378" s="29" t="str">
        <f>IF('Sundry Debtor'!K1384="","",CONCATENATE('Sundry Debtor'!K1384," ",'Sundry Debtor'!O1384))</f>
        <v/>
      </c>
    </row>
    <row r="1379" spans="1:11" x14ac:dyDescent="0.2">
      <c r="A1379" s="35" t="str">
        <f>IF('Sundry Debtor'!G1385="","",'Sundry Debtor'!G1385)</f>
        <v/>
      </c>
      <c r="B1379" s="35" t="str">
        <f>IF('Sundry Debtor'!C1385="","",IF('Sundry Debtor'!G1385&lt;70000,'Sundry Debtor'!C1385,""))</f>
        <v/>
      </c>
      <c r="C1379" s="34" t="str">
        <f>IF('Sundry Debtor'!C1385="","",IF('Sundry Debtor'!G1385&gt;69999,'Sundry Debtor'!C1385,""))</f>
        <v/>
      </c>
      <c r="D1379" s="34" t="str">
        <f>IF('Sundry Debtor'!D1385="","",'Sundry Debtor'!D1385)</f>
        <v/>
      </c>
      <c r="E1379" s="34" t="str">
        <f>IF('Sundry Debtor'!F1385="","",'Sundry Debtor'!F1385)</f>
        <v/>
      </c>
      <c r="F1379" s="98" t="str">
        <f>IF('Sundry Debtor'!I1385="","",IF('Sundry Debtor'!J1385="D",'Sundry Debtor'!I1385,""))</f>
        <v/>
      </c>
      <c r="G1379" s="98" t="str">
        <f>IF('Sundry Debtor'!I1385="","",IF('Sundry Debtor'!J1385="C",'Sundry Debtor'!I1385,""))</f>
        <v/>
      </c>
      <c r="H1379" s="34" t="str">
        <f t="shared" si="49"/>
        <v/>
      </c>
      <c r="I1379" s="34" t="str">
        <f t="shared" si="50"/>
        <v/>
      </c>
      <c r="J1379" s="34"/>
      <c r="K1379" s="29" t="str">
        <f>IF('Sundry Debtor'!K1385="","",CONCATENATE('Sundry Debtor'!K1385," ",'Sundry Debtor'!O1385))</f>
        <v/>
      </c>
    </row>
    <row r="1380" spans="1:11" x14ac:dyDescent="0.2">
      <c r="A1380" s="35" t="str">
        <f>IF('Sundry Debtor'!G1386="","",'Sundry Debtor'!G1386)</f>
        <v/>
      </c>
      <c r="B1380" s="35" t="str">
        <f>IF('Sundry Debtor'!C1386="","",IF('Sundry Debtor'!G1386&lt;70000,'Sundry Debtor'!C1386,""))</f>
        <v/>
      </c>
      <c r="C1380" s="34" t="str">
        <f>IF('Sundry Debtor'!C1386="","",IF('Sundry Debtor'!G1386&gt;69999,'Sundry Debtor'!C1386,""))</f>
        <v/>
      </c>
      <c r="D1380" s="34" t="str">
        <f>IF('Sundry Debtor'!D1386="","",'Sundry Debtor'!D1386)</f>
        <v/>
      </c>
      <c r="E1380" s="34" t="str">
        <f>IF('Sundry Debtor'!F1386="","",'Sundry Debtor'!F1386)</f>
        <v/>
      </c>
      <c r="F1380" s="98" t="str">
        <f>IF('Sundry Debtor'!I1386="","",IF('Sundry Debtor'!J1386="D",'Sundry Debtor'!I1386,""))</f>
        <v/>
      </c>
      <c r="G1380" s="98" t="str">
        <f>IF('Sundry Debtor'!I1386="","",IF('Sundry Debtor'!J1386="C",'Sundry Debtor'!I1386,""))</f>
        <v/>
      </c>
      <c r="H1380" s="34" t="str">
        <f t="shared" si="49"/>
        <v/>
      </c>
      <c r="I1380" s="34" t="str">
        <f t="shared" si="50"/>
        <v/>
      </c>
      <c r="J1380" s="34"/>
      <c r="K1380" s="29" t="str">
        <f>IF('Sundry Debtor'!K1386="","",CONCATENATE('Sundry Debtor'!K1386," ",'Sundry Debtor'!O1386))</f>
        <v/>
      </c>
    </row>
    <row r="1381" spans="1:11" x14ac:dyDescent="0.2">
      <c r="A1381" s="35" t="str">
        <f>IF('Sundry Debtor'!G1387="","",'Sundry Debtor'!G1387)</f>
        <v/>
      </c>
      <c r="B1381" s="35" t="str">
        <f>IF('Sundry Debtor'!C1387="","",IF('Sundry Debtor'!G1387&lt;70000,'Sundry Debtor'!C1387,""))</f>
        <v/>
      </c>
      <c r="C1381" s="34" t="str">
        <f>IF('Sundry Debtor'!C1387="","",IF('Sundry Debtor'!G1387&gt;69999,'Sundry Debtor'!C1387,""))</f>
        <v/>
      </c>
      <c r="D1381" s="34" t="str">
        <f>IF('Sundry Debtor'!D1387="","",'Sundry Debtor'!D1387)</f>
        <v/>
      </c>
      <c r="E1381" s="34" t="str">
        <f>IF('Sundry Debtor'!F1387="","",'Sundry Debtor'!F1387)</f>
        <v/>
      </c>
      <c r="F1381" s="98" t="str">
        <f>IF('Sundry Debtor'!I1387="","",IF('Sundry Debtor'!J1387="D",'Sundry Debtor'!I1387,""))</f>
        <v/>
      </c>
      <c r="G1381" s="98" t="str">
        <f>IF('Sundry Debtor'!I1387="","",IF('Sundry Debtor'!J1387="C",'Sundry Debtor'!I1387,""))</f>
        <v/>
      </c>
      <c r="H1381" s="34" t="str">
        <f t="shared" si="49"/>
        <v/>
      </c>
      <c r="I1381" s="34" t="str">
        <f t="shared" si="50"/>
        <v/>
      </c>
      <c r="J1381" s="34"/>
      <c r="K1381" s="29" t="str">
        <f>IF('Sundry Debtor'!K1387="","",CONCATENATE('Sundry Debtor'!K1387," ",'Sundry Debtor'!O1387))</f>
        <v/>
      </c>
    </row>
    <row r="1382" spans="1:11" x14ac:dyDescent="0.2">
      <c r="A1382" s="35" t="str">
        <f>IF('Sundry Debtor'!G1388="","",'Sundry Debtor'!G1388)</f>
        <v/>
      </c>
      <c r="B1382" s="35" t="str">
        <f>IF('Sundry Debtor'!C1388="","",IF('Sundry Debtor'!G1388&lt;70000,'Sundry Debtor'!C1388,""))</f>
        <v/>
      </c>
      <c r="C1382" s="34" t="str">
        <f>IF('Sundry Debtor'!C1388="","",IF('Sundry Debtor'!G1388&gt;69999,'Sundry Debtor'!C1388,""))</f>
        <v/>
      </c>
      <c r="D1382" s="34" t="str">
        <f>IF('Sundry Debtor'!D1388="","",'Sundry Debtor'!D1388)</f>
        <v/>
      </c>
      <c r="E1382" s="34" t="str">
        <f>IF('Sundry Debtor'!F1388="","",'Sundry Debtor'!F1388)</f>
        <v/>
      </c>
      <c r="F1382" s="98" t="str">
        <f>IF('Sundry Debtor'!I1388="","",IF('Sundry Debtor'!J1388="D",'Sundry Debtor'!I1388,""))</f>
        <v/>
      </c>
      <c r="G1382" s="98" t="str">
        <f>IF('Sundry Debtor'!I1388="","",IF('Sundry Debtor'!J1388="C",'Sundry Debtor'!I1388,""))</f>
        <v/>
      </c>
      <c r="H1382" s="34" t="str">
        <f t="shared" si="49"/>
        <v/>
      </c>
      <c r="I1382" s="34" t="str">
        <f t="shared" si="50"/>
        <v/>
      </c>
      <c r="J1382" s="34"/>
      <c r="K1382" s="29" t="str">
        <f>IF('Sundry Debtor'!K1388="","",CONCATENATE('Sundry Debtor'!K1388," ",'Sundry Debtor'!O1388))</f>
        <v/>
      </c>
    </row>
    <row r="1383" spans="1:11" x14ac:dyDescent="0.2">
      <c r="A1383" s="35" t="str">
        <f>IF('Sundry Debtor'!G1389="","",'Sundry Debtor'!G1389)</f>
        <v/>
      </c>
      <c r="B1383" s="35" t="str">
        <f>IF('Sundry Debtor'!C1389="","",IF('Sundry Debtor'!G1389&lt;70000,'Sundry Debtor'!C1389,""))</f>
        <v/>
      </c>
      <c r="C1383" s="34" t="str">
        <f>IF('Sundry Debtor'!C1389="","",IF('Sundry Debtor'!G1389&gt;69999,'Sundry Debtor'!C1389,""))</f>
        <v/>
      </c>
      <c r="D1383" s="34" t="str">
        <f>IF('Sundry Debtor'!D1389="","",'Sundry Debtor'!D1389)</f>
        <v/>
      </c>
      <c r="E1383" s="34" t="str">
        <f>IF('Sundry Debtor'!F1389="","",'Sundry Debtor'!F1389)</f>
        <v/>
      </c>
      <c r="F1383" s="98" t="str">
        <f>IF('Sundry Debtor'!I1389="","",IF('Sundry Debtor'!J1389="D",'Sundry Debtor'!I1389,""))</f>
        <v/>
      </c>
      <c r="G1383" s="98" t="str">
        <f>IF('Sundry Debtor'!I1389="","",IF('Sundry Debtor'!J1389="C",'Sundry Debtor'!I1389,""))</f>
        <v/>
      </c>
      <c r="H1383" s="34" t="str">
        <f t="shared" si="49"/>
        <v/>
      </c>
      <c r="I1383" s="34" t="str">
        <f t="shared" si="50"/>
        <v/>
      </c>
      <c r="J1383" s="34"/>
      <c r="K1383" s="29" t="str">
        <f>IF('Sundry Debtor'!K1389="","",CONCATENATE('Sundry Debtor'!K1389," ",'Sundry Debtor'!O1389))</f>
        <v/>
      </c>
    </row>
    <row r="1384" spans="1:11" x14ac:dyDescent="0.2">
      <c r="A1384" s="35" t="str">
        <f>IF('Sundry Debtor'!G1390="","",'Sundry Debtor'!G1390)</f>
        <v/>
      </c>
      <c r="B1384" s="35" t="str">
        <f>IF('Sundry Debtor'!C1390="","",IF('Sundry Debtor'!G1390&lt;70000,'Sundry Debtor'!C1390,""))</f>
        <v/>
      </c>
      <c r="C1384" s="34" t="str">
        <f>IF('Sundry Debtor'!C1390="","",IF('Sundry Debtor'!G1390&gt;69999,'Sundry Debtor'!C1390,""))</f>
        <v/>
      </c>
      <c r="D1384" s="34" t="str">
        <f>IF('Sundry Debtor'!D1390="","",'Sundry Debtor'!D1390)</f>
        <v/>
      </c>
      <c r="E1384" s="34" t="str">
        <f>IF('Sundry Debtor'!F1390="","",'Sundry Debtor'!F1390)</f>
        <v/>
      </c>
      <c r="F1384" s="98" t="str">
        <f>IF('Sundry Debtor'!I1390="","",IF('Sundry Debtor'!J1390="D",'Sundry Debtor'!I1390,""))</f>
        <v/>
      </c>
      <c r="G1384" s="98" t="str">
        <f>IF('Sundry Debtor'!I1390="","",IF('Sundry Debtor'!J1390="C",'Sundry Debtor'!I1390,""))</f>
        <v/>
      </c>
      <c r="H1384" s="34" t="str">
        <f t="shared" si="49"/>
        <v/>
      </c>
      <c r="I1384" s="34" t="str">
        <f t="shared" si="50"/>
        <v/>
      </c>
      <c r="J1384" s="34"/>
      <c r="K1384" s="29" t="str">
        <f>IF('Sundry Debtor'!K1390="","",CONCATENATE('Sundry Debtor'!K1390," ",'Sundry Debtor'!O1390))</f>
        <v/>
      </c>
    </row>
    <row r="1385" spans="1:11" x14ac:dyDescent="0.2">
      <c r="A1385" s="35" t="str">
        <f>IF('Sundry Debtor'!G1391="","",'Sundry Debtor'!G1391)</f>
        <v/>
      </c>
      <c r="B1385" s="35" t="str">
        <f>IF('Sundry Debtor'!C1391="","",IF('Sundry Debtor'!G1391&lt;70000,'Sundry Debtor'!C1391,""))</f>
        <v/>
      </c>
      <c r="C1385" s="34" t="str">
        <f>IF('Sundry Debtor'!C1391="","",IF('Sundry Debtor'!G1391&gt;69999,'Sundry Debtor'!C1391,""))</f>
        <v/>
      </c>
      <c r="D1385" s="34" t="str">
        <f>IF('Sundry Debtor'!D1391="","",'Sundry Debtor'!D1391)</f>
        <v/>
      </c>
      <c r="E1385" s="34" t="str">
        <f>IF('Sundry Debtor'!F1391="","",'Sundry Debtor'!F1391)</f>
        <v/>
      </c>
      <c r="F1385" s="98" t="str">
        <f>IF('Sundry Debtor'!I1391="","",IF('Sundry Debtor'!J1391="D",'Sundry Debtor'!I1391,""))</f>
        <v/>
      </c>
      <c r="G1385" s="98" t="str">
        <f>IF('Sundry Debtor'!I1391="","",IF('Sundry Debtor'!J1391="C",'Sundry Debtor'!I1391,""))</f>
        <v/>
      </c>
      <c r="H1385" s="34" t="str">
        <f t="shared" si="49"/>
        <v/>
      </c>
      <c r="I1385" s="34" t="str">
        <f t="shared" si="50"/>
        <v/>
      </c>
      <c r="J1385" s="34"/>
      <c r="K1385" s="29" t="str">
        <f>IF('Sundry Debtor'!K1391="","",CONCATENATE('Sundry Debtor'!K1391," ",'Sundry Debtor'!O1391))</f>
        <v/>
      </c>
    </row>
    <row r="1386" spans="1:11" x14ac:dyDescent="0.2">
      <c r="A1386" s="35" t="str">
        <f>IF('Sundry Debtor'!G1392="","",'Sundry Debtor'!G1392)</f>
        <v/>
      </c>
      <c r="B1386" s="35" t="str">
        <f>IF('Sundry Debtor'!C1392="","",IF('Sundry Debtor'!G1392&lt;70000,'Sundry Debtor'!C1392,""))</f>
        <v/>
      </c>
      <c r="C1386" s="34" t="str">
        <f>IF('Sundry Debtor'!C1392="","",IF('Sundry Debtor'!G1392&gt;69999,'Sundry Debtor'!C1392,""))</f>
        <v/>
      </c>
      <c r="D1386" s="34" t="str">
        <f>IF('Sundry Debtor'!D1392="","",'Sundry Debtor'!D1392)</f>
        <v/>
      </c>
      <c r="E1386" s="34" t="str">
        <f>IF('Sundry Debtor'!F1392="","",'Sundry Debtor'!F1392)</f>
        <v/>
      </c>
      <c r="F1386" s="98" t="str">
        <f>IF('Sundry Debtor'!I1392="","",IF('Sundry Debtor'!J1392="D",'Sundry Debtor'!I1392,""))</f>
        <v/>
      </c>
      <c r="G1386" s="98" t="str">
        <f>IF('Sundry Debtor'!I1392="","",IF('Sundry Debtor'!J1392="C",'Sundry Debtor'!I1392,""))</f>
        <v/>
      </c>
      <c r="H1386" s="34" t="str">
        <f t="shared" si="49"/>
        <v/>
      </c>
      <c r="I1386" s="34" t="str">
        <f t="shared" si="50"/>
        <v/>
      </c>
      <c r="J1386" s="34"/>
      <c r="K1386" s="29" t="str">
        <f>IF('Sundry Debtor'!K1392="","",CONCATENATE('Sundry Debtor'!K1392," ",'Sundry Debtor'!O1392))</f>
        <v/>
      </c>
    </row>
    <row r="1387" spans="1:11" x14ac:dyDescent="0.2">
      <c r="A1387" s="35" t="str">
        <f>IF('Sundry Debtor'!G1393="","",'Sundry Debtor'!G1393)</f>
        <v/>
      </c>
      <c r="B1387" s="35" t="str">
        <f>IF('Sundry Debtor'!C1393="","",IF('Sundry Debtor'!G1393&lt;70000,'Sundry Debtor'!C1393,""))</f>
        <v/>
      </c>
      <c r="C1387" s="34" t="str">
        <f>IF('Sundry Debtor'!C1393="","",IF('Sundry Debtor'!G1393&gt;69999,'Sundry Debtor'!C1393,""))</f>
        <v/>
      </c>
      <c r="D1387" s="34" t="str">
        <f>IF('Sundry Debtor'!D1393="","",'Sundry Debtor'!D1393)</f>
        <v/>
      </c>
      <c r="E1387" s="34" t="str">
        <f>IF('Sundry Debtor'!F1393="","",'Sundry Debtor'!F1393)</f>
        <v/>
      </c>
      <c r="F1387" s="98" t="str">
        <f>IF('Sundry Debtor'!I1393="","",IF('Sundry Debtor'!J1393="D",'Sundry Debtor'!I1393,""))</f>
        <v/>
      </c>
      <c r="G1387" s="98" t="str">
        <f>IF('Sundry Debtor'!I1393="","",IF('Sundry Debtor'!J1393="C",'Sundry Debtor'!I1393,""))</f>
        <v/>
      </c>
      <c r="H1387" s="34" t="str">
        <f t="shared" si="49"/>
        <v/>
      </c>
      <c r="I1387" s="34" t="str">
        <f t="shared" si="50"/>
        <v/>
      </c>
      <c r="J1387" s="34"/>
      <c r="K1387" s="29" t="str">
        <f>IF('Sundry Debtor'!K1393="","",CONCATENATE('Sundry Debtor'!K1393," ",'Sundry Debtor'!O1393))</f>
        <v/>
      </c>
    </row>
    <row r="1388" spans="1:11" x14ac:dyDescent="0.2">
      <c r="A1388" s="35" t="str">
        <f>IF('Sundry Debtor'!G1394="","",'Sundry Debtor'!G1394)</f>
        <v/>
      </c>
      <c r="B1388" s="35" t="str">
        <f>IF('Sundry Debtor'!C1394="","",IF('Sundry Debtor'!G1394&lt;70000,'Sundry Debtor'!C1394,""))</f>
        <v/>
      </c>
      <c r="C1388" s="34" t="str">
        <f>IF('Sundry Debtor'!C1394="","",IF('Sundry Debtor'!G1394&gt;69999,'Sundry Debtor'!C1394,""))</f>
        <v/>
      </c>
      <c r="D1388" s="34" t="str">
        <f>IF('Sundry Debtor'!D1394="","",'Sundry Debtor'!D1394)</f>
        <v/>
      </c>
      <c r="E1388" s="34" t="str">
        <f>IF('Sundry Debtor'!F1394="","",'Sundry Debtor'!F1394)</f>
        <v/>
      </c>
      <c r="F1388" s="98" t="str">
        <f>IF('Sundry Debtor'!I1394="","",IF('Sundry Debtor'!J1394="D",'Sundry Debtor'!I1394,""))</f>
        <v/>
      </c>
      <c r="G1388" s="98" t="str">
        <f>IF('Sundry Debtor'!I1394="","",IF('Sundry Debtor'!J1394="C",'Sundry Debtor'!I1394,""))</f>
        <v/>
      </c>
      <c r="H1388" s="34" t="str">
        <f t="shared" si="49"/>
        <v/>
      </c>
      <c r="I1388" s="34" t="str">
        <f t="shared" si="50"/>
        <v/>
      </c>
      <c r="J1388" s="34"/>
      <c r="K1388" s="29" t="str">
        <f>IF('Sundry Debtor'!K1394="","",CONCATENATE('Sundry Debtor'!K1394," ",'Sundry Debtor'!O1394))</f>
        <v/>
      </c>
    </row>
    <row r="1389" spans="1:11" x14ac:dyDescent="0.2">
      <c r="A1389" s="35" t="str">
        <f>IF('Sundry Debtor'!G1395="","",'Sundry Debtor'!G1395)</f>
        <v/>
      </c>
      <c r="B1389" s="35" t="str">
        <f>IF('Sundry Debtor'!C1395="","",IF('Sundry Debtor'!G1395&lt;70000,'Sundry Debtor'!C1395,""))</f>
        <v/>
      </c>
      <c r="C1389" s="34" t="str">
        <f>IF('Sundry Debtor'!C1395="","",IF('Sundry Debtor'!G1395&gt;69999,'Sundry Debtor'!C1395,""))</f>
        <v/>
      </c>
      <c r="D1389" s="34" t="str">
        <f>IF('Sundry Debtor'!D1395="","",'Sundry Debtor'!D1395)</f>
        <v/>
      </c>
      <c r="E1389" s="34" t="str">
        <f>IF('Sundry Debtor'!F1395="","",'Sundry Debtor'!F1395)</f>
        <v/>
      </c>
      <c r="F1389" s="98" t="str">
        <f>IF('Sundry Debtor'!I1395="","",IF('Sundry Debtor'!J1395="D",'Sundry Debtor'!I1395,""))</f>
        <v/>
      </c>
      <c r="G1389" s="98" t="str">
        <f>IF('Sundry Debtor'!I1395="","",IF('Sundry Debtor'!J1395="C",'Sundry Debtor'!I1395,""))</f>
        <v/>
      </c>
      <c r="H1389" s="34" t="str">
        <f t="shared" si="49"/>
        <v/>
      </c>
      <c r="I1389" s="34" t="str">
        <f t="shared" si="50"/>
        <v/>
      </c>
      <c r="J1389" s="34"/>
      <c r="K1389" s="29" t="str">
        <f>IF('Sundry Debtor'!K1395="","",CONCATENATE('Sundry Debtor'!K1395," ",'Sundry Debtor'!O1395))</f>
        <v/>
      </c>
    </row>
    <row r="1390" spans="1:11" x14ac:dyDescent="0.2">
      <c r="A1390" s="35" t="str">
        <f>IF('Sundry Debtor'!G1396="","",'Sundry Debtor'!G1396)</f>
        <v/>
      </c>
      <c r="B1390" s="35" t="str">
        <f>IF('Sundry Debtor'!C1396="","",IF('Sundry Debtor'!G1396&lt;70000,'Sundry Debtor'!C1396,""))</f>
        <v/>
      </c>
      <c r="C1390" s="34" t="str">
        <f>IF('Sundry Debtor'!C1396="","",IF('Sundry Debtor'!G1396&gt;69999,'Sundry Debtor'!C1396,""))</f>
        <v/>
      </c>
      <c r="D1390" s="34" t="str">
        <f>IF('Sundry Debtor'!D1396="","",'Sundry Debtor'!D1396)</f>
        <v/>
      </c>
      <c r="E1390" s="34" t="str">
        <f>IF('Sundry Debtor'!F1396="","",'Sundry Debtor'!F1396)</f>
        <v/>
      </c>
      <c r="F1390" s="98" t="str">
        <f>IF('Sundry Debtor'!I1396="","",IF('Sundry Debtor'!J1396="D",'Sundry Debtor'!I1396,""))</f>
        <v/>
      </c>
      <c r="G1390" s="98" t="str">
        <f>IF('Sundry Debtor'!I1396="","",IF('Sundry Debtor'!J1396="C",'Sundry Debtor'!I1396,""))</f>
        <v/>
      </c>
      <c r="H1390" s="34" t="str">
        <f t="shared" si="49"/>
        <v/>
      </c>
      <c r="I1390" s="34" t="str">
        <f t="shared" si="50"/>
        <v/>
      </c>
      <c r="J1390" s="34"/>
      <c r="K1390" s="29" t="str">
        <f>IF('Sundry Debtor'!K1396="","",CONCATENATE('Sundry Debtor'!K1396," ",'Sundry Debtor'!O1396))</f>
        <v/>
      </c>
    </row>
    <row r="1391" spans="1:11" x14ac:dyDescent="0.2">
      <c r="A1391" s="35" t="str">
        <f>IF('Sundry Debtor'!G1397="","",'Sundry Debtor'!G1397)</f>
        <v/>
      </c>
      <c r="B1391" s="35" t="str">
        <f>IF('Sundry Debtor'!C1397="","",IF('Sundry Debtor'!G1397&lt;70000,'Sundry Debtor'!C1397,""))</f>
        <v/>
      </c>
      <c r="C1391" s="34" t="str">
        <f>IF('Sundry Debtor'!C1397="","",IF('Sundry Debtor'!G1397&gt;69999,'Sundry Debtor'!C1397,""))</f>
        <v/>
      </c>
      <c r="D1391" s="34" t="str">
        <f>IF('Sundry Debtor'!D1397="","",'Sundry Debtor'!D1397)</f>
        <v/>
      </c>
      <c r="E1391" s="34" t="str">
        <f>IF('Sundry Debtor'!F1397="","",'Sundry Debtor'!F1397)</f>
        <v/>
      </c>
      <c r="F1391" s="98" t="str">
        <f>IF('Sundry Debtor'!I1397="","",IF('Sundry Debtor'!J1397="D",'Sundry Debtor'!I1397,""))</f>
        <v/>
      </c>
      <c r="G1391" s="98" t="str">
        <f>IF('Sundry Debtor'!I1397="","",IF('Sundry Debtor'!J1397="C",'Sundry Debtor'!I1397,""))</f>
        <v/>
      </c>
      <c r="H1391" s="34" t="str">
        <f t="shared" si="49"/>
        <v/>
      </c>
      <c r="I1391" s="34" t="str">
        <f t="shared" si="50"/>
        <v/>
      </c>
      <c r="J1391" s="34"/>
      <c r="K1391" s="29" t="str">
        <f>IF('Sundry Debtor'!K1397="","",CONCATENATE('Sundry Debtor'!K1397," ",'Sundry Debtor'!O1397))</f>
        <v/>
      </c>
    </row>
    <row r="1392" spans="1:11" x14ac:dyDescent="0.2">
      <c r="A1392" s="35" t="str">
        <f>IF('Sundry Debtor'!G1398="","",'Sundry Debtor'!G1398)</f>
        <v/>
      </c>
      <c r="B1392" s="35" t="str">
        <f>IF('Sundry Debtor'!C1398="","",IF('Sundry Debtor'!G1398&lt;70000,'Sundry Debtor'!C1398,""))</f>
        <v/>
      </c>
      <c r="C1392" s="34" t="str">
        <f>IF('Sundry Debtor'!C1398="","",IF('Sundry Debtor'!G1398&gt;69999,'Sundry Debtor'!C1398,""))</f>
        <v/>
      </c>
      <c r="D1392" s="34" t="str">
        <f>IF('Sundry Debtor'!D1398="","",'Sundry Debtor'!D1398)</f>
        <v/>
      </c>
      <c r="E1392" s="34" t="str">
        <f>IF('Sundry Debtor'!F1398="","",'Sundry Debtor'!F1398)</f>
        <v/>
      </c>
      <c r="F1392" s="98" t="str">
        <f>IF('Sundry Debtor'!I1398="","",IF('Sundry Debtor'!J1398="D",'Sundry Debtor'!I1398,""))</f>
        <v/>
      </c>
      <c r="G1392" s="98" t="str">
        <f>IF('Sundry Debtor'!I1398="","",IF('Sundry Debtor'!J1398="C",'Sundry Debtor'!I1398,""))</f>
        <v/>
      </c>
      <c r="H1392" s="34" t="str">
        <f t="shared" si="49"/>
        <v/>
      </c>
      <c r="I1392" s="34" t="str">
        <f t="shared" si="50"/>
        <v/>
      </c>
      <c r="J1392" s="34"/>
      <c r="K1392" s="29" t="str">
        <f>IF('Sundry Debtor'!K1398="","",CONCATENATE('Sundry Debtor'!K1398," ",'Sundry Debtor'!O1398))</f>
        <v/>
      </c>
    </row>
    <row r="1393" spans="1:11" x14ac:dyDescent="0.2">
      <c r="A1393" s="35" t="str">
        <f>IF('Sundry Debtor'!G1399="","",'Sundry Debtor'!G1399)</f>
        <v/>
      </c>
      <c r="B1393" s="35" t="str">
        <f>IF('Sundry Debtor'!C1399="","",IF('Sundry Debtor'!G1399&lt;70000,'Sundry Debtor'!C1399,""))</f>
        <v/>
      </c>
      <c r="C1393" s="34" t="str">
        <f>IF('Sundry Debtor'!C1399="","",IF('Sundry Debtor'!G1399&gt;69999,'Sundry Debtor'!C1399,""))</f>
        <v/>
      </c>
      <c r="D1393" s="34" t="str">
        <f>IF('Sundry Debtor'!D1399="","",'Sundry Debtor'!D1399)</f>
        <v/>
      </c>
      <c r="E1393" s="34" t="str">
        <f>IF('Sundry Debtor'!F1399="","",'Sundry Debtor'!F1399)</f>
        <v/>
      </c>
      <c r="F1393" s="98" t="str">
        <f>IF('Sundry Debtor'!I1399="","",IF('Sundry Debtor'!J1399="D",'Sundry Debtor'!I1399,""))</f>
        <v/>
      </c>
      <c r="G1393" s="98" t="str">
        <f>IF('Sundry Debtor'!I1399="","",IF('Sundry Debtor'!J1399="C",'Sundry Debtor'!I1399,""))</f>
        <v/>
      </c>
      <c r="H1393" s="34" t="str">
        <f t="shared" si="49"/>
        <v/>
      </c>
      <c r="I1393" s="34" t="str">
        <f t="shared" si="50"/>
        <v/>
      </c>
      <c r="J1393" s="34"/>
      <c r="K1393" s="29" t="str">
        <f>IF('Sundry Debtor'!K1399="","",CONCATENATE('Sundry Debtor'!K1399," ",'Sundry Debtor'!O1399))</f>
        <v/>
      </c>
    </row>
    <row r="1394" spans="1:11" x14ac:dyDescent="0.2">
      <c r="A1394" s="35" t="str">
        <f>IF('Sundry Debtor'!G1400="","",'Sundry Debtor'!G1400)</f>
        <v/>
      </c>
      <c r="B1394" s="35" t="str">
        <f>IF('Sundry Debtor'!C1400="","",IF('Sundry Debtor'!G1400&lt;70000,'Sundry Debtor'!C1400,""))</f>
        <v/>
      </c>
      <c r="C1394" s="34" t="str">
        <f>IF('Sundry Debtor'!C1400="","",IF('Sundry Debtor'!G1400&gt;69999,'Sundry Debtor'!C1400,""))</f>
        <v/>
      </c>
      <c r="D1394" s="34" t="str">
        <f>IF('Sundry Debtor'!D1400="","",'Sundry Debtor'!D1400)</f>
        <v/>
      </c>
      <c r="E1394" s="34" t="str">
        <f>IF('Sundry Debtor'!F1400="","",'Sundry Debtor'!F1400)</f>
        <v/>
      </c>
      <c r="F1394" s="98" t="str">
        <f>IF('Sundry Debtor'!I1400="","",IF('Sundry Debtor'!J1400="D",'Sundry Debtor'!I1400,""))</f>
        <v/>
      </c>
      <c r="G1394" s="98" t="str">
        <f>IF('Sundry Debtor'!I1400="","",IF('Sundry Debtor'!J1400="C",'Sundry Debtor'!I1400,""))</f>
        <v/>
      </c>
      <c r="H1394" s="34" t="str">
        <f t="shared" si="49"/>
        <v/>
      </c>
      <c r="I1394" s="34" t="str">
        <f t="shared" si="50"/>
        <v/>
      </c>
      <c r="J1394" s="34"/>
      <c r="K1394" s="29" t="str">
        <f>IF('Sundry Debtor'!K1400="","",CONCATENATE('Sundry Debtor'!K1400," ",'Sundry Debtor'!O1400))</f>
        <v/>
      </c>
    </row>
    <row r="1395" spans="1:11" x14ac:dyDescent="0.2">
      <c r="A1395" s="35" t="str">
        <f>IF('Sundry Debtor'!G1401="","",'Sundry Debtor'!G1401)</f>
        <v/>
      </c>
      <c r="B1395" s="35" t="str">
        <f>IF('Sundry Debtor'!C1401="","",IF('Sundry Debtor'!G1401&lt;70000,'Sundry Debtor'!C1401,""))</f>
        <v/>
      </c>
      <c r="C1395" s="34" t="str">
        <f>IF('Sundry Debtor'!C1401="","",IF('Sundry Debtor'!G1401&gt;69999,'Sundry Debtor'!C1401,""))</f>
        <v/>
      </c>
      <c r="D1395" s="34" t="str">
        <f>IF('Sundry Debtor'!D1401="","",'Sundry Debtor'!D1401)</f>
        <v/>
      </c>
      <c r="E1395" s="34" t="str">
        <f>IF('Sundry Debtor'!F1401="","",'Sundry Debtor'!F1401)</f>
        <v/>
      </c>
      <c r="F1395" s="98" t="str">
        <f>IF('Sundry Debtor'!I1401="","",IF('Sundry Debtor'!J1401="D",'Sundry Debtor'!I1401,""))</f>
        <v/>
      </c>
      <c r="G1395" s="98" t="str">
        <f>IF('Sundry Debtor'!I1401="","",IF('Sundry Debtor'!J1401="C",'Sundry Debtor'!I1401,""))</f>
        <v/>
      </c>
      <c r="H1395" s="34" t="str">
        <f t="shared" si="49"/>
        <v/>
      </c>
      <c r="I1395" s="34" t="str">
        <f t="shared" si="50"/>
        <v/>
      </c>
      <c r="J1395" s="34"/>
      <c r="K1395" s="29" t="str">
        <f>IF('Sundry Debtor'!K1401="","",CONCATENATE('Sundry Debtor'!K1401," ",'Sundry Debtor'!O1401))</f>
        <v/>
      </c>
    </row>
    <row r="1396" spans="1:11" x14ac:dyDescent="0.2">
      <c r="A1396" s="35" t="str">
        <f>IF('Sundry Debtor'!G1402="","",'Sundry Debtor'!G1402)</f>
        <v/>
      </c>
      <c r="B1396" s="35" t="str">
        <f>IF('Sundry Debtor'!C1402="","",IF('Sundry Debtor'!G1402&lt;70000,'Sundry Debtor'!C1402,""))</f>
        <v/>
      </c>
      <c r="C1396" s="34" t="str">
        <f>IF('Sundry Debtor'!C1402="","",IF('Sundry Debtor'!G1402&gt;69999,'Sundry Debtor'!C1402,""))</f>
        <v/>
      </c>
      <c r="D1396" s="34" t="str">
        <f>IF('Sundry Debtor'!D1402="","",'Sundry Debtor'!D1402)</f>
        <v/>
      </c>
      <c r="E1396" s="34" t="str">
        <f>IF('Sundry Debtor'!F1402="","",'Sundry Debtor'!F1402)</f>
        <v/>
      </c>
      <c r="F1396" s="98" t="str">
        <f>IF('Sundry Debtor'!I1402="","",IF('Sundry Debtor'!J1402="D",'Sundry Debtor'!I1402,""))</f>
        <v/>
      </c>
      <c r="G1396" s="98" t="str">
        <f>IF('Sundry Debtor'!I1402="","",IF('Sundry Debtor'!J1402="C",'Sundry Debtor'!I1402,""))</f>
        <v/>
      </c>
      <c r="H1396" s="34" t="str">
        <f t="shared" si="49"/>
        <v/>
      </c>
      <c r="I1396" s="34" t="str">
        <f t="shared" si="50"/>
        <v/>
      </c>
      <c r="J1396" s="34"/>
      <c r="K1396" s="29" t="str">
        <f>IF('Sundry Debtor'!K1402="","",CONCATENATE('Sundry Debtor'!K1402," ",'Sundry Debtor'!O1402))</f>
        <v/>
      </c>
    </row>
    <row r="1397" spans="1:11" x14ac:dyDescent="0.2">
      <c r="A1397" s="35" t="str">
        <f>IF('Sundry Debtor'!G1403="","",'Sundry Debtor'!G1403)</f>
        <v/>
      </c>
      <c r="B1397" s="35" t="str">
        <f>IF('Sundry Debtor'!C1403="","",IF('Sundry Debtor'!G1403&lt;70000,'Sundry Debtor'!C1403,""))</f>
        <v/>
      </c>
      <c r="C1397" s="34" t="str">
        <f>IF('Sundry Debtor'!C1403="","",IF('Sundry Debtor'!G1403&gt;69999,'Sundry Debtor'!C1403,""))</f>
        <v/>
      </c>
      <c r="D1397" s="34" t="str">
        <f>IF('Sundry Debtor'!D1403="","",'Sundry Debtor'!D1403)</f>
        <v/>
      </c>
      <c r="E1397" s="34" t="str">
        <f>IF('Sundry Debtor'!F1403="","",'Sundry Debtor'!F1403)</f>
        <v/>
      </c>
      <c r="F1397" s="98" t="str">
        <f>IF('Sundry Debtor'!I1403="","",IF('Sundry Debtor'!J1403="D",'Sundry Debtor'!I1403,""))</f>
        <v/>
      </c>
      <c r="G1397" s="98" t="str">
        <f>IF('Sundry Debtor'!I1403="","",IF('Sundry Debtor'!J1403="C",'Sundry Debtor'!I1403,""))</f>
        <v/>
      </c>
      <c r="H1397" s="34" t="str">
        <f t="shared" si="49"/>
        <v/>
      </c>
      <c r="I1397" s="34" t="str">
        <f t="shared" si="50"/>
        <v/>
      </c>
      <c r="J1397" s="34"/>
      <c r="K1397" s="29" t="str">
        <f>IF('Sundry Debtor'!K1403="","",CONCATENATE('Sundry Debtor'!K1403," ",'Sundry Debtor'!O1403))</f>
        <v/>
      </c>
    </row>
    <row r="1398" spans="1:11" x14ac:dyDescent="0.2">
      <c r="A1398" s="35" t="str">
        <f>IF('Sundry Debtor'!G1404="","",'Sundry Debtor'!G1404)</f>
        <v/>
      </c>
      <c r="B1398" s="35" t="str">
        <f>IF('Sundry Debtor'!C1404="","",IF('Sundry Debtor'!G1404&lt;70000,'Sundry Debtor'!C1404,""))</f>
        <v/>
      </c>
      <c r="C1398" s="34" t="str">
        <f>IF('Sundry Debtor'!C1404="","",IF('Sundry Debtor'!G1404&gt;69999,'Sundry Debtor'!C1404,""))</f>
        <v/>
      </c>
      <c r="D1398" s="34" t="str">
        <f>IF('Sundry Debtor'!D1404="","",'Sundry Debtor'!D1404)</f>
        <v/>
      </c>
      <c r="E1398" s="34" t="str">
        <f>IF('Sundry Debtor'!F1404="","",'Sundry Debtor'!F1404)</f>
        <v/>
      </c>
      <c r="F1398" s="98" t="str">
        <f>IF('Sundry Debtor'!I1404="","",IF('Sundry Debtor'!J1404="D",'Sundry Debtor'!I1404,""))</f>
        <v/>
      </c>
      <c r="G1398" s="98" t="str">
        <f>IF('Sundry Debtor'!I1404="","",IF('Sundry Debtor'!J1404="C",'Sundry Debtor'!I1404,""))</f>
        <v/>
      </c>
      <c r="H1398" s="34" t="str">
        <f t="shared" si="49"/>
        <v/>
      </c>
      <c r="I1398" s="34" t="str">
        <f t="shared" si="50"/>
        <v/>
      </c>
      <c r="J1398" s="34"/>
      <c r="K1398" s="29" t="str">
        <f>IF('Sundry Debtor'!K1404="","",CONCATENATE('Sundry Debtor'!K1404," ",'Sundry Debtor'!O1404))</f>
        <v/>
      </c>
    </row>
    <row r="1399" spans="1:11" x14ac:dyDescent="0.2">
      <c r="A1399" s="35" t="str">
        <f>IF('Sundry Debtor'!G1405="","",'Sundry Debtor'!G1405)</f>
        <v/>
      </c>
      <c r="B1399" s="35" t="str">
        <f>IF('Sundry Debtor'!C1405="","",IF('Sundry Debtor'!G1405&lt;70000,'Sundry Debtor'!C1405,""))</f>
        <v/>
      </c>
      <c r="C1399" s="34" t="str">
        <f>IF('Sundry Debtor'!C1405="","",IF('Sundry Debtor'!G1405&gt;69999,'Sundry Debtor'!C1405,""))</f>
        <v/>
      </c>
      <c r="D1399" s="34" t="str">
        <f>IF('Sundry Debtor'!D1405="","",'Sundry Debtor'!D1405)</f>
        <v/>
      </c>
      <c r="E1399" s="34" t="str">
        <f>IF('Sundry Debtor'!F1405="","",'Sundry Debtor'!F1405)</f>
        <v/>
      </c>
      <c r="F1399" s="98" t="str">
        <f>IF('Sundry Debtor'!I1405="","",IF('Sundry Debtor'!J1405="D",'Sundry Debtor'!I1405,""))</f>
        <v/>
      </c>
      <c r="G1399" s="98" t="str">
        <f>IF('Sundry Debtor'!I1405="","",IF('Sundry Debtor'!J1405="C",'Sundry Debtor'!I1405,""))</f>
        <v/>
      </c>
      <c r="H1399" s="34" t="str">
        <f t="shared" si="49"/>
        <v/>
      </c>
      <c r="I1399" s="34" t="str">
        <f t="shared" si="50"/>
        <v/>
      </c>
      <c r="J1399" s="34"/>
      <c r="K1399" s="29" t="str">
        <f>IF('Sundry Debtor'!K1405="","",CONCATENATE('Sundry Debtor'!K1405," ",'Sundry Debtor'!O1405))</f>
        <v/>
      </c>
    </row>
    <row r="1400" spans="1:11" x14ac:dyDescent="0.2">
      <c r="A1400" s="35" t="str">
        <f>IF('Sundry Debtor'!G1406="","",'Sundry Debtor'!G1406)</f>
        <v/>
      </c>
      <c r="B1400" s="35" t="str">
        <f>IF('Sundry Debtor'!C1406="","",IF('Sundry Debtor'!G1406&lt;70000,'Sundry Debtor'!C1406,""))</f>
        <v/>
      </c>
      <c r="C1400" s="34" t="str">
        <f>IF('Sundry Debtor'!C1406="","",IF('Sundry Debtor'!G1406&gt;69999,'Sundry Debtor'!C1406,""))</f>
        <v/>
      </c>
      <c r="D1400" s="34" t="str">
        <f>IF('Sundry Debtor'!D1406="","",'Sundry Debtor'!D1406)</f>
        <v/>
      </c>
      <c r="E1400" s="34" t="str">
        <f>IF('Sundry Debtor'!F1406="","",'Sundry Debtor'!F1406)</f>
        <v/>
      </c>
      <c r="F1400" s="98" t="str">
        <f>IF('Sundry Debtor'!I1406="","",IF('Sundry Debtor'!J1406="D",'Sundry Debtor'!I1406,""))</f>
        <v/>
      </c>
      <c r="G1400" s="98" t="str">
        <f>IF('Sundry Debtor'!I1406="","",IF('Sundry Debtor'!J1406="C",'Sundry Debtor'!I1406,""))</f>
        <v/>
      </c>
      <c r="H1400" s="34" t="str">
        <f t="shared" si="49"/>
        <v/>
      </c>
      <c r="I1400" s="34" t="str">
        <f t="shared" si="50"/>
        <v/>
      </c>
      <c r="J1400" s="34"/>
      <c r="K1400" s="29" t="str">
        <f>IF('Sundry Debtor'!K1406="","",CONCATENATE('Sundry Debtor'!K1406," ",'Sundry Debtor'!O1406))</f>
        <v/>
      </c>
    </row>
    <row r="1401" spans="1:11" x14ac:dyDescent="0.2">
      <c r="A1401" s="35" t="str">
        <f>IF('Sundry Debtor'!G1407="","",'Sundry Debtor'!G1407)</f>
        <v/>
      </c>
      <c r="B1401" s="35" t="str">
        <f>IF('Sundry Debtor'!C1407="","",IF('Sundry Debtor'!G1407&lt;70000,'Sundry Debtor'!C1407,""))</f>
        <v/>
      </c>
      <c r="C1401" s="34" t="str">
        <f>IF('Sundry Debtor'!C1407="","",IF('Sundry Debtor'!G1407&gt;69999,'Sundry Debtor'!C1407,""))</f>
        <v/>
      </c>
      <c r="D1401" s="34" t="str">
        <f>IF('Sundry Debtor'!D1407="","",'Sundry Debtor'!D1407)</f>
        <v/>
      </c>
      <c r="E1401" s="34" t="str">
        <f>IF('Sundry Debtor'!F1407="","",'Sundry Debtor'!F1407)</f>
        <v/>
      </c>
      <c r="F1401" s="98" t="str">
        <f>IF('Sundry Debtor'!I1407="","",IF('Sundry Debtor'!J1407="D",'Sundry Debtor'!I1407,""))</f>
        <v/>
      </c>
      <c r="G1401" s="98" t="str">
        <f>IF('Sundry Debtor'!I1407="","",IF('Sundry Debtor'!J1407="C",'Sundry Debtor'!I1407,""))</f>
        <v/>
      </c>
      <c r="H1401" s="34" t="str">
        <f t="shared" si="49"/>
        <v/>
      </c>
      <c r="I1401" s="34" t="str">
        <f t="shared" si="50"/>
        <v/>
      </c>
      <c r="J1401" s="34"/>
      <c r="K1401" s="29" t="str">
        <f>IF('Sundry Debtor'!K1407="","",CONCATENATE('Sundry Debtor'!K1407," ",'Sundry Debtor'!O1407))</f>
        <v/>
      </c>
    </row>
    <row r="1402" spans="1:11" x14ac:dyDescent="0.2">
      <c r="A1402" s="35" t="str">
        <f>IF('Sundry Debtor'!G1408="","",'Sundry Debtor'!G1408)</f>
        <v/>
      </c>
      <c r="B1402" s="35" t="str">
        <f>IF('Sundry Debtor'!C1408="","",IF('Sundry Debtor'!G1408&lt;70000,'Sundry Debtor'!C1408,""))</f>
        <v/>
      </c>
      <c r="C1402" s="34" t="str">
        <f>IF('Sundry Debtor'!C1408="","",IF('Sundry Debtor'!G1408&gt;69999,'Sundry Debtor'!C1408,""))</f>
        <v/>
      </c>
      <c r="D1402" s="34" t="str">
        <f>IF('Sundry Debtor'!D1408="","",'Sundry Debtor'!D1408)</f>
        <v/>
      </c>
      <c r="E1402" s="34" t="str">
        <f>IF('Sundry Debtor'!F1408="","",'Sundry Debtor'!F1408)</f>
        <v/>
      </c>
      <c r="F1402" s="98" t="str">
        <f>IF('Sundry Debtor'!I1408="","",IF('Sundry Debtor'!J1408="D",'Sundry Debtor'!I1408,""))</f>
        <v/>
      </c>
      <c r="G1402" s="98" t="str">
        <f>IF('Sundry Debtor'!I1408="","",IF('Sundry Debtor'!J1408="C",'Sundry Debtor'!I1408,""))</f>
        <v/>
      </c>
      <c r="H1402" s="34" t="str">
        <f t="shared" si="49"/>
        <v/>
      </c>
      <c r="I1402" s="34" t="str">
        <f t="shared" si="50"/>
        <v/>
      </c>
      <c r="J1402" s="34"/>
      <c r="K1402" s="29" t="str">
        <f>IF('Sundry Debtor'!K1408="","",CONCATENATE('Sundry Debtor'!K1408," ",'Sundry Debtor'!O1408))</f>
        <v/>
      </c>
    </row>
    <row r="1403" spans="1:11" x14ac:dyDescent="0.2">
      <c r="A1403" s="35" t="str">
        <f>IF('Sundry Debtor'!G1409="","",'Sundry Debtor'!G1409)</f>
        <v/>
      </c>
      <c r="B1403" s="35" t="str">
        <f>IF('Sundry Debtor'!C1409="","",IF('Sundry Debtor'!G1409&lt;70000,'Sundry Debtor'!C1409,""))</f>
        <v/>
      </c>
      <c r="C1403" s="34" t="str">
        <f>IF('Sundry Debtor'!C1409="","",IF('Sundry Debtor'!G1409&gt;69999,'Sundry Debtor'!C1409,""))</f>
        <v/>
      </c>
      <c r="D1403" s="34" t="str">
        <f>IF('Sundry Debtor'!D1409="","",'Sundry Debtor'!D1409)</f>
        <v/>
      </c>
      <c r="E1403" s="34" t="str">
        <f>IF('Sundry Debtor'!F1409="","",'Sundry Debtor'!F1409)</f>
        <v/>
      </c>
      <c r="F1403" s="98" t="str">
        <f>IF('Sundry Debtor'!I1409="","",IF('Sundry Debtor'!J1409="D",'Sundry Debtor'!I1409,""))</f>
        <v/>
      </c>
      <c r="G1403" s="98" t="str">
        <f>IF('Sundry Debtor'!I1409="","",IF('Sundry Debtor'!J1409="C",'Sundry Debtor'!I1409,""))</f>
        <v/>
      </c>
      <c r="H1403" s="34" t="str">
        <f t="shared" si="49"/>
        <v/>
      </c>
      <c r="I1403" s="34" t="str">
        <f t="shared" si="50"/>
        <v/>
      </c>
      <c r="J1403" s="34"/>
      <c r="K1403" s="29" t="str">
        <f>IF('Sundry Debtor'!K1409="","",CONCATENATE('Sundry Debtor'!K1409," ",'Sundry Debtor'!O1409))</f>
        <v/>
      </c>
    </row>
    <row r="1404" spans="1:11" x14ac:dyDescent="0.2">
      <c r="A1404" s="35" t="str">
        <f>IF('Sundry Debtor'!G1410="","",'Sundry Debtor'!G1410)</f>
        <v/>
      </c>
      <c r="B1404" s="35" t="str">
        <f>IF('Sundry Debtor'!C1410="","",IF('Sundry Debtor'!G1410&lt;70000,'Sundry Debtor'!C1410,""))</f>
        <v/>
      </c>
      <c r="C1404" s="34" t="str">
        <f>IF('Sundry Debtor'!C1410="","",IF('Sundry Debtor'!G1410&gt;69999,'Sundry Debtor'!C1410,""))</f>
        <v/>
      </c>
      <c r="D1404" s="34" t="str">
        <f>IF('Sundry Debtor'!D1410="","",'Sundry Debtor'!D1410)</f>
        <v/>
      </c>
      <c r="E1404" s="34" t="str">
        <f>IF('Sundry Debtor'!F1410="","",'Sundry Debtor'!F1410)</f>
        <v/>
      </c>
      <c r="F1404" s="98" t="str">
        <f>IF('Sundry Debtor'!I1410="","",IF('Sundry Debtor'!J1410="D",'Sundry Debtor'!I1410,""))</f>
        <v/>
      </c>
      <c r="G1404" s="98" t="str">
        <f>IF('Sundry Debtor'!I1410="","",IF('Sundry Debtor'!J1410="C",'Sundry Debtor'!I1410,""))</f>
        <v/>
      </c>
      <c r="H1404" s="34" t="str">
        <f t="shared" si="49"/>
        <v/>
      </c>
      <c r="I1404" s="34" t="str">
        <f t="shared" si="50"/>
        <v/>
      </c>
      <c r="J1404" s="34"/>
      <c r="K1404" s="29" t="str">
        <f>IF('Sundry Debtor'!K1410="","",CONCATENATE('Sundry Debtor'!K1410," ",'Sundry Debtor'!O1410))</f>
        <v/>
      </c>
    </row>
    <row r="1405" spans="1:11" x14ac:dyDescent="0.2">
      <c r="A1405" s="35" t="str">
        <f>IF('Sundry Debtor'!G1411="","",'Sundry Debtor'!G1411)</f>
        <v/>
      </c>
      <c r="B1405" s="35" t="str">
        <f>IF('Sundry Debtor'!C1411="","",IF('Sundry Debtor'!G1411&lt;70000,'Sundry Debtor'!C1411,""))</f>
        <v/>
      </c>
      <c r="C1405" s="34" t="str">
        <f>IF('Sundry Debtor'!C1411="","",IF('Sundry Debtor'!G1411&gt;69999,'Sundry Debtor'!C1411,""))</f>
        <v/>
      </c>
      <c r="D1405" s="34" t="str">
        <f>IF('Sundry Debtor'!D1411="","",'Sundry Debtor'!D1411)</f>
        <v/>
      </c>
      <c r="E1405" s="34" t="str">
        <f>IF('Sundry Debtor'!F1411="","",'Sundry Debtor'!F1411)</f>
        <v/>
      </c>
      <c r="F1405" s="98" t="str">
        <f>IF('Sundry Debtor'!I1411="","",IF('Sundry Debtor'!J1411="D",'Sundry Debtor'!I1411,""))</f>
        <v/>
      </c>
      <c r="G1405" s="98" t="str">
        <f>IF('Sundry Debtor'!I1411="","",IF('Sundry Debtor'!J1411="C",'Sundry Debtor'!I1411,""))</f>
        <v/>
      </c>
      <c r="H1405" s="34" t="str">
        <f t="shared" si="49"/>
        <v/>
      </c>
      <c r="I1405" s="34" t="str">
        <f t="shared" si="50"/>
        <v/>
      </c>
      <c r="J1405" s="34"/>
      <c r="K1405" s="29" t="str">
        <f>IF('Sundry Debtor'!K1411="","",CONCATENATE('Sundry Debtor'!K1411," ",'Sundry Debtor'!O1411))</f>
        <v/>
      </c>
    </row>
    <row r="1406" spans="1:11" x14ac:dyDescent="0.2">
      <c r="A1406" s="35" t="str">
        <f>IF('Sundry Debtor'!G1412="","",'Sundry Debtor'!G1412)</f>
        <v/>
      </c>
      <c r="B1406" s="35" t="str">
        <f>IF('Sundry Debtor'!C1412="","",IF('Sundry Debtor'!G1412&lt;70000,'Sundry Debtor'!C1412,""))</f>
        <v/>
      </c>
      <c r="C1406" s="34" t="str">
        <f>IF('Sundry Debtor'!C1412="","",IF('Sundry Debtor'!G1412&gt;69999,'Sundry Debtor'!C1412,""))</f>
        <v/>
      </c>
      <c r="D1406" s="34" t="str">
        <f>IF('Sundry Debtor'!D1412="","",'Sundry Debtor'!D1412)</f>
        <v/>
      </c>
      <c r="E1406" s="34" t="str">
        <f>IF('Sundry Debtor'!F1412="","",'Sundry Debtor'!F1412)</f>
        <v/>
      </c>
      <c r="F1406" s="98" t="str">
        <f>IF('Sundry Debtor'!I1412="","",IF('Sundry Debtor'!J1412="D",'Sundry Debtor'!I1412,""))</f>
        <v/>
      </c>
      <c r="G1406" s="98" t="str">
        <f>IF('Sundry Debtor'!I1412="","",IF('Sundry Debtor'!J1412="C",'Sundry Debtor'!I1412,""))</f>
        <v/>
      </c>
      <c r="H1406" s="34" t="str">
        <f t="shared" si="49"/>
        <v/>
      </c>
      <c r="I1406" s="34" t="str">
        <f t="shared" si="50"/>
        <v/>
      </c>
      <c r="J1406" s="34"/>
      <c r="K1406" s="29" t="str">
        <f>IF('Sundry Debtor'!K1412="","",CONCATENATE('Sundry Debtor'!K1412," ",'Sundry Debtor'!O1412))</f>
        <v/>
      </c>
    </row>
    <row r="1407" spans="1:11" x14ac:dyDescent="0.2">
      <c r="A1407" s="35" t="str">
        <f>IF('Sundry Debtor'!G1413="","",'Sundry Debtor'!G1413)</f>
        <v/>
      </c>
      <c r="B1407" s="35" t="str">
        <f>IF('Sundry Debtor'!C1413="","",IF('Sundry Debtor'!G1413&lt;70000,'Sundry Debtor'!C1413,""))</f>
        <v/>
      </c>
      <c r="C1407" s="34" t="str">
        <f>IF('Sundry Debtor'!C1413="","",IF('Sundry Debtor'!G1413&gt;69999,'Sundry Debtor'!C1413,""))</f>
        <v/>
      </c>
      <c r="D1407" s="34" t="str">
        <f>IF('Sundry Debtor'!D1413="","",'Sundry Debtor'!D1413)</f>
        <v/>
      </c>
      <c r="E1407" s="34" t="str">
        <f>IF('Sundry Debtor'!F1413="","",'Sundry Debtor'!F1413)</f>
        <v/>
      </c>
      <c r="F1407" s="98" t="str">
        <f>IF('Sundry Debtor'!I1413="","",IF('Sundry Debtor'!J1413="D",'Sundry Debtor'!I1413,""))</f>
        <v/>
      </c>
      <c r="G1407" s="98" t="str">
        <f>IF('Sundry Debtor'!I1413="","",IF('Sundry Debtor'!J1413="C",'Sundry Debtor'!I1413,""))</f>
        <v/>
      </c>
      <c r="H1407" s="34" t="str">
        <f t="shared" si="49"/>
        <v/>
      </c>
      <c r="I1407" s="34" t="str">
        <f t="shared" si="50"/>
        <v/>
      </c>
      <c r="J1407" s="34"/>
      <c r="K1407" s="29" t="str">
        <f>IF('Sundry Debtor'!K1413="","",CONCATENATE('Sundry Debtor'!K1413," ",'Sundry Debtor'!O1413))</f>
        <v/>
      </c>
    </row>
    <row r="1408" spans="1:11" x14ac:dyDescent="0.2">
      <c r="A1408" s="35" t="str">
        <f>IF('Sundry Debtor'!G1414="","",'Sundry Debtor'!G1414)</f>
        <v/>
      </c>
      <c r="B1408" s="35" t="str">
        <f>IF('Sundry Debtor'!C1414="","",IF('Sundry Debtor'!G1414&lt;70000,'Sundry Debtor'!C1414,""))</f>
        <v/>
      </c>
      <c r="C1408" s="34" t="str">
        <f>IF('Sundry Debtor'!C1414="","",IF('Sundry Debtor'!G1414&gt;69999,'Sundry Debtor'!C1414,""))</f>
        <v/>
      </c>
      <c r="D1408" s="34" t="str">
        <f>IF('Sundry Debtor'!D1414="","",'Sundry Debtor'!D1414)</f>
        <v/>
      </c>
      <c r="E1408" s="34" t="str">
        <f>IF('Sundry Debtor'!F1414="","",'Sundry Debtor'!F1414)</f>
        <v/>
      </c>
      <c r="F1408" s="98" t="str">
        <f>IF('Sundry Debtor'!I1414="","",IF('Sundry Debtor'!J1414="D",'Sundry Debtor'!I1414,""))</f>
        <v/>
      </c>
      <c r="G1408" s="98" t="str">
        <f>IF('Sundry Debtor'!I1414="","",IF('Sundry Debtor'!J1414="C",'Sundry Debtor'!I1414,""))</f>
        <v/>
      </c>
      <c r="H1408" s="34" t="str">
        <f t="shared" si="49"/>
        <v/>
      </c>
      <c r="I1408" s="34" t="str">
        <f t="shared" si="50"/>
        <v/>
      </c>
      <c r="J1408" s="34"/>
      <c r="K1408" s="29" t="str">
        <f>IF('Sundry Debtor'!K1414="","",CONCATENATE('Sundry Debtor'!K1414," ",'Sundry Debtor'!O1414))</f>
        <v/>
      </c>
    </row>
    <row r="1409" spans="1:11" x14ac:dyDescent="0.2">
      <c r="A1409" s="35" t="str">
        <f>IF('Sundry Debtor'!G1415="","",'Sundry Debtor'!G1415)</f>
        <v/>
      </c>
      <c r="B1409" s="35" t="str">
        <f>IF('Sundry Debtor'!C1415="","",IF('Sundry Debtor'!G1415&lt;70000,'Sundry Debtor'!C1415,""))</f>
        <v/>
      </c>
      <c r="C1409" s="34" t="str">
        <f>IF('Sundry Debtor'!C1415="","",IF('Sundry Debtor'!G1415&gt;69999,'Sundry Debtor'!C1415,""))</f>
        <v/>
      </c>
      <c r="D1409" s="34" t="str">
        <f>IF('Sundry Debtor'!D1415="","",'Sundry Debtor'!D1415)</f>
        <v/>
      </c>
      <c r="E1409" s="34" t="str">
        <f>IF('Sundry Debtor'!F1415="","",'Sundry Debtor'!F1415)</f>
        <v/>
      </c>
      <c r="F1409" s="98" t="str">
        <f>IF('Sundry Debtor'!I1415="","",IF('Sundry Debtor'!J1415="D",'Sundry Debtor'!I1415,""))</f>
        <v/>
      </c>
      <c r="G1409" s="98" t="str">
        <f>IF('Sundry Debtor'!I1415="","",IF('Sundry Debtor'!J1415="C",'Sundry Debtor'!I1415,""))</f>
        <v/>
      </c>
      <c r="H1409" s="34" t="str">
        <f t="shared" si="49"/>
        <v/>
      </c>
      <c r="I1409" s="34" t="str">
        <f t="shared" si="50"/>
        <v/>
      </c>
      <c r="J1409" s="34"/>
      <c r="K1409" s="29" t="str">
        <f>IF('Sundry Debtor'!K1415="","",CONCATENATE('Sundry Debtor'!K1415," ",'Sundry Debtor'!O1415))</f>
        <v/>
      </c>
    </row>
    <row r="1410" spans="1:11" x14ac:dyDescent="0.2">
      <c r="A1410" s="35" t="str">
        <f>IF('Sundry Debtor'!G1416="","",'Sundry Debtor'!G1416)</f>
        <v/>
      </c>
      <c r="B1410" s="35" t="str">
        <f>IF('Sundry Debtor'!C1416="","",IF('Sundry Debtor'!G1416&lt;70000,'Sundry Debtor'!C1416,""))</f>
        <v/>
      </c>
      <c r="C1410" s="34" t="str">
        <f>IF('Sundry Debtor'!C1416="","",IF('Sundry Debtor'!G1416&gt;69999,'Sundry Debtor'!C1416,""))</f>
        <v/>
      </c>
      <c r="D1410" s="34" t="str">
        <f>IF('Sundry Debtor'!D1416="","",'Sundry Debtor'!D1416)</f>
        <v/>
      </c>
      <c r="E1410" s="34" t="str">
        <f>IF('Sundry Debtor'!F1416="","",'Sundry Debtor'!F1416)</f>
        <v/>
      </c>
      <c r="F1410" s="98" t="str">
        <f>IF('Sundry Debtor'!I1416="","",IF('Sundry Debtor'!J1416="D",'Sundry Debtor'!I1416,""))</f>
        <v/>
      </c>
      <c r="G1410" s="98" t="str">
        <f>IF('Sundry Debtor'!I1416="","",IF('Sundry Debtor'!J1416="C",'Sundry Debtor'!I1416,""))</f>
        <v/>
      </c>
      <c r="H1410" s="34" t="str">
        <f t="shared" si="49"/>
        <v/>
      </c>
      <c r="I1410" s="34" t="str">
        <f t="shared" si="50"/>
        <v/>
      </c>
      <c r="J1410" s="34"/>
      <c r="K1410" s="29" t="str">
        <f>IF('Sundry Debtor'!K1416="","",CONCATENATE('Sundry Debtor'!K1416," ",'Sundry Debtor'!O1416))</f>
        <v/>
      </c>
    </row>
    <row r="1411" spans="1:11" x14ac:dyDescent="0.2">
      <c r="A1411" s="35" t="str">
        <f>IF('Sundry Debtor'!G1417="","",'Sundry Debtor'!G1417)</f>
        <v/>
      </c>
      <c r="B1411" s="35" t="str">
        <f>IF('Sundry Debtor'!C1417="","",IF('Sundry Debtor'!G1417&lt;70000,'Sundry Debtor'!C1417,""))</f>
        <v/>
      </c>
      <c r="C1411" s="34" t="str">
        <f>IF('Sundry Debtor'!C1417="","",IF('Sundry Debtor'!G1417&gt;69999,'Sundry Debtor'!C1417,""))</f>
        <v/>
      </c>
      <c r="D1411" s="34" t="str">
        <f>IF('Sundry Debtor'!D1417="","",'Sundry Debtor'!D1417)</f>
        <v/>
      </c>
      <c r="E1411" s="34" t="str">
        <f>IF('Sundry Debtor'!F1417="","",'Sundry Debtor'!F1417)</f>
        <v/>
      </c>
      <c r="F1411" s="98" t="str">
        <f>IF('Sundry Debtor'!I1417="","",IF('Sundry Debtor'!J1417="D",'Sundry Debtor'!I1417,""))</f>
        <v/>
      </c>
      <c r="G1411" s="98" t="str">
        <f>IF('Sundry Debtor'!I1417="","",IF('Sundry Debtor'!J1417="C",'Sundry Debtor'!I1417,""))</f>
        <v/>
      </c>
      <c r="H1411" s="34" t="str">
        <f t="shared" si="49"/>
        <v/>
      </c>
      <c r="I1411" s="34" t="str">
        <f t="shared" si="50"/>
        <v/>
      </c>
      <c r="J1411" s="34"/>
      <c r="K1411" s="29" t="str">
        <f>IF('Sundry Debtor'!K1417="","",CONCATENATE('Sundry Debtor'!K1417," ",'Sundry Debtor'!O1417))</f>
        <v/>
      </c>
    </row>
    <row r="1412" spans="1:11" x14ac:dyDescent="0.2">
      <c r="A1412" s="35" t="str">
        <f>IF('Sundry Debtor'!G1418="","",'Sundry Debtor'!G1418)</f>
        <v/>
      </c>
      <c r="B1412" s="35" t="str">
        <f>IF('Sundry Debtor'!C1418="","",IF('Sundry Debtor'!G1418&lt;70000,'Sundry Debtor'!C1418,""))</f>
        <v/>
      </c>
      <c r="C1412" s="34" t="str">
        <f>IF('Sundry Debtor'!C1418="","",IF('Sundry Debtor'!G1418&gt;69999,'Sundry Debtor'!C1418,""))</f>
        <v/>
      </c>
      <c r="D1412" s="34" t="str">
        <f>IF('Sundry Debtor'!D1418="","",'Sundry Debtor'!D1418)</f>
        <v/>
      </c>
      <c r="E1412" s="34" t="str">
        <f>IF('Sundry Debtor'!F1418="","",'Sundry Debtor'!F1418)</f>
        <v/>
      </c>
      <c r="F1412" s="98" t="str">
        <f>IF('Sundry Debtor'!I1418="","",IF('Sundry Debtor'!J1418="D",'Sundry Debtor'!I1418,""))</f>
        <v/>
      </c>
      <c r="G1412" s="98" t="str">
        <f>IF('Sundry Debtor'!I1418="","",IF('Sundry Debtor'!J1418="C",'Sundry Debtor'!I1418,""))</f>
        <v/>
      </c>
      <c r="H1412" s="34" t="str">
        <f t="shared" si="49"/>
        <v/>
      </c>
      <c r="I1412" s="34" t="str">
        <f t="shared" si="50"/>
        <v/>
      </c>
      <c r="J1412" s="34"/>
      <c r="K1412" s="29" t="str">
        <f>IF('Sundry Debtor'!K1418="","",CONCATENATE('Sundry Debtor'!K1418," ",'Sundry Debtor'!O1418))</f>
        <v/>
      </c>
    </row>
    <row r="1413" spans="1:11" x14ac:dyDescent="0.2">
      <c r="A1413" s="35" t="str">
        <f>IF('Sundry Debtor'!G1419="","",'Sundry Debtor'!G1419)</f>
        <v/>
      </c>
      <c r="B1413" s="35" t="str">
        <f>IF('Sundry Debtor'!C1419="","",IF('Sundry Debtor'!G1419&lt;70000,'Sundry Debtor'!C1419,""))</f>
        <v/>
      </c>
      <c r="C1413" s="34" t="str">
        <f>IF('Sundry Debtor'!C1419="","",IF('Sundry Debtor'!G1419&gt;69999,'Sundry Debtor'!C1419,""))</f>
        <v/>
      </c>
      <c r="D1413" s="34" t="str">
        <f>IF('Sundry Debtor'!D1419="","",'Sundry Debtor'!D1419)</f>
        <v/>
      </c>
      <c r="E1413" s="34" t="str">
        <f>IF('Sundry Debtor'!F1419="","",'Sundry Debtor'!F1419)</f>
        <v/>
      </c>
      <c r="F1413" s="98" t="str">
        <f>IF('Sundry Debtor'!I1419="","",IF('Sundry Debtor'!J1419="D",'Sundry Debtor'!I1419,""))</f>
        <v/>
      </c>
      <c r="G1413" s="98" t="str">
        <f>IF('Sundry Debtor'!I1419="","",IF('Sundry Debtor'!J1419="C",'Sundry Debtor'!I1419,""))</f>
        <v/>
      </c>
      <c r="H1413" s="34" t="str">
        <f t="shared" si="49"/>
        <v/>
      </c>
      <c r="I1413" s="34" t="str">
        <f t="shared" si="50"/>
        <v/>
      </c>
      <c r="J1413" s="34"/>
      <c r="K1413" s="29" t="str">
        <f>IF('Sundry Debtor'!K1419="","",CONCATENATE('Sundry Debtor'!K1419," ",'Sundry Debtor'!O1419))</f>
        <v/>
      </c>
    </row>
    <row r="1414" spans="1:11" x14ac:dyDescent="0.2">
      <c r="A1414" s="35" t="str">
        <f>IF('Sundry Debtor'!G1420="","",'Sundry Debtor'!G1420)</f>
        <v/>
      </c>
      <c r="B1414" s="35" t="str">
        <f>IF('Sundry Debtor'!C1420="","",IF('Sundry Debtor'!G1420&lt;70000,'Sundry Debtor'!C1420,""))</f>
        <v/>
      </c>
      <c r="C1414" s="34" t="str">
        <f>IF('Sundry Debtor'!C1420="","",IF('Sundry Debtor'!G1420&gt;69999,'Sundry Debtor'!C1420,""))</f>
        <v/>
      </c>
      <c r="D1414" s="34" t="str">
        <f>IF('Sundry Debtor'!D1420="","",'Sundry Debtor'!D1420)</f>
        <v/>
      </c>
      <c r="E1414" s="34" t="str">
        <f>IF('Sundry Debtor'!F1420="","",'Sundry Debtor'!F1420)</f>
        <v/>
      </c>
      <c r="F1414" s="98" t="str">
        <f>IF('Sundry Debtor'!I1420="","",IF('Sundry Debtor'!J1420="D",'Sundry Debtor'!I1420,""))</f>
        <v/>
      </c>
      <c r="G1414" s="98" t="str">
        <f>IF('Sundry Debtor'!I1420="","",IF('Sundry Debtor'!J1420="C",'Sundry Debtor'!I1420,""))</f>
        <v/>
      </c>
      <c r="H1414" s="34" t="str">
        <f t="shared" si="49"/>
        <v/>
      </c>
      <c r="I1414" s="34" t="str">
        <f t="shared" si="50"/>
        <v/>
      </c>
      <c r="J1414" s="34"/>
      <c r="K1414" s="29" t="str">
        <f>IF('Sundry Debtor'!K1420="","",CONCATENATE('Sundry Debtor'!K1420," ",'Sundry Debtor'!O1420))</f>
        <v/>
      </c>
    </row>
    <row r="1415" spans="1:11" x14ac:dyDescent="0.2">
      <c r="A1415" s="35" t="str">
        <f>IF('Sundry Debtor'!G1421="","",'Sundry Debtor'!G1421)</f>
        <v/>
      </c>
      <c r="B1415" s="35" t="str">
        <f>IF('Sundry Debtor'!C1421="","",IF('Sundry Debtor'!G1421&lt;70000,'Sundry Debtor'!C1421,""))</f>
        <v/>
      </c>
      <c r="C1415" s="34" t="str">
        <f>IF('Sundry Debtor'!C1421="","",IF('Sundry Debtor'!G1421&gt;69999,'Sundry Debtor'!C1421,""))</f>
        <v/>
      </c>
      <c r="D1415" s="34" t="str">
        <f>IF('Sundry Debtor'!D1421="","",'Sundry Debtor'!D1421)</f>
        <v/>
      </c>
      <c r="E1415" s="34" t="str">
        <f>IF('Sundry Debtor'!F1421="","",'Sundry Debtor'!F1421)</f>
        <v/>
      </c>
      <c r="F1415" s="98" t="str">
        <f>IF('Sundry Debtor'!I1421="","",IF('Sundry Debtor'!J1421="D",'Sundry Debtor'!I1421,""))</f>
        <v/>
      </c>
      <c r="G1415" s="98" t="str">
        <f>IF('Sundry Debtor'!I1421="","",IF('Sundry Debtor'!J1421="C",'Sundry Debtor'!I1421,""))</f>
        <v/>
      </c>
      <c r="H1415" s="34" t="str">
        <f t="shared" si="49"/>
        <v/>
      </c>
      <c r="I1415" s="34" t="str">
        <f t="shared" si="50"/>
        <v/>
      </c>
      <c r="J1415" s="34"/>
      <c r="K1415" s="29" t="str">
        <f>IF('Sundry Debtor'!K1421="","",CONCATENATE('Sundry Debtor'!K1421," ",'Sundry Debtor'!O1421))</f>
        <v/>
      </c>
    </row>
    <row r="1416" spans="1:11" x14ac:dyDescent="0.2">
      <c r="A1416" s="35" t="str">
        <f>IF('Sundry Debtor'!G1422="","",'Sundry Debtor'!G1422)</f>
        <v/>
      </c>
      <c r="B1416" s="35" t="str">
        <f>IF('Sundry Debtor'!C1422="","",IF('Sundry Debtor'!G1422&lt;70000,'Sundry Debtor'!C1422,""))</f>
        <v/>
      </c>
      <c r="C1416" s="34" t="str">
        <f>IF('Sundry Debtor'!C1422="","",IF('Sundry Debtor'!G1422&gt;69999,'Sundry Debtor'!C1422,""))</f>
        <v/>
      </c>
      <c r="D1416" s="34" t="str">
        <f>IF('Sundry Debtor'!D1422="","",'Sundry Debtor'!D1422)</f>
        <v/>
      </c>
      <c r="E1416" s="34" t="str">
        <f>IF('Sundry Debtor'!F1422="","",'Sundry Debtor'!F1422)</f>
        <v/>
      </c>
      <c r="F1416" s="98" t="str">
        <f>IF('Sundry Debtor'!I1422="","",IF('Sundry Debtor'!J1422="D",'Sundry Debtor'!I1422,""))</f>
        <v/>
      </c>
      <c r="G1416" s="98" t="str">
        <f>IF('Sundry Debtor'!I1422="","",IF('Sundry Debtor'!J1422="C",'Sundry Debtor'!I1422,""))</f>
        <v/>
      </c>
      <c r="H1416" s="34" t="str">
        <f t="shared" si="49"/>
        <v/>
      </c>
      <c r="I1416" s="34" t="str">
        <f t="shared" si="50"/>
        <v/>
      </c>
      <c r="J1416" s="34"/>
      <c r="K1416" s="29" t="str">
        <f>IF('Sundry Debtor'!K1422="","",CONCATENATE('Sundry Debtor'!K1422," ",'Sundry Debtor'!O1422))</f>
        <v/>
      </c>
    </row>
    <row r="1417" spans="1:11" x14ac:dyDescent="0.2">
      <c r="A1417" s="35" t="str">
        <f>IF('Sundry Debtor'!G1423="","",'Sundry Debtor'!G1423)</f>
        <v/>
      </c>
      <c r="B1417" s="35" t="str">
        <f>IF('Sundry Debtor'!C1423="","",IF('Sundry Debtor'!G1423&lt;70000,'Sundry Debtor'!C1423,""))</f>
        <v/>
      </c>
      <c r="C1417" s="34" t="str">
        <f>IF('Sundry Debtor'!C1423="","",IF('Sundry Debtor'!G1423&gt;69999,'Sundry Debtor'!C1423,""))</f>
        <v/>
      </c>
      <c r="D1417" s="34" t="str">
        <f>IF('Sundry Debtor'!D1423="","",'Sundry Debtor'!D1423)</f>
        <v/>
      </c>
      <c r="E1417" s="34" t="str">
        <f>IF('Sundry Debtor'!F1423="","",'Sundry Debtor'!F1423)</f>
        <v/>
      </c>
      <c r="F1417" s="98" t="str">
        <f>IF('Sundry Debtor'!I1423="","",IF('Sundry Debtor'!J1423="D",'Sundry Debtor'!I1423,""))</f>
        <v/>
      </c>
      <c r="G1417" s="98" t="str">
        <f>IF('Sundry Debtor'!I1423="","",IF('Sundry Debtor'!J1423="C",'Sundry Debtor'!I1423,""))</f>
        <v/>
      </c>
      <c r="H1417" s="34" t="str">
        <f t="shared" si="49"/>
        <v/>
      </c>
      <c r="I1417" s="34" t="str">
        <f t="shared" si="50"/>
        <v/>
      </c>
      <c r="J1417" s="34"/>
      <c r="K1417" s="29" t="str">
        <f>IF('Sundry Debtor'!K1423="","",CONCATENATE('Sundry Debtor'!K1423," ",'Sundry Debtor'!O1423))</f>
        <v/>
      </c>
    </row>
    <row r="1418" spans="1:11" x14ac:dyDescent="0.2">
      <c r="A1418" s="35" t="str">
        <f>IF('Sundry Debtor'!G1424="","",'Sundry Debtor'!G1424)</f>
        <v/>
      </c>
      <c r="B1418" s="35" t="str">
        <f>IF('Sundry Debtor'!C1424="","",IF('Sundry Debtor'!G1424&lt;70000,'Sundry Debtor'!C1424,""))</f>
        <v/>
      </c>
      <c r="C1418" s="34" t="str">
        <f>IF('Sundry Debtor'!C1424="","",IF('Sundry Debtor'!G1424&gt;69999,'Sundry Debtor'!C1424,""))</f>
        <v/>
      </c>
      <c r="D1418" s="34" t="str">
        <f>IF('Sundry Debtor'!D1424="","",'Sundry Debtor'!D1424)</f>
        <v/>
      </c>
      <c r="E1418" s="34" t="str">
        <f>IF('Sundry Debtor'!F1424="","",'Sundry Debtor'!F1424)</f>
        <v/>
      </c>
      <c r="F1418" s="98" t="str">
        <f>IF('Sundry Debtor'!I1424="","",IF('Sundry Debtor'!J1424="D",'Sundry Debtor'!I1424,""))</f>
        <v/>
      </c>
      <c r="G1418" s="98" t="str">
        <f>IF('Sundry Debtor'!I1424="","",IF('Sundry Debtor'!J1424="C",'Sundry Debtor'!I1424,""))</f>
        <v/>
      </c>
      <c r="H1418" s="34" t="str">
        <f t="shared" si="49"/>
        <v/>
      </c>
      <c r="I1418" s="34" t="str">
        <f t="shared" si="50"/>
        <v/>
      </c>
      <c r="J1418" s="34"/>
      <c r="K1418" s="29" t="str">
        <f>IF('Sundry Debtor'!K1424="","",CONCATENATE('Sundry Debtor'!K1424," ",'Sundry Debtor'!O1424))</f>
        <v/>
      </c>
    </row>
    <row r="1419" spans="1:11" x14ac:dyDescent="0.2">
      <c r="A1419" s="35" t="str">
        <f>IF('Sundry Debtor'!G1425="","",'Sundry Debtor'!G1425)</f>
        <v/>
      </c>
      <c r="B1419" s="35" t="str">
        <f>IF('Sundry Debtor'!C1425="","",IF('Sundry Debtor'!G1425&lt;70000,'Sundry Debtor'!C1425,""))</f>
        <v/>
      </c>
      <c r="C1419" s="34" t="str">
        <f>IF('Sundry Debtor'!C1425="","",IF('Sundry Debtor'!G1425&gt;69999,'Sundry Debtor'!C1425,""))</f>
        <v/>
      </c>
      <c r="D1419" s="34" t="str">
        <f>IF('Sundry Debtor'!D1425="","",'Sundry Debtor'!D1425)</f>
        <v/>
      </c>
      <c r="E1419" s="34" t="str">
        <f>IF('Sundry Debtor'!F1425="","",'Sundry Debtor'!F1425)</f>
        <v/>
      </c>
      <c r="F1419" s="98" t="str">
        <f>IF('Sundry Debtor'!I1425="","",IF('Sundry Debtor'!J1425="D",'Sundry Debtor'!I1425,""))</f>
        <v/>
      </c>
      <c r="G1419" s="98" t="str">
        <f>IF('Sundry Debtor'!I1425="","",IF('Sundry Debtor'!J1425="C",'Sundry Debtor'!I1425,""))</f>
        <v/>
      </c>
      <c r="H1419" s="34" t="str">
        <f t="shared" si="49"/>
        <v/>
      </c>
      <c r="I1419" s="34" t="str">
        <f t="shared" si="50"/>
        <v/>
      </c>
      <c r="J1419" s="34"/>
      <c r="K1419" s="29" t="str">
        <f>IF('Sundry Debtor'!K1425="","",CONCATENATE('Sundry Debtor'!K1425," ",'Sundry Debtor'!O1425))</f>
        <v/>
      </c>
    </row>
    <row r="1420" spans="1:11" x14ac:dyDescent="0.2">
      <c r="A1420" s="35" t="str">
        <f>IF('Sundry Debtor'!G1426="","",'Sundry Debtor'!G1426)</f>
        <v/>
      </c>
      <c r="B1420" s="35" t="str">
        <f>IF('Sundry Debtor'!C1426="","",IF('Sundry Debtor'!G1426&lt;70000,'Sundry Debtor'!C1426,""))</f>
        <v/>
      </c>
      <c r="C1420" s="34" t="str">
        <f>IF('Sundry Debtor'!C1426="","",IF('Sundry Debtor'!G1426&gt;69999,'Sundry Debtor'!C1426,""))</f>
        <v/>
      </c>
      <c r="D1420" s="34" t="str">
        <f>IF('Sundry Debtor'!D1426="","",'Sundry Debtor'!D1426)</f>
        <v/>
      </c>
      <c r="E1420" s="34" t="str">
        <f>IF('Sundry Debtor'!F1426="","",'Sundry Debtor'!F1426)</f>
        <v/>
      </c>
      <c r="F1420" s="98" t="str">
        <f>IF('Sundry Debtor'!I1426="","",IF('Sundry Debtor'!J1426="D",'Sundry Debtor'!I1426,""))</f>
        <v/>
      </c>
      <c r="G1420" s="98" t="str">
        <f>IF('Sundry Debtor'!I1426="","",IF('Sundry Debtor'!J1426="C",'Sundry Debtor'!I1426,""))</f>
        <v/>
      </c>
      <c r="H1420" s="34" t="str">
        <f t="shared" si="49"/>
        <v/>
      </c>
      <c r="I1420" s="34" t="str">
        <f t="shared" si="50"/>
        <v/>
      </c>
      <c r="J1420" s="34"/>
      <c r="K1420" s="29" t="str">
        <f>IF('Sundry Debtor'!K1426="","",CONCATENATE('Sundry Debtor'!K1426," ",'Sundry Debtor'!O1426))</f>
        <v/>
      </c>
    </row>
    <row r="1421" spans="1:11" x14ac:dyDescent="0.2">
      <c r="A1421" s="35" t="str">
        <f>IF('Sundry Debtor'!G1427="","",'Sundry Debtor'!G1427)</f>
        <v/>
      </c>
      <c r="B1421" s="35" t="str">
        <f>IF('Sundry Debtor'!C1427="","",IF('Sundry Debtor'!G1427&lt;70000,'Sundry Debtor'!C1427,""))</f>
        <v/>
      </c>
      <c r="C1421" s="34" t="str">
        <f>IF('Sundry Debtor'!C1427="","",IF('Sundry Debtor'!G1427&gt;69999,'Sundry Debtor'!C1427,""))</f>
        <v/>
      </c>
      <c r="D1421" s="34" t="str">
        <f>IF('Sundry Debtor'!D1427="","",'Sundry Debtor'!D1427)</f>
        <v/>
      </c>
      <c r="E1421" s="34" t="str">
        <f>IF('Sundry Debtor'!F1427="","",'Sundry Debtor'!F1427)</f>
        <v/>
      </c>
      <c r="F1421" s="98" t="str">
        <f>IF('Sundry Debtor'!I1427="","",IF('Sundry Debtor'!J1427="D",'Sundry Debtor'!I1427,""))</f>
        <v/>
      </c>
      <c r="G1421" s="98" t="str">
        <f>IF('Sundry Debtor'!I1427="","",IF('Sundry Debtor'!J1427="C",'Sundry Debtor'!I1427,""))</f>
        <v/>
      </c>
      <c r="H1421" s="34" t="str">
        <f t="shared" si="49"/>
        <v/>
      </c>
      <c r="I1421" s="34" t="str">
        <f t="shared" si="50"/>
        <v/>
      </c>
      <c r="J1421" s="34"/>
      <c r="K1421" s="29" t="str">
        <f>IF('Sundry Debtor'!K1427="","",CONCATENATE('Sundry Debtor'!K1427," ",'Sundry Debtor'!O1427))</f>
        <v/>
      </c>
    </row>
    <row r="1422" spans="1:11" x14ac:dyDescent="0.2">
      <c r="A1422" s="35" t="str">
        <f>IF('Sundry Debtor'!G1428="","",'Sundry Debtor'!G1428)</f>
        <v/>
      </c>
      <c r="B1422" s="35" t="str">
        <f>IF('Sundry Debtor'!C1428="","",IF('Sundry Debtor'!G1428&lt;70000,'Sundry Debtor'!C1428,""))</f>
        <v/>
      </c>
      <c r="C1422" s="34" t="str">
        <f>IF('Sundry Debtor'!C1428="","",IF('Sundry Debtor'!G1428&gt;69999,'Sundry Debtor'!C1428,""))</f>
        <v/>
      </c>
      <c r="D1422" s="34" t="str">
        <f>IF('Sundry Debtor'!D1428="","",'Sundry Debtor'!D1428)</f>
        <v/>
      </c>
      <c r="E1422" s="34" t="str">
        <f>IF('Sundry Debtor'!F1428="","",'Sundry Debtor'!F1428)</f>
        <v/>
      </c>
      <c r="F1422" s="98" t="str">
        <f>IF('Sundry Debtor'!I1428="","",IF('Sundry Debtor'!J1428="D",'Sundry Debtor'!I1428,""))</f>
        <v/>
      </c>
      <c r="G1422" s="98" t="str">
        <f>IF('Sundry Debtor'!I1428="","",IF('Sundry Debtor'!J1428="C",'Sundry Debtor'!I1428,""))</f>
        <v/>
      </c>
      <c r="H1422" s="34" t="str">
        <f t="shared" si="49"/>
        <v/>
      </c>
      <c r="I1422" s="34" t="str">
        <f t="shared" si="50"/>
        <v/>
      </c>
      <c r="J1422" s="34"/>
      <c r="K1422" s="29" t="str">
        <f>IF('Sundry Debtor'!K1428="","",CONCATENATE('Sundry Debtor'!K1428," ",'Sundry Debtor'!O1428))</f>
        <v/>
      </c>
    </row>
    <row r="1423" spans="1:11" x14ac:dyDescent="0.2">
      <c r="A1423" s="35" t="str">
        <f>IF('Sundry Debtor'!G1429="","",'Sundry Debtor'!G1429)</f>
        <v/>
      </c>
      <c r="B1423" s="35" t="str">
        <f>IF('Sundry Debtor'!C1429="","",IF('Sundry Debtor'!G1429&lt;70000,'Sundry Debtor'!C1429,""))</f>
        <v/>
      </c>
      <c r="C1423" s="34" t="str">
        <f>IF('Sundry Debtor'!C1429="","",IF('Sundry Debtor'!G1429&gt;69999,'Sundry Debtor'!C1429,""))</f>
        <v/>
      </c>
      <c r="D1423" s="34" t="str">
        <f>IF('Sundry Debtor'!D1429="","",'Sundry Debtor'!D1429)</f>
        <v/>
      </c>
      <c r="E1423" s="34" t="str">
        <f>IF('Sundry Debtor'!F1429="","",'Sundry Debtor'!F1429)</f>
        <v/>
      </c>
      <c r="F1423" s="98" t="str">
        <f>IF('Sundry Debtor'!I1429="","",IF('Sundry Debtor'!J1429="D",'Sundry Debtor'!I1429,""))</f>
        <v/>
      </c>
      <c r="G1423" s="98" t="str">
        <f>IF('Sundry Debtor'!I1429="","",IF('Sundry Debtor'!J1429="C",'Sundry Debtor'!I1429,""))</f>
        <v/>
      </c>
      <c r="H1423" s="34" t="str">
        <f t="shared" si="49"/>
        <v/>
      </c>
      <c r="I1423" s="34" t="str">
        <f t="shared" si="50"/>
        <v/>
      </c>
      <c r="J1423" s="34"/>
      <c r="K1423" s="29" t="str">
        <f>IF('Sundry Debtor'!K1429="","",CONCATENATE('Sundry Debtor'!K1429," ",'Sundry Debtor'!O1429))</f>
        <v/>
      </c>
    </row>
    <row r="1424" spans="1:11" x14ac:dyDescent="0.2">
      <c r="A1424" s="35" t="str">
        <f>IF('Sundry Debtor'!G1430="","",'Sundry Debtor'!G1430)</f>
        <v/>
      </c>
      <c r="B1424" s="35" t="str">
        <f>IF('Sundry Debtor'!C1430="","",IF('Sundry Debtor'!G1430&lt;70000,'Sundry Debtor'!C1430,""))</f>
        <v/>
      </c>
      <c r="C1424" s="34" t="str">
        <f>IF('Sundry Debtor'!C1430="","",IF('Sundry Debtor'!G1430&gt;69999,'Sundry Debtor'!C1430,""))</f>
        <v/>
      </c>
      <c r="D1424" s="34" t="str">
        <f>IF('Sundry Debtor'!D1430="","",'Sundry Debtor'!D1430)</f>
        <v/>
      </c>
      <c r="E1424" s="34" t="str">
        <f>IF('Sundry Debtor'!F1430="","",'Sundry Debtor'!F1430)</f>
        <v/>
      </c>
      <c r="F1424" s="98" t="str">
        <f>IF('Sundry Debtor'!I1430="","",IF('Sundry Debtor'!J1430="D",'Sundry Debtor'!I1430,""))</f>
        <v/>
      </c>
      <c r="G1424" s="98" t="str">
        <f>IF('Sundry Debtor'!I1430="","",IF('Sundry Debtor'!J1430="C",'Sundry Debtor'!I1430,""))</f>
        <v/>
      </c>
      <c r="H1424" s="34" t="str">
        <f t="shared" si="49"/>
        <v/>
      </c>
      <c r="I1424" s="34" t="str">
        <f t="shared" si="50"/>
        <v/>
      </c>
      <c r="J1424" s="34"/>
      <c r="K1424" s="29" t="str">
        <f>IF('Sundry Debtor'!K1430="","",CONCATENATE('Sundry Debtor'!K1430," ",'Sundry Debtor'!O1430))</f>
        <v/>
      </c>
    </row>
    <row r="1425" spans="1:11" x14ac:dyDescent="0.2">
      <c r="A1425" s="35" t="str">
        <f>IF('Sundry Debtor'!G1431="","",'Sundry Debtor'!G1431)</f>
        <v/>
      </c>
      <c r="B1425" s="35" t="str">
        <f>IF('Sundry Debtor'!C1431="","",IF('Sundry Debtor'!G1431&lt;70000,'Sundry Debtor'!C1431,""))</f>
        <v/>
      </c>
      <c r="C1425" s="34" t="str">
        <f>IF('Sundry Debtor'!C1431="","",IF('Sundry Debtor'!G1431&gt;69999,'Sundry Debtor'!C1431,""))</f>
        <v/>
      </c>
      <c r="D1425" s="34" t="str">
        <f>IF('Sundry Debtor'!D1431="","",'Sundry Debtor'!D1431)</f>
        <v/>
      </c>
      <c r="E1425" s="34" t="str">
        <f>IF('Sundry Debtor'!F1431="","",'Sundry Debtor'!F1431)</f>
        <v/>
      </c>
      <c r="F1425" s="98" t="str">
        <f>IF('Sundry Debtor'!I1431="","",IF('Sundry Debtor'!J1431="D",'Sundry Debtor'!I1431,""))</f>
        <v/>
      </c>
      <c r="G1425" s="98" t="str">
        <f>IF('Sundry Debtor'!I1431="","",IF('Sundry Debtor'!J1431="C",'Sundry Debtor'!I1431,""))</f>
        <v/>
      </c>
      <c r="H1425" s="34" t="str">
        <f t="shared" si="49"/>
        <v/>
      </c>
      <c r="I1425" s="34" t="str">
        <f t="shared" si="50"/>
        <v/>
      </c>
      <c r="J1425" s="34"/>
      <c r="K1425" s="29" t="str">
        <f>IF('Sundry Debtor'!K1431="","",CONCATENATE('Sundry Debtor'!K1431," ",'Sundry Debtor'!O1431))</f>
        <v/>
      </c>
    </row>
    <row r="1426" spans="1:11" x14ac:dyDescent="0.2">
      <c r="A1426" s="35" t="str">
        <f>IF('Sundry Debtor'!G1432="","",'Sundry Debtor'!G1432)</f>
        <v/>
      </c>
      <c r="B1426" s="35" t="str">
        <f>IF('Sundry Debtor'!C1432="","",IF('Sundry Debtor'!G1432&lt;70000,'Sundry Debtor'!C1432,""))</f>
        <v/>
      </c>
      <c r="C1426" s="34" t="str">
        <f>IF('Sundry Debtor'!C1432="","",IF('Sundry Debtor'!G1432&gt;69999,'Sundry Debtor'!C1432,""))</f>
        <v/>
      </c>
      <c r="D1426" s="34" t="str">
        <f>IF('Sundry Debtor'!D1432="","",'Sundry Debtor'!D1432)</f>
        <v/>
      </c>
      <c r="E1426" s="34" t="str">
        <f>IF('Sundry Debtor'!F1432="","",'Sundry Debtor'!F1432)</f>
        <v/>
      </c>
      <c r="F1426" s="98" t="str">
        <f>IF('Sundry Debtor'!I1432="","",IF('Sundry Debtor'!J1432="D",'Sundry Debtor'!I1432,""))</f>
        <v/>
      </c>
      <c r="G1426" s="98" t="str">
        <f>IF('Sundry Debtor'!I1432="","",IF('Sundry Debtor'!J1432="C",'Sundry Debtor'!I1432,""))</f>
        <v/>
      </c>
      <c r="H1426" s="34" t="str">
        <f t="shared" si="49"/>
        <v/>
      </c>
      <c r="I1426" s="34" t="str">
        <f t="shared" si="50"/>
        <v/>
      </c>
      <c r="J1426" s="34"/>
      <c r="K1426" s="29" t="str">
        <f>IF('Sundry Debtor'!K1432="","",CONCATENATE('Sundry Debtor'!K1432," ",'Sundry Debtor'!O1432))</f>
        <v/>
      </c>
    </row>
    <row r="1427" spans="1:11" x14ac:dyDescent="0.2">
      <c r="A1427" s="35" t="str">
        <f>IF('Sundry Debtor'!G1433="","",'Sundry Debtor'!G1433)</f>
        <v/>
      </c>
      <c r="B1427" s="35" t="str">
        <f>IF('Sundry Debtor'!C1433="","",IF('Sundry Debtor'!G1433&lt;70000,'Sundry Debtor'!C1433,""))</f>
        <v/>
      </c>
      <c r="C1427" s="34" t="str">
        <f>IF('Sundry Debtor'!C1433="","",IF('Sundry Debtor'!G1433&gt;69999,'Sundry Debtor'!C1433,""))</f>
        <v/>
      </c>
      <c r="D1427" s="34" t="str">
        <f>IF('Sundry Debtor'!D1433="","",'Sundry Debtor'!D1433)</f>
        <v/>
      </c>
      <c r="E1427" s="34" t="str">
        <f>IF('Sundry Debtor'!F1433="","",'Sundry Debtor'!F1433)</f>
        <v/>
      </c>
      <c r="F1427" s="98" t="str">
        <f>IF('Sundry Debtor'!I1433="","",IF('Sundry Debtor'!J1433="D",'Sundry Debtor'!I1433,""))</f>
        <v/>
      </c>
      <c r="G1427" s="98" t="str">
        <f>IF('Sundry Debtor'!I1433="","",IF('Sundry Debtor'!J1433="C",'Sundry Debtor'!I1433,""))</f>
        <v/>
      </c>
      <c r="H1427" s="34" t="str">
        <f t="shared" si="49"/>
        <v/>
      </c>
      <c r="I1427" s="34" t="str">
        <f t="shared" si="50"/>
        <v/>
      </c>
      <c r="J1427" s="34"/>
      <c r="K1427" s="29" t="str">
        <f>IF('Sundry Debtor'!K1433="","",CONCATENATE('Sundry Debtor'!K1433," ",'Sundry Debtor'!O1433))</f>
        <v/>
      </c>
    </row>
    <row r="1428" spans="1:11" x14ac:dyDescent="0.2">
      <c r="A1428" s="35" t="str">
        <f>IF('Sundry Debtor'!G1434="","",'Sundry Debtor'!G1434)</f>
        <v/>
      </c>
      <c r="B1428" s="35" t="str">
        <f>IF('Sundry Debtor'!C1434="","",IF('Sundry Debtor'!G1434&lt;70000,'Sundry Debtor'!C1434,""))</f>
        <v/>
      </c>
      <c r="C1428" s="34" t="str">
        <f>IF('Sundry Debtor'!C1434="","",IF('Sundry Debtor'!G1434&gt;69999,'Sundry Debtor'!C1434,""))</f>
        <v/>
      </c>
      <c r="D1428" s="34" t="str">
        <f>IF('Sundry Debtor'!D1434="","",'Sundry Debtor'!D1434)</f>
        <v/>
      </c>
      <c r="E1428" s="34" t="str">
        <f>IF('Sundry Debtor'!F1434="","",'Sundry Debtor'!F1434)</f>
        <v/>
      </c>
      <c r="F1428" s="98" t="str">
        <f>IF('Sundry Debtor'!I1434="","",IF('Sundry Debtor'!J1434="D",'Sundry Debtor'!I1434,""))</f>
        <v/>
      </c>
      <c r="G1428" s="98" t="str">
        <f>IF('Sundry Debtor'!I1434="","",IF('Sundry Debtor'!J1434="C",'Sundry Debtor'!I1434,""))</f>
        <v/>
      </c>
      <c r="H1428" s="34" t="str">
        <f t="shared" si="49"/>
        <v/>
      </c>
      <c r="I1428" s="34" t="str">
        <f t="shared" si="50"/>
        <v/>
      </c>
      <c r="J1428" s="34"/>
      <c r="K1428" s="29" t="str">
        <f>IF('Sundry Debtor'!K1434="","",CONCATENATE('Sundry Debtor'!K1434," ",'Sundry Debtor'!O1434))</f>
        <v/>
      </c>
    </row>
    <row r="1429" spans="1:11" x14ac:dyDescent="0.2">
      <c r="A1429" s="35" t="str">
        <f>IF('Sundry Debtor'!G1435="","",'Sundry Debtor'!G1435)</f>
        <v/>
      </c>
      <c r="B1429" s="35" t="str">
        <f>IF('Sundry Debtor'!C1435="","",IF('Sundry Debtor'!G1435&lt;70000,'Sundry Debtor'!C1435,""))</f>
        <v/>
      </c>
      <c r="C1429" s="34" t="str">
        <f>IF('Sundry Debtor'!C1435="","",IF('Sundry Debtor'!G1435&gt;69999,'Sundry Debtor'!C1435,""))</f>
        <v/>
      </c>
      <c r="D1429" s="34" t="str">
        <f>IF('Sundry Debtor'!D1435="","",'Sundry Debtor'!D1435)</f>
        <v/>
      </c>
      <c r="E1429" s="34" t="str">
        <f>IF('Sundry Debtor'!F1435="","",'Sundry Debtor'!F1435)</f>
        <v/>
      </c>
      <c r="F1429" s="98" t="str">
        <f>IF('Sundry Debtor'!I1435="","",IF('Sundry Debtor'!J1435="D",'Sundry Debtor'!I1435,""))</f>
        <v/>
      </c>
      <c r="G1429" s="98" t="str">
        <f>IF('Sundry Debtor'!I1435="","",IF('Sundry Debtor'!J1435="C",'Sundry Debtor'!I1435,""))</f>
        <v/>
      </c>
      <c r="H1429" s="34" t="str">
        <f t="shared" si="49"/>
        <v/>
      </c>
      <c r="I1429" s="34" t="str">
        <f t="shared" si="50"/>
        <v/>
      </c>
      <c r="J1429" s="34"/>
      <c r="K1429" s="29" t="str">
        <f>IF('Sundry Debtor'!K1435="","",CONCATENATE('Sundry Debtor'!K1435," ",'Sundry Debtor'!O1435))</f>
        <v/>
      </c>
    </row>
    <row r="1430" spans="1:11" x14ac:dyDescent="0.2">
      <c r="A1430" s="35" t="str">
        <f>IF('Sundry Debtor'!G1436="","",'Sundry Debtor'!G1436)</f>
        <v/>
      </c>
      <c r="B1430" s="35" t="str">
        <f>IF('Sundry Debtor'!C1436="","",IF('Sundry Debtor'!G1436&lt;70000,'Sundry Debtor'!C1436,""))</f>
        <v/>
      </c>
      <c r="C1430" s="34" t="str">
        <f>IF('Sundry Debtor'!C1436="","",IF('Sundry Debtor'!G1436&gt;69999,'Sundry Debtor'!C1436,""))</f>
        <v/>
      </c>
      <c r="D1430" s="34" t="str">
        <f>IF('Sundry Debtor'!D1436="","",'Sundry Debtor'!D1436)</f>
        <v/>
      </c>
      <c r="E1430" s="34" t="str">
        <f>IF('Sundry Debtor'!F1436="","",'Sundry Debtor'!F1436)</f>
        <v/>
      </c>
      <c r="F1430" s="98" t="str">
        <f>IF('Sundry Debtor'!I1436="","",IF('Sundry Debtor'!J1436="D",'Sundry Debtor'!I1436,""))</f>
        <v/>
      </c>
      <c r="G1430" s="98" t="str">
        <f>IF('Sundry Debtor'!I1436="","",IF('Sundry Debtor'!J1436="C",'Sundry Debtor'!I1436,""))</f>
        <v/>
      </c>
      <c r="H1430" s="34" t="str">
        <f t="shared" si="49"/>
        <v/>
      </c>
      <c r="I1430" s="34" t="str">
        <f t="shared" si="50"/>
        <v/>
      </c>
      <c r="J1430" s="34"/>
      <c r="K1430" s="29" t="str">
        <f>IF('Sundry Debtor'!K1436="","",CONCATENATE('Sundry Debtor'!K1436," ",'Sundry Debtor'!O1436))</f>
        <v/>
      </c>
    </row>
    <row r="1431" spans="1:11" x14ac:dyDescent="0.2">
      <c r="A1431" s="35" t="str">
        <f>IF('Sundry Debtor'!G1437="","",'Sundry Debtor'!G1437)</f>
        <v/>
      </c>
      <c r="B1431" s="35" t="str">
        <f>IF('Sundry Debtor'!C1437="","",IF('Sundry Debtor'!G1437&lt;70000,'Sundry Debtor'!C1437,""))</f>
        <v/>
      </c>
      <c r="C1431" s="34" t="str">
        <f>IF('Sundry Debtor'!C1437="","",IF('Sundry Debtor'!G1437&gt;69999,'Sundry Debtor'!C1437,""))</f>
        <v/>
      </c>
      <c r="D1431" s="34" t="str">
        <f>IF('Sundry Debtor'!D1437="","",'Sundry Debtor'!D1437)</f>
        <v/>
      </c>
      <c r="E1431" s="34" t="str">
        <f>IF('Sundry Debtor'!F1437="","",'Sundry Debtor'!F1437)</f>
        <v/>
      </c>
      <c r="F1431" s="98" t="str">
        <f>IF('Sundry Debtor'!I1437="","",IF('Sundry Debtor'!J1437="D",'Sundry Debtor'!I1437,""))</f>
        <v/>
      </c>
      <c r="G1431" s="98" t="str">
        <f>IF('Sundry Debtor'!I1437="","",IF('Sundry Debtor'!J1437="C",'Sundry Debtor'!I1437,""))</f>
        <v/>
      </c>
      <c r="H1431" s="34" t="str">
        <f t="shared" si="49"/>
        <v/>
      </c>
      <c r="I1431" s="34" t="str">
        <f t="shared" si="50"/>
        <v/>
      </c>
      <c r="J1431" s="34"/>
      <c r="K1431" s="29" t="str">
        <f>IF('Sundry Debtor'!K1437="","",CONCATENATE('Sundry Debtor'!K1437," ",'Sundry Debtor'!O1437))</f>
        <v/>
      </c>
    </row>
    <row r="1432" spans="1:11" x14ac:dyDescent="0.2">
      <c r="A1432" s="35" t="str">
        <f>IF('Sundry Debtor'!G1438="","",'Sundry Debtor'!G1438)</f>
        <v/>
      </c>
      <c r="B1432" s="35" t="str">
        <f>IF('Sundry Debtor'!C1438="","",IF('Sundry Debtor'!G1438&lt;70000,'Sundry Debtor'!C1438,""))</f>
        <v/>
      </c>
      <c r="C1432" s="34" t="str">
        <f>IF('Sundry Debtor'!C1438="","",IF('Sundry Debtor'!G1438&gt;69999,'Sundry Debtor'!C1438,""))</f>
        <v/>
      </c>
      <c r="D1432" s="34" t="str">
        <f>IF('Sundry Debtor'!D1438="","",'Sundry Debtor'!D1438)</f>
        <v/>
      </c>
      <c r="E1432" s="34" t="str">
        <f>IF('Sundry Debtor'!F1438="","",'Sundry Debtor'!F1438)</f>
        <v/>
      </c>
      <c r="F1432" s="98" t="str">
        <f>IF('Sundry Debtor'!I1438="","",IF('Sundry Debtor'!J1438="D",'Sundry Debtor'!I1438,""))</f>
        <v/>
      </c>
      <c r="G1432" s="98" t="str">
        <f>IF('Sundry Debtor'!I1438="","",IF('Sundry Debtor'!J1438="C",'Sundry Debtor'!I1438,""))</f>
        <v/>
      </c>
      <c r="H1432" s="34" t="str">
        <f t="shared" si="49"/>
        <v/>
      </c>
      <c r="I1432" s="34" t="str">
        <f t="shared" si="50"/>
        <v/>
      </c>
      <c r="J1432" s="34"/>
      <c r="K1432" s="29" t="str">
        <f>IF('Sundry Debtor'!K1438="","",CONCATENATE('Sundry Debtor'!K1438," ",'Sundry Debtor'!O1438))</f>
        <v/>
      </c>
    </row>
    <row r="1433" spans="1:11" x14ac:dyDescent="0.2">
      <c r="A1433" s="35" t="str">
        <f>IF('Sundry Debtor'!G1439="","",'Sundry Debtor'!G1439)</f>
        <v/>
      </c>
      <c r="B1433" s="35" t="str">
        <f>IF('Sundry Debtor'!C1439="","",IF('Sundry Debtor'!G1439&lt;70000,'Sundry Debtor'!C1439,""))</f>
        <v/>
      </c>
      <c r="C1433" s="34" t="str">
        <f>IF('Sundry Debtor'!C1439="","",IF('Sundry Debtor'!G1439&gt;69999,'Sundry Debtor'!C1439,""))</f>
        <v/>
      </c>
      <c r="D1433" s="34" t="str">
        <f>IF('Sundry Debtor'!D1439="","",'Sundry Debtor'!D1439)</f>
        <v/>
      </c>
      <c r="E1433" s="34" t="str">
        <f>IF('Sundry Debtor'!F1439="","",'Sundry Debtor'!F1439)</f>
        <v/>
      </c>
      <c r="F1433" s="98" t="str">
        <f>IF('Sundry Debtor'!I1439="","",IF('Sundry Debtor'!J1439="D",'Sundry Debtor'!I1439,""))</f>
        <v/>
      </c>
      <c r="G1433" s="98" t="str">
        <f>IF('Sundry Debtor'!I1439="","",IF('Sundry Debtor'!J1439="C",'Sundry Debtor'!I1439,""))</f>
        <v/>
      </c>
      <c r="H1433" s="34" t="str">
        <f t="shared" si="49"/>
        <v/>
      </c>
      <c r="I1433" s="34" t="str">
        <f t="shared" si="50"/>
        <v/>
      </c>
      <c r="J1433" s="34"/>
      <c r="K1433" s="29" t="str">
        <f>IF('Sundry Debtor'!K1439="","",CONCATENATE('Sundry Debtor'!K1439," ",'Sundry Debtor'!O1439))</f>
        <v/>
      </c>
    </row>
    <row r="1434" spans="1:11" x14ac:dyDescent="0.2">
      <c r="A1434" s="35" t="str">
        <f>IF('Sundry Debtor'!G1440="","",'Sundry Debtor'!G1440)</f>
        <v/>
      </c>
      <c r="B1434" s="35" t="str">
        <f>IF('Sundry Debtor'!C1440="","",IF('Sundry Debtor'!G1440&lt;70000,'Sundry Debtor'!C1440,""))</f>
        <v/>
      </c>
      <c r="C1434" s="34" t="str">
        <f>IF('Sundry Debtor'!C1440="","",IF('Sundry Debtor'!G1440&gt;69999,'Sundry Debtor'!C1440,""))</f>
        <v/>
      </c>
      <c r="D1434" s="34" t="str">
        <f>IF('Sundry Debtor'!D1440="","",'Sundry Debtor'!D1440)</f>
        <v/>
      </c>
      <c r="E1434" s="34" t="str">
        <f>IF('Sundry Debtor'!F1440="","",'Sundry Debtor'!F1440)</f>
        <v/>
      </c>
      <c r="F1434" s="98" t="str">
        <f>IF('Sundry Debtor'!I1440="","",IF('Sundry Debtor'!J1440="D",'Sundry Debtor'!I1440,""))</f>
        <v/>
      </c>
      <c r="G1434" s="98" t="str">
        <f>IF('Sundry Debtor'!I1440="","",IF('Sundry Debtor'!J1440="C",'Sundry Debtor'!I1440,""))</f>
        <v/>
      </c>
      <c r="H1434" s="34" t="str">
        <f t="shared" ref="H1434:H1497" si="51">IF(A1434="","",IF(OR(A1434=96030,A1434=96040),"AN",IF(A1434=80061,"VN",IF(LEFT(A1434,1)="7","AN",IF(LEFT(A1434,1)="8","AN","VN")))))</f>
        <v/>
      </c>
      <c r="I1434" s="34" t="str">
        <f t="shared" ref="I1434:I1497" si="52">IF(A1434="","",1000)</f>
        <v/>
      </c>
      <c r="J1434" s="34"/>
      <c r="K1434" s="29" t="str">
        <f>IF('Sundry Debtor'!K1440="","",CONCATENATE('Sundry Debtor'!K1440," ",'Sundry Debtor'!O1440))</f>
        <v/>
      </c>
    </row>
    <row r="1435" spans="1:11" x14ac:dyDescent="0.2">
      <c r="A1435" s="35" t="str">
        <f>IF('Sundry Debtor'!G1441="","",'Sundry Debtor'!G1441)</f>
        <v/>
      </c>
      <c r="B1435" s="35" t="str">
        <f>IF('Sundry Debtor'!C1441="","",IF('Sundry Debtor'!G1441&lt;70000,'Sundry Debtor'!C1441,""))</f>
        <v/>
      </c>
      <c r="C1435" s="34" t="str">
        <f>IF('Sundry Debtor'!C1441="","",IF('Sundry Debtor'!G1441&gt;69999,'Sundry Debtor'!C1441,""))</f>
        <v/>
      </c>
      <c r="D1435" s="34" t="str">
        <f>IF('Sundry Debtor'!D1441="","",'Sundry Debtor'!D1441)</f>
        <v/>
      </c>
      <c r="E1435" s="34" t="str">
        <f>IF('Sundry Debtor'!F1441="","",'Sundry Debtor'!F1441)</f>
        <v/>
      </c>
      <c r="F1435" s="98" t="str">
        <f>IF('Sundry Debtor'!I1441="","",IF('Sundry Debtor'!J1441="D",'Sundry Debtor'!I1441,""))</f>
        <v/>
      </c>
      <c r="G1435" s="98" t="str">
        <f>IF('Sundry Debtor'!I1441="","",IF('Sundry Debtor'!J1441="C",'Sundry Debtor'!I1441,""))</f>
        <v/>
      </c>
      <c r="H1435" s="34" t="str">
        <f t="shared" si="51"/>
        <v/>
      </c>
      <c r="I1435" s="34" t="str">
        <f t="shared" si="52"/>
        <v/>
      </c>
      <c r="J1435" s="34"/>
      <c r="K1435" s="29" t="str">
        <f>IF('Sundry Debtor'!K1441="","",CONCATENATE('Sundry Debtor'!K1441," ",'Sundry Debtor'!O1441))</f>
        <v/>
      </c>
    </row>
    <row r="1436" spans="1:11" x14ac:dyDescent="0.2">
      <c r="A1436" s="35" t="str">
        <f>IF('Sundry Debtor'!G1442="","",'Sundry Debtor'!G1442)</f>
        <v/>
      </c>
      <c r="B1436" s="35" t="str">
        <f>IF('Sundry Debtor'!C1442="","",IF('Sundry Debtor'!G1442&lt;70000,'Sundry Debtor'!C1442,""))</f>
        <v/>
      </c>
      <c r="C1436" s="34" t="str">
        <f>IF('Sundry Debtor'!C1442="","",IF('Sundry Debtor'!G1442&gt;69999,'Sundry Debtor'!C1442,""))</f>
        <v/>
      </c>
      <c r="D1436" s="34" t="str">
        <f>IF('Sundry Debtor'!D1442="","",'Sundry Debtor'!D1442)</f>
        <v/>
      </c>
      <c r="E1436" s="34" t="str">
        <f>IF('Sundry Debtor'!F1442="","",'Sundry Debtor'!F1442)</f>
        <v/>
      </c>
      <c r="F1436" s="98" t="str">
        <f>IF('Sundry Debtor'!I1442="","",IF('Sundry Debtor'!J1442="D",'Sundry Debtor'!I1442,""))</f>
        <v/>
      </c>
      <c r="G1436" s="98" t="str">
        <f>IF('Sundry Debtor'!I1442="","",IF('Sundry Debtor'!J1442="C",'Sundry Debtor'!I1442,""))</f>
        <v/>
      </c>
      <c r="H1436" s="34" t="str">
        <f t="shared" si="51"/>
        <v/>
      </c>
      <c r="I1436" s="34" t="str">
        <f t="shared" si="52"/>
        <v/>
      </c>
      <c r="J1436" s="34"/>
      <c r="K1436" s="29" t="str">
        <f>IF('Sundry Debtor'!K1442="","",CONCATENATE('Sundry Debtor'!K1442," ",'Sundry Debtor'!O1442))</f>
        <v/>
      </c>
    </row>
    <row r="1437" spans="1:11" x14ac:dyDescent="0.2">
      <c r="A1437" s="35" t="str">
        <f>IF('Sundry Debtor'!G1443="","",'Sundry Debtor'!G1443)</f>
        <v/>
      </c>
      <c r="B1437" s="35" t="str">
        <f>IF('Sundry Debtor'!C1443="","",IF('Sundry Debtor'!G1443&lt;70000,'Sundry Debtor'!C1443,""))</f>
        <v/>
      </c>
      <c r="C1437" s="34" t="str">
        <f>IF('Sundry Debtor'!C1443="","",IF('Sundry Debtor'!G1443&gt;69999,'Sundry Debtor'!C1443,""))</f>
        <v/>
      </c>
      <c r="D1437" s="34" t="str">
        <f>IF('Sundry Debtor'!D1443="","",'Sundry Debtor'!D1443)</f>
        <v/>
      </c>
      <c r="E1437" s="34" t="str">
        <f>IF('Sundry Debtor'!F1443="","",'Sundry Debtor'!F1443)</f>
        <v/>
      </c>
      <c r="F1437" s="98" t="str">
        <f>IF('Sundry Debtor'!I1443="","",IF('Sundry Debtor'!J1443="D",'Sundry Debtor'!I1443,""))</f>
        <v/>
      </c>
      <c r="G1437" s="98" t="str">
        <f>IF('Sundry Debtor'!I1443="","",IF('Sundry Debtor'!J1443="C",'Sundry Debtor'!I1443,""))</f>
        <v/>
      </c>
      <c r="H1437" s="34" t="str">
        <f t="shared" si="51"/>
        <v/>
      </c>
      <c r="I1437" s="34" t="str">
        <f t="shared" si="52"/>
        <v/>
      </c>
      <c r="J1437" s="34"/>
      <c r="K1437" s="29" t="str">
        <f>IF('Sundry Debtor'!K1443="","",CONCATENATE('Sundry Debtor'!K1443," ",'Sundry Debtor'!O1443))</f>
        <v/>
      </c>
    </row>
    <row r="1438" spans="1:11" x14ac:dyDescent="0.2">
      <c r="A1438" s="35" t="str">
        <f>IF('Sundry Debtor'!G1444="","",'Sundry Debtor'!G1444)</f>
        <v/>
      </c>
      <c r="B1438" s="35" t="str">
        <f>IF('Sundry Debtor'!C1444="","",IF('Sundry Debtor'!G1444&lt;70000,'Sundry Debtor'!C1444,""))</f>
        <v/>
      </c>
      <c r="C1438" s="34" t="str">
        <f>IF('Sundry Debtor'!C1444="","",IF('Sundry Debtor'!G1444&gt;69999,'Sundry Debtor'!C1444,""))</f>
        <v/>
      </c>
      <c r="D1438" s="34" t="str">
        <f>IF('Sundry Debtor'!D1444="","",'Sundry Debtor'!D1444)</f>
        <v/>
      </c>
      <c r="E1438" s="34" t="str">
        <f>IF('Sundry Debtor'!F1444="","",'Sundry Debtor'!F1444)</f>
        <v/>
      </c>
      <c r="F1438" s="98" t="str">
        <f>IF('Sundry Debtor'!I1444="","",IF('Sundry Debtor'!J1444="D",'Sundry Debtor'!I1444,""))</f>
        <v/>
      </c>
      <c r="G1438" s="98" t="str">
        <f>IF('Sundry Debtor'!I1444="","",IF('Sundry Debtor'!J1444="C",'Sundry Debtor'!I1444,""))</f>
        <v/>
      </c>
      <c r="H1438" s="34" t="str">
        <f t="shared" si="51"/>
        <v/>
      </c>
      <c r="I1438" s="34" t="str">
        <f t="shared" si="52"/>
        <v/>
      </c>
      <c r="J1438" s="34"/>
      <c r="K1438" s="29" t="str">
        <f>IF('Sundry Debtor'!K1444="","",CONCATENATE('Sundry Debtor'!K1444," ",'Sundry Debtor'!O1444))</f>
        <v/>
      </c>
    </row>
    <row r="1439" spans="1:11" x14ac:dyDescent="0.2">
      <c r="A1439" s="35" t="str">
        <f>IF('Sundry Debtor'!G1445="","",'Sundry Debtor'!G1445)</f>
        <v/>
      </c>
      <c r="B1439" s="35" t="str">
        <f>IF('Sundry Debtor'!C1445="","",IF('Sundry Debtor'!G1445&lt;70000,'Sundry Debtor'!C1445,""))</f>
        <v/>
      </c>
      <c r="C1439" s="34" t="str">
        <f>IF('Sundry Debtor'!C1445="","",IF('Sundry Debtor'!G1445&gt;69999,'Sundry Debtor'!C1445,""))</f>
        <v/>
      </c>
      <c r="D1439" s="34" t="str">
        <f>IF('Sundry Debtor'!D1445="","",'Sundry Debtor'!D1445)</f>
        <v/>
      </c>
      <c r="E1439" s="34" t="str">
        <f>IF('Sundry Debtor'!F1445="","",'Sundry Debtor'!F1445)</f>
        <v/>
      </c>
      <c r="F1439" s="98" t="str">
        <f>IF('Sundry Debtor'!I1445="","",IF('Sundry Debtor'!J1445="D",'Sundry Debtor'!I1445,""))</f>
        <v/>
      </c>
      <c r="G1439" s="98" t="str">
        <f>IF('Sundry Debtor'!I1445="","",IF('Sundry Debtor'!J1445="C",'Sundry Debtor'!I1445,""))</f>
        <v/>
      </c>
      <c r="H1439" s="34" t="str">
        <f t="shared" si="51"/>
        <v/>
      </c>
      <c r="I1439" s="34" t="str">
        <f t="shared" si="52"/>
        <v/>
      </c>
      <c r="J1439" s="34"/>
      <c r="K1439" s="29" t="str">
        <f>IF('Sundry Debtor'!K1445="","",CONCATENATE('Sundry Debtor'!K1445," ",'Sundry Debtor'!O1445))</f>
        <v/>
      </c>
    </row>
    <row r="1440" spans="1:11" x14ac:dyDescent="0.2">
      <c r="A1440" s="35" t="str">
        <f>IF('Sundry Debtor'!G1446="","",'Sundry Debtor'!G1446)</f>
        <v/>
      </c>
      <c r="B1440" s="35" t="str">
        <f>IF('Sundry Debtor'!C1446="","",IF('Sundry Debtor'!G1446&lt;70000,'Sundry Debtor'!C1446,""))</f>
        <v/>
      </c>
      <c r="C1440" s="34" t="str">
        <f>IF('Sundry Debtor'!C1446="","",IF('Sundry Debtor'!G1446&gt;69999,'Sundry Debtor'!C1446,""))</f>
        <v/>
      </c>
      <c r="D1440" s="34" t="str">
        <f>IF('Sundry Debtor'!D1446="","",'Sundry Debtor'!D1446)</f>
        <v/>
      </c>
      <c r="E1440" s="34" t="str">
        <f>IF('Sundry Debtor'!F1446="","",'Sundry Debtor'!F1446)</f>
        <v/>
      </c>
      <c r="F1440" s="98" t="str">
        <f>IF('Sundry Debtor'!I1446="","",IF('Sundry Debtor'!J1446="D",'Sundry Debtor'!I1446,""))</f>
        <v/>
      </c>
      <c r="G1440" s="98" t="str">
        <f>IF('Sundry Debtor'!I1446="","",IF('Sundry Debtor'!J1446="C",'Sundry Debtor'!I1446,""))</f>
        <v/>
      </c>
      <c r="H1440" s="34" t="str">
        <f t="shared" si="51"/>
        <v/>
      </c>
      <c r="I1440" s="34" t="str">
        <f t="shared" si="52"/>
        <v/>
      </c>
      <c r="J1440" s="34"/>
      <c r="K1440" s="29" t="str">
        <f>IF('Sundry Debtor'!K1446="","",CONCATENATE('Sundry Debtor'!K1446," ",'Sundry Debtor'!O1446))</f>
        <v/>
      </c>
    </row>
    <row r="1441" spans="1:11" x14ac:dyDescent="0.2">
      <c r="A1441" s="35" t="str">
        <f>IF('Sundry Debtor'!G1447="","",'Sundry Debtor'!G1447)</f>
        <v/>
      </c>
      <c r="B1441" s="35" t="str">
        <f>IF('Sundry Debtor'!C1447="","",IF('Sundry Debtor'!G1447&lt;70000,'Sundry Debtor'!C1447,""))</f>
        <v/>
      </c>
      <c r="C1441" s="34" t="str">
        <f>IF('Sundry Debtor'!C1447="","",IF('Sundry Debtor'!G1447&gt;69999,'Sundry Debtor'!C1447,""))</f>
        <v/>
      </c>
      <c r="D1441" s="34" t="str">
        <f>IF('Sundry Debtor'!D1447="","",'Sundry Debtor'!D1447)</f>
        <v/>
      </c>
      <c r="E1441" s="34" t="str">
        <f>IF('Sundry Debtor'!F1447="","",'Sundry Debtor'!F1447)</f>
        <v/>
      </c>
      <c r="F1441" s="98" t="str">
        <f>IF('Sundry Debtor'!I1447="","",IF('Sundry Debtor'!J1447="D",'Sundry Debtor'!I1447,""))</f>
        <v/>
      </c>
      <c r="G1441" s="98" t="str">
        <f>IF('Sundry Debtor'!I1447="","",IF('Sundry Debtor'!J1447="C",'Sundry Debtor'!I1447,""))</f>
        <v/>
      </c>
      <c r="H1441" s="34" t="str">
        <f t="shared" si="51"/>
        <v/>
      </c>
      <c r="I1441" s="34" t="str">
        <f t="shared" si="52"/>
        <v/>
      </c>
      <c r="J1441" s="34"/>
      <c r="K1441" s="29" t="str">
        <f>IF('Sundry Debtor'!K1447="","",CONCATENATE('Sundry Debtor'!K1447," ",'Sundry Debtor'!O1447))</f>
        <v/>
      </c>
    </row>
    <row r="1442" spans="1:11" x14ac:dyDescent="0.2">
      <c r="A1442" s="35" t="str">
        <f>IF('Sundry Debtor'!G1448="","",'Sundry Debtor'!G1448)</f>
        <v/>
      </c>
      <c r="B1442" s="35" t="str">
        <f>IF('Sundry Debtor'!C1448="","",IF('Sundry Debtor'!G1448&lt;70000,'Sundry Debtor'!C1448,""))</f>
        <v/>
      </c>
      <c r="C1442" s="34" t="str">
        <f>IF('Sundry Debtor'!C1448="","",IF('Sundry Debtor'!G1448&gt;69999,'Sundry Debtor'!C1448,""))</f>
        <v/>
      </c>
      <c r="D1442" s="34" t="str">
        <f>IF('Sundry Debtor'!D1448="","",'Sundry Debtor'!D1448)</f>
        <v/>
      </c>
      <c r="E1442" s="34" t="str">
        <f>IF('Sundry Debtor'!F1448="","",'Sundry Debtor'!F1448)</f>
        <v/>
      </c>
      <c r="F1442" s="98" t="str">
        <f>IF('Sundry Debtor'!I1448="","",IF('Sundry Debtor'!J1448="D",'Sundry Debtor'!I1448,""))</f>
        <v/>
      </c>
      <c r="G1442" s="98" t="str">
        <f>IF('Sundry Debtor'!I1448="","",IF('Sundry Debtor'!J1448="C",'Sundry Debtor'!I1448,""))</f>
        <v/>
      </c>
      <c r="H1442" s="34" t="str">
        <f t="shared" si="51"/>
        <v/>
      </c>
      <c r="I1442" s="34" t="str">
        <f t="shared" si="52"/>
        <v/>
      </c>
      <c r="J1442" s="34"/>
      <c r="K1442" s="29" t="str">
        <f>IF('Sundry Debtor'!K1448="","",CONCATENATE('Sundry Debtor'!K1448," ",'Sundry Debtor'!O1448))</f>
        <v/>
      </c>
    </row>
    <row r="1443" spans="1:11" x14ac:dyDescent="0.2">
      <c r="A1443" s="35" t="str">
        <f>IF('Sundry Debtor'!G1449="","",'Sundry Debtor'!G1449)</f>
        <v/>
      </c>
      <c r="B1443" s="35" t="str">
        <f>IF('Sundry Debtor'!C1449="","",IF('Sundry Debtor'!G1449&lt;70000,'Sundry Debtor'!C1449,""))</f>
        <v/>
      </c>
      <c r="C1443" s="34" t="str">
        <f>IF('Sundry Debtor'!C1449="","",IF('Sundry Debtor'!G1449&gt;69999,'Sundry Debtor'!C1449,""))</f>
        <v/>
      </c>
      <c r="D1443" s="34" t="str">
        <f>IF('Sundry Debtor'!D1449="","",'Sundry Debtor'!D1449)</f>
        <v/>
      </c>
      <c r="E1443" s="34" t="str">
        <f>IF('Sundry Debtor'!F1449="","",'Sundry Debtor'!F1449)</f>
        <v/>
      </c>
      <c r="F1443" s="98" t="str">
        <f>IF('Sundry Debtor'!I1449="","",IF('Sundry Debtor'!J1449="D",'Sundry Debtor'!I1449,""))</f>
        <v/>
      </c>
      <c r="G1443" s="98" t="str">
        <f>IF('Sundry Debtor'!I1449="","",IF('Sundry Debtor'!J1449="C",'Sundry Debtor'!I1449,""))</f>
        <v/>
      </c>
      <c r="H1443" s="34" t="str">
        <f t="shared" si="51"/>
        <v/>
      </c>
      <c r="I1443" s="34" t="str">
        <f t="shared" si="52"/>
        <v/>
      </c>
      <c r="J1443" s="34"/>
      <c r="K1443" s="29" t="str">
        <f>IF('Sundry Debtor'!K1449="","",CONCATENATE('Sundry Debtor'!K1449," ",'Sundry Debtor'!O1449))</f>
        <v/>
      </c>
    </row>
    <row r="1444" spans="1:11" x14ac:dyDescent="0.2">
      <c r="A1444" s="35" t="str">
        <f>IF('Sundry Debtor'!G1450="","",'Sundry Debtor'!G1450)</f>
        <v/>
      </c>
      <c r="B1444" s="35" t="str">
        <f>IF('Sundry Debtor'!C1450="","",IF('Sundry Debtor'!G1450&lt;70000,'Sundry Debtor'!C1450,""))</f>
        <v/>
      </c>
      <c r="C1444" s="34" t="str">
        <f>IF('Sundry Debtor'!C1450="","",IF('Sundry Debtor'!G1450&gt;69999,'Sundry Debtor'!C1450,""))</f>
        <v/>
      </c>
      <c r="D1444" s="34" t="str">
        <f>IF('Sundry Debtor'!D1450="","",'Sundry Debtor'!D1450)</f>
        <v/>
      </c>
      <c r="E1444" s="34" t="str">
        <f>IF('Sundry Debtor'!F1450="","",'Sundry Debtor'!F1450)</f>
        <v/>
      </c>
      <c r="F1444" s="98" t="str">
        <f>IF('Sundry Debtor'!I1450="","",IF('Sundry Debtor'!J1450="D",'Sundry Debtor'!I1450,""))</f>
        <v/>
      </c>
      <c r="G1444" s="98" t="str">
        <f>IF('Sundry Debtor'!I1450="","",IF('Sundry Debtor'!J1450="C",'Sundry Debtor'!I1450,""))</f>
        <v/>
      </c>
      <c r="H1444" s="34" t="str">
        <f t="shared" si="51"/>
        <v/>
      </c>
      <c r="I1444" s="34" t="str">
        <f t="shared" si="52"/>
        <v/>
      </c>
      <c r="J1444" s="34"/>
      <c r="K1444" s="29" t="str">
        <f>IF('Sundry Debtor'!K1450="","",CONCATENATE('Sundry Debtor'!K1450," ",'Sundry Debtor'!O1450))</f>
        <v/>
      </c>
    </row>
    <row r="1445" spans="1:11" x14ac:dyDescent="0.2">
      <c r="A1445" s="35" t="str">
        <f>IF('Sundry Debtor'!G1451="","",'Sundry Debtor'!G1451)</f>
        <v/>
      </c>
      <c r="B1445" s="35" t="str">
        <f>IF('Sundry Debtor'!C1451="","",IF('Sundry Debtor'!G1451&lt;70000,'Sundry Debtor'!C1451,""))</f>
        <v/>
      </c>
      <c r="C1445" s="34" t="str">
        <f>IF('Sundry Debtor'!C1451="","",IF('Sundry Debtor'!G1451&gt;69999,'Sundry Debtor'!C1451,""))</f>
        <v/>
      </c>
      <c r="D1445" s="34" t="str">
        <f>IF('Sundry Debtor'!D1451="","",'Sundry Debtor'!D1451)</f>
        <v/>
      </c>
      <c r="E1445" s="34" t="str">
        <f>IF('Sundry Debtor'!F1451="","",'Sundry Debtor'!F1451)</f>
        <v/>
      </c>
      <c r="F1445" s="98" t="str">
        <f>IF('Sundry Debtor'!I1451="","",IF('Sundry Debtor'!J1451="D",'Sundry Debtor'!I1451,""))</f>
        <v/>
      </c>
      <c r="G1445" s="98" t="str">
        <f>IF('Sundry Debtor'!I1451="","",IF('Sundry Debtor'!J1451="C",'Sundry Debtor'!I1451,""))</f>
        <v/>
      </c>
      <c r="H1445" s="34" t="str">
        <f t="shared" si="51"/>
        <v/>
      </c>
      <c r="I1445" s="34" t="str">
        <f t="shared" si="52"/>
        <v/>
      </c>
      <c r="J1445" s="34"/>
      <c r="K1445" s="29" t="str">
        <f>IF('Sundry Debtor'!K1451="","",CONCATENATE('Sundry Debtor'!K1451," ",'Sundry Debtor'!O1451))</f>
        <v/>
      </c>
    </row>
    <row r="1446" spans="1:11" x14ac:dyDescent="0.2">
      <c r="A1446" s="35" t="str">
        <f>IF('Sundry Debtor'!G1452="","",'Sundry Debtor'!G1452)</f>
        <v/>
      </c>
      <c r="B1446" s="35" t="str">
        <f>IF('Sundry Debtor'!C1452="","",IF('Sundry Debtor'!G1452&lt;70000,'Sundry Debtor'!C1452,""))</f>
        <v/>
      </c>
      <c r="C1446" s="34" t="str">
        <f>IF('Sundry Debtor'!C1452="","",IF('Sundry Debtor'!G1452&gt;69999,'Sundry Debtor'!C1452,""))</f>
        <v/>
      </c>
      <c r="D1446" s="34" t="str">
        <f>IF('Sundry Debtor'!D1452="","",'Sundry Debtor'!D1452)</f>
        <v/>
      </c>
      <c r="E1446" s="34" t="str">
        <f>IF('Sundry Debtor'!F1452="","",'Sundry Debtor'!F1452)</f>
        <v/>
      </c>
      <c r="F1446" s="98" t="str">
        <f>IF('Sundry Debtor'!I1452="","",IF('Sundry Debtor'!J1452="D",'Sundry Debtor'!I1452,""))</f>
        <v/>
      </c>
      <c r="G1446" s="98" t="str">
        <f>IF('Sundry Debtor'!I1452="","",IF('Sundry Debtor'!J1452="C",'Sundry Debtor'!I1452,""))</f>
        <v/>
      </c>
      <c r="H1446" s="34" t="str">
        <f t="shared" si="51"/>
        <v/>
      </c>
      <c r="I1446" s="34" t="str">
        <f t="shared" si="52"/>
        <v/>
      </c>
      <c r="J1446" s="34"/>
      <c r="K1446" s="29" t="str">
        <f>IF('Sundry Debtor'!K1452="","",CONCATENATE('Sundry Debtor'!K1452," ",'Sundry Debtor'!O1452))</f>
        <v/>
      </c>
    </row>
    <row r="1447" spans="1:11" x14ac:dyDescent="0.2">
      <c r="A1447" s="35" t="str">
        <f>IF('Sundry Debtor'!G1453="","",'Sundry Debtor'!G1453)</f>
        <v/>
      </c>
      <c r="B1447" s="35" t="str">
        <f>IF('Sundry Debtor'!C1453="","",IF('Sundry Debtor'!G1453&lt;70000,'Sundry Debtor'!C1453,""))</f>
        <v/>
      </c>
      <c r="C1447" s="34" t="str">
        <f>IF('Sundry Debtor'!C1453="","",IF('Sundry Debtor'!G1453&gt;69999,'Sundry Debtor'!C1453,""))</f>
        <v/>
      </c>
      <c r="D1447" s="34" t="str">
        <f>IF('Sundry Debtor'!D1453="","",'Sundry Debtor'!D1453)</f>
        <v/>
      </c>
      <c r="E1447" s="34" t="str">
        <f>IF('Sundry Debtor'!F1453="","",'Sundry Debtor'!F1453)</f>
        <v/>
      </c>
      <c r="F1447" s="98" t="str">
        <f>IF('Sundry Debtor'!I1453="","",IF('Sundry Debtor'!J1453="D",'Sundry Debtor'!I1453,""))</f>
        <v/>
      </c>
      <c r="G1447" s="98" t="str">
        <f>IF('Sundry Debtor'!I1453="","",IF('Sundry Debtor'!J1453="C",'Sundry Debtor'!I1453,""))</f>
        <v/>
      </c>
      <c r="H1447" s="34" t="str">
        <f t="shared" si="51"/>
        <v/>
      </c>
      <c r="I1447" s="34" t="str">
        <f t="shared" si="52"/>
        <v/>
      </c>
      <c r="J1447" s="34"/>
      <c r="K1447" s="29" t="str">
        <f>IF('Sundry Debtor'!K1453="","",CONCATENATE('Sundry Debtor'!K1453," ",'Sundry Debtor'!O1453))</f>
        <v/>
      </c>
    </row>
    <row r="1448" spans="1:11" x14ac:dyDescent="0.2">
      <c r="A1448" s="35" t="str">
        <f>IF('Sundry Debtor'!G1454="","",'Sundry Debtor'!G1454)</f>
        <v/>
      </c>
      <c r="B1448" s="35" t="str">
        <f>IF('Sundry Debtor'!C1454="","",IF('Sundry Debtor'!G1454&lt;70000,'Sundry Debtor'!C1454,""))</f>
        <v/>
      </c>
      <c r="C1448" s="34" t="str">
        <f>IF('Sundry Debtor'!C1454="","",IF('Sundry Debtor'!G1454&gt;69999,'Sundry Debtor'!C1454,""))</f>
        <v/>
      </c>
      <c r="D1448" s="34" t="str">
        <f>IF('Sundry Debtor'!D1454="","",'Sundry Debtor'!D1454)</f>
        <v/>
      </c>
      <c r="E1448" s="34" t="str">
        <f>IF('Sundry Debtor'!F1454="","",'Sundry Debtor'!F1454)</f>
        <v/>
      </c>
      <c r="F1448" s="98" t="str">
        <f>IF('Sundry Debtor'!I1454="","",IF('Sundry Debtor'!J1454="D",'Sundry Debtor'!I1454,""))</f>
        <v/>
      </c>
      <c r="G1448" s="98" t="str">
        <f>IF('Sundry Debtor'!I1454="","",IF('Sundry Debtor'!J1454="C",'Sundry Debtor'!I1454,""))</f>
        <v/>
      </c>
      <c r="H1448" s="34" t="str">
        <f t="shared" si="51"/>
        <v/>
      </c>
      <c r="I1448" s="34" t="str">
        <f t="shared" si="52"/>
        <v/>
      </c>
      <c r="J1448" s="34"/>
      <c r="K1448" s="29" t="str">
        <f>IF('Sundry Debtor'!K1454="","",CONCATENATE('Sundry Debtor'!K1454," ",'Sundry Debtor'!O1454))</f>
        <v/>
      </c>
    </row>
    <row r="1449" spans="1:11" x14ac:dyDescent="0.2">
      <c r="A1449" s="35" t="str">
        <f>IF('Sundry Debtor'!G1455="","",'Sundry Debtor'!G1455)</f>
        <v/>
      </c>
      <c r="B1449" s="35" t="str">
        <f>IF('Sundry Debtor'!C1455="","",IF('Sundry Debtor'!G1455&lt;70000,'Sundry Debtor'!C1455,""))</f>
        <v/>
      </c>
      <c r="C1449" s="34" t="str">
        <f>IF('Sundry Debtor'!C1455="","",IF('Sundry Debtor'!G1455&gt;69999,'Sundry Debtor'!C1455,""))</f>
        <v/>
      </c>
      <c r="D1449" s="34" t="str">
        <f>IF('Sundry Debtor'!D1455="","",'Sundry Debtor'!D1455)</f>
        <v/>
      </c>
      <c r="E1449" s="34" t="str">
        <f>IF('Sundry Debtor'!F1455="","",'Sundry Debtor'!F1455)</f>
        <v/>
      </c>
      <c r="F1449" s="98" t="str">
        <f>IF('Sundry Debtor'!I1455="","",IF('Sundry Debtor'!J1455="D",'Sundry Debtor'!I1455,""))</f>
        <v/>
      </c>
      <c r="G1449" s="98" t="str">
        <f>IF('Sundry Debtor'!I1455="","",IF('Sundry Debtor'!J1455="C",'Sundry Debtor'!I1455,""))</f>
        <v/>
      </c>
      <c r="H1449" s="34" t="str">
        <f t="shared" si="51"/>
        <v/>
      </c>
      <c r="I1449" s="34" t="str">
        <f t="shared" si="52"/>
        <v/>
      </c>
      <c r="J1449" s="34"/>
      <c r="K1449" s="29" t="str">
        <f>IF('Sundry Debtor'!K1455="","",CONCATENATE('Sundry Debtor'!K1455," ",'Sundry Debtor'!O1455))</f>
        <v/>
      </c>
    </row>
    <row r="1450" spans="1:11" x14ac:dyDescent="0.2">
      <c r="A1450" s="35" t="str">
        <f>IF('Sundry Debtor'!G1456="","",'Sundry Debtor'!G1456)</f>
        <v/>
      </c>
      <c r="B1450" s="35" t="str">
        <f>IF('Sundry Debtor'!C1456="","",IF('Sundry Debtor'!G1456&lt;70000,'Sundry Debtor'!C1456,""))</f>
        <v/>
      </c>
      <c r="C1450" s="34" t="str">
        <f>IF('Sundry Debtor'!C1456="","",IF('Sundry Debtor'!G1456&gt;69999,'Sundry Debtor'!C1456,""))</f>
        <v/>
      </c>
      <c r="D1450" s="34" t="str">
        <f>IF('Sundry Debtor'!D1456="","",'Sundry Debtor'!D1456)</f>
        <v/>
      </c>
      <c r="E1450" s="34" t="str">
        <f>IF('Sundry Debtor'!F1456="","",'Sundry Debtor'!F1456)</f>
        <v/>
      </c>
      <c r="F1450" s="98" t="str">
        <f>IF('Sundry Debtor'!I1456="","",IF('Sundry Debtor'!J1456="D",'Sundry Debtor'!I1456,""))</f>
        <v/>
      </c>
      <c r="G1450" s="98" t="str">
        <f>IF('Sundry Debtor'!I1456="","",IF('Sundry Debtor'!J1456="C",'Sundry Debtor'!I1456,""))</f>
        <v/>
      </c>
      <c r="H1450" s="34" t="str">
        <f t="shared" si="51"/>
        <v/>
      </c>
      <c r="I1450" s="34" t="str">
        <f t="shared" si="52"/>
        <v/>
      </c>
      <c r="J1450" s="34"/>
      <c r="K1450" s="29" t="str">
        <f>IF('Sundry Debtor'!K1456="","",CONCATENATE('Sundry Debtor'!K1456," ",'Sundry Debtor'!O1456))</f>
        <v/>
      </c>
    </row>
    <row r="1451" spans="1:11" x14ac:dyDescent="0.2">
      <c r="A1451" s="35" t="str">
        <f>IF('Sundry Debtor'!G1457="","",'Sundry Debtor'!G1457)</f>
        <v/>
      </c>
      <c r="B1451" s="35" t="str">
        <f>IF('Sundry Debtor'!C1457="","",IF('Sundry Debtor'!G1457&lt;70000,'Sundry Debtor'!C1457,""))</f>
        <v/>
      </c>
      <c r="C1451" s="34" t="str">
        <f>IF('Sundry Debtor'!C1457="","",IF('Sundry Debtor'!G1457&gt;69999,'Sundry Debtor'!C1457,""))</f>
        <v/>
      </c>
      <c r="D1451" s="34" t="str">
        <f>IF('Sundry Debtor'!D1457="","",'Sundry Debtor'!D1457)</f>
        <v/>
      </c>
      <c r="E1451" s="34" t="str">
        <f>IF('Sundry Debtor'!F1457="","",'Sundry Debtor'!F1457)</f>
        <v/>
      </c>
      <c r="F1451" s="98" t="str">
        <f>IF('Sundry Debtor'!I1457="","",IF('Sundry Debtor'!J1457="D",'Sundry Debtor'!I1457,""))</f>
        <v/>
      </c>
      <c r="G1451" s="98" t="str">
        <f>IF('Sundry Debtor'!I1457="","",IF('Sundry Debtor'!J1457="C",'Sundry Debtor'!I1457,""))</f>
        <v/>
      </c>
      <c r="H1451" s="34" t="str">
        <f t="shared" si="51"/>
        <v/>
      </c>
      <c r="I1451" s="34" t="str">
        <f t="shared" si="52"/>
        <v/>
      </c>
      <c r="J1451" s="34"/>
      <c r="K1451" s="29" t="str">
        <f>IF('Sundry Debtor'!K1457="","",CONCATENATE('Sundry Debtor'!K1457," ",'Sundry Debtor'!O1457))</f>
        <v/>
      </c>
    </row>
    <row r="1452" spans="1:11" x14ac:dyDescent="0.2">
      <c r="A1452" s="35" t="str">
        <f>IF('Sundry Debtor'!G1458="","",'Sundry Debtor'!G1458)</f>
        <v/>
      </c>
      <c r="B1452" s="35" t="str">
        <f>IF('Sundry Debtor'!C1458="","",IF('Sundry Debtor'!G1458&lt;70000,'Sundry Debtor'!C1458,""))</f>
        <v/>
      </c>
      <c r="C1452" s="34" t="str">
        <f>IF('Sundry Debtor'!C1458="","",IF('Sundry Debtor'!G1458&gt;69999,'Sundry Debtor'!C1458,""))</f>
        <v/>
      </c>
      <c r="D1452" s="34" t="str">
        <f>IF('Sundry Debtor'!D1458="","",'Sundry Debtor'!D1458)</f>
        <v/>
      </c>
      <c r="E1452" s="34" t="str">
        <f>IF('Sundry Debtor'!F1458="","",'Sundry Debtor'!F1458)</f>
        <v/>
      </c>
      <c r="F1452" s="98" t="str">
        <f>IF('Sundry Debtor'!I1458="","",IF('Sundry Debtor'!J1458="D",'Sundry Debtor'!I1458,""))</f>
        <v/>
      </c>
      <c r="G1452" s="98" t="str">
        <f>IF('Sundry Debtor'!I1458="","",IF('Sundry Debtor'!J1458="C",'Sundry Debtor'!I1458,""))</f>
        <v/>
      </c>
      <c r="H1452" s="34" t="str">
        <f t="shared" si="51"/>
        <v/>
      </c>
      <c r="I1452" s="34" t="str">
        <f t="shared" si="52"/>
        <v/>
      </c>
      <c r="J1452" s="34"/>
      <c r="K1452" s="29" t="str">
        <f>IF('Sundry Debtor'!K1458="","",CONCATENATE('Sundry Debtor'!K1458," ",'Sundry Debtor'!O1458))</f>
        <v/>
      </c>
    </row>
    <row r="1453" spans="1:11" x14ac:dyDescent="0.2">
      <c r="A1453" s="35" t="str">
        <f>IF('Sundry Debtor'!G1459="","",'Sundry Debtor'!G1459)</f>
        <v/>
      </c>
      <c r="B1453" s="35" t="str">
        <f>IF('Sundry Debtor'!C1459="","",IF('Sundry Debtor'!G1459&lt;70000,'Sundry Debtor'!C1459,""))</f>
        <v/>
      </c>
      <c r="C1453" s="34" t="str">
        <f>IF('Sundry Debtor'!C1459="","",IF('Sundry Debtor'!G1459&gt;69999,'Sundry Debtor'!C1459,""))</f>
        <v/>
      </c>
      <c r="D1453" s="34" t="str">
        <f>IF('Sundry Debtor'!D1459="","",'Sundry Debtor'!D1459)</f>
        <v/>
      </c>
      <c r="E1453" s="34" t="str">
        <f>IF('Sundry Debtor'!F1459="","",'Sundry Debtor'!F1459)</f>
        <v/>
      </c>
      <c r="F1453" s="98" t="str">
        <f>IF('Sundry Debtor'!I1459="","",IF('Sundry Debtor'!J1459="D",'Sundry Debtor'!I1459,""))</f>
        <v/>
      </c>
      <c r="G1453" s="98" t="str">
        <f>IF('Sundry Debtor'!I1459="","",IF('Sundry Debtor'!J1459="C",'Sundry Debtor'!I1459,""))</f>
        <v/>
      </c>
      <c r="H1453" s="34" t="str">
        <f t="shared" si="51"/>
        <v/>
      </c>
      <c r="I1453" s="34" t="str">
        <f t="shared" si="52"/>
        <v/>
      </c>
      <c r="J1453" s="34"/>
      <c r="K1453" s="29" t="str">
        <f>IF('Sundry Debtor'!K1459="","",CONCATENATE('Sundry Debtor'!K1459," ",'Sundry Debtor'!O1459))</f>
        <v/>
      </c>
    </row>
    <row r="1454" spans="1:11" x14ac:dyDescent="0.2">
      <c r="A1454" s="35" t="str">
        <f>IF('Sundry Debtor'!G1460="","",'Sundry Debtor'!G1460)</f>
        <v/>
      </c>
      <c r="B1454" s="35" t="str">
        <f>IF('Sundry Debtor'!C1460="","",IF('Sundry Debtor'!G1460&lt;70000,'Sundry Debtor'!C1460,""))</f>
        <v/>
      </c>
      <c r="C1454" s="34" t="str">
        <f>IF('Sundry Debtor'!C1460="","",IF('Sundry Debtor'!G1460&gt;69999,'Sundry Debtor'!C1460,""))</f>
        <v/>
      </c>
      <c r="D1454" s="34" t="str">
        <f>IF('Sundry Debtor'!D1460="","",'Sundry Debtor'!D1460)</f>
        <v/>
      </c>
      <c r="E1454" s="34" t="str">
        <f>IF('Sundry Debtor'!F1460="","",'Sundry Debtor'!F1460)</f>
        <v/>
      </c>
      <c r="F1454" s="98" t="str">
        <f>IF('Sundry Debtor'!I1460="","",IF('Sundry Debtor'!J1460="D",'Sundry Debtor'!I1460,""))</f>
        <v/>
      </c>
      <c r="G1454" s="98" t="str">
        <f>IF('Sundry Debtor'!I1460="","",IF('Sundry Debtor'!J1460="C",'Sundry Debtor'!I1460,""))</f>
        <v/>
      </c>
      <c r="H1454" s="34" t="str">
        <f t="shared" si="51"/>
        <v/>
      </c>
      <c r="I1454" s="34" t="str">
        <f t="shared" si="52"/>
        <v/>
      </c>
      <c r="J1454" s="34"/>
      <c r="K1454" s="29" t="str">
        <f>IF('Sundry Debtor'!K1460="","",CONCATENATE('Sundry Debtor'!K1460," ",'Sundry Debtor'!O1460))</f>
        <v/>
      </c>
    </row>
    <row r="1455" spans="1:11" x14ac:dyDescent="0.2">
      <c r="A1455" s="35" t="str">
        <f>IF('Sundry Debtor'!G1461="","",'Sundry Debtor'!G1461)</f>
        <v/>
      </c>
      <c r="B1455" s="35" t="str">
        <f>IF('Sundry Debtor'!C1461="","",IF('Sundry Debtor'!G1461&lt;70000,'Sundry Debtor'!C1461,""))</f>
        <v/>
      </c>
      <c r="C1455" s="34" t="str">
        <f>IF('Sundry Debtor'!C1461="","",IF('Sundry Debtor'!G1461&gt;69999,'Sundry Debtor'!C1461,""))</f>
        <v/>
      </c>
      <c r="D1455" s="34" t="str">
        <f>IF('Sundry Debtor'!D1461="","",'Sundry Debtor'!D1461)</f>
        <v/>
      </c>
      <c r="E1455" s="34" t="str">
        <f>IF('Sundry Debtor'!F1461="","",'Sundry Debtor'!F1461)</f>
        <v/>
      </c>
      <c r="F1455" s="98" t="str">
        <f>IF('Sundry Debtor'!I1461="","",IF('Sundry Debtor'!J1461="D",'Sundry Debtor'!I1461,""))</f>
        <v/>
      </c>
      <c r="G1455" s="98" t="str">
        <f>IF('Sundry Debtor'!I1461="","",IF('Sundry Debtor'!J1461="C",'Sundry Debtor'!I1461,""))</f>
        <v/>
      </c>
      <c r="H1455" s="34" t="str">
        <f t="shared" si="51"/>
        <v/>
      </c>
      <c r="I1455" s="34" t="str">
        <f t="shared" si="52"/>
        <v/>
      </c>
      <c r="J1455" s="34"/>
      <c r="K1455" s="29" t="str">
        <f>IF('Sundry Debtor'!K1461="","",CONCATENATE('Sundry Debtor'!K1461," ",'Sundry Debtor'!O1461))</f>
        <v/>
      </c>
    </row>
    <row r="1456" spans="1:11" x14ac:dyDescent="0.2">
      <c r="A1456" s="35" t="str">
        <f>IF('Sundry Debtor'!G1462="","",'Sundry Debtor'!G1462)</f>
        <v/>
      </c>
      <c r="B1456" s="35" t="str">
        <f>IF('Sundry Debtor'!C1462="","",IF('Sundry Debtor'!G1462&lt;70000,'Sundry Debtor'!C1462,""))</f>
        <v/>
      </c>
      <c r="C1456" s="34" t="str">
        <f>IF('Sundry Debtor'!C1462="","",IF('Sundry Debtor'!G1462&gt;69999,'Sundry Debtor'!C1462,""))</f>
        <v/>
      </c>
      <c r="D1456" s="34" t="str">
        <f>IF('Sundry Debtor'!D1462="","",'Sundry Debtor'!D1462)</f>
        <v/>
      </c>
      <c r="E1456" s="34" t="str">
        <f>IF('Sundry Debtor'!F1462="","",'Sundry Debtor'!F1462)</f>
        <v/>
      </c>
      <c r="F1456" s="98" t="str">
        <f>IF('Sundry Debtor'!I1462="","",IF('Sundry Debtor'!J1462="D",'Sundry Debtor'!I1462,""))</f>
        <v/>
      </c>
      <c r="G1456" s="98" t="str">
        <f>IF('Sundry Debtor'!I1462="","",IF('Sundry Debtor'!J1462="C",'Sundry Debtor'!I1462,""))</f>
        <v/>
      </c>
      <c r="H1456" s="34" t="str">
        <f t="shared" si="51"/>
        <v/>
      </c>
      <c r="I1456" s="34" t="str">
        <f t="shared" si="52"/>
        <v/>
      </c>
      <c r="J1456" s="34"/>
      <c r="K1456" s="29" t="str">
        <f>IF('Sundry Debtor'!K1462="","",CONCATENATE('Sundry Debtor'!K1462," ",'Sundry Debtor'!O1462))</f>
        <v/>
      </c>
    </row>
    <row r="1457" spans="1:11" x14ac:dyDescent="0.2">
      <c r="A1457" s="35" t="str">
        <f>IF('Sundry Debtor'!G1463="","",'Sundry Debtor'!G1463)</f>
        <v/>
      </c>
      <c r="B1457" s="35" t="str">
        <f>IF('Sundry Debtor'!C1463="","",IF('Sundry Debtor'!G1463&lt;70000,'Sundry Debtor'!C1463,""))</f>
        <v/>
      </c>
      <c r="C1457" s="34" t="str">
        <f>IF('Sundry Debtor'!C1463="","",IF('Sundry Debtor'!G1463&gt;69999,'Sundry Debtor'!C1463,""))</f>
        <v/>
      </c>
      <c r="D1457" s="34" t="str">
        <f>IF('Sundry Debtor'!D1463="","",'Sundry Debtor'!D1463)</f>
        <v/>
      </c>
      <c r="E1457" s="34" t="str">
        <f>IF('Sundry Debtor'!F1463="","",'Sundry Debtor'!F1463)</f>
        <v/>
      </c>
      <c r="F1457" s="98" t="str">
        <f>IF('Sundry Debtor'!I1463="","",IF('Sundry Debtor'!J1463="D",'Sundry Debtor'!I1463,""))</f>
        <v/>
      </c>
      <c r="G1457" s="98" t="str">
        <f>IF('Sundry Debtor'!I1463="","",IF('Sundry Debtor'!J1463="C",'Sundry Debtor'!I1463,""))</f>
        <v/>
      </c>
      <c r="H1457" s="34" t="str">
        <f t="shared" si="51"/>
        <v/>
      </c>
      <c r="I1457" s="34" t="str">
        <f t="shared" si="52"/>
        <v/>
      </c>
      <c r="J1457" s="34"/>
      <c r="K1457" s="29" t="str">
        <f>IF('Sundry Debtor'!K1463="","",CONCATENATE('Sundry Debtor'!K1463," ",'Sundry Debtor'!O1463))</f>
        <v/>
      </c>
    </row>
    <row r="1458" spans="1:11" x14ac:dyDescent="0.2">
      <c r="A1458" s="35" t="str">
        <f>IF('Sundry Debtor'!G1464="","",'Sundry Debtor'!G1464)</f>
        <v/>
      </c>
      <c r="B1458" s="35" t="str">
        <f>IF('Sundry Debtor'!C1464="","",IF('Sundry Debtor'!G1464&lt;70000,'Sundry Debtor'!C1464,""))</f>
        <v/>
      </c>
      <c r="C1458" s="34" t="str">
        <f>IF('Sundry Debtor'!C1464="","",IF('Sundry Debtor'!G1464&gt;69999,'Sundry Debtor'!C1464,""))</f>
        <v/>
      </c>
      <c r="D1458" s="34" t="str">
        <f>IF('Sundry Debtor'!D1464="","",'Sundry Debtor'!D1464)</f>
        <v/>
      </c>
      <c r="E1458" s="34" t="str">
        <f>IF('Sundry Debtor'!F1464="","",'Sundry Debtor'!F1464)</f>
        <v/>
      </c>
      <c r="F1458" s="98" t="str">
        <f>IF('Sundry Debtor'!I1464="","",IF('Sundry Debtor'!J1464="D",'Sundry Debtor'!I1464,""))</f>
        <v/>
      </c>
      <c r="G1458" s="98" t="str">
        <f>IF('Sundry Debtor'!I1464="","",IF('Sundry Debtor'!J1464="C",'Sundry Debtor'!I1464,""))</f>
        <v/>
      </c>
      <c r="H1458" s="34" t="str">
        <f t="shared" si="51"/>
        <v/>
      </c>
      <c r="I1458" s="34" t="str">
        <f t="shared" si="52"/>
        <v/>
      </c>
      <c r="J1458" s="34"/>
      <c r="K1458" s="29" t="str">
        <f>IF('Sundry Debtor'!K1464="","",CONCATENATE('Sundry Debtor'!K1464," ",'Sundry Debtor'!O1464))</f>
        <v/>
      </c>
    </row>
    <row r="1459" spans="1:11" x14ac:dyDescent="0.2">
      <c r="A1459" s="35" t="str">
        <f>IF('Sundry Debtor'!G1465="","",'Sundry Debtor'!G1465)</f>
        <v/>
      </c>
      <c r="B1459" s="35" t="str">
        <f>IF('Sundry Debtor'!C1465="","",IF('Sundry Debtor'!G1465&lt;70000,'Sundry Debtor'!C1465,""))</f>
        <v/>
      </c>
      <c r="C1459" s="34" t="str">
        <f>IF('Sundry Debtor'!C1465="","",IF('Sundry Debtor'!G1465&gt;69999,'Sundry Debtor'!C1465,""))</f>
        <v/>
      </c>
      <c r="D1459" s="34" t="str">
        <f>IF('Sundry Debtor'!D1465="","",'Sundry Debtor'!D1465)</f>
        <v/>
      </c>
      <c r="E1459" s="34" t="str">
        <f>IF('Sundry Debtor'!F1465="","",'Sundry Debtor'!F1465)</f>
        <v/>
      </c>
      <c r="F1459" s="98" t="str">
        <f>IF('Sundry Debtor'!I1465="","",IF('Sundry Debtor'!J1465="D",'Sundry Debtor'!I1465,""))</f>
        <v/>
      </c>
      <c r="G1459" s="98" t="str">
        <f>IF('Sundry Debtor'!I1465="","",IF('Sundry Debtor'!J1465="C",'Sundry Debtor'!I1465,""))</f>
        <v/>
      </c>
      <c r="H1459" s="34" t="str">
        <f t="shared" si="51"/>
        <v/>
      </c>
      <c r="I1459" s="34" t="str">
        <f t="shared" si="52"/>
        <v/>
      </c>
      <c r="J1459" s="34"/>
      <c r="K1459" s="29" t="str">
        <f>IF('Sundry Debtor'!K1465="","",CONCATENATE('Sundry Debtor'!K1465," ",'Sundry Debtor'!O1465))</f>
        <v/>
      </c>
    </row>
    <row r="1460" spans="1:11" x14ac:dyDescent="0.2">
      <c r="A1460" s="35" t="str">
        <f>IF('Sundry Debtor'!G1466="","",'Sundry Debtor'!G1466)</f>
        <v/>
      </c>
      <c r="B1460" s="35" t="str">
        <f>IF('Sundry Debtor'!C1466="","",IF('Sundry Debtor'!G1466&lt;70000,'Sundry Debtor'!C1466,""))</f>
        <v/>
      </c>
      <c r="C1460" s="34" t="str">
        <f>IF('Sundry Debtor'!C1466="","",IF('Sundry Debtor'!G1466&gt;69999,'Sundry Debtor'!C1466,""))</f>
        <v/>
      </c>
      <c r="D1460" s="34" t="str">
        <f>IF('Sundry Debtor'!D1466="","",'Sundry Debtor'!D1466)</f>
        <v/>
      </c>
      <c r="E1460" s="34" t="str">
        <f>IF('Sundry Debtor'!F1466="","",'Sundry Debtor'!F1466)</f>
        <v/>
      </c>
      <c r="F1460" s="98" t="str">
        <f>IF('Sundry Debtor'!I1466="","",IF('Sundry Debtor'!J1466="D",'Sundry Debtor'!I1466,""))</f>
        <v/>
      </c>
      <c r="G1460" s="98" t="str">
        <f>IF('Sundry Debtor'!I1466="","",IF('Sundry Debtor'!J1466="C",'Sundry Debtor'!I1466,""))</f>
        <v/>
      </c>
      <c r="H1460" s="34" t="str">
        <f t="shared" si="51"/>
        <v/>
      </c>
      <c r="I1460" s="34" t="str">
        <f t="shared" si="52"/>
        <v/>
      </c>
      <c r="J1460" s="34"/>
      <c r="K1460" s="29" t="str">
        <f>IF('Sundry Debtor'!K1466="","",CONCATENATE('Sundry Debtor'!K1466," ",'Sundry Debtor'!O1466))</f>
        <v/>
      </c>
    </row>
    <row r="1461" spans="1:11" x14ac:dyDescent="0.2">
      <c r="A1461" s="35" t="str">
        <f>IF('Sundry Debtor'!G1467="","",'Sundry Debtor'!G1467)</f>
        <v/>
      </c>
      <c r="B1461" s="35" t="str">
        <f>IF('Sundry Debtor'!C1467="","",IF('Sundry Debtor'!G1467&lt;70000,'Sundry Debtor'!C1467,""))</f>
        <v/>
      </c>
      <c r="C1461" s="34" t="str">
        <f>IF('Sundry Debtor'!C1467="","",IF('Sundry Debtor'!G1467&gt;69999,'Sundry Debtor'!C1467,""))</f>
        <v/>
      </c>
      <c r="D1461" s="34" t="str">
        <f>IF('Sundry Debtor'!D1467="","",'Sundry Debtor'!D1467)</f>
        <v/>
      </c>
      <c r="E1461" s="34" t="str">
        <f>IF('Sundry Debtor'!F1467="","",'Sundry Debtor'!F1467)</f>
        <v/>
      </c>
      <c r="F1461" s="98" t="str">
        <f>IF('Sundry Debtor'!I1467="","",IF('Sundry Debtor'!J1467="D",'Sundry Debtor'!I1467,""))</f>
        <v/>
      </c>
      <c r="G1461" s="98" t="str">
        <f>IF('Sundry Debtor'!I1467="","",IF('Sundry Debtor'!J1467="C",'Sundry Debtor'!I1467,""))</f>
        <v/>
      </c>
      <c r="H1461" s="34" t="str">
        <f t="shared" si="51"/>
        <v/>
      </c>
      <c r="I1461" s="34" t="str">
        <f t="shared" si="52"/>
        <v/>
      </c>
      <c r="J1461" s="34"/>
      <c r="K1461" s="29" t="str">
        <f>IF('Sundry Debtor'!K1467="","",CONCATENATE('Sundry Debtor'!K1467," ",'Sundry Debtor'!O1467))</f>
        <v/>
      </c>
    </row>
    <row r="1462" spans="1:11" x14ac:dyDescent="0.2">
      <c r="A1462" s="35" t="str">
        <f>IF('Sundry Debtor'!G1468="","",'Sundry Debtor'!G1468)</f>
        <v/>
      </c>
      <c r="B1462" s="35" t="str">
        <f>IF('Sundry Debtor'!C1468="","",IF('Sundry Debtor'!G1468&lt;70000,'Sundry Debtor'!C1468,""))</f>
        <v/>
      </c>
      <c r="C1462" s="34" t="str">
        <f>IF('Sundry Debtor'!C1468="","",IF('Sundry Debtor'!G1468&gt;69999,'Sundry Debtor'!C1468,""))</f>
        <v/>
      </c>
      <c r="D1462" s="34" t="str">
        <f>IF('Sundry Debtor'!D1468="","",'Sundry Debtor'!D1468)</f>
        <v/>
      </c>
      <c r="E1462" s="34" t="str">
        <f>IF('Sundry Debtor'!F1468="","",'Sundry Debtor'!F1468)</f>
        <v/>
      </c>
      <c r="F1462" s="98" t="str">
        <f>IF('Sundry Debtor'!I1468="","",IF('Sundry Debtor'!J1468="D",'Sundry Debtor'!I1468,""))</f>
        <v/>
      </c>
      <c r="G1462" s="98" t="str">
        <f>IF('Sundry Debtor'!I1468="","",IF('Sundry Debtor'!J1468="C",'Sundry Debtor'!I1468,""))</f>
        <v/>
      </c>
      <c r="H1462" s="34" t="str">
        <f t="shared" si="51"/>
        <v/>
      </c>
      <c r="I1462" s="34" t="str">
        <f t="shared" si="52"/>
        <v/>
      </c>
      <c r="J1462" s="34"/>
      <c r="K1462" s="29" t="str">
        <f>IF('Sundry Debtor'!K1468="","",CONCATENATE('Sundry Debtor'!K1468," ",'Sundry Debtor'!O1468))</f>
        <v/>
      </c>
    </row>
    <row r="1463" spans="1:11" x14ac:dyDescent="0.2">
      <c r="A1463" s="35" t="str">
        <f>IF('Sundry Debtor'!G1469="","",'Sundry Debtor'!G1469)</f>
        <v/>
      </c>
      <c r="B1463" s="35" t="str">
        <f>IF('Sundry Debtor'!C1469="","",IF('Sundry Debtor'!G1469&lt;70000,'Sundry Debtor'!C1469,""))</f>
        <v/>
      </c>
      <c r="C1463" s="34" t="str">
        <f>IF('Sundry Debtor'!C1469="","",IF('Sundry Debtor'!G1469&gt;69999,'Sundry Debtor'!C1469,""))</f>
        <v/>
      </c>
      <c r="D1463" s="34" t="str">
        <f>IF('Sundry Debtor'!D1469="","",'Sundry Debtor'!D1469)</f>
        <v/>
      </c>
      <c r="E1463" s="34" t="str">
        <f>IF('Sundry Debtor'!F1469="","",'Sundry Debtor'!F1469)</f>
        <v/>
      </c>
      <c r="F1463" s="98" t="str">
        <f>IF('Sundry Debtor'!I1469="","",IF('Sundry Debtor'!J1469="D",'Sundry Debtor'!I1469,""))</f>
        <v/>
      </c>
      <c r="G1463" s="98" t="str">
        <f>IF('Sundry Debtor'!I1469="","",IF('Sundry Debtor'!J1469="C",'Sundry Debtor'!I1469,""))</f>
        <v/>
      </c>
      <c r="H1463" s="34" t="str">
        <f t="shared" si="51"/>
        <v/>
      </c>
      <c r="I1463" s="34" t="str">
        <f t="shared" si="52"/>
        <v/>
      </c>
      <c r="J1463" s="34"/>
      <c r="K1463" s="29" t="str">
        <f>IF('Sundry Debtor'!K1469="","",CONCATENATE('Sundry Debtor'!K1469," ",'Sundry Debtor'!O1469))</f>
        <v/>
      </c>
    </row>
    <row r="1464" spans="1:11" x14ac:dyDescent="0.2">
      <c r="A1464" s="35" t="str">
        <f>IF('Sundry Debtor'!G1470="","",'Sundry Debtor'!G1470)</f>
        <v/>
      </c>
      <c r="B1464" s="35" t="str">
        <f>IF('Sundry Debtor'!C1470="","",IF('Sundry Debtor'!G1470&lt;70000,'Sundry Debtor'!C1470,""))</f>
        <v/>
      </c>
      <c r="C1464" s="34" t="str">
        <f>IF('Sundry Debtor'!C1470="","",IF('Sundry Debtor'!G1470&gt;69999,'Sundry Debtor'!C1470,""))</f>
        <v/>
      </c>
      <c r="D1464" s="34" t="str">
        <f>IF('Sundry Debtor'!D1470="","",'Sundry Debtor'!D1470)</f>
        <v/>
      </c>
      <c r="E1464" s="34" t="str">
        <f>IF('Sundry Debtor'!F1470="","",'Sundry Debtor'!F1470)</f>
        <v/>
      </c>
      <c r="F1464" s="98" t="str">
        <f>IF('Sundry Debtor'!I1470="","",IF('Sundry Debtor'!J1470="D",'Sundry Debtor'!I1470,""))</f>
        <v/>
      </c>
      <c r="G1464" s="98" t="str">
        <f>IF('Sundry Debtor'!I1470="","",IF('Sundry Debtor'!J1470="C",'Sundry Debtor'!I1470,""))</f>
        <v/>
      </c>
      <c r="H1464" s="34" t="str">
        <f t="shared" si="51"/>
        <v/>
      </c>
      <c r="I1464" s="34" t="str">
        <f t="shared" si="52"/>
        <v/>
      </c>
      <c r="J1464" s="34"/>
      <c r="K1464" s="29" t="str">
        <f>IF('Sundry Debtor'!K1470="","",CONCATENATE('Sundry Debtor'!K1470," ",'Sundry Debtor'!O1470))</f>
        <v/>
      </c>
    </row>
    <row r="1465" spans="1:11" x14ac:dyDescent="0.2">
      <c r="A1465" s="35" t="str">
        <f>IF('Sundry Debtor'!G1471="","",'Sundry Debtor'!G1471)</f>
        <v/>
      </c>
      <c r="B1465" s="35" t="str">
        <f>IF('Sundry Debtor'!C1471="","",IF('Sundry Debtor'!G1471&lt;70000,'Sundry Debtor'!C1471,""))</f>
        <v/>
      </c>
      <c r="C1465" s="34" t="str">
        <f>IF('Sundry Debtor'!C1471="","",IF('Sundry Debtor'!G1471&gt;69999,'Sundry Debtor'!C1471,""))</f>
        <v/>
      </c>
      <c r="D1465" s="34" t="str">
        <f>IF('Sundry Debtor'!D1471="","",'Sundry Debtor'!D1471)</f>
        <v/>
      </c>
      <c r="E1465" s="34" t="str">
        <f>IF('Sundry Debtor'!F1471="","",'Sundry Debtor'!F1471)</f>
        <v/>
      </c>
      <c r="F1465" s="98" t="str">
        <f>IF('Sundry Debtor'!I1471="","",IF('Sundry Debtor'!J1471="D",'Sundry Debtor'!I1471,""))</f>
        <v/>
      </c>
      <c r="G1465" s="98" t="str">
        <f>IF('Sundry Debtor'!I1471="","",IF('Sundry Debtor'!J1471="C",'Sundry Debtor'!I1471,""))</f>
        <v/>
      </c>
      <c r="H1465" s="34" t="str">
        <f t="shared" si="51"/>
        <v/>
      </c>
      <c r="I1465" s="34" t="str">
        <f t="shared" si="52"/>
        <v/>
      </c>
      <c r="J1465" s="34"/>
      <c r="K1465" s="29" t="str">
        <f>IF('Sundry Debtor'!K1471="","",CONCATENATE('Sundry Debtor'!K1471," ",'Sundry Debtor'!O1471))</f>
        <v/>
      </c>
    </row>
    <row r="1466" spans="1:11" x14ac:dyDescent="0.2">
      <c r="A1466" s="35" t="str">
        <f>IF('Sundry Debtor'!G1472="","",'Sundry Debtor'!G1472)</f>
        <v/>
      </c>
      <c r="B1466" s="35" t="str">
        <f>IF('Sundry Debtor'!C1472="","",IF('Sundry Debtor'!G1472&lt;70000,'Sundry Debtor'!C1472,""))</f>
        <v/>
      </c>
      <c r="C1466" s="34" t="str">
        <f>IF('Sundry Debtor'!C1472="","",IF('Sundry Debtor'!G1472&gt;69999,'Sundry Debtor'!C1472,""))</f>
        <v/>
      </c>
      <c r="D1466" s="34" t="str">
        <f>IF('Sundry Debtor'!D1472="","",'Sundry Debtor'!D1472)</f>
        <v/>
      </c>
      <c r="E1466" s="34" t="str">
        <f>IF('Sundry Debtor'!F1472="","",'Sundry Debtor'!F1472)</f>
        <v/>
      </c>
      <c r="F1466" s="98" t="str">
        <f>IF('Sundry Debtor'!I1472="","",IF('Sundry Debtor'!J1472="D",'Sundry Debtor'!I1472,""))</f>
        <v/>
      </c>
      <c r="G1466" s="98" t="str">
        <f>IF('Sundry Debtor'!I1472="","",IF('Sundry Debtor'!J1472="C",'Sundry Debtor'!I1472,""))</f>
        <v/>
      </c>
      <c r="H1466" s="34" t="str">
        <f t="shared" si="51"/>
        <v/>
      </c>
      <c r="I1466" s="34" t="str">
        <f t="shared" si="52"/>
        <v/>
      </c>
      <c r="J1466" s="34"/>
      <c r="K1466" s="29" t="str">
        <f>IF('Sundry Debtor'!K1472="","",CONCATENATE('Sundry Debtor'!K1472," ",'Sundry Debtor'!O1472))</f>
        <v/>
      </c>
    </row>
    <row r="1467" spans="1:11" x14ac:dyDescent="0.2">
      <c r="A1467" s="35" t="str">
        <f>IF('Sundry Debtor'!G1473="","",'Sundry Debtor'!G1473)</f>
        <v/>
      </c>
      <c r="B1467" s="35" t="str">
        <f>IF('Sundry Debtor'!C1473="","",IF('Sundry Debtor'!G1473&lt;70000,'Sundry Debtor'!C1473,""))</f>
        <v/>
      </c>
      <c r="C1467" s="34" t="str">
        <f>IF('Sundry Debtor'!C1473="","",IF('Sundry Debtor'!G1473&gt;69999,'Sundry Debtor'!C1473,""))</f>
        <v/>
      </c>
      <c r="D1467" s="34" t="str">
        <f>IF('Sundry Debtor'!D1473="","",'Sundry Debtor'!D1473)</f>
        <v/>
      </c>
      <c r="E1467" s="34" t="str">
        <f>IF('Sundry Debtor'!F1473="","",'Sundry Debtor'!F1473)</f>
        <v/>
      </c>
      <c r="F1467" s="98" t="str">
        <f>IF('Sundry Debtor'!I1473="","",IF('Sundry Debtor'!J1473="D",'Sundry Debtor'!I1473,""))</f>
        <v/>
      </c>
      <c r="G1467" s="98" t="str">
        <f>IF('Sundry Debtor'!I1473="","",IF('Sundry Debtor'!J1473="C",'Sundry Debtor'!I1473,""))</f>
        <v/>
      </c>
      <c r="H1467" s="34" t="str">
        <f t="shared" si="51"/>
        <v/>
      </c>
      <c r="I1467" s="34" t="str">
        <f t="shared" si="52"/>
        <v/>
      </c>
      <c r="J1467" s="34"/>
      <c r="K1467" s="29" t="str">
        <f>IF('Sundry Debtor'!K1473="","",CONCATENATE('Sundry Debtor'!K1473," ",'Sundry Debtor'!O1473))</f>
        <v/>
      </c>
    </row>
    <row r="1468" spans="1:11" x14ac:dyDescent="0.2">
      <c r="A1468" s="35" t="str">
        <f>IF('Sundry Debtor'!G1474="","",'Sundry Debtor'!G1474)</f>
        <v/>
      </c>
      <c r="B1468" s="35" t="str">
        <f>IF('Sundry Debtor'!C1474="","",IF('Sundry Debtor'!G1474&lt;70000,'Sundry Debtor'!C1474,""))</f>
        <v/>
      </c>
      <c r="C1468" s="34" t="str">
        <f>IF('Sundry Debtor'!C1474="","",IF('Sundry Debtor'!G1474&gt;69999,'Sundry Debtor'!C1474,""))</f>
        <v/>
      </c>
      <c r="D1468" s="34" t="str">
        <f>IF('Sundry Debtor'!D1474="","",'Sundry Debtor'!D1474)</f>
        <v/>
      </c>
      <c r="E1468" s="34" t="str">
        <f>IF('Sundry Debtor'!F1474="","",'Sundry Debtor'!F1474)</f>
        <v/>
      </c>
      <c r="F1468" s="98" t="str">
        <f>IF('Sundry Debtor'!I1474="","",IF('Sundry Debtor'!J1474="D",'Sundry Debtor'!I1474,""))</f>
        <v/>
      </c>
      <c r="G1468" s="98" t="str">
        <f>IF('Sundry Debtor'!I1474="","",IF('Sundry Debtor'!J1474="C",'Sundry Debtor'!I1474,""))</f>
        <v/>
      </c>
      <c r="H1468" s="34" t="str">
        <f t="shared" si="51"/>
        <v/>
      </c>
      <c r="I1468" s="34" t="str">
        <f t="shared" si="52"/>
        <v/>
      </c>
      <c r="J1468" s="34"/>
      <c r="K1468" s="29" t="str">
        <f>IF('Sundry Debtor'!K1474="","",CONCATENATE('Sundry Debtor'!K1474," ",'Sundry Debtor'!O1474))</f>
        <v/>
      </c>
    </row>
    <row r="1469" spans="1:11" x14ac:dyDescent="0.2">
      <c r="A1469" s="35" t="str">
        <f>IF('Sundry Debtor'!G1475="","",'Sundry Debtor'!G1475)</f>
        <v/>
      </c>
      <c r="B1469" s="35" t="str">
        <f>IF('Sundry Debtor'!C1475="","",IF('Sundry Debtor'!G1475&lt;70000,'Sundry Debtor'!C1475,""))</f>
        <v/>
      </c>
      <c r="C1469" s="34" t="str">
        <f>IF('Sundry Debtor'!C1475="","",IF('Sundry Debtor'!G1475&gt;69999,'Sundry Debtor'!C1475,""))</f>
        <v/>
      </c>
      <c r="D1469" s="34" t="str">
        <f>IF('Sundry Debtor'!D1475="","",'Sundry Debtor'!D1475)</f>
        <v/>
      </c>
      <c r="E1469" s="34" t="str">
        <f>IF('Sundry Debtor'!F1475="","",'Sundry Debtor'!F1475)</f>
        <v/>
      </c>
      <c r="F1469" s="98" t="str">
        <f>IF('Sundry Debtor'!I1475="","",IF('Sundry Debtor'!J1475="D",'Sundry Debtor'!I1475,""))</f>
        <v/>
      </c>
      <c r="G1469" s="98" t="str">
        <f>IF('Sundry Debtor'!I1475="","",IF('Sundry Debtor'!J1475="C",'Sundry Debtor'!I1475,""))</f>
        <v/>
      </c>
      <c r="H1469" s="34" t="str">
        <f t="shared" si="51"/>
        <v/>
      </c>
      <c r="I1469" s="34" t="str">
        <f t="shared" si="52"/>
        <v/>
      </c>
      <c r="J1469" s="34"/>
      <c r="K1469" s="29" t="str">
        <f>IF('Sundry Debtor'!K1475="","",CONCATENATE('Sundry Debtor'!K1475," ",'Sundry Debtor'!O1475))</f>
        <v/>
      </c>
    </row>
    <row r="1470" spans="1:11" x14ac:dyDescent="0.2">
      <c r="A1470" s="35" t="str">
        <f>IF('Sundry Debtor'!G1476="","",'Sundry Debtor'!G1476)</f>
        <v/>
      </c>
      <c r="B1470" s="35" t="str">
        <f>IF('Sundry Debtor'!C1476="","",IF('Sundry Debtor'!G1476&lt;70000,'Sundry Debtor'!C1476,""))</f>
        <v/>
      </c>
      <c r="C1470" s="34" t="str">
        <f>IF('Sundry Debtor'!C1476="","",IF('Sundry Debtor'!G1476&gt;69999,'Sundry Debtor'!C1476,""))</f>
        <v/>
      </c>
      <c r="D1470" s="34" t="str">
        <f>IF('Sundry Debtor'!D1476="","",'Sundry Debtor'!D1476)</f>
        <v/>
      </c>
      <c r="E1470" s="34" t="str">
        <f>IF('Sundry Debtor'!F1476="","",'Sundry Debtor'!F1476)</f>
        <v/>
      </c>
      <c r="F1470" s="98" t="str">
        <f>IF('Sundry Debtor'!I1476="","",IF('Sundry Debtor'!J1476="D",'Sundry Debtor'!I1476,""))</f>
        <v/>
      </c>
      <c r="G1470" s="98" t="str">
        <f>IF('Sundry Debtor'!I1476="","",IF('Sundry Debtor'!J1476="C",'Sundry Debtor'!I1476,""))</f>
        <v/>
      </c>
      <c r="H1470" s="34" t="str">
        <f t="shared" si="51"/>
        <v/>
      </c>
      <c r="I1470" s="34" t="str">
        <f t="shared" si="52"/>
        <v/>
      </c>
      <c r="J1470" s="34"/>
      <c r="K1470" s="29" t="str">
        <f>IF('Sundry Debtor'!K1476="","",CONCATENATE('Sundry Debtor'!K1476," ",'Sundry Debtor'!O1476))</f>
        <v/>
      </c>
    </row>
    <row r="1471" spans="1:11" x14ac:dyDescent="0.2">
      <c r="A1471" s="35" t="str">
        <f>IF('Sundry Debtor'!G1477="","",'Sundry Debtor'!G1477)</f>
        <v/>
      </c>
      <c r="B1471" s="35" t="str">
        <f>IF('Sundry Debtor'!C1477="","",IF('Sundry Debtor'!G1477&lt;70000,'Sundry Debtor'!C1477,""))</f>
        <v/>
      </c>
      <c r="C1471" s="34" t="str">
        <f>IF('Sundry Debtor'!C1477="","",IF('Sundry Debtor'!G1477&gt;69999,'Sundry Debtor'!C1477,""))</f>
        <v/>
      </c>
      <c r="D1471" s="34" t="str">
        <f>IF('Sundry Debtor'!D1477="","",'Sundry Debtor'!D1477)</f>
        <v/>
      </c>
      <c r="E1471" s="34" t="str">
        <f>IF('Sundry Debtor'!F1477="","",'Sundry Debtor'!F1477)</f>
        <v/>
      </c>
      <c r="F1471" s="98" t="str">
        <f>IF('Sundry Debtor'!I1477="","",IF('Sundry Debtor'!J1477="D",'Sundry Debtor'!I1477,""))</f>
        <v/>
      </c>
      <c r="G1471" s="98" t="str">
        <f>IF('Sundry Debtor'!I1477="","",IF('Sundry Debtor'!J1477="C",'Sundry Debtor'!I1477,""))</f>
        <v/>
      </c>
      <c r="H1471" s="34" t="str">
        <f t="shared" si="51"/>
        <v/>
      </c>
      <c r="I1471" s="34" t="str">
        <f t="shared" si="52"/>
        <v/>
      </c>
      <c r="J1471" s="34"/>
      <c r="K1471" s="29" t="str">
        <f>IF('Sundry Debtor'!K1477="","",CONCATENATE('Sundry Debtor'!K1477," ",'Sundry Debtor'!O1477))</f>
        <v/>
      </c>
    </row>
    <row r="1472" spans="1:11" x14ac:dyDescent="0.2">
      <c r="A1472" s="35" t="str">
        <f>IF('Sundry Debtor'!G1478="","",'Sundry Debtor'!G1478)</f>
        <v/>
      </c>
      <c r="B1472" s="35" t="str">
        <f>IF('Sundry Debtor'!C1478="","",IF('Sundry Debtor'!G1478&lt;70000,'Sundry Debtor'!C1478,""))</f>
        <v/>
      </c>
      <c r="C1472" s="34" t="str">
        <f>IF('Sundry Debtor'!C1478="","",IF('Sundry Debtor'!G1478&gt;69999,'Sundry Debtor'!C1478,""))</f>
        <v/>
      </c>
      <c r="D1472" s="34" t="str">
        <f>IF('Sundry Debtor'!D1478="","",'Sundry Debtor'!D1478)</f>
        <v/>
      </c>
      <c r="E1472" s="34" t="str">
        <f>IF('Sundry Debtor'!F1478="","",'Sundry Debtor'!F1478)</f>
        <v/>
      </c>
      <c r="F1472" s="98" t="str">
        <f>IF('Sundry Debtor'!I1478="","",IF('Sundry Debtor'!J1478="D",'Sundry Debtor'!I1478,""))</f>
        <v/>
      </c>
      <c r="G1472" s="98" t="str">
        <f>IF('Sundry Debtor'!I1478="","",IF('Sundry Debtor'!J1478="C",'Sundry Debtor'!I1478,""))</f>
        <v/>
      </c>
      <c r="H1472" s="34" t="str">
        <f t="shared" si="51"/>
        <v/>
      </c>
      <c r="I1472" s="34" t="str">
        <f t="shared" si="52"/>
        <v/>
      </c>
      <c r="J1472" s="34"/>
      <c r="K1472" s="29" t="str">
        <f>IF('Sundry Debtor'!K1478="","",CONCATENATE('Sundry Debtor'!K1478," ",'Sundry Debtor'!O1478))</f>
        <v/>
      </c>
    </row>
    <row r="1473" spans="1:11" x14ac:dyDescent="0.2">
      <c r="A1473" s="35" t="str">
        <f>IF('Sundry Debtor'!G1479="","",'Sundry Debtor'!G1479)</f>
        <v/>
      </c>
      <c r="B1473" s="35" t="str">
        <f>IF('Sundry Debtor'!C1479="","",IF('Sundry Debtor'!G1479&lt;70000,'Sundry Debtor'!C1479,""))</f>
        <v/>
      </c>
      <c r="C1473" s="34" t="str">
        <f>IF('Sundry Debtor'!C1479="","",IF('Sundry Debtor'!G1479&gt;69999,'Sundry Debtor'!C1479,""))</f>
        <v/>
      </c>
      <c r="D1473" s="34" t="str">
        <f>IF('Sundry Debtor'!D1479="","",'Sundry Debtor'!D1479)</f>
        <v/>
      </c>
      <c r="E1473" s="34" t="str">
        <f>IF('Sundry Debtor'!F1479="","",'Sundry Debtor'!F1479)</f>
        <v/>
      </c>
      <c r="F1473" s="98" t="str">
        <f>IF('Sundry Debtor'!I1479="","",IF('Sundry Debtor'!J1479="D",'Sundry Debtor'!I1479,""))</f>
        <v/>
      </c>
      <c r="G1473" s="98" t="str">
        <f>IF('Sundry Debtor'!I1479="","",IF('Sundry Debtor'!J1479="C",'Sundry Debtor'!I1479,""))</f>
        <v/>
      </c>
      <c r="H1473" s="34" t="str">
        <f t="shared" si="51"/>
        <v/>
      </c>
      <c r="I1473" s="34" t="str">
        <f t="shared" si="52"/>
        <v/>
      </c>
      <c r="J1473" s="34"/>
      <c r="K1473" s="29" t="str">
        <f>IF('Sundry Debtor'!K1479="","",CONCATENATE('Sundry Debtor'!K1479," ",'Sundry Debtor'!O1479))</f>
        <v/>
      </c>
    </row>
    <row r="1474" spans="1:11" x14ac:dyDescent="0.2">
      <c r="A1474" s="35" t="str">
        <f>IF('Sundry Debtor'!G1480="","",'Sundry Debtor'!G1480)</f>
        <v/>
      </c>
      <c r="B1474" s="35" t="str">
        <f>IF('Sundry Debtor'!C1480="","",IF('Sundry Debtor'!G1480&lt;70000,'Sundry Debtor'!C1480,""))</f>
        <v/>
      </c>
      <c r="C1474" s="34" t="str">
        <f>IF('Sundry Debtor'!C1480="","",IF('Sundry Debtor'!G1480&gt;69999,'Sundry Debtor'!C1480,""))</f>
        <v/>
      </c>
      <c r="D1474" s="34" t="str">
        <f>IF('Sundry Debtor'!D1480="","",'Sundry Debtor'!D1480)</f>
        <v/>
      </c>
      <c r="E1474" s="34" t="str">
        <f>IF('Sundry Debtor'!F1480="","",'Sundry Debtor'!F1480)</f>
        <v/>
      </c>
      <c r="F1474" s="98" t="str">
        <f>IF('Sundry Debtor'!I1480="","",IF('Sundry Debtor'!J1480="D",'Sundry Debtor'!I1480,""))</f>
        <v/>
      </c>
      <c r="G1474" s="98" t="str">
        <f>IF('Sundry Debtor'!I1480="","",IF('Sundry Debtor'!J1480="C",'Sundry Debtor'!I1480,""))</f>
        <v/>
      </c>
      <c r="H1474" s="34" t="str">
        <f t="shared" si="51"/>
        <v/>
      </c>
      <c r="I1474" s="34" t="str">
        <f t="shared" si="52"/>
        <v/>
      </c>
      <c r="J1474" s="34"/>
      <c r="K1474" s="29" t="str">
        <f>IF('Sundry Debtor'!K1480="","",CONCATENATE('Sundry Debtor'!K1480," ",'Sundry Debtor'!O1480))</f>
        <v/>
      </c>
    </row>
    <row r="1475" spans="1:11" x14ac:dyDescent="0.2">
      <c r="A1475" s="35" t="str">
        <f>IF('Sundry Debtor'!G1481="","",'Sundry Debtor'!G1481)</f>
        <v/>
      </c>
      <c r="B1475" s="35" t="str">
        <f>IF('Sundry Debtor'!C1481="","",IF('Sundry Debtor'!G1481&lt;70000,'Sundry Debtor'!C1481,""))</f>
        <v/>
      </c>
      <c r="C1475" s="34" t="str">
        <f>IF('Sundry Debtor'!C1481="","",IF('Sundry Debtor'!G1481&gt;69999,'Sundry Debtor'!C1481,""))</f>
        <v/>
      </c>
      <c r="D1475" s="34" t="str">
        <f>IF('Sundry Debtor'!D1481="","",'Sundry Debtor'!D1481)</f>
        <v/>
      </c>
      <c r="E1475" s="34" t="str">
        <f>IF('Sundry Debtor'!F1481="","",'Sundry Debtor'!F1481)</f>
        <v/>
      </c>
      <c r="F1475" s="98" t="str">
        <f>IF('Sundry Debtor'!I1481="","",IF('Sundry Debtor'!J1481="D",'Sundry Debtor'!I1481,""))</f>
        <v/>
      </c>
      <c r="G1475" s="98" t="str">
        <f>IF('Sundry Debtor'!I1481="","",IF('Sundry Debtor'!J1481="C",'Sundry Debtor'!I1481,""))</f>
        <v/>
      </c>
      <c r="H1475" s="34" t="str">
        <f t="shared" si="51"/>
        <v/>
      </c>
      <c r="I1475" s="34" t="str">
        <f t="shared" si="52"/>
        <v/>
      </c>
      <c r="J1475" s="34"/>
      <c r="K1475" s="29" t="str">
        <f>IF('Sundry Debtor'!K1481="","",CONCATENATE('Sundry Debtor'!K1481," ",'Sundry Debtor'!O1481))</f>
        <v/>
      </c>
    </row>
    <row r="1476" spans="1:11" x14ac:dyDescent="0.2">
      <c r="A1476" s="35" t="str">
        <f>IF('Sundry Debtor'!G1482="","",'Sundry Debtor'!G1482)</f>
        <v/>
      </c>
      <c r="B1476" s="35" t="str">
        <f>IF('Sundry Debtor'!C1482="","",IF('Sundry Debtor'!G1482&lt;70000,'Sundry Debtor'!C1482,""))</f>
        <v/>
      </c>
      <c r="C1476" s="34" t="str">
        <f>IF('Sundry Debtor'!C1482="","",IF('Sundry Debtor'!G1482&gt;69999,'Sundry Debtor'!C1482,""))</f>
        <v/>
      </c>
      <c r="D1476" s="34" t="str">
        <f>IF('Sundry Debtor'!D1482="","",'Sundry Debtor'!D1482)</f>
        <v/>
      </c>
      <c r="E1476" s="34" t="str">
        <f>IF('Sundry Debtor'!F1482="","",'Sundry Debtor'!F1482)</f>
        <v/>
      </c>
      <c r="F1476" s="98" t="str">
        <f>IF('Sundry Debtor'!I1482="","",IF('Sundry Debtor'!J1482="D",'Sundry Debtor'!I1482,""))</f>
        <v/>
      </c>
      <c r="G1476" s="98" t="str">
        <f>IF('Sundry Debtor'!I1482="","",IF('Sundry Debtor'!J1482="C",'Sundry Debtor'!I1482,""))</f>
        <v/>
      </c>
      <c r="H1476" s="34" t="str">
        <f t="shared" si="51"/>
        <v/>
      </c>
      <c r="I1476" s="34" t="str">
        <f t="shared" si="52"/>
        <v/>
      </c>
      <c r="J1476" s="34"/>
      <c r="K1476" s="29" t="str">
        <f>IF('Sundry Debtor'!K1482="","",CONCATENATE('Sundry Debtor'!K1482," ",'Sundry Debtor'!O1482))</f>
        <v/>
      </c>
    </row>
    <row r="1477" spans="1:11" x14ac:dyDescent="0.2">
      <c r="A1477" s="35" t="str">
        <f>IF('Sundry Debtor'!G1483="","",'Sundry Debtor'!G1483)</f>
        <v/>
      </c>
      <c r="B1477" s="35" t="str">
        <f>IF('Sundry Debtor'!C1483="","",IF('Sundry Debtor'!G1483&lt;70000,'Sundry Debtor'!C1483,""))</f>
        <v/>
      </c>
      <c r="C1477" s="34" t="str">
        <f>IF('Sundry Debtor'!C1483="","",IF('Sundry Debtor'!G1483&gt;69999,'Sundry Debtor'!C1483,""))</f>
        <v/>
      </c>
      <c r="D1477" s="34" t="str">
        <f>IF('Sundry Debtor'!D1483="","",'Sundry Debtor'!D1483)</f>
        <v/>
      </c>
      <c r="E1477" s="34" t="str">
        <f>IF('Sundry Debtor'!F1483="","",'Sundry Debtor'!F1483)</f>
        <v/>
      </c>
      <c r="F1477" s="98" t="str">
        <f>IF('Sundry Debtor'!I1483="","",IF('Sundry Debtor'!J1483="D",'Sundry Debtor'!I1483,""))</f>
        <v/>
      </c>
      <c r="G1477" s="98" t="str">
        <f>IF('Sundry Debtor'!I1483="","",IF('Sundry Debtor'!J1483="C",'Sundry Debtor'!I1483,""))</f>
        <v/>
      </c>
      <c r="H1477" s="34" t="str">
        <f t="shared" si="51"/>
        <v/>
      </c>
      <c r="I1477" s="34" t="str">
        <f t="shared" si="52"/>
        <v/>
      </c>
      <c r="J1477" s="34"/>
      <c r="K1477" s="29" t="str">
        <f>IF('Sundry Debtor'!K1483="","",CONCATENATE('Sundry Debtor'!K1483," ",'Sundry Debtor'!O1483))</f>
        <v/>
      </c>
    </row>
    <row r="1478" spans="1:11" x14ac:dyDescent="0.2">
      <c r="A1478" s="35" t="str">
        <f>IF('Sundry Debtor'!G1484="","",'Sundry Debtor'!G1484)</f>
        <v/>
      </c>
      <c r="B1478" s="35" t="str">
        <f>IF('Sundry Debtor'!C1484="","",IF('Sundry Debtor'!G1484&lt;70000,'Sundry Debtor'!C1484,""))</f>
        <v/>
      </c>
      <c r="C1478" s="34" t="str">
        <f>IF('Sundry Debtor'!C1484="","",IF('Sundry Debtor'!G1484&gt;69999,'Sundry Debtor'!C1484,""))</f>
        <v/>
      </c>
      <c r="D1478" s="34" t="str">
        <f>IF('Sundry Debtor'!D1484="","",'Sundry Debtor'!D1484)</f>
        <v/>
      </c>
      <c r="E1478" s="34" t="str">
        <f>IF('Sundry Debtor'!F1484="","",'Sundry Debtor'!F1484)</f>
        <v/>
      </c>
      <c r="F1478" s="98" t="str">
        <f>IF('Sundry Debtor'!I1484="","",IF('Sundry Debtor'!J1484="D",'Sundry Debtor'!I1484,""))</f>
        <v/>
      </c>
      <c r="G1478" s="98" t="str">
        <f>IF('Sundry Debtor'!I1484="","",IF('Sundry Debtor'!J1484="C",'Sundry Debtor'!I1484,""))</f>
        <v/>
      </c>
      <c r="H1478" s="34" t="str">
        <f t="shared" si="51"/>
        <v/>
      </c>
      <c r="I1478" s="34" t="str">
        <f t="shared" si="52"/>
        <v/>
      </c>
      <c r="J1478" s="34"/>
      <c r="K1478" s="29" t="str">
        <f>IF('Sundry Debtor'!K1484="","",CONCATENATE('Sundry Debtor'!K1484," ",'Sundry Debtor'!O1484))</f>
        <v/>
      </c>
    </row>
    <row r="1479" spans="1:11" x14ac:dyDescent="0.2">
      <c r="A1479" s="35" t="str">
        <f>IF('Sundry Debtor'!G1485="","",'Sundry Debtor'!G1485)</f>
        <v/>
      </c>
      <c r="B1479" s="35" t="str">
        <f>IF('Sundry Debtor'!C1485="","",IF('Sundry Debtor'!G1485&lt;70000,'Sundry Debtor'!C1485,""))</f>
        <v/>
      </c>
      <c r="C1479" s="34" t="str">
        <f>IF('Sundry Debtor'!C1485="","",IF('Sundry Debtor'!G1485&gt;69999,'Sundry Debtor'!C1485,""))</f>
        <v/>
      </c>
      <c r="D1479" s="34" t="str">
        <f>IF('Sundry Debtor'!D1485="","",'Sundry Debtor'!D1485)</f>
        <v/>
      </c>
      <c r="E1479" s="34" t="str">
        <f>IF('Sundry Debtor'!F1485="","",'Sundry Debtor'!F1485)</f>
        <v/>
      </c>
      <c r="F1479" s="98" t="str">
        <f>IF('Sundry Debtor'!I1485="","",IF('Sundry Debtor'!J1485="D",'Sundry Debtor'!I1485,""))</f>
        <v/>
      </c>
      <c r="G1479" s="98" t="str">
        <f>IF('Sundry Debtor'!I1485="","",IF('Sundry Debtor'!J1485="C",'Sundry Debtor'!I1485,""))</f>
        <v/>
      </c>
      <c r="H1479" s="34" t="str">
        <f t="shared" si="51"/>
        <v/>
      </c>
      <c r="I1479" s="34" t="str">
        <f t="shared" si="52"/>
        <v/>
      </c>
      <c r="J1479" s="34"/>
      <c r="K1479" s="29" t="str">
        <f>IF('Sundry Debtor'!K1485="","",CONCATENATE('Sundry Debtor'!K1485," ",'Sundry Debtor'!O1485))</f>
        <v/>
      </c>
    </row>
    <row r="1480" spans="1:11" x14ac:dyDescent="0.2">
      <c r="A1480" s="35" t="str">
        <f>IF('Sundry Debtor'!G1486="","",'Sundry Debtor'!G1486)</f>
        <v/>
      </c>
      <c r="B1480" s="35" t="str">
        <f>IF('Sundry Debtor'!C1486="","",IF('Sundry Debtor'!G1486&lt;70000,'Sundry Debtor'!C1486,""))</f>
        <v/>
      </c>
      <c r="C1480" s="34" t="str">
        <f>IF('Sundry Debtor'!C1486="","",IF('Sundry Debtor'!G1486&gt;69999,'Sundry Debtor'!C1486,""))</f>
        <v/>
      </c>
      <c r="D1480" s="34" t="str">
        <f>IF('Sundry Debtor'!D1486="","",'Sundry Debtor'!D1486)</f>
        <v/>
      </c>
      <c r="E1480" s="34" t="str">
        <f>IF('Sundry Debtor'!F1486="","",'Sundry Debtor'!F1486)</f>
        <v/>
      </c>
      <c r="F1480" s="98" t="str">
        <f>IF('Sundry Debtor'!I1486="","",IF('Sundry Debtor'!J1486="D",'Sundry Debtor'!I1486,""))</f>
        <v/>
      </c>
      <c r="G1480" s="98" t="str">
        <f>IF('Sundry Debtor'!I1486="","",IF('Sundry Debtor'!J1486="C",'Sundry Debtor'!I1486,""))</f>
        <v/>
      </c>
      <c r="H1480" s="34" t="str">
        <f t="shared" si="51"/>
        <v/>
      </c>
      <c r="I1480" s="34" t="str">
        <f t="shared" si="52"/>
        <v/>
      </c>
      <c r="J1480" s="34"/>
      <c r="K1480" s="29" t="str">
        <f>IF('Sundry Debtor'!K1486="","",CONCATENATE('Sundry Debtor'!K1486," ",'Sundry Debtor'!O1486))</f>
        <v/>
      </c>
    </row>
    <row r="1481" spans="1:11" x14ac:dyDescent="0.2">
      <c r="A1481" s="35" t="str">
        <f>IF('Sundry Debtor'!G1487="","",'Sundry Debtor'!G1487)</f>
        <v/>
      </c>
      <c r="B1481" s="35" t="str">
        <f>IF('Sundry Debtor'!C1487="","",IF('Sundry Debtor'!G1487&lt;70000,'Sundry Debtor'!C1487,""))</f>
        <v/>
      </c>
      <c r="C1481" s="34" t="str">
        <f>IF('Sundry Debtor'!C1487="","",IF('Sundry Debtor'!G1487&gt;69999,'Sundry Debtor'!C1487,""))</f>
        <v/>
      </c>
      <c r="D1481" s="34" t="str">
        <f>IF('Sundry Debtor'!D1487="","",'Sundry Debtor'!D1487)</f>
        <v/>
      </c>
      <c r="E1481" s="34" t="str">
        <f>IF('Sundry Debtor'!F1487="","",'Sundry Debtor'!F1487)</f>
        <v/>
      </c>
      <c r="F1481" s="98" t="str">
        <f>IF('Sundry Debtor'!I1487="","",IF('Sundry Debtor'!J1487="D",'Sundry Debtor'!I1487,""))</f>
        <v/>
      </c>
      <c r="G1481" s="98" t="str">
        <f>IF('Sundry Debtor'!I1487="","",IF('Sundry Debtor'!J1487="C",'Sundry Debtor'!I1487,""))</f>
        <v/>
      </c>
      <c r="H1481" s="34" t="str">
        <f t="shared" si="51"/>
        <v/>
      </c>
      <c r="I1481" s="34" t="str">
        <f t="shared" si="52"/>
        <v/>
      </c>
      <c r="J1481" s="34"/>
      <c r="K1481" s="29" t="str">
        <f>IF('Sundry Debtor'!K1487="","",CONCATENATE('Sundry Debtor'!K1487," ",'Sundry Debtor'!O1487))</f>
        <v/>
      </c>
    </row>
    <row r="1482" spans="1:11" x14ac:dyDescent="0.2">
      <c r="A1482" s="35" t="str">
        <f>IF('Sundry Debtor'!G1488="","",'Sundry Debtor'!G1488)</f>
        <v/>
      </c>
      <c r="B1482" s="35" t="str">
        <f>IF('Sundry Debtor'!C1488="","",IF('Sundry Debtor'!G1488&lt;70000,'Sundry Debtor'!C1488,""))</f>
        <v/>
      </c>
      <c r="C1482" s="34" t="str">
        <f>IF('Sundry Debtor'!C1488="","",IF('Sundry Debtor'!G1488&gt;69999,'Sundry Debtor'!C1488,""))</f>
        <v/>
      </c>
      <c r="D1482" s="34" t="str">
        <f>IF('Sundry Debtor'!D1488="","",'Sundry Debtor'!D1488)</f>
        <v/>
      </c>
      <c r="E1482" s="34" t="str">
        <f>IF('Sundry Debtor'!F1488="","",'Sundry Debtor'!F1488)</f>
        <v/>
      </c>
      <c r="F1482" s="98" t="str">
        <f>IF('Sundry Debtor'!I1488="","",IF('Sundry Debtor'!J1488="D",'Sundry Debtor'!I1488,""))</f>
        <v/>
      </c>
      <c r="G1482" s="98" t="str">
        <f>IF('Sundry Debtor'!I1488="","",IF('Sundry Debtor'!J1488="C",'Sundry Debtor'!I1488,""))</f>
        <v/>
      </c>
      <c r="H1482" s="34" t="str">
        <f t="shared" si="51"/>
        <v/>
      </c>
      <c r="I1482" s="34" t="str">
        <f t="shared" si="52"/>
        <v/>
      </c>
      <c r="J1482" s="34"/>
      <c r="K1482" s="29" t="str">
        <f>IF('Sundry Debtor'!K1488="","",CONCATENATE('Sundry Debtor'!K1488," ",'Sundry Debtor'!O1488))</f>
        <v/>
      </c>
    </row>
    <row r="1483" spans="1:11" x14ac:dyDescent="0.2">
      <c r="A1483" s="35" t="str">
        <f>IF('Sundry Debtor'!G1489="","",'Sundry Debtor'!G1489)</f>
        <v/>
      </c>
      <c r="B1483" s="35" t="str">
        <f>IF('Sundry Debtor'!C1489="","",IF('Sundry Debtor'!G1489&lt;70000,'Sundry Debtor'!C1489,""))</f>
        <v/>
      </c>
      <c r="C1483" s="34" t="str">
        <f>IF('Sundry Debtor'!C1489="","",IF('Sundry Debtor'!G1489&gt;69999,'Sundry Debtor'!C1489,""))</f>
        <v/>
      </c>
      <c r="D1483" s="34" t="str">
        <f>IF('Sundry Debtor'!D1489="","",'Sundry Debtor'!D1489)</f>
        <v/>
      </c>
      <c r="E1483" s="34" t="str">
        <f>IF('Sundry Debtor'!F1489="","",'Sundry Debtor'!F1489)</f>
        <v/>
      </c>
      <c r="F1483" s="98" t="str">
        <f>IF('Sundry Debtor'!I1489="","",IF('Sundry Debtor'!J1489="D",'Sundry Debtor'!I1489,""))</f>
        <v/>
      </c>
      <c r="G1483" s="98" t="str">
        <f>IF('Sundry Debtor'!I1489="","",IF('Sundry Debtor'!J1489="C",'Sundry Debtor'!I1489,""))</f>
        <v/>
      </c>
      <c r="H1483" s="34" t="str">
        <f t="shared" si="51"/>
        <v/>
      </c>
      <c r="I1483" s="34" t="str">
        <f t="shared" si="52"/>
        <v/>
      </c>
      <c r="J1483" s="34"/>
      <c r="K1483" s="29" t="str">
        <f>IF('Sundry Debtor'!K1489="","",CONCATENATE('Sundry Debtor'!K1489," ",'Sundry Debtor'!O1489))</f>
        <v/>
      </c>
    </row>
    <row r="1484" spans="1:11" x14ac:dyDescent="0.2">
      <c r="A1484" s="35" t="str">
        <f>IF('Sundry Debtor'!G1490="","",'Sundry Debtor'!G1490)</f>
        <v/>
      </c>
      <c r="B1484" s="35" t="str">
        <f>IF('Sundry Debtor'!C1490="","",IF('Sundry Debtor'!G1490&lt;70000,'Sundry Debtor'!C1490,""))</f>
        <v/>
      </c>
      <c r="C1484" s="34" t="str">
        <f>IF('Sundry Debtor'!C1490="","",IF('Sundry Debtor'!G1490&gt;69999,'Sundry Debtor'!C1490,""))</f>
        <v/>
      </c>
      <c r="D1484" s="34" t="str">
        <f>IF('Sundry Debtor'!D1490="","",'Sundry Debtor'!D1490)</f>
        <v/>
      </c>
      <c r="E1484" s="34" t="str">
        <f>IF('Sundry Debtor'!F1490="","",'Sundry Debtor'!F1490)</f>
        <v/>
      </c>
      <c r="F1484" s="98" t="str">
        <f>IF('Sundry Debtor'!I1490="","",IF('Sundry Debtor'!J1490="D",'Sundry Debtor'!I1490,""))</f>
        <v/>
      </c>
      <c r="G1484" s="98" t="str">
        <f>IF('Sundry Debtor'!I1490="","",IF('Sundry Debtor'!J1490="C",'Sundry Debtor'!I1490,""))</f>
        <v/>
      </c>
      <c r="H1484" s="34" t="str">
        <f t="shared" si="51"/>
        <v/>
      </c>
      <c r="I1484" s="34" t="str">
        <f t="shared" si="52"/>
        <v/>
      </c>
      <c r="J1484" s="34"/>
      <c r="K1484" s="29" t="str">
        <f>IF('Sundry Debtor'!K1490="","",CONCATENATE('Sundry Debtor'!K1490," ",'Sundry Debtor'!O1490))</f>
        <v/>
      </c>
    </row>
    <row r="1485" spans="1:11" x14ac:dyDescent="0.2">
      <c r="A1485" s="35" t="str">
        <f>IF('Sundry Debtor'!G1491="","",'Sundry Debtor'!G1491)</f>
        <v/>
      </c>
      <c r="B1485" s="35" t="str">
        <f>IF('Sundry Debtor'!C1491="","",IF('Sundry Debtor'!G1491&lt;70000,'Sundry Debtor'!C1491,""))</f>
        <v/>
      </c>
      <c r="C1485" s="34" t="str">
        <f>IF('Sundry Debtor'!C1491="","",IF('Sundry Debtor'!G1491&gt;69999,'Sundry Debtor'!C1491,""))</f>
        <v/>
      </c>
      <c r="D1485" s="34" t="str">
        <f>IF('Sundry Debtor'!D1491="","",'Sundry Debtor'!D1491)</f>
        <v/>
      </c>
      <c r="E1485" s="34" t="str">
        <f>IF('Sundry Debtor'!F1491="","",'Sundry Debtor'!F1491)</f>
        <v/>
      </c>
      <c r="F1485" s="98" t="str">
        <f>IF('Sundry Debtor'!I1491="","",IF('Sundry Debtor'!J1491="D",'Sundry Debtor'!I1491,""))</f>
        <v/>
      </c>
      <c r="G1485" s="98" t="str">
        <f>IF('Sundry Debtor'!I1491="","",IF('Sundry Debtor'!J1491="C",'Sundry Debtor'!I1491,""))</f>
        <v/>
      </c>
      <c r="H1485" s="34" t="str">
        <f t="shared" si="51"/>
        <v/>
      </c>
      <c r="I1485" s="34" t="str">
        <f t="shared" si="52"/>
        <v/>
      </c>
      <c r="J1485" s="34"/>
      <c r="K1485" s="29" t="str">
        <f>IF('Sundry Debtor'!K1491="","",CONCATENATE('Sundry Debtor'!K1491," ",'Sundry Debtor'!O1491))</f>
        <v/>
      </c>
    </row>
    <row r="1486" spans="1:11" x14ac:dyDescent="0.2">
      <c r="A1486" s="35" t="str">
        <f>IF('Sundry Debtor'!G1492="","",'Sundry Debtor'!G1492)</f>
        <v/>
      </c>
      <c r="B1486" s="35" t="str">
        <f>IF('Sundry Debtor'!C1492="","",IF('Sundry Debtor'!G1492&lt;70000,'Sundry Debtor'!C1492,""))</f>
        <v/>
      </c>
      <c r="C1486" s="34" t="str">
        <f>IF('Sundry Debtor'!C1492="","",IF('Sundry Debtor'!G1492&gt;69999,'Sundry Debtor'!C1492,""))</f>
        <v/>
      </c>
      <c r="D1486" s="34" t="str">
        <f>IF('Sundry Debtor'!D1492="","",'Sundry Debtor'!D1492)</f>
        <v/>
      </c>
      <c r="E1486" s="34" t="str">
        <f>IF('Sundry Debtor'!F1492="","",'Sundry Debtor'!F1492)</f>
        <v/>
      </c>
      <c r="F1486" s="98" t="str">
        <f>IF('Sundry Debtor'!I1492="","",IF('Sundry Debtor'!J1492="D",'Sundry Debtor'!I1492,""))</f>
        <v/>
      </c>
      <c r="G1486" s="98" t="str">
        <f>IF('Sundry Debtor'!I1492="","",IF('Sundry Debtor'!J1492="C",'Sundry Debtor'!I1492,""))</f>
        <v/>
      </c>
      <c r="H1486" s="34" t="str">
        <f t="shared" si="51"/>
        <v/>
      </c>
      <c r="I1486" s="34" t="str">
        <f t="shared" si="52"/>
        <v/>
      </c>
      <c r="J1486" s="34"/>
      <c r="K1486" s="29" t="str">
        <f>IF('Sundry Debtor'!K1492="","",CONCATENATE('Sundry Debtor'!K1492," ",'Sundry Debtor'!O1492))</f>
        <v/>
      </c>
    </row>
    <row r="1487" spans="1:11" x14ac:dyDescent="0.2">
      <c r="A1487" s="35" t="str">
        <f>IF('Sundry Debtor'!G1493="","",'Sundry Debtor'!G1493)</f>
        <v/>
      </c>
      <c r="B1487" s="35" t="str">
        <f>IF('Sundry Debtor'!C1493="","",IF('Sundry Debtor'!G1493&lt;70000,'Sundry Debtor'!C1493,""))</f>
        <v/>
      </c>
      <c r="C1487" s="34" t="str">
        <f>IF('Sundry Debtor'!C1493="","",IF('Sundry Debtor'!G1493&gt;69999,'Sundry Debtor'!C1493,""))</f>
        <v/>
      </c>
      <c r="D1487" s="34" t="str">
        <f>IF('Sundry Debtor'!D1493="","",'Sundry Debtor'!D1493)</f>
        <v/>
      </c>
      <c r="E1487" s="34" t="str">
        <f>IF('Sundry Debtor'!F1493="","",'Sundry Debtor'!F1493)</f>
        <v/>
      </c>
      <c r="F1487" s="98" t="str">
        <f>IF('Sundry Debtor'!I1493="","",IF('Sundry Debtor'!J1493="D",'Sundry Debtor'!I1493,""))</f>
        <v/>
      </c>
      <c r="G1487" s="98" t="str">
        <f>IF('Sundry Debtor'!I1493="","",IF('Sundry Debtor'!J1493="C",'Sundry Debtor'!I1493,""))</f>
        <v/>
      </c>
      <c r="H1487" s="34" t="str">
        <f t="shared" si="51"/>
        <v/>
      </c>
      <c r="I1487" s="34" t="str">
        <f t="shared" si="52"/>
        <v/>
      </c>
      <c r="J1487" s="34"/>
      <c r="K1487" s="29" t="str">
        <f>IF('Sundry Debtor'!K1493="","",CONCATENATE('Sundry Debtor'!K1493," ",'Sundry Debtor'!O1493))</f>
        <v/>
      </c>
    </row>
    <row r="1488" spans="1:11" x14ac:dyDescent="0.2">
      <c r="A1488" s="35" t="str">
        <f>IF('Sundry Debtor'!G1494="","",'Sundry Debtor'!G1494)</f>
        <v/>
      </c>
      <c r="B1488" s="35" t="str">
        <f>IF('Sundry Debtor'!C1494="","",IF('Sundry Debtor'!G1494&lt;70000,'Sundry Debtor'!C1494,""))</f>
        <v/>
      </c>
      <c r="C1488" s="34" t="str">
        <f>IF('Sundry Debtor'!C1494="","",IF('Sundry Debtor'!G1494&gt;69999,'Sundry Debtor'!C1494,""))</f>
        <v/>
      </c>
      <c r="D1488" s="34" t="str">
        <f>IF('Sundry Debtor'!D1494="","",'Sundry Debtor'!D1494)</f>
        <v/>
      </c>
      <c r="E1488" s="34" t="str">
        <f>IF('Sundry Debtor'!F1494="","",'Sundry Debtor'!F1494)</f>
        <v/>
      </c>
      <c r="F1488" s="98" t="str">
        <f>IF('Sundry Debtor'!I1494="","",IF('Sundry Debtor'!J1494="D",'Sundry Debtor'!I1494,""))</f>
        <v/>
      </c>
      <c r="G1488" s="98" t="str">
        <f>IF('Sundry Debtor'!I1494="","",IF('Sundry Debtor'!J1494="C",'Sundry Debtor'!I1494,""))</f>
        <v/>
      </c>
      <c r="H1488" s="34" t="str">
        <f t="shared" si="51"/>
        <v/>
      </c>
      <c r="I1488" s="34" t="str">
        <f t="shared" si="52"/>
        <v/>
      </c>
      <c r="J1488" s="34"/>
      <c r="K1488" s="29" t="str">
        <f>IF('Sundry Debtor'!K1494="","",CONCATENATE('Sundry Debtor'!K1494," ",'Sundry Debtor'!O1494))</f>
        <v/>
      </c>
    </row>
    <row r="1489" spans="1:11" x14ac:dyDescent="0.2">
      <c r="A1489" s="35" t="str">
        <f>IF('Sundry Debtor'!G1495="","",'Sundry Debtor'!G1495)</f>
        <v/>
      </c>
      <c r="B1489" s="35" t="str">
        <f>IF('Sundry Debtor'!C1495="","",IF('Sundry Debtor'!G1495&lt;70000,'Sundry Debtor'!C1495,""))</f>
        <v/>
      </c>
      <c r="C1489" s="34" t="str">
        <f>IF('Sundry Debtor'!C1495="","",IF('Sundry Debtor'!G1495&gt;69999,'Sundry Debtor'!C1495,""))</f>
        <v/>
      </c>
      <c r="D1489" s="34" t="str">
        <f>IF('Sundry Debtor'!D1495="","",'Sundry Debtor'!D1495)</f>
        <v/>
      </c>
      <c r="E1489" s="34" t="str">
        <f>IF('Sundry Debtor'!F1495="","",'Sundry Debtor'!F1495)</f>
        <v/>
      </c>
      <c r="F1489" s="98" t="str">
        <f>IF('Sundry Debtor'!I1495="","",IF('Sundry Debtor'!J1495="D",'Sundry Debtor'!I1495,""))</f>
        <v/>
      </c>
      <c r="G1489" s="98" t="str">
        <f>IF('Sundry Debtor'!I1495="","",IF('Sundry Debtor'!J1495="C",'Sundry Debtor'!I1495,""))</f>
        <v/>
      </c>
      <c r="H1489" s="34" t="str">
        <f t="shared" si="51"/>
        <v/>
      </c>
      <c r="I1489" s="34" t="str">
        <f t="shared" si="52"/>
        <v/>
      </c>
      <c r="J1489" s="34"/>
      <c r="K1489" s="29" t="str">
        <f>IF('Sundry Debtor'!K1495="","",CONCATENATE('Sundry Debtor'!K1495," ",'Sundry Debtor'!O1495))</f>
        <v/>
      </c>
    </row>
    <row r="1490" spans="1:11" x14ac:dyDescent="0.2">
      <c r="A1490" s="35" t="str">
        <f>IF('Sundry Debtor'!G1496="","",'Sundry Debtor'!G1496)</f>
        <v/>
      </c>
      <c r="B1490" s="35" t="str">
        <f>IF('Sundry Debtor'!C1496="","",IF('Sundry Debtor'!G1496&lt;70000,'Sundry Debtor'!C1496,""))</f>
        <v/>
      </c>
      <c r="C1490" s="34" t="str">
        <f>IF('Sundry Debtor'!C1496="","",IF('Sundry Debtor'!G1496&gt;69999,'Sundry Debtor'!C1496,""))</f>
        <v/>
      </c>
      <c r="D1490" s="34" t="str">
        <f>IF('Sundry Debtor'!D1496="","",'Sundry Debtor'!D1496)</f>
        <v/>
      </c>
      <c r="E1490" s="34" t="str">
        <f>IF('Sundry Debtor'!F1496="","",'Sundry Debtor'!F1496)</f>
        <v/>
      </c>
      <c r="F1490" s="98" t="str">
        <f>IF('Sundry Debtor'!I1496="","",IF('Sundry Debtor'!J1496="D",'Sundry Debtor'!I1496,""))</f>
        <v/>
      </c>
      <c r="G1490" s="98" t="str">
        <f>IF('Sundry Debtor'!I1496="","",IF('Sundry Debtor'!J1496="C",'Sundry Debtor'!I1496,""))</f>
        <v/>
      </c>
      <c r="H1490" s="34" t="str">
        <f t="shared" si="51"/>
        <v/>
      </c>
      <c r="I1490" s="34" t="str">
        <f t="shared" si="52"/>
        <v/>
      </c>
      <c r="J1490" s="34"/>
      <c r="K1490" s="29" t="str">
        <f>IF('Sundry Debtor'!K1496="","",CONCATENATE('Sundry Debtor'!K1496," ",'Sundry Debtor'!O1496))</f>
        <v/>
      </c>
    </row>
    <row r="1491" spans="1:11" x14ac:dyDescent="0.2">
      <c r="A1491" s="35" t="str">
        <f>IF('Sundry Debtor'!G1497="","",'Sundry Debtor'!G1497)</f>
        <v/>
      </c>
      <c r="B1491" s="35" t="str">
        <f>IF('Sundry Debtor'!C1497="","",IF('Sundry Debtor'!G1497&lt;70000,'Sundry Debtor'!C1497,""))</f>
        <v/>
      </c>
      <c r="C1491" s="34" t="str">
        <f>IF('Sundry Debtor'!C1497="","",IF('Sundry Debtor'!G1497&gt;69999,'Sundry Debtor'!C1497,""))</f>
        <v/>
      </c>
      <c r="D1491" s="34" t="str">
        <f>IF('Sundry Debtor'!D1497="","",'Sundry Debtor'!D1497)</f>
        <v/>
      </c>
      <c r="E1491" s="34" t="str">
        <f>IF('Sundry Debtor'!F1497="","",'Sundry Debtor'!F1497)</f>
        <v/>
      </c>
      <c r="F1491" s="98" t="str">
        <f>IF('Sundry Debtor'!I1497="","",IF('Sundry Debtor'!J1497="D",'Sundry Debtor'!I1497,""))</f>
        <v/>
      </c>
      <c r="G1491" s="98" t="str">
        <f>IF('Sundry Debtor'!I1497="","",IF('Sundry Debtor'!J1497="C",'Sundry Debtor'!I1497,""))</f>
        <v/>
      </c>
      <c r="H1491" s="34" t="str">
        <f t="shared" si="51"/>
        <v/>
      </c>
      <c r="I1491" s="34" t="str">
        <f t="shared" si="52"/>
        <v/>
      </c>
      <c r="J1491" s="34"/>
      <c r="K1491" s="29" t="str">
        <f>IF('Sundry Debtor'!K1497="","",CONCATENATE('Sundry Debtor'!K1497," ",'Sundry Debtor'!O1497))</f>
        <v/>
      </c>
    </row>
    <row r="1492" spans="1:11" x14ac:dyDescent="0.2">
      <c r="A1492" s="35" t="str">
        <f>IF('Sundry Debtor'!G1498="","",'Sundry Debtor'!G1498)</f>
        <v/>
      </c>
      <c r="B1492" s="35" t="str">
        <f>IF('Sundry Debtor'!C1498="","",IF('Sundry Debtor'!G1498&lt;70000,'Sundry Debtor'!C1498,""))</f>
        <v/>
      </c>
      <c r="C1492" s="34" t="str">
        <f>IF('Sundry Debtor'!C1498="","",IF('Sundry Debtor'!G1498&gt;69999,'Sundry Debtor'!C1498,""))</f>
        <v/>
      </c>
      <c r="D1492" s="34" t="str">
        <f>IF('Sundry Debtor'!D1498="","",'Sundry Debtor'!D1498)</f>
        <v/>
      </c>
      <c r="E1492" s="34" t="str">
        <f>IF('Sundry Debtor'!F1498="","",'Sundry Debtor'!F1498)</f>
        <v/>
      </c>
      <c r="F1492" s="98" t="str">
        <f>IF('Sundry Debtor'!I1498="","",IF('Sundry Debtor'!J1498="D",'Sundry Debtor'!I1498,""))</f>
        <v/>
      </c>
      <c r="G1492" s="98" t="str">
        <f>IF('Sundry Debtor'!I1498="","",IF('Sundry Debtor'!J1498="C",'Sundry Debtor'!I1498,""))</f>
        <v/>
      </c>
      <c r="H1492" s="34" t="str">
        <f t="shared" si="51"/>
        <v/>
      </c>
      <c r="I1492" s="34" t="str">
        <f t="shared" si="52"/>
        <v/>
      </c>
      <c r="J1492" s="34"/>
      <c r="K1492" s="29" t="str">
        <f>IF('Sundry Debtor'!K1498="","",CONCATENATE('Sundry Debtor'!K1498," ",'Sundry Debtor'!O1498))</f>
        <v/>
      </c>
    </row>
    <row r="1493" spans="1:11" x14ac:dyDescent="0.2">
      <c r="A1493" s="35" t="str">
        <f>IF('Sundry Debtor'!G1499="","",'Sundry Debtor'!G1499)</f>
        <v/>
      </c>
      <c r="B1493" s="35" t="str">
        <f>IF('Sundry Debtor'!C1499="","",IF('Sundry Debtor'!G1499&lt;70000,'Sundry Debtor'!C1499,""))</f>
        <v/>
      </c>
      <c r="C1493" s="34" t="str">
        <f>IF('Sundry Debtor'!C1499="","",IF('Sundry Debtor'!G1499&gt;69999,'Sundry Debtor'!C1499,""))</f>
        <v/>
      </c>
      <c r="D1493" s="34" t="str">
        <f>IF('Sundry Debtor'!D1499="","",'Sundry Debtor'!D1499)</f>
        <v/>
      </c>
      <c r="E1493" s="34" t="str">
        <f>IF('Sundry Debtor'!F1499="","",'Sundry Debtor'!F1499)</f>
        <v/>
      </c>
      <c r="F1493" s="98" t="str">
        <f>IF('Sundry Debtor'!I1499="","",IF('Sundry Debtor'!J1499="D",'Sundry Debtor'!I1499,""))</f>
        <v/>
      </c>
      <c r="G1493" s="98" t="str">
        <f>IF('Sundry Debtor'!I1499="","",IF('Sundry Debtor'!J1499="C",'Sundry Debtor'!I1499,""))</f>
        <v/>
      </c>
      <c r="H1493" s="34" t="str">
        <f t="shared" si="51"/>
        <v/>
      </c>
      <c r="I1493" s="34" t="str">
        <f t="shared" si="52"/>
        <v/>
      </c>
      <c r="J1493" s="34"/>
      <c r="K1493" s="29" t="str">
        <f>IF('Sundry Debtor'!K1499="","",CONCATENATE('Sundry Debtor'!K1499," ",'Sundry Debtor'!O1499))</f>
        <v/>
      </c>
    </row>
    <row r="1494" spans="1:11" x14ac:dyDescent="0.2">
      <c r="A1494" s="35" t="str">
        <f>IF('Sundry Debtor'!G1500="","",'Sundry Debtor'!G1500)</f>
        <v/>
      </c>
      <c r="B1494" s="35" t="str">
        <f>IF('Sundry Debtor'!C1500="","",IF('Sundry Debtor'!G1500&lt;70000,'Sundry Debtor'!C1500,""))</f>
        <v/>
      </c>
      <c r="C1494" s="34" t="str">
        <f>IF('Sundry Debtor'!C1500="","",IF('Sundry Debtor'!G1500&gt;69999,'Sundry Debtor'!C1500,""))</f>
        <v/>
      </c>
      <c r="D1494" s="34" t="str">
        <f>IF('Sundry Debtor'!D1500="","",'Sundry Debtor'!D1500)</f>
        <v/>
      </c>
      <c r="E1494" s="34" t="str">
        <f>IF('Sundry Debtor'!F1500="","",'Sundry Debtor'!F1500)</f>
        <v/>
      </c>
      <c r="F1494" s="98" t="str">
        <f>IF('Sundry Debtor'!I1500="","",IF('Sundry Debtor'!J1500="D",'Sundry Debtor'!I1500,""))</f>
        <v/>
      </c>
      <c r="G1494" s="98" t="str">
        <f>IF('Sundry Debtor'!I1500="","",IF('Sundry Debtor'!J1500="C",'Sundry Debtor'!I1500,""))</f>
        <v/>
      </c>
      <c r="H1494" s="34" t="str">
        <f t="shared" si="51"/>
        <v/>
      </c>
      <c r="I1494" s="34" t="str">
        <f t="shared" si="52"/>
        <v/>
      </c>
      <c r="J1494" s="34"/>
      <c r="K1494" s="29" t="str">
        <f>IF('Sundry Debtor'!K1500="","",CONCATENATE('Sundry Debtor'!K1500," ",'Sundry Debtor'!O1500))</f>
        <v/>
      </c>
    </row>
    <row r="1495" spans="1:11" x14ac:dyDescent="0.2">
      <c r="A1495" s="35" t="str">
        <f>IF('Sundry Debtor'!G1501="","",'Sundry Debtor'!G1501)</f>
        <v/>
      </c>
      <c r="B1495" s="35" t="str">
        <f>IF('Sundry Debtor'!C1501="","",IF('Sundry Debtor'!G1501&lt;70000,'Sundry Debtor'!C1501,""))</f>
        <v/>
      </c>
      <c r="C1495" s="34" t="str">
        <f>IF('Sundry Debtor'!C1501="","",IF('Sundry Debtor'!G1501&gt;69999,'Sundry Debtor'!C1501,""))</f>
        <v/>
      </c>
      <c r="D1495" s="34" t="str">
        <f>IF('Sundry Debtor'!D1501="","",'Sundry Debtor'!D1501)</f>
        <v/>
      </c>
      <c r="E1495" s="34" t="str">
        <f>IF('Sundry Debtor'!F1501="","",'Sundry Debtor'!F1501)</f>
        <v/>
      </c>
      <c r="F1495" s="98" t="str">
        <f>IF('Sundry Debtor'!I1501="","",IF('Sundry Debtor'!J1501="D",'Sundry Debtor'!I1501,""))</f>
        <v/>
      </c>
      <c r="G1495" s="98" t="str">
        <f>IF('Sundry Debtor'!I1501="","",IF('Sundry Debtor'!J1501="C",'Sundry Debtor'!I1501,""))</f>
        <v/>
      </c>
      <c r="H1495" s="34" t="str">
        <f t="shared" si="51"/>
        <v/>
      </c>
      <c r="I1495" s="34" t="str">
        <f t="shared" si="52"/>
        <v/>
      </c>
      <c r="J1495" s="34"/>
      <c r="K1495" s="29" t="str">
        <f>IF('Sundry Debtor'!K1501="","",CONCATENATE('Sundry Debtor'!K1501," ",'Sundry Debtor'!O1501))</f>
        <v/>
      </c>
    </row>
    <row r="1496" spans="1:11" x14ac:dyDescent="0.2">
      <c r="A1496" s="35" t="str">
        <f>IF('Sundry Debtor'!G1502="","",'Sundry Debtor'!G1502)</f>
        <v/>
      </c>
      <c r="B1496" s="35" t="str">
        <f>IF('Sundry Debtor'!C1502="","",IF('Sundry Debtor'!G1502&lt;70000,'Sundry Debtor'!C1502,""))</f>
        <v/>
      </c>
      <c r="C1496" s="34" t="str">
        <f>IF('Sundry Debtor'!C1502="","",IF('Sundry Debtor'!G1502&gt;69999,'Sundry Debtor'!C1502,""))</f>
        <v/>
      </c>
      <c r="D1496" s="34" t="str">
        <f>IF('Sundry Debtor'!D1502="","",'Sundry Debtor'!D1502)</f>
        <v/>
      </c>
      <c r="E1496" s="34" t="str">
        <f>IF('Sundry Debtor'!F1502="","",'Sundry Debtor'!F1502)</f>
        <v/>
      </c>
      <c r="F1496" s="98" t="str">
        <f>IF('Sundry Debtor'!I1502="","",IF('Sundry Debtor'!J1502="D",'Sundry Debtor'!I1502,""))</f>
        <v/>
      </c>
      <c r="G1496" s="98" t="str">
        <f>IF('Sundry Debtor'!I1502="","",IF('Sundry Debtor'!J1502="C",'Sundry Debtor'!I1502,""))</f>
        <v/>
      </c>
      <c r="H1496" s="34" t="str">
        <f t="shared" si="51"/>
        <v/>
      </c>
      <c r="I1496" s="34" t="str">
        <f t="shared" si="52"/>
        <v/>
      </c>
      <c r="J1496" s="34"/>
      <c r="K1496" s="29" t="str">
        <f>IF('Sundry Debtor'!K1502="","",CONCATENATE('Sundry Debtor'!K1502," ",'Sundry Debtor'!O1502))</f>
        <v/>
      </c>
    </row>
    <row r="1497" spans="1:11" x14ac:dyDescent="0.2">
      <c r="A1497" s="35" t="str">
        <f>IF('Sundry Debtor'!G1503="","",'Sundry Debtor'!G1503)</f>
        <v/>
      </c>
      <c r="B1497" s="35" t="str">
        <f>IF('Sundry Debtor'!C1503="","",IF('Sundry Debtor'!G1503&lt;70000,'Sundry Debtor'!C1503,""))</f>
        <v/>
      </c>
      <c r="C1497" s="34" t="str">
        <f>IF('Sundry Debtor'!C1503="","",IF('Sundry Debtor'!G1503&gt;69999,'Sundry Debtor'!C1503,""))</f>
        <v/>
      </c>
      <c r="D1497" s="34" t="str">
        <f>IF('Sundry Debtor'!D1503="","",'Sundry Debtor'!D1503)</f>
        <v/>
      </c>
      <c r="E1497" s="34" t="str">
        <f>IF('Sundry Debtor'!F1503="","",'Sundry Debtor'!F1503)</f>
        <v/>
      </c>
      <c r="F1497" s="98" t="str">
        <f>IF('Sundry Debtor'!I1503="","",IF('Sundry Debtor'!J1503="D",'Sundry Debtor'!I1503,""))</f>
        <v/>
      </c>
      <c r="G1497" s="98" t="str">
        <f>IF('Sundry Debtor'!I1503="","",IF('Sundry Debtor'!J1503="C",'Sundry Debtor'!I1503,""))</f>
        <v/>
      </c>
      <c r="H1497" s="34" t="str">
        <f t="shared" si="51"/>
        <v/>
      </c>
      <c r="I1497" s="34" t="str">
        <f t="shared" si="52"/>
        <v/>
      </c>
      <c r="J1497" s="34"/>
      <c r="K1497" s="29" t="str">
        <f>IF('Sundry Debtor'!K1503="","",CONCATENATE('Sundry Debtor'!K1503," ",'Sundry Debtor'!O1503))</f>
        <v/>
      </c>
    </row>
    <row r="1498" spans="1:11" x14ac:dyDescent="0.2">
      <c r="A1498" s="35" t="str">
        <f>IF('Sundry Debtor'!G1504="","",'Sundry Debtor'!G1504)</f>
        <v/>
      </c>
      <c r="B1498" s="35" t="str">
        <f>IF('Sundry Debtor'!C1504="","",IF('Sundry Debtor'!G1504&lt;70000,'Sundry Debtor'!C1504,""))</f>
        <v/>
      </c>
      <c r="C1498" s="34" t="str">
        <f>IF('Sundry Debtor'!C1504="","",IF('Sundry Debtor'!G1504&gt;69999,'Sundry Debtor'!C1504,""))</f>
        <v/>
      </c>
      <c r="D1498" s="34" t="str">
        <f>IF('Sundry Debtor'!D1504="","",'Sundry Debtor'!D1504)</f>
        <v/>
      </c>
      <c r="E1498" s="34" t="str">
        <f>IF('Sundry Debtor'!F1504="","",'Sundry Debtor'!F1504)</f>
        <v/>
      </c>
      <c r="F1498" s="98" t="str">
        <f>IF('Sundry Debtor'!I1504="","",IF('Sundry Debtor'!J1504="D",'Sundry Debtor'!I1504,""))</f>
        <v/>
      </c>
      <c r="G1498" s="98" t="str">
        <f>IF('Sundry Debtor'!I1504="","",IF('Sundry Debtor'!J1504="C",'Sundry Debtor'!I1504,""))</f>
        <v/>
      </c>
      <c r="H1498" s="34" t="str">
        <f t="shared" ref="H1498:H1507" si="53">IF(A1498="","",IF(OR(A1498=96030,A1498=96040),"AN",IF(A1498=80061,"VN",IF(LEFT(A1498,1)="7","AN",IF(LEFT(A1498,1)="8","AN","VN")))))</f>
        <v/>
      </c>
      <c r="I1498" s="34" t="str">
        <f t="shared" ref="I1498:I1507" si="54">IF(A1498="","",1000)</f>
        <v/>
      </c>
      <c r="J1498" s="34"/>
      <c r="K1498" s="29" t="str">
        <f>IF('Sundry Debtor'!K1504="","",CONCATENATE('Sundry Debtor'!K1504," ",'Sundry Debtor'!O1504))</f>
        <v/>
      </c>
    </row>
    <row r="1499" spans="1:11" x14ac:dyDescent="0.2">
      <c r="A1499" s="35" t="str">
        <f>IF('Sundry Debtor'!G1505="","",'Sundry Debtor'!G1505)</f>
        <v/>
      </c>
      <c r="B1499" s="35" t="str">
        <f>IF('Sundry Debtor'!C1505="","",IF('Sundry Debtor'!G1505&lt;70000,'Sundry Debtor'!C1505,""))</f>
        <v/>
      </c>
      <c r="C1499" s="34" t="str">
        <f>IF('Sundry Debtor'!C1505="","",IF('Sundry Debtor'!G1505&gt;69999,'Sundry Debtor'!C1505,""))</f>
        <v/>
      </c>
      <c r="D1499" s="34" t="str">
        <f>IF('Sundry Debtor'!D1505="","",'Sundry Debtor'!D1505)</f>
        <v/>
      </c>
      <c r="E1499" s="34" t="str">
        <f>IF('Sundry Debtor'!F1505="","",'Sundry Debtor'!F1505)</f>
        <v/>
      </c>
      <c r="F1499" s="98" t="str">
        <f>IF('Sundry Debtor'!I1505="","",IF('Sundry Debtor'!J1505="D",'Sundry Debtor'!I1505,""))</f>
        <v/>
      </c>
      <c r="G1499" s="98" t="str">
        <f>IF('Sundry Debtor'!I1505="","",IF('Sundry Debtor'!J1505="C",'Sundry Debtor'!I1505,""))</f>
        <v/>
      </c>
      <c r="H1499" s="34" t="str">
        <f t="shared" si="53"/>
        <v/>
      </c>
      <c r="I1499" s="34" t="str">
        <f t="shared" si="54"/>
        <v/>
      </c>
      <c r="J1499" s="34"/>
      <c r="K1499" s="29" t="str">
        <f>IF('Sundry Debtor'!K1505="","",CONCATENATE('Sundry Debtor'!K1505," ",'Sundry Debtor'!O1505))</f>
        <v/>
      </c>
    </row>
    <row r="1500" spans="1:11" x14ac:dyDescent="0.2">
      <c r="A1500" s="35" t="str">
        <f>IF('Sundry Debtor'!G1506="","",'Sundry Debtor'!G1506)</f>
        <v/>
      </c>
      <c r="B1500" s="35" t="str">
        <f>IF('Sundry Debtor'!C1506="","",IF('Sundry Debtor'!G1506&lt;70000,'Sundry Debtor'!C1506,""))</f>
        <v/>
      </c>
      <c r="C1500" s="34" t="str">
        <f>IF('Sundry Debtor'!C1506="","",IF('Sundry Debtor'!G1506&gt;69999,'Sundry Debtor'!C1506,""))</f>
        <v/>
      </c>
      <c r="D1500" s="34" t="str">
        <f>IF('Sundry Debtor'!D1506="","",'Sundry Debtor'!D1506)</f>
        <v/>
      </c>
      <c r="E1500" s="34" t="str">
        <f>IF('Sundry Debtor'!F1506="","",'Sundry Debtor'!F1506)</f>
        <v/>
      </c>
      <c r="F1500" s="98" t="str">
        <f>IF('Sundry Debtor'!I1506="","",IF('Sundry Debtor'!J1506="D",'Sundry Debtor'!I1506,""))</f>
        <v/>
      </c>
      <c r="G1500" s="98" t="str">
        <f>IF('Sundry Debtor'!I1506="","",IF('Sundry Debtor'!J1506="C",'Sundry Debtor'!I1506,""))</f>
        <v/>
      </c>
      <c r="H1500" s="34" t="str">
        <f t="shared" si="53"/>
        <v/>
      </c>
      <c r="I1500" s="34" t="str">
        <f t="shared" si="54"/>
        <v/>
      </c>
      <c r="J1500" s="34"/>
      <c r="K1500" s="29" t="str">
        <f>IF('Sundry Debtor'!K1506="","",CONCATENATE('Sundry Debtor'!K1506," ",'Sundry Debtor'!O1506))</f>
        <v/>
      </c>
    </row>
    <row r="1501" spans="1:11" x14ac:dyDescent="0.2">
      <c r="A1501" s="35" t="str">
        <f>IF('Sundry Debtor'!G1507="","",'Sundry Debtor'!G1507)</f>
        <v/>
      </c>
      <c r="B1501" s="35" t="str">
        <f>IF('Sundry Debtor'!C1507="","",IF('Sundry Debtor'!G1507&lt;70000,'Sundry Debtor'!C1507,""))</f>
        <v/>
      </c>
      <c r="C1501" s="34" t="str">
        <f>IF('Sundry Debtor'!C1507="","",IF('Sundry Debtor'!G1507&gt;69999,'Sundry Debtor'!C1507,""))</f>
        <v/>
      </c>
      <c r="D1501" s="34" t="str">
        <f>IF('Sundry Debtor'!D1507="","",'Sundry Debtor'!D1507)</f>
        <v/>
      </c>
      <c r="E1501" s="34" t="str">
        <f>IF('Sundry Debtor'!F1507="","",'Sundry Debtor'!F1507)</f>
        <v/>
      </c>
      <c r="F1501" s="98" t="str">
        <f>IF('Sundry Debtor'!I1507="","",IF('Sundry Debtor'!J1507="D",'Sundry Debtor'!I1507,""))</f>
        <v/>
      </c>
      <c r="G1501" s="98" t="str">
        <f>IF('Sundry Debtor'!I1507="","",IF('Sundry Debtor'!J1507="C",'Sundry Debtor'!I1507,""))</f>
        <v/>
      </c>
      <c r="H1501" s="34" t="str">
        <f t="shared" si="53"/>
        <v/>
      </c>
      <c r="I1501" s="34" t="str">
        <f t="shared" si="54"/>
        <v/>
      </c>
      <c r="J1501" s="34"/>
      <c r="K1501" s="29" t="str">
        <f>IF('Sundry Debtor'!K1507="","",CONCATENATE('Sundry Debtor'!K1507," ",'Sundry Debtor'!O1507))</f>
        <v/>
      </c>
    </row>
    <row r="1502" spans="1:11" x14ac:dyDescent="0.2">
      <c r="A1502" s="35" t="str">
        <f>IF('Sundry Debtor'!G1508="","",'Sundry Debtor'!G1508)</f>
        <v/>
      </c>
      <c r="B1502" s="35" t="str">
        <f>IF('Sundry Debtor'!C1508="","",IF('Sundry Debtor'!G1508&lt;70000,'Sundry Debtor'!C1508,""))</f>
        <v/>
      </c>
      <c r="C1502" s="34" t="str">
        <f>IF('Sundry Debtor'!C1508="","",IF('Sundry Debtor'!G1508&gt;69999,'Sundry Debtor'!C1508,""))</f>
        <v/>
      </c>
      <c r="D1502" s="34" t="str">
        <f>IF('Sundry Debtor'!D1508="","",'Sundry Debtor'!D1508)</f>
        <v/>
      </c>
      <c r="E1502" s="34" t="str">
        <f>IF('Sundry Debtor'!F1508="","",'Sundry Debtor'!F1508)</f>
        <v/>
      </c>
      <c r="F1502" s="98" t="str">
        <f>IF('Sundry Debtor'!I1508="","",IF('Sundry Debtor'!J1508="D",'Sundry Debtor'!I1508,""))</f>
        <v/>
      </c>
      <c r="G1502" s="98" t="str">
        <f>IF('Sundry Debtor'!I1508="","",IF('Sundry Debtor'!J1508="C",'Sundry Debtor'!I1508,""))</f>
        <v/>
      </c>
      <c r="H1502" s="34" t="str">
        <f t="shared" si="53"/>
        <v/>
      </c>
      <c r="I1502" s="34" t="str">
        <f t="shared" si="54"/>
        <v/>
      </c>
      <c r="J1502" s="34"/>
      <c r="K1502" s="29" t="str">
        <f>IF('Sundry Debtor'!K1508="","",CONCATENATE('Sundry Debtor'!K1508," ",'Sundry Debtor'!O1508))</f>
        <v/>
      </c>
    </row>
    <row r="1503" spans="1:11" x14ac:dyDescent="0.2">
      <c r="A1503" s="35" t="str">
        <f>IF('Sundry Debtor'!G1509="","",'Sundry Debtor'!G1509)</f>
        <v/>
      </c>
      <c r="B1503" s="35" t="str">
        <f>IF('Sundry Debtor'!C1509="","",IF('Sundry Debtor'!G1509&lt;70000,'Sundry Debtor'!C1509,""))</f>
        <v/>
      </c>
      <c r="C1503" s="34" t="str">
        <f>IF('Sundry Debtor'!C1509="","",IF('Sundry Debtor'!G1509&gt;69999,'Sundry Debtor'!C1509,""))</f>
        <v/>
      </c>
      <c r="D1503" s="34" t="str">
        <f>IF('Sundry Debtor'!D1509="","",'Sundry Debtor'!D1509)</f>
        <v/>
      </c>
      <c r="E1503" s="34" t="str">
        <f>IF('Sundry Debtor'!F1509="","",'Sundry Debtor'!F1509)</f>
        <v/>
      </c>
      <c r="F1503" s="98" t="str">
        <f>IF('Sundry Debtor'!I1509="","",IF('Sundry Debtor'!J1509="D",'Sundry Debtor'!I1509,""))</f>
        <v/>
      </c>
      <c r="G1503" s="98" t="str">
        <f>IF('Sundry Debtor'!I1509="","",IF('Sundry Debtor'!J1509="C",'Sundry Debtor'!I1509,""))</f>
        <v/>
      </c>
      <c r="H1503" s="34" t="str">
        <f t="shared" si="53"/>
        <v/>
      </c>
      <c r="I1503" s="34" t="str">
        <f t="shared" si="54"/>
        <v/>
      </c>
      <c r="J1503" s="34"/>
      <c r="K1503" s="29" t="str">
        <f>IF('Sundry Debtor'!K1509="","",CONCATENATE('Sundry Debtor'!K1509," ",'Sundry Debtor'!O1509))</f>
        <v/>
      </c>
    </row>
    <row r="1504" spans="1:11" x14ac:dyDescent="0.2">
      <c r="A1504" s="35" t="str">
        <f>IF('Sundry Debtor'!G1510="","",'Sundry Debtor'!G1510)</f>
        <v/>
      </c>
      <c r="B1504" s="35" t="str">
        <f>IF('Sundry Debtor'!C1510="","",IF('Sundry Debtor'!G1510&lt;70000,'Sundry Debtor'!C1510,""))</f>
        <v/>
      </c>
      <c r="C1504" s="34" t="str">
        <f>IF('Sundry Debtor'!C1510="","",IF('Sundry Debtor'!G1510&gt;69999,'Sundry Debtor'!C1510,""))</f>
        <v/>
      </c>
      <c r="D1504" s="34" t="str">
        <f>IF('Sundry Debtor'!D1510="","",'Sundry Debtor'!D1510)</f>
        <v/>
      </c>
      <c r="E1504" s="34" t="str">
        <f>IF('Sundry Debtor'!F1510="","",'Sundry Debtor'!F1510)</f>
        <v/>
      </c>
      <c r="F1504" s="98" t="str">
        <f>IF('Sundry Debtor'!I1510="","",IF('Sundry Debtor'!J1510="D",'Sundry Debtor'!I1510,""))</f>
        <v/>
      </c>
      <c r="G1504" s="98" t="str">
        <f>IF('Sundry Debtor'!I1510="","",IF('Sundry Debtor'!J1510="C",'Sundry Debtor'!I1510,""))</f>
        <v/>
      </c>
      <c r="H1504" s="34" t="str">
        <f t="shared" si="53"/>
        <v/>
      </c>
      <c r="I1504" s="34" t="str">
        <f t="shared" si="54"/>
        <v/>
      </c>
      <c r="J1504" s="34"/>
      <c r="K1504" s="29" t="str">
        <f>IF('Sundry Debtor'!K1510="","",CONCATENATE('Sundry Debtor'!K1510," ",'Sundry Debtor'!O1510))</f>
        <v/>
      </c>
    </row>
    <row r="1505" spans="1:11" x14ac:dyDescent="0.2">
      <c r="A1505" s="35" t="str">
        <f>IF('Sundry Debtor'!G1511="","",'Sundry Debtor'!G1511)</f>
        <v/>
      </c>
      <c r="B1505" s="35" t="str">
        <f>IF('Sundry Debtor'!C1511="","",IF('Sundry Debtor'!G1511&lt;70000,'Sundry Debtor'!C1511,""))</f>
        <v/>
      </c>
      <c r="C1505" s="34" t="str">
        <f>IF('Sundry Debtor'!C1511="","",IF('Sundry Debtor'!G1511&gt;69999,'Sundry Debtor'!C1511,""))</f>
        <v/>
      </c>
      <c r="D1505" s="34" t="str">
        <f>IF('Sundry Debtor'!D1511="","",'Sundry Debtor'!D1511)</f>
        <v/>
      </c>
      <c r="E1505" s="34" t="str">
        <f>IF('Sundry Debtor'!F1511="","",'Sundry Debtor'!F1511)</f>
        <v/>
      </c>
      <c r="F1505" s="98" t="str">
        <f>IF('Sundry Debtor'!I1511="","",IF('Sundry Debtor'!J1511="D",'Sundry Debtor'!I1511,""))</f>
        <v/>
      </c>
      <c r="G1505" s="98" t="str">
        <f>IF('Sundry Debtor'!I1511="","",IF('Sundry Debtor'!J1511="C",'Sundry Debtor'!I1511,""))</f>
        <v/>
      </c>
      <c r="H1505" s="34" t="str">
        <f t="shared" si="53"/>
        <v/>
      </c>
      <c r="I1505" s="34" t="str">
        <f t="shared" si="54"/>
        <v/>
      </c>
      <c r="J1505" s="34"/>
      <c r="K1505" s="29" t="str">
        <f>IF('Sundry Debtor'!K1511="","",CONCATENATE('Sundry Debtor'!K1511," ",'Sundry Debtor'!O1511))</f>
        <v/>
      </c>
    </row>
    <row r="1506" spans="1:11" x14ac:dyDescent="0.2">
      <c r="A1506" s="35" t="str">
        <f>IF('Sundry Debtor'!G1512="","",'Sundry Debtor'!G1512)</f>
        <v/>
      </c>
      <c r="B1506" s="35" t="str">
        <f>IF('Sundry Debtor'!C1512="","",IF('Sundry Debtor'!G1512&lt;70000,'Sundry Debtor'!C1512,""))</f>
        <v/>
      </c>
      <c r="C1506" s="34" t="str">
        <f>IF('Sundry Debtor'!C1512="","",IF('Sundry Debtor'!G1512&gt;69999,'Sundry Debtor'!C1512,""))</f>
        <v/>
      </c>
      <c r="D1506" s="34" t="str">
        <f>IF('Sundry Debtor'!D1512="","",'Sundry Debtor'!D1512)</f>
        <v/>
      </c>
      <c r="E1506" s="34" t="str">
        <f>IF('Sundry Debtor'!F1512="","",'Sundry Debtor'!F1512)</f>
        <v/>
      </c>
      <c r="F1506" s="98" t="str">
        <f>IF('Sundry Debtor'!I1512="","",IF('Sundry Debtor'!J1512="D",'Sundry Debtor'!I1512,""))</f>
        <v/>
      </c>
      <c r="G1506" s="98" t="str">
        <f>IF('Sundry Debtor'!I1512="","",IF('Sundry Debtor'!J1512="C",'Sundry Debtor'!I1512,""))</f>
        <v/>
      </c>
      <c r="H1506" s="34" t="str">
        <f t="shared" si="53"/>
        <v/>
      </c>
      <c r="I1506" s="34" t="str">
        <f t="shared" si="54"/>
        <v/>
      </c>
      <c r="J1506" s="34"/>
      <c r="K1506" s="29" t="str">
        <f>IF('Sundry Debtor'!K1512="","",CONCATENATE('Sundry Debtor'!K1512," ",'Sundry Debtor'!O1512))</f>
        <v/>
      </c>
    </row>
    <row r="1507" spans="1:11" x14ac:dyDescent="0.2">
      <c r="A1507" s="35" t="str">
        <f>IF('Sundry Debtor'!G1513="","",'Sundry Debtor'!G1513)</f>
        <v/>
      </c>
      <c r="B1507" s="35" t="str">
        <f>IF('Sundry Debtor'!C1513="","",IF('Sundry Debtor'!G1513&lt;70000,'Sundry Debtor'!C1513,""))</f>
        <v/>
      </c>
      <c r="C1507" s="34" t="str">
        <f>IF('Sundry Debtor'!C1513="","",IF('Sundry Debtor'!G1513&gt;69999,'Sundry Debtor'!C1513,""))</f>
        <v/>
      </c>
      <c r="D1507" s="34" t="str">
        <f>IF('Sundry Debtor'!D1513="","",'Sundry Debtor'!D1513)</f>
        <v/>
      </c>
      <c r="E1507" s="34" t="str">
        <f>IF('Sundry Debtor'!F1513="","",'Sundry Debtor'!F1513)</f>
        <v/>
      </c>
      <c r="F1507" s="98" t="str">
        <f>IF('Sundry Debtor'!I1513="","",IF('Sundry Debtor'!J1513="D",'Sundry Debtor'!I1513,""))</f>
        <v/>
      </c>
      <c r="G1507" s="98" t="str">
        <f>IF('Sundry Debtor'!I1513="","",IF('Sundry Debtor'!J1513="C",'Sundry Debtor'!I1513,""))</f>
        <v/>
      </c>
      <c r="H1507" s="34" t="str">
        <f t="shared" si="53"/>
        <v/>
      </c>
      <c r="I1507" s="34" t="str">
        <f t="shared" si="54"/>
        <v/>
      </c>
      <c r="J1507" s="34"/>
      <c r="K1507" s="29" t="str">
        <f>IF('Sundry Debtor'!K1513="","",CONCATENATE('Sundry Debtor'!K1513," ",'Sundry Debtor'!O1513))</f>
        <v/>
      </c>
    </row>
    <row r="1508" spans="1:11" x14ac:dyDescent="0.2">
      <c r="A1508" s="35"/>
      <c r="B1508" s="35"/>
      <c r="C1508" s="34"/>
      <c r="D1508" s="34"/>
      <c r="E1508" s="34"/>
      <c r="F1508" s="92"/>
      <c r="G1508" s="92"/>
      <c r="H1508" s="34"/>
      <c r="I1508" s="34"/>
      <c r="J1508" s="34"/>
      <c r="K1508" s="29"/>
    </row>
    <row r="1509" spans="1:11" x14ac:dyDescent="0.2">
      <c r="K1509" s="29"/>
    </row>
    <row r="1510" spans="1:11" x14ac:dyDescent="0.2">
      <c r="K1510" s="29"/>
    </row>
    <row r="1511" spans="1:11" x14ac:dyDescent="0.2">
      <c r="K1511" s="29"/>
    </row>
    <row r="1512" spans="1:11" x14ac:dyDescent="0.2">
      <c r="K1512" s="29"/>
    </row>
    <row r="1513" spans="1:11" x14ac:dyDescent="0.2">
      <c r="K1513" s="29"/>
    </row>
    <row r="1514" spans="1:11" x14ac:dyDescent="0.2">
      <c r="K1514" s="29"/>
    </row>
    <row r="1515" spans="1:11" x14ac:dyDescent="0.2">
      <c r="K1515" s="29"/>
    </row>
    <row r="1516" spans="1:11" x14ac:dyDescent="0.2">
      <c r="K1516" s="29"/>
    </row>
    <row r="1517" spans="1:11" x14ac:dyDescent="0.2">
      <c r="K1517" s="29"/>
    </row>
    <row r="1518" spans="1:11" x14ac:dyDescent="0.2">
      <c r="K1518" s="29"/>
    </row>
    <row r="1519" spans="1:11" x14ac:dyDescent="0.2">
      <c r="K1519" s="29"/>
    </row>
    <row r="1520" spans="1:11" x14ac:dyDescent="0.2">
      <c r="K1520" s="29"/>
    </row>
    <row r="1521" spans="11:11" x14ac:dyDescent="0.2">
      <c r="K1521" s="29"/>
    </row>
    <row r="1522" spans="11:11" x14ac:dyDescent="0.2">
      <c r="K1522" s="29"/>
    </row>
    <row r="1523" spans="11:11" x14ac:dyDescent="0.2">
      <c r="K1523" s="29"/>
    </row>
    <row r="1524" spans="11:11" x14ac:dyDescent="0.2">
      <c r="K1524" s="29"/>
    </row>
    <row r="1525" spans="11:11" x14ac:dyDescent="0.2">
      <c r="K1525" s="29"/>
    </row>
    <row r="1526" spans="11:11" x14ac:dyDescent="0.2">
      <c r="K1526" s="29"/>
    </row>
    <row r="1527" spans="11:11" x14ac:dyDescent="0.2">
      <c r="K1527" s="29"/>
    </row>
    <row r="1528" spans="11:11" x14ac:dyDescent="0.2">
      <c r="K1528" s="29"/>
    </row>
    <row r="1529" spans="11:11" x14ac:dyDescent="0.2">
      <c r="K1529" s="29"/>
    </row>
    <row r="1530" spans="11:11" x14ac:dyDescent="0.2">
      <c r="K1530" s="29"/>
    </row>
    <row r="1531" spans="11:11" x14ac:dyDescent="0.2">
      <c r="K1531" s="29"/>
    </row>
    <row r="1532" spans="11:11" x14ac:dyDescent="0.2">
      <c r="K1532" s="29"/>
    </row>
    <row r="1533" spans="11:11" x14ac:dyDescent="0.2">
      <c r="K1533" s="29"/>
    </row>
    <row r="1534" spans="11:11" x14ac:dyDescent="0.2">
      <c r="K1534" s="29"/>
    </row>
    <row r="1535" spans="11:11" x14ac:dyDescent="0.2">
      <c r="K1535" s="29"/>
    </row>
    <row r="1536" spans="11:11" x14ac:dyDescent="0.2">
      <c r="K1536" s="29"/>
    </row>
    <row r="1537" spans="11:11" x14ac:dyDescent="0.2">
      <c r="K1537" s="29"/>
    </row>
    <row r="1538" spans="11:11" x14ac:dyDescent="0.2">
      <c r="K1538" s="29"/>
    </row>
    <row r="1539" spans="11:11" x14ac:dyDescent="0.2">
      <c r="K1539" s="29"/>
    </row>
    <row r="1540" spans="11:11" x14ac:dyDescent="0.2">
      <c r="K1540" s="29"/>
    </row>
    <row r="1541" spans="11:11" x14ac:dyDescent="0.2">
      <c r="K1541" s="29"/>
    </row>
    <row r="1542" spans="11:11" x14ac:dyDescent="0.2">
      <c r="K1542" s="29"/>
    </row>
    <row r="1543" spans="11:11" x14ac:dyDescent="0.2">
      <c r="K1543" s="29"/>
    </row>
    <row r="1544" spans="11:11" x14ac:dyDescent="0.2">
      <c r="K1544" s="29"/>
    </row>
    <row r="1545" spans="11:11" x14ac:dyDescent="0.2">
      <c r="K1545" s="29"/>
    </row>
    <row r="1546" spans="11:11" x14ac:dyDescent="0.2">
      <c r="K1546" s="29"/>
    </row>
    <row r="1547" spans="11:11" x14ac:dyDescent="0.2">
      <c r="K1547" s="29"/>
    </row>
    <row r="1548" spans="11:11" x14ac:dyDescent="0.2">
      <c r="K1548" s="29"/>
    </row>
    <row r="1549" spans="11:11" x14ac:dyDescent="0.2">
      <c r="K1549" s="29"/>
    </row>
    <row r="1550" spans="11:11" x14ac:dyDescent="0.2">
      <c r="K1550" s="29"/>
    </row>
    <row r="1551" spans="11:11" x14ac:dyDescent="0.2">
      <c r="K1551" s="29"/>
    </row>
    <row r="1552" spans="11:11" x14ac:dyDescent="0.2">
      <c r="K1552" s="29"/>
    </row>
    <row r="1553" spans="11:11" x14ac:dyDescent="0.2">
      <c r="K1553" s="29"/>
    </row>
    <row r="1554" spans="11:11" x14ac:dyDescent="0.2">
      <c r="K1554" s="29"/>
    </row>
    <row r="1555" spans="11:11" x14ac:dyDescent="0.2">
      <c r="K1555" s="29"/>
    </row>
    <row r="1556" spans="11:11" x14ac:dyDescent="0.2">
      <c r="K1556" s="29"/>
    </row>
    <row r="1557" spans="11:11" x14ac:dyDescent="0.2">
      <c r="K1557" s="29"/>
    </row>
    <row r="1558" spans="11:11" x14ac:dyDescent="0.2">
      <c r="K1558" s="29"/>
    </row>
    <row r="1559" spans="11:11" x14ac:dyDescent="0.2">
      <c r="K1559" s="29"/>
    </row>
    <row r="1560" spans="11:11" x14ac:dyDescent="0.2">
      <c r="K1560" s="29"/>
    </row>
    <row r="1561" spans="11:11" x14ac:dyDescent="0.2">
      <c r="K1561" s="29"/>
    </row>
    <row r="1562" spans="11:11" x14ac:dyDescent="0.2">
      <c r="K1562" s="29"/>
    </row>
    <row r="1563" spans="11:11" x14ac:dyDescent="0.2">
      <c r="K1563" s="29"/>
    </row>
    <row r="1564" spans="11:11" x14ac:dyDescent="0.2">
      <c r="K1564" s="29"/>
    </row>
    <row r="1565" spans="11:11" x14ac:dyDescent="0.2">
      <c r="K1565" s="29"/>
    </row>
    <row r="1566" spans="11:11" x14ac:dyDescent="0.2">
      <c r="K1566" s="29"/>
    </row>
    <row r="1567" spans="11:11" x14ac:dyDescent="0.2">
      <c r="K1567" s="29"/>
    </row>
    <row r="1568" spans="11:11" x14ac:dyDescent="0.2">
      <c r="K1568" s="29"/>
    </row>
    <row r="1569" spans="11:11" x14ac:dyDescent="0.2">
      <c r="K1569" s="29"/>
    </row>
    <row r="1570" spans="11:11" x14ac:dyDescent="0.2">
      <c r="K1570" s="29"/>
    </row>
    <row r="1571" spans="11:11" x14ac:dyDescent="0.2">
      <c r="K1571" s="29"/>
    </row>
    <row r="1572" spans="11:11" x14ac:dyDescent="0.2">
      <c r="K1572" s="29"/>
    </row>
    <row r="1573" spans="11:11" x14ac:dyDescent="0.2">
      <c r="K1573" s="29"/>
    </row>
    <row r="1574" spans="11:11" x14ac:dyDescent="0.2">
      <c r="K1574" s="29"/>
    </row>
    <row r="1575" spans="11:11" x14ac:dyDescent="0.2">
      <c r="K1575" s="29"/>
    </row>
    <row r="1576" spans="11:11" x14ac:dyDescent="0.2">
      <c r="K1576" s="29"/>
    </row>
    <row r="1577" spans="11:11" x14ac:dyDescent="0.2">
      <c r="K1577" s="29"/>
    </row>
    <row r="1578" spans="11:11" x14ac:dyDescent="0.2">
      <c r="K1578" s="29"/>
    </row>
    <row r="1579" spans="11:11" x14ac:dyDescent="0.2">
      <c r="K1579" s="29"/>
    </row>
    <row r="1580" spans="11:11" x14ac:dyDescent="0.2">
      <c r="K1580" s="29"/>
    </row>
    <row r="1581" spans="11:11" x14ac:dyDescent="0.2">
      <c r="K1581" s="29"/>
    </row>
    <row r="1582" spans="11:11" x14ac:dyDescent="0.2">
      <c r="K1582" s="29"/>
    </row>
    <row r="1583" spans="11:11" x14ac:dyDescent="0.2">
      <c r="K1583" s="29"/>
    </row>
    <row r="1584" spans="11:11" x14ac:dyDescent="0.2">
      <c r="K1584" s="29"/>
    </row>
    <row r="1585" spans="11:11" x14ac:dyDescent="0.2">
      <c r="K1585" s="29"/>
    </row>
    <row r="1586" spans="11:11" x14ac:dyDescent="0.2">
      <c r="K1586" s="29"/>
    </row>
    <row r="1587" spans="11:11" x14ac:dyDescent="0.2">
      <c r="K1587" s="29"/>
    </row>
    <row r="1588" spans="11:11" x14ac:dyDescent="0.2">
      <c r="K1588" s="29"/>
    </row>
    <row r="1589" spans="11:11" x14ac:dyDescent="0.2">
      <c r="K1589" s="29"/>
    </row>
    <row r="1590" spans="11:11" x14ac:dyDescent="0.2">
      <c r="K1590" s="29"/>
    </row>
    <row r="1591" spans="11:11" x14ac:dyDescent="0.2">
      <c r="K1591" s="29"/>
    </row>
    <row r="1592" spans="11:11" x14ac:dyDescent="0.2">
      <c r="K1592" s="29"/>
    </row>
    <row r="1593" spans="11:11" x14ac:dyDescent="0.2">
      <c r="K1593" s="29"/>
    </row>
    <row r="1594" spans="11:11" x14ac:dyDescent="0.2">
      <c r="K1594" s="29"/>
    </row>
    <row r="1595" spans="11:11" x14ac:dyDescent="0.2">
      <c r="K1595" s="29"/>
    </row>
    <row r="1596" spans="11:11" x14ac:dyDescent="0.2">
      <c r="K1596" s="29"/>
    </row>
    <row r="1597" spans="11:11" x14ac:dyDescent="0.2">
      <c r="K1597" s="29"/>
    </row>
    <row r="1598" spans="11:11" x14ac:dyDescent="0.2">
      <c r="K1598" s="29"/>
    </row>
    <row r="1599" spans="11:11" x14ac:dyDescent="0.2">
      <c r="K1599" s="29"/>
    </row>
    <row r="1600" spans="11:11" x14ac:dyDescent="0.2">
      <c r="K1600" s="29"/>
    </row>
    <row r="1601" spans="11:11" x14ac:dyDescent="0.2">
      <c r="K1601" s="29"/>
    </row>
    <row r="1602" spans="11:11" x14ac:dyDescent="0.2">
      <c r="K1602" s="29"/>
    </row>
    <row r="1603" spans="11:11" x14ac:dyDescent="0.2">
      <c r="K1603" s="29"/>
    </row>
    <row r="1604" spans="11:11" x14ac:dyDescent="0.2">
      <c r="K1604" s="29"/>
    </row>
    <row r="1605" spans="11:11" x14ac:dyDescent="0.2">
      <c r="K1605" s="29"/>
    </row>
    <row r="1606" spans="11:11" x14ac:dyDescent="0.2">
      <c r="K1606" s="29"/>
    </row>
    <row r="1607" spans="11:11" x14ac:dyDescent="0.2">
      <c r="K1607" s="29"/>
    </row>
    <row r="1608" spans="11:11" x14ac:dyDescent="0.2">
      <c r="K1608" s="29"/>
    </row>
    <row r="1609" spans="11:11" x14ac:dyDescent="0.2">
      <c r="K1609" s="29"/>
    </row>
    <row r="1610" spans="11:11" x14ac:dyDescent="0.2">
      <c r="K1610" s="29"/>
    </row>
    <row r="1611" spans="11:11" x14ac:dyDescent="0.2">
      <c r="K1611" s="29"/>
    </row>
    <row r="1612" spans="11:11" x14ac:dyDescent="0.2">
      <c r="K1612" s="29"/>
    </row>
    <row r="1613" spans="11:11" x14ac:dyDescent="0.2">
      <c r="K1613" s="29"/>
    </row>
    <row r="1614" spans="11:11" x14ac:dyDescent="0.2">
      <c r="K1614" s="29"/>
    </row>
    <row r="1615" spans="11:11" x14ac:dyDescent="0.2">
      <c r="K1615" s="29"/>
    </row>
    <row r="1616" spans="11:11" x14ac:dyDescent="0.2">
      <c r="K1616" s="29"/>
    </row>
    <row r="1617" spans="11:11" x14ac:dyDescent="0.2">
      <c r="K1617" s="29"/>
    </row>
    <row r="1618" spans="11:11" x14ac:dyDescent="0.2">
      <c r="K1618" s="29"/>
    </row>
    <row r="1619" spans="11:11" x14ac:dyDescent="0.2">
      <c r="K1619" s="29"/>
    </row>
    <row r="1620" spans="11:11" x14ac:dyDescent="0.2">
      <c r="K1620" s="29"/>
    </row>
    <row r="1621" spans="11:11" x14ac:dyDescent="0.2">
      <c r="K1621" s="29"/>
    </row>
    <row r="1622" spans="11:11" x14ac:dyDescent="0.2">
      <c r="K1622" s="29"/>
    </row>
    <row r="1623" spans="11:11" x14ac:dyDescent="0.2">
      <c r="K1623" s="29"/>
    </row>
    <row r="1624" spans="11:11" x14ac:dyDescent="0.2">
      <c r="K1624" s="29"/>
    </row>
    <row r="1625" spans="11:11" x14ac:dyDescent="0.2">
      <c r="K1625" s="29"/>
    </row>
    <row r="1626" spans="11:11" x14ac:dyDescent="0.2">
      <c r="K1626" s="29"/>
    </row>
    <row r="1627" spans="11:11" x14ac:dyDescent="0.2">
      <c r="K1627" s="29"/>
    </row>
    <row r="1628" spans="11:11" x14ac:dyDescent="0.2">
      <c r="K1628" s="29"/>
    </row>
    <row r="1629" spans="11:11" x14ac:dyDescent="0.2">
      <c r="K1629" s="29"/>
    </row>
    <row r="1630" spans="11:11" x14ac:dyDescent="0.2">
      <c r="K1630" s="29"/>
    </row>
    <row r="1631" spans="11:11" x14ac:dyDescent="0.2">
      <c r="K1631" s="29"/>
    </row>
    <row r="1632" spans="11:11" x14ac:dyDescent="0.2">
      <c r="K1632" s="29"/>
    </row>
    <row r="1633" spans="11:11" x14ac:dyDescent="0.2">
      <c r="K1633" s="29"/>
    </row>
    <row r="1634" spans="11:11" x14ac:dyDescent="0.2">
      <c r="K1634" s="29"/>
    </row>
    <row r="1635" spans="11:11" x14ac:dyDescent="0.2">
      <c r="K1635" s="29"/>
    </row>
    <row r="1636" spans="11:11" x14ac:dyDescent="0.2">
      <c r="K1636" s="29"/>
    </row>
    <row r="1637" spans="11:11" x14ac:dyDescent="0.2">
      <c r="K1637" s="29"/>
    </row>
    <row r="1638" spans="11:11" x14ac:dyDescent="0.2">
      <c r="K1638" s="29"/>
    </row>
    <row r="1639" spans="11:11" x14ac:dyDescent="0.2">
      <c r="K1639" s="29"/>
    </row>
    <row r="1640" spans="11:11" x14ac:dyDescent="0.2">
      <c r="K1640" s="29"/>
    </row>
    <row r="1641" spans="11:11" x14ac:dyDescent="0.2">
      <c r="K1641" s="29"/>
    </row>
    <row r="1642" spans="11:11" x14ac:dyDescent="0.2">
      <c r="K1642" s="29"/>
    </row>
    <row r="1643" spans="11:11" x14ac:dyDescent="0.2">
      <c r="K1643" s="29"/>
    </row>
    <row r="1644" spans="11:11" x14ac:dyDescent="0.2">
      <c r="K1644" s="29"/>
    </row>
    <row r="1645" spans="11:11" x14ac:dyDescent="0.2">
      <c r="K1645" s="29"/>
    </row>
    <row r="1646" spans="11:11" x14ac:dyDescent="0.2">
      <c r="K1646" s="29"/>
    </row>
    <row r="1647" spans="11:11" x14ac:dyDescent="0.2">
      <c r="K1647" s="29"/>
    </row>
    <row r="1648" spans="11:11" x14ac:dyDescent="0.2">
      <c r="K1648" s="29"/>
    </row>
    <row r="1649" spans="11:11" x14ac:dyDescent="0.2">
      <c r="K1649" s="29"/>
    </row>
    <row r="1650" spans="11:11" x14ac:dyDescent="0.2">
      <c r="K1650" s="29"/>
    </row>
    <row r="1651" spans="11:11" x14ac:dyDescent="0.2">
      <c r="K1651" s="29"/>
    </row>
    <row r="1652" spans="11:11" x14ac:dyDescent="0.2">
      <c r="K1652" s="29"/>
    </row>
    <row r="1653" spans="11:11" x14ac:dyDescent="0.2">
      <c r="K1653" s="29"/>
    </row>
    <row r="1654" spans="11:11" x14ac:dyDescent="0.2">
      <c r="K1654" s="29"/>
    </row>
    <row r="1655" spans="11:11" x14ac:dyDescent="0.2">
      <c r="K1655" s="29"/>
    </row>
    <row r="1656" spans="11:11" x14ac:dyDescent="0.2">
      <c r="K1656" s="29"/>
    </row>
    <row r="1657" spans="11:11" x14ac:dyDescent="0.2">
      <c r="K1657" s="29"/>
    </row>
    <row r="1658" spans="11:11" x14ac:dyDescent="0.2">
      <c r="K1658" s="29"/>
    </row>
    <row r="1659" spans="11:11" x14ac:dyDescent="0.2">
      <c r="K1659" s="29"/>
    </row>
    <row r="1660" spans="11:11" x14ac:dyDescent="0.2">
      <c r="K1660" s="29"/>
    </row>
    <row r="1661" spans="11:11" x14ac:dyDescent="0.2">
      <c r="K1661" s="29"/>
    </row>
    <row r="1662" spans="11:11" x14ac:dyDescent="0.2">
      <c r="K1662" s="29"/>
    </row>
    <row r="1663" spans="11:11" x14ac:dyDescent="0.2">
      <c r="K1663" s="29"/>
    </row>
    <row r="1664" spans="11:11" x14ac:dyDescent="0.2">
      <c r="K1664" s="29"/>
    </row>
    <row r="1665" spans="11:11" x14ac:dyDescent="0.2">
      <c r="K1665" s="29"/>
    </row>
    <row r="1666" spans="11:11" x14ac:dyDescent="0.2">
      <c r="K1666" s="29"/>
    </row>
    <row r="1667" spans="11:11" x14ac:dyDescent="0.2">
      <c r="K1667" s="29"/>
    </row>
    <row r="1668" spans="11:11" x14ac:dyDescent="0.2">
      <c r="K1668" s="29"/>
    </row>
    <row r="1669" spans="11:11" x14ac:dyDescent="0.2">
      <c r="K1669" s="29"/>
    </row>
    <row r="1670" spans="11:11" x14ac:dyDescent="0.2">
      <c r="K1670" s="29"/>
    </row>
    <row r="1671" spans="11:11" x14ac:dyDescent="0.2">
      <c r="K1671" s="29"/>
    </row>
    <row r="1672" spans="11:11" x14ac:dyDescent="0.2">
      <c r="K1672" s="29"/>
    </row>
    <row r="1673" spans="11:11" x14ac:dyDescent="0.2">
      <c r="K1673" s="29"/>
    </row>
    <row r="1674" spans="11:11" x14ac:dyDescent="0.2">
      <c r="K1674" s="29"/>
    </row>
    <row r="1675" spans="11:11" x14ac:dyDescent="0.2">
      <c r="K1675" s="29"/>
    </row>
    <row r="1676" spans="11:11" x14ac:dyDescent="0.2">
      <c r="K1676" s="29"/>
    </row>
    <row r="1677" spans="11:11" x14ac:dyDescent="0.2">
      <c r="K1677" s="29"/>
    </row>
    <row r="1678" spans="11:11" x14ac:dyDescent="0.2">
      <c r="K1678" s="29"/>
    </row>
    <row r="1679" spans="11:11" x14ac:dyDescent="0.2">
      <c r="K1679" s="29"/>
    </row>
    <row r="1680" spans="11:11" x14ac:dyDescent="0.2">
      <c r="K1680" s="29"/>
    </row>
    <row r="1681" spans="11:11" x14ac:dyDescent="0.2">
      <c r="K1681" s="29"/>
    </row>
    <row r="1682" spans="11:11" x14ac:dyDescent="0.2">
      <c r="K1682" s="29"/>
    </row>
    <row r="1683" spans="11:11" x14ac:dyDescent="0.2">
      <c r="K1683" s="29"/>
    </row>
    <row r="1684" spans="11:11" x14ac:dyDescent="0.2">
      <c r="K1684" s="29"/>
    </row>
    <row r="1685" spans="11:11" x14ac:dyDescent="0.2">
      <c r="K1685" s="29"/>
    </row>
    <row r="1686" spans="11:11" x14ac:dyDescent="0.2">
      <c r="K1686" s="29"/>
    </row>
    <row r="1687" spans="11:11" x14ac:dyDescent="0.2">
      <c r="K1687" s="29"/>
    </row>
    <row r="1688" spans="11:11" x14ac:dyDescent="0.2">
      <c r="K1688" s="29"/>
    </row>
    <row r="1689" spans="11:11" x14ac:dyDescent="0.2">
      <c r="K1689" s="29"/>
    </row>
    <row r="1690" spans="11:11" x14ac:dyDescent="0.2">
      <c r="K1690" s="29"/>
    </row>
    <row r="1691" spans="11:11" x14ac:dyDescent="0.2">
      <c r="K1691" s="29"/>
    </row>
    <row r="1692" spans="11:11" x14ac:dyDescent="0.2">
      <c r="K1692" s="29"/>
    </row>
    <row r="1693" spans="11:11" x14ac:dyDescent="0.2">
      <c r="K1693" s="29"/>
    </row>
    <row r="1694" spans="11:11" x14ac:dyDescent="0.2">
      <c r="K1694" s="29"/>
    </row>
    <row r="1695" spans="11:11" x14ac:dyDescent="0.2">
      <c r="K1695" s="29"/>
    </row>
    <row r="1696" spans="11:11" x14ac:dyDescent="0.2">
      <c r="K1696" s="29"/>
    </row>
    <row r="1697" spans="11:11" x14ac:dyDescent="0.2">
      <c r="K1697" s="29"/>
    </row>
    <row r="1698" spans="11:11" x14ac:dyDescent="0.2">
      <c r="K1698" s="29"/>
    </row>
    <row r="1699" spans="11:11" x14ac:dyDescent="0.2">
      <c r="K1699" s="29"/>
    </row>
    <row r="1700" spans="11:11" x14ac:dyDescent="0.2">
      <c r="K1700" s="29"/>
    </row>
    <row r="1701" spans="11:11" x14ac:dyDescent="0.2">
      <c r="K1701" s="29"/>
    </row>
    <row r="1702" spans="11:11" x14ac:dyDescent="0.2">
      <c r="K1702" s="29"/>
    </row>
    <row r="1703" spans="11:11" x14ac:dyDescent="0.2">
      <c r="K1703" s="29"/>
    </row>
    <row r="1704" spans="11:11" x14ac:dyDescent="0.2">
      <c r="K1704" s="29"/>
    </row>
    <row r="1705" spans="11:11" x14ac:dyDescent="0.2">
      <c r="K1705" s="29"/>
    </row>
    <row r="1706" spans="11:11" x14ac:dyDescent="0.2">
      <c r="K1706" s="29"/>
    </row>
    <row r="1707" spans="11:11" x14ac:dyDescent="0.2">
      <c r="K1707" s="29"/>
    </row>
    <row r="1708" spans="11:11" x14ac:dyDescent="0.2">
      <c r="K1708" s="29"/>
    </row>
    <row r="1709" spans="11:11" x14ac:dyDescent="0.2">
      <c r="K1709" s="29"/>
    </row>
    <row r="1710" spans="11:11" x14ac:dyDescent="0.2">
      <c r="K1710" s="29"/>
    </row>
    <row r="1711" spans="11:11" x14ac:dyDescent="0.2">
      <c r="K1711" s="29"/>
    </row>
    <row r="1712" spans="11:11" x14ac:dyDescent="0.2">
      <c r="K1712" s="29"/>
    </row>
    <row r="1713" spans="11:11" x14ac:dyDescent="0.2">
      <c r="K1713" s="29"/>
    </row>
    <row r="1714" spans="11:11" x14ac:dyDescent="0.2">
      <c r="K1714" s="29"/>
    </row>
    <row r="1715" spans="11:11" x14ac:dyDescent="0.2">
      <c r="K1715" s="29"/>
    </row>
    <row r="1716" spans="11:11" x14ac:dyDescent="0.2">
      <c r="K1716" s="29"/>
    </row>
    <row r="1717" spans="11:11" x14ac:dyDescent="0.2">
      <c r="K1717" s="29"/>
    </row>
    <row r="1718" spans="11:11" x14ac:dyDescent="0.2">
      <c r="K1718" s="29"/>
    </row>
    <row r="1719" spans="11:11" x14ac:dyDescent="0.2">
      <c r="K1719" s="29"/>
    </row>
    <row r="1720" spans="11:11" x14ac:dyDescent="0.2">
      <c r="K1720" s="29"/>
    </row>
    <row r="1721" spans="11:11" x14ac:dyDescent="0.2">
      <c r="K1721" s="29"/>
    </row>
    <row r="1722" spans="11:11" x14ac:dyDescent="0.2">
      <c r="K1722" s="29"/>
    </row>
    <row r="1723" spans="11:11" x14ac:dyDescent="0.2">
      <c r="K1723" s="29"/>
    </row>
    <row r="1724" spans="11:11" x14ac:dyDescent="0.2">
      <c r="K1724" s="29"/>
    </row>
    <row r="1725" spans="11:11" x14ac:dyDescent="0.2">
      <c r="K1725" s="29"/>
    </row>
    <row r="1726" spans="11:11" x14ac:dyDescent="0.2">
      <c r="K1726" s="29"/>
    </row>
    <row r="1727" spans="11:11" x14ac:dyDescent="0.2">
      <c r="K1727" s="29"/>
    </row>
    <row r="1728" spans="11:11" x14ac:dyDescent="0.2">
      <c r="K1728" s="29"/>
    </row>
    <row r="1729" spans="11:11" x14ac:dyDescent="0.2">
      <c r="K1729" s="29"/>
    </row>
    <row r="1730" spans="11:11" x14ac:dyDescent="0.2">
      <c r="K1730" s="29"/>
    </row>
    <row r="1731" spans="11:11" x14ac:dyDescent="0.2">
      <c r="K1731" s="29"/>
    </row>
    <row r="1732" spans="11:11" x14ac:dyDescent="0.2">
      <c r="K1732" s="29"/>
    </row>
    <row r="1733" spans="11:11" x14ac:dyDescent="0.2">
      <c r="K1733" s="29"/>
    </row>
    <row r="1734" spans="11:11" x14ac:dyDescent="0.2">
      <c r="K1734" s="29"/>
    </row>
    <row r="1735" spans="11:11" x14ac:dyDescent="0.2">
      <c r="K1735" s="29"/>
    </row>
    <row r="1736" spans="11:11" x14ac:dyDescent="0.2">
      <c r="K1736" s="29"/>
    </row>
    <row r="1737" spans="11:11" x14ac:dyDescent="0.2">
      <c r="K1737" s="29"/>
    </row>
    <row r="1738" spans="11:11" x14ac:dyDescent="0.2">
      <c r="K1738" s="29"/>
    </row>
    <row r="1739" spans="11:11" x14ac:dyDescent="0.2">
      <c r="K1739" s="29"/>
    </row>
    <row r="1740" spans="11:11" x14ac:dyDescent="0.2">
      <c r="K1740" s="29"/>
    </row>
    <row r="1741" spans="11:11" x14ac:dyDescent="0.2">
      <c r="K1741" s="29"/>
    </row>
    <row r="1742" spans="11:11" x14ac:dyDescent="0.2">
      <c r="K1742" s="29"/>
    </row>
    <row r="1743" spans="11:11" x14ac:dyDescent="0.2">
      <c r="K1743" s="29"/>
    </row>
    <row r="1744" spans="11:11" x14ac:dyDescent="0.2">
      <c r="K1744" s="29"/>
    </row>
    <row r="1745" spans="11:11" x14ac:dyDescent="0.2">
      <c r="K1745" s="29"/>
    </row>
    <row r="1746" spans="11:11" x14ac:dyDescent="0.2">
      <c r="K1746" s="29"/>
    </row>
    <row r="1747" spans="11:11" x14ac:dyDescent="0.2">
      <c r="K1747" s="29"/>
    </row>
    <row r="1748" spans="11:11" x14ac:dyDescent="0.2">
      <c r="K1748" s="29"/>
    </row>
    <row r="1749" spans="11:11" x14ac:dyDescent="0.2">
      <c r="K1749" s="29"/>
    </row>
    <row r="1750" spans="11:11" x14ac:dyDescent="0.2">
      <c r="K1750" s="29"/>
    </row>
    <row r="1751" spans="11:11" x14ac:dyDescent="0.2">
      <c r="K1751" s="29"/>
    </row>
    <row r="1752" spans="11:11" x14ac:dyDescent="0.2">
      <c r="K1752" s="29"/>
    </row>
    <row r="1753" spans="11:11" x14ac:dyDescent="0.2">
      <c r="K1753" s="29"/>
    </row>
    <row r="1754" spans="11:11" x14ac:dyDescent="0.2">
      <c r="K1754" s="29"/>
    </row>
    <row r="1755" spans="11:11" x14ac:dyDescent="0.2">
      <c r="K1755" s="29"/>
    </row>
    <row r="1756" spans="11:11" x14ac:dyDescent="0.2">
      <c r="K1756" s="29"/>
    </row>
    <row r="1757" spans="11:11" x14ac:dyDescent="0.2">
      <c r="K1757" s="29"/>
    </row>
    <row r="1758" spans="11:11" x14ac:dyDescent="0.2">
      <c r="K1758" s="29"/>
    </row>
    <row r="1759" spans="11:11" x14ac:dyDescent="0.2">
      <c r="K1759" s="29"/>
    </row>
    <row r="1760" spans="11:11" x14ac:dyDescent="0.2">
      <c r="K1760" s="29"/>
    </row>
    <row r="1761" spans="11:11" x14ac:dyDescent="0.2">
      <c r="K1761" s="29"/>
    </row>
    <row r="1762" spans="11:11" x14ac:dyDescent="0.2">
      <c r="K1762" s="29"/>
    </row>
    <row r="1763" spans="11:11" x14ac:dyDescent="0.2">
      <c r="K1763" s="29"/>
    </row>
    <row r="1764" spans="11:11" x14ac:dyDescent="0.2">
      <c r="K1764" s="29"/>
    </row>
    <row r="1765" spans="11:11" x14ac:dyDescent="0.2">
      <c r="K1765" s="29"/>
    </row>
    <row r="1766" spans="11:11" x14ac:dyDescent="0.2">
      <c r="K1766" s="29"/>
    </row>
    <row r="1767" spans="11:11" x14ac:dyDescent="0.2">
      <c r="K1767" s="29"/>
    </row>
    <row r="1768" spans="11:11" x14ac:dyDescent="0.2">
      <c r="K1768" s="29"/>
    </row>
    <row r="1769" spans="11:11" x14ac:dyDescent="0.2">
      <c r="K1769" s="29"/>
    </row>
    <row r="1770" spans="11:11" x14ac:dyDescent="0.2">
      <c r="K1770" s="29"/>
    </row>
    <row r="1771" spans="11:11" x14ac:dyDescent="0.2">
      <c r="K1771" s="29"/>
    </row>
    <row r="1772" spans="11:11" x14ac:dyDescent="0.2">
      <c r="K1772" s="29"/>
    </row>
    <row r="1773" spans="11:11" x14ac:dyDescent="0.2">
      <c r="K1773" s="29"/>
    </row>
    <row r="1774" spans="11:11" x14ac:dyDescent="0.2">
      <c r="K1774" s="29"/>
    </row>
    <row r="1775" spans="11:11" x14ac:dyDescent="0.2">
      <c r="K1775" s="29"/>
    </row>
    <row r="1776" spans="11:11" x14ac:dyDescent="0.2">
      <c r="K1776" s="29"/>
    </row>
    <row r="1777" spans="11:11" x14ac:dyDescent="0.2">
      <c r="K1777" s="29"/>
    </row>
    <row r="1778" spans="11:11" x14ac:dyDescent="0.2">
      <c r="K1778" s="29"/>
    </row>
    <row r="1779" spans="11:11" x14ac:dyDescent="0.2">
      <c r="K1779" s="29"/>
    </row>
    <row r="1780" spans="11:11" x14ac:dyDescent="0.2">
      <c r="K1780" s="29"/>
    </row>
    <row r="1781" spans="11:11" x14ac:dyDescent="0.2">
      <c r="K1781" s="29"/>
    </row>
    <row r="1782" spans="11:11" x14ac:dyDescent="0.2">
      <c r="K1782" s="29"/>
    </row>
    <row r="1783" spans="11:11" x14ac:dyDescent="0.2">
      <c r="K1783" s="29"/>
    </row>
    <row r="1784" spans="11:11" x14ac:dyDescent="0.2">
      <c r="K1784" s="29"/>
    </row>
    <row r="1785" spans="11:11" x14ac:dyDescent="0.2">
      <c r="K1785" s="29"/>
    </row>
    <row r="1786" spans="11:11" x14ac:dyDescent="0.2">
      <c r="K1786" s="29"/>
    </row>
    <row r="1787" spans="11:11" x14ac:dyDescent="0.2">
      <c r="K1787" s="29"/>
    </row>
    <row r="1788" spans="11:11" x14ac:dyDescent="0.2">
      <c r="K1788" s="29"/>
    </row>
    <row r="1789" spans="11:11" x14ac:dyDescent="0.2">
      <c r="K1789" s="29"/>
    </row>
    <row r="1790" spans="11:11" x14ac:dyDescent="0.2">
      <c r="K1790" s="29"/>
    </row>
    <row r="1791" spans="11:11" x14ac:dyDescent="0.2">
      <c r="K1791" s="29"/>
    </row>
    <row r="1792" spans="11:11" x14ac:dyDescent="0.2">
      <c r="K1792" s="29"/>
    </row>
    <row r="1793" spans="11:11" x14ac:dyDescent="0.2">
      <c r="K1793" s="29"/>
    </row>
    <row r="1794" spans="11:11" x14ac:dyDescent="0.2">
      <c r="K1794" s="29"/>
    </row>
    <row r="1795" spans="11:11" x14ac:dyDescent="0.2">
      <c r="K1795" s="29"/>
    </row>
    <row r="1796" spans="11:11" x14ac:dyDescent="0.2">
      <c r="K1796" s="29"/>
    </row>
    <row r="1797" spans="11:11" x14ac:dyDescent="0.2">
      <c r="K1797" s="29"/>
    </row>
    <row r="1798" spans="11:11" x14ac:dyDescent="0.2">
      <c r="K1798" s="29"/>
    </row>
    <row r="1799" spans="11:11" x14ac:dyDescent="0.2">
      <c r="K1799" s="29"/>
    </row>
    <row r="1800" spans="11:11" x14ac:dyDescent="0.2">
      <c r="K1800" s="29"/>
    </row>
    <row r="1801" spans="11:11" x14ac:dyDescent="0.2">
      <c r="K1801" s="29"/>
    </row>
    <row r="1802" spans="11:11" x14ac:dyDescent="0.2">
      <c r="K1802" s="29"/>
    </row>
    <row r="1803" spans="11:11" x14ac:dyDescent="0.2">
      <c r="K1803" s="29"/>
    </row>
    <row r="1804" spans="11:11" x14ac:dyDescent="0.2">
      <c r="K1804" s="29"/>
    </row>
    <row r="1805" spans="11:11" x14ac:dyDescent="0.2">
      <c r="K1805" s="29"/>
    </row>
    <row r="1806" spans="11:11" x14ac:dyDescent="0.2">
      <c r="K1806" s="29"/>
    </row>
    <row r="1807" spans="11:11" x14ac:dyDescent="0.2">
      <c r="K1807" s="29"/>
    </row>
    <row r="1808" spans="11:11" x14ac:dyDescent="0.2">
      <c r="K1808" s="29"/>
    </row>
    <row r="1809" spans="11:11" x14ac:dyDescent="0.2">
      <c r="K1809" s="29"/>
    </row>
    <row r="1810" spans="11:11" x14ac:dyDescent="0.2">
      <c r="K1810" s="29"/>
    </row>
    <row r="1811" spans="11:11" x14ac:dyDescent="0.2">
      <c r="K1811" s="29"/>
    </row>
    <row r="1812" spans="11:11" x14ac:dyDescent="0.2">
      <c r="K1812" s="29"/>
    </row>
    <row r="1813" spans="11:11" x14ac:dyDescent="0.2">
      <c r="K1813" s="29"/>
    </row>
    <row r="1814" spans="11:11" x14ac:dyDescent="0.2">
      <c r="K1814" s="29"/>
    </row>
    <row r="1815" spans="11:11" x14ac:dyDescent="0.2">
      <c r="K1815" s="29"/>
    </row>
    <row r="1816" spans="11:11" x14ac:dyDescent="0.2">
      <c r="K1816" s="29"/>
    </row>
    <row r="1817" spans="11:11" x14ac:dyDescent="0.2">
      <c r="K1817" s="29"/>
    </row>
    <row r="1818" spans="11:11" x14ac:dyDescent="0.2">
      <c r="K1818" s="29"/>
    </row>
    <row r="1819" spans="11:11" x14ac:dyDescent="0.2">
      <c r="K1819" s="29"/>
    </row>
    <row r="1820" spans="11:11" x14ac:dyDescent="0.2">
      <c r="K1820" s="29"/>
    </row>
    <row r="1821" spans="11:11" x14ac:dyDescent="0.2">
      <c r="K1821" s="29"/>
    </row>
    <row r="1822" spans="11:11" x14ac:dyDescent="0.2">
      <c r="K1822" s="29"/>
    </row>
    <row r="1823" spans="11:11" x14ac:dyDescent="0.2">
      <c r="K1823" s="29"/>
    </row>
    <row r="1824" spans="11:11" x14ac:dyDescent="0.2">
      <c r="K1824" s="29"/>
    </row>
    <row r="1825" spans="11:11" x14ac:dyDescent="0.2">
      <c r="K1825" s="29"/>
    </row>
    <row r="1826" spans="11:11" x14ac:dyDescent="0.2">
      <c r="K1826" s="29"/>
    </row>
    <row r="1827" spans="11:11" x14ac:dyDescent="0.2">
      <c r="K1827" s="29"/>
    </row>
    <row r="1828" spans="11:11" x14ac:dyDescent="0.2">
      <c r="K1828" s="29"/>
    </row>
    <row r="1829" spans="11:11" x14ac:dyDescent="0.2">
      <c r="K1829" s="29"/>
    </row>
    <row r="1830" spans="11:11" x14ac:dyDescent="0.2">
      <c r="K1830" s="29"/>
    </row>
    <row r="1831" spans="11:11" x14ac:dyDescent="0.2">
      <c r="K1831" s="29"/>
    </row>
    <row r="1832" spans="11:11" x14ac:dyDescent="0.2">
      <c r="K1832" s="29"/>
    </row>
    <row r="1833" spans="11:11" x14ac:dyDescent="0.2">
      <c r="K1833" s="29"/>
    </row>
    <row r="1834" spans="11:11" x14ac:dyDescent="0.2">
      <c r="K1834" s="29"/>
    </row>
    <row r="1835" spans="11:11" x14ac:dyDescent="0.2">
      <c r="K1835" s="29"/>
    </row>
    <row r="1836" spans="11:11" x14ac:dyDescent="0.2">
      <c r="K1836" s="29"/>
    </row>
    <row r="1837" spans="11:11" x14ac:dyDescent="0.2">
      <c r="K1837" s="29"/>
    </row>
    <row r="1838" spans="11:11" x14ac:dyDescent="0.2">
      <c r="K1838" s="29"/>
    </row>
    <row r="1839" spans="11:11" x14ac:dyDescent="0.2">
      <c r="K1839" s="29"/>
    </row>
    <row r="1840" spans="11:11" x14ac:dyDescent="0.2">
      <c r="K1840" s="29"/>
    </row>
    <row r="1841" spans="11:11" x14ac:dyDescent="0.2">
      <c r="K1841" s="29"/>
    </row>
    <row r="1842" spans="11:11" x14ac:dyDescent="0.2">
      <c r="K1842" s="29"/>
    </row>
    <row r="1843" spans="11:11" x14ac:dyDescent="0.2">
      <c r="K1843" s="29"/>
    </row>
    <row r="1844" spans="11:11" x14ac:dyDescent="0.2">
      <c r="K1844" s="29"/>
    </row>
    <row r="1845" spans="11:11" x14ac:dyDescent="0.2">
      <c r="K1845" s="29"/>
    </row>
    <row r="1846" spans="11:11" x14ac:dyDescent="0.2">
      <c r="K1846" s="29"/>
    </row>
    <row r="1847" spans="11:11" x14ac:dyDescent="0.2">
      <c r="K1847" s="29"/>
    </row>
    <row r="1848" spans="11:11" x14ac:dyDescent="0.2">
      <c r="K1848" s="29"/>
    </row>
    <row r="1849" spans="11:11" x14ac:dyDescent="0.2">
      <c r="K1849" s="29"/>
    </row>
    <row r="1850" spans="11:11" x14ac:dyDescent="0.2">
      <c r="K1850" s="29"/>
    </row>
    <row r="1851" spans="11:11" x14ac:dyDescent="0.2">
      <c r="K1851" s="29"/>
    </row>
    <row r="1852" spans="11:11" x14ac:dyDescent="0.2">
      <c r="K1852" s="29"/>
    </row>
    <row r="1853" spans="11:11" x14ac:dyDescent="0.2">
      <c r="K1853" s="29"/>
    </row>
    <row r="1854" spans="11:11" x14ac:dyDescent="0.2">
      <c r="K1854" s="29"/>
    </row>
    <row r="1855" spans="11:11" x14ac:dyDescent="0.2">
      <c r="K1855" s="29"/>
    </row>
    <row r="1856" spans="11:11" x14ac:dyDescent="0.2">
      <c r="K1856" s="29"/>
    </row>
    <row r="1857" spans="11:11" x14ac:dyDescent="0.2">
      <c r="K1857" s="29"/>
    </row>
    <row r="1858" spans="11:11" x14ac:dyDescent="0.2">
      <c r="K1858" s="29"/>
    </row>
    <row r="1859" spans="11:11" x14ac:dyDescent="0.2">
      <c r="K1859" s="29"/>
    </row>
    <row r="1860" spans="11:11" x14ac:dyDescent="0.2">
      <c r="K1860" s="29"/>
    </row>
    <row r="1861" spans="11:11" x14ac:dyDescent="0.2">
      <c r="K1861" s="29"/>
    </row>
    <row r="1862" spans="11:11" x14ac:dyDescent="0.2">
      <c r="K1862" s="29"/>
    </row>
    <row r="1863" spans="11:11" x14ac:dyDescent="0.2">
      <c r="K1863" s="29"/>
    </row>
    <row r="1864" spans="11:11" x14ac:dyDescent="0.2">
      <c r="K1864" s="29"/>
    </row>
    <row r="1865" spans="11:11" x14ac:dyDescent="0.2">
      <c r="K1865" s="29"/>
    </row>
    <row r="1866" spans="11:11" x14ac:dyDescent="0.2">
      <c r="K1866" s="29"/>
    </row>
    <row r="1867" spans="11:11" x14ac:dyDescent="0.2">
      <c r="K1867" s="29"/>
    </row>
    <row r="1868" spans="11:11" x14ac:dyDescent="0.2">
      <c r="K1868" s="29"/>
    </row>
    <row r="1869" spans="11:11" x14ac:dyDescent="0.2">
      <c r="K1869" s="29"/>
    </row>
    <row r="1870" spans="11:11" x14ac:dyDescent="0.2">
      <c r="K1870" s="29"/>
    </row>
    <row r="1871" spans="11:11" x14ac:dyDescent="0.2">
      <c r="K1871" s="29"/>
    </row>
    <row r="1872" spans="11:11" x14ac:dyDescent="0.2">
      <c r="K1872" s="29"/>
    </row>
    <row r="1873" spans="11:11" x14ac:dyDescent="0.2">
      <c r="K1873" s="29"/>
    </row>
    <row r="1874" spans="11:11" x14ac:dyDescent="0.2">
      <c r="K1874" s="29"/>
    </row>
    <row r="1875" spans="11:11" x14ac:dyDescent="0.2">
      <c r="K1875" s="29"/>
    </row>
    <row r="1876" spans="11:11" x14ac:dyDescent="0.2">
      <c r="K1876" s="29"/>
    </row>
    <row r="1877" spans="11:11" x14ac:dyDescent="0.2">
      <c r="K1877" s="29"/>
    </row>
    <row r="1878" spans="11:11" x14ac:dyDescent="0.2">
      <c r="K1878" s="29"/>
    </row>
    <row r="1879" spans="11:11" x14ac:dyDescent="0.2">
      <c r="K1879" s="29"/>
    </row>
    <row r="1880" spans="11:11" x14ac:dyDescent="0.2">
      <c r="K1880" s="29"/>
    </row>
    <row r="1881" spans="11:11" x14ac:dyDescent="0.2">
      <c r="K1881" s="29"/>
    </row>
    <row r="1882" spans="11:11" x14ac:dyDescent="0.2">
      <c r="K1882" s="29"/>
    </row>
    <row r="1883" spans="11:11" x14ac:dyDescent="0.2">
      <c r="K1883" s="29"/>
    </row>
    <row r="1884" spans="11:11" x14ac:dyDescent="0.2">
      <c r="K1884" s="29"/>
    </row>
    <row r="1885" spans="11:11" x14ac:dyDescent="0.2">
      <c r="K1885" s="29"/>
    </row>
    <row r="1886" spans="11:11" x14ac:dyDescent="0.2">
      <c r="K1886" s="29"/>
    </row>
    <row r="1887" spans="11:11" x14ac:dyDescent="0.2">
      <c r="K1887" s="29"/>
    </row>
    <row r="1888" spans="11:11" x14ac:dyDescent="0.2">
      <c r="K1888" s="29"/>
    </row>
    <row r="1889" spans="11:11" x14ac:dyDescent="0.2">
      <c r="K1889" s="29"/>
    </row>
    <row r="1890" spans="11:11" x14ac:dyDescent="0.2">
      <c r="K1890" s="29"/>
    </row>
    <row r="1891" spans="11:11" x14ac:dyDescent="0.2">
      <c r="K1891" s="29"/>
    </row>
    <row r="1892" spans="11:11" x14ac:dyDescent="0.2">
      <c r="K1892" s="29"/>
    </row>
    <row r="1893" spans="11:11" x14ac:dyDescent="0.2">
      <c r="K1893" s="29"/>
    </row>
    <row r="1894" spans="11:11" x14ac:dyDescent="0.2">
      <c r="K1894" s="29"/>
    </row>
    <row r="1895" spans="11:11" x14ac:dyDescent="0.2">
      <c r="K1895" s="29"/>
    </row>
    <row r="1896" spans="11:11" x14ac:dyDescent="0.2">
      <c r="K1896" s="29"/>
    </row>
    <row r="1897" spans="11:11" x14ac:dyDescent="0.2">
      <c r="K1897" s="29"/>
    </row>
    <row r="1898" spans="11:11" x14ac:dyDescent="0.2">
      <c r="K1898" s="29"/>
    </row>
    <row r="1899" spans="11:11" x14ac:dyDescent="0.2">
      <c r="K1899" s="29"/>
    </row>
    <row r="1900" spans="11:11" x14ac:dyDescent="0.2">
      <c r="K1900" s="29"/>
    </row>
    <row r="1901" spans="11:11" x14ac:dyDescent="0.2">
      <c r="K1901" s="29"/>
    </row>
    <row r="1902" spans="11:11" x14ac:dyDescent="0.2">
      <c r="K1902" s="29"/>
    </row>
    <row r="1903" spans="11:11" x14ac:dyDescent="0.2">
      <c r="K1903" s="29"/>
    </row>
    <row r="1904" spans="11:11" x14ac:dyDescent="0.2">
      <c r="K1904" s="29"/>
    </row>
    <row r="1905" spans="11:11" x14ac:dyDescent="0.2">
      <c r="K1905" s="29"/>
    </row>
    <row r="1906" spans="11:11" x14ac:dyDescent="0.2">
      <c r="K1906" s="29"/>
    </row>
    <row r="1907" spans="11:11" x14ac:dyDescent="0.2">
      <c r="K1907" s="29"/>
    </row>
    <row r="1908" spans="11:11" x14ac:dyDescent="0.2">
      <c r="K1908" s="29"/>
    </row>
    <row r="1909" spans="11:11" x14ac:dyDescent="0.2">
      <c r="K1909" s="29"/>
    </row>
    <row r="1910" spans="11:11" x14ac:dyDescent="0.2">
      <c r="K1910" s="29"/>
    </row>
    <row r="1911" spans="11:11" x14ac:dyDescent="0.2">
      <c r="K1911" s="29"/>
    </row>
    <row r="1912" spans="11:11" x14ac:dyDescent="0.2">
      <c r="K1912" s="29"/>
    </row>
    <row r="1913" spans="11:11" x14ac:dyDescent="0.2">
      <c r="K1913" s="29"/>
    </row>
    <row r="1914" spans="11:11" x14ac:dyDescent="0.2">
      <c r="K1914" s="29"/>
    </row>
    <row r="1915" spans="11:11" x14ac:dyDescent="0.2">
      <c r="K1915" s="29"/>
    </row>
    <row r="1916" spans="11:11" x14ac:dyDescent="0.2">
      <c r="K1916" s="29"/>
    </row>
    <row r="1917" spans="11:11" x14ac:dyDescent="0.2">
      <c r="K1917" s="29"/>
    </row>
    <row r="1918" spans="11:11" x14ac:dyDescent="0.2">
      <c r="K1918" s="29"/>
    </row>
    <row r="1919" spans="11:11" x14ac:dyDescent="0.2">
      <c r="K1919" s="29"/>
    </row>
    <row r="1920" spans="11:11" x14ac:dyDescent="0.2">
      <c r="K1920" s="29"/>
    </row>
    <row r="1921" spans="11:11" x14ac:dyDescent="0.2">
      <c r="K1921" s="29"/>
    </row>
    <row r="1922" spans="11:11" x14ac:dyDescent="0.2">
      <c r="K1922" s="29"/>
    </row>
    <row r="1923" spans="11:11" x14ac:dyDescent="0.2">
      <c r="K1923" s="29"/>
    </row>
    <row r="1924" spans="11:11" x14ac:dyDescent="0.2">
      <c r="K1924" s="29"/>
    </row>
    <row r="1925" spans="11:11" x14ac:dyDescent="0.2">
      <c r="K1925" s="29"/>
    </row>
    <row r="1926" spans="11:11" x14ac:dyDescent="0.2">
      <c r="K1926" s="29"/>
    </row>
    <row r="1927" spans="11:11" x14ac:dyDescent="0.2">
      <c r="K1927" s="29"/>
    </row>
    <row r="1928" spans="11:11" x14ac:dyDescent="0.2">
      <c r="K1928" s="29"/>
    </row>
    <row r="1929" spans="11:11" x14ac:dyDescent="0.2">
      <c r="K1929" s="29"/>
    </row>
    <row r="1930" spans="11:11" x14ac:dyDescent="0.2">
      <c r="K1930" s="29"/>
    </row>
    <row r="1931" spans="11:11" x14ac:dyDescent="0.2">
      <c r="K1931" s="29"/>
    </row>
    <row r="1932" spans="11:11" x14ac:dyDescent="0.2">
      <c r="K1932" s="29"/>
    </row>
    <row r="1933" spans="11:11" x14ac:dyDescent="0.2">
      <c r="K1933" s="29"/>
    </row>
    <row r="1934" spans="11:11" x14ac:dyDescent="0.2">
      <c r="K1934" s="29"/>
    </row>
    <row r="1935" spans="11:11" x14ac:dyDescent="0.2">
      <c r="K1935" s="29"/>
    </row>
    <row r="1936" spans="11:11" x14ac:dyDescent="0.2">
      <c r="K1936" s="29"/>
    </row>
    <row r="1937" spans="11:11" x14ac:dyDescent="0.2">
      <c r="K1937" s="29"/>
    </row>
    <row r="1938" spans="11:11" x14ac:dyDescent="0.2">
      <c r="K1938" s="29"/>
    </row>
    <row r="1939" spans="11:11" x14ac:dyDescent="0.2">
      <c r="K1939" s="29"/>
    </row>
    <row r="1940" spans="11:11" x14ac:dyDescent="0.2">
      <c r="K1940" s="29"/>
    </row>
    <row r="1941" spans="11:11" x14ac:dyDescent="0.2">
      <c r="K1941" s="29"/>
    </row>
    <row r="1942" spans="11:11" x14ac:dyDescent="0.2">
      <c r="K1942" s="29"/>
    </row>
    <row r="1943" spans="11:11" x14ac:dyDescent="0.2">
      <c r="K1943" s="29"/>
    </row>
    <row r="1944" spans="11:11" x14ac:dyDescent="0.2">
      <c r="K1944" s="29"/>
    </row>
    <row r="1945" spans="11:11" x14ac:dyDescent="0.2">
      <c r="K1945" s="29"/>
    </row>
    <row r="1946" spans="11:11" x14ac:dyDescent="0.2">
      <c r="K1946" s="29"/>
    </row>
    <row r="1947" spans="11:11" x14ac:dyDescent="0.2">
      <c r="K1947" s="29"/>
    </row>
    <row r="1948" spans="11:11" x14ac:dyDescent="0.2">
      <c r="K1948" s="29"/>
    </row>
    <row r="1949" spans="11:11" x14ac:dyDescent="0.2">
      <c r="K1949" s="29"/>
    </row>
    <row r="1950" spans="11:11" x14ac:dyDescent="0.2">
      <c r="K1950" s="29"/>
    </row>
    <row r="1951" spans="11:11" x14ac:dyDescent="0.2">
      <c r="K1951" s="29"/>
    </row>
    <row r="1952" spans="11:11" x14ac:dyDescent="0.2">
      <c r="K1952" s="29"/>
    </row>
    <row r="1953" spans="11:11" x14ac:dyDescent="0.2">
      <c r="K1953" s="29"/>
    </row>
    <row r="1954" spans="11:11" x14ac:dyDescent="0.2">
      <c r="K1954" s="29"/>
    </row>
    <row r="1955" spans="11:11" x14ac:dyDescent="0.2">
      <c r="K1955" s="29"/>
    </row>
    <row r="1956" spans="11:11" x14ac:dyDescent="0.2">
      <c r="K1956" s="29"/>
    </row>
    <row r="1957" spans="11:11" x14ac:dyDescent="0.2">
      <c r="K1957" s="29"/>
    </row>
    <row r="1958" spans="11:11" x14ac:dyDescent="0.2">
      <c r="K1958" s="29"/>
    </row>
    <row r="1959" spans="11:11" x14ac:dyDescent="0.2">
      <c r="K1959" s="29"/>
    </row>
    <row r="1960" spans="11:11" x14ac:dyDescent="0.2">
      <c r="K1960" s="29"/>
    </row>
    <row r="1961" spans="11:11" x14ac:dyDescent="0.2">
      <c r="K1961" s="29"/>
    </row>
    <row r="1962" spans="11:11" x14ac:dyDescent="0.2">
      <c r="K1962" s="29"/>
    </row>
    <row r="1963" spans="11:11" x14ac:dyDescent="0.2">
      <c r="K1963" s="29"/>
    </row>
    <row r="1964" spans="11:11" x14ac:dyDescent="0.2">
      <c r="K1964" s="29"/>
    </row>
    <row r="1965" spans="11:11" x14ac:dyDescent="0.2">
      <c r="K1965" s="29"/>
    </row>
    <row r="1966" spans="11:11" x14ac:dyDescent="0.2">
      <c r="K1966" s="29"/>
    </row>
    <row r="1967" spans="11:11" x14ac:dyDescent="0.2">
      <c r="K1967" s="29"/>
    </row>
    <row r="1968" spans="11:11" x14ac:dyDescent="0.2">
      <c r="K1968" s="29"/>
    </row>
    <row r="1969" spans="11:11" x14ac:dyDescent="0.2">
      <c r="K1969" s="29"/>
    </row>
    <row r="1970" spans="11:11" x14ac:dyDescent="0.2">
      <c r="K1970" s="29"/>
    </row>
    <row r="1971" spans="11:11" x14ac:dyDescent="0.2">
      <c r="K1971" s="29"/>
    </row>
    <row r="1972" spans="11:11" x14ac:dyDescent="0.2">
      <c r="K1972" s="29"/>
    </row>
    <row r="1973" spans="11:11" x14ac:dyDescent="0.2">
      <c r="K1973" s="29"/>
    </row>
    <row r="1974" spans="11:11" x14ac:dyDescent="0.2">
      <c r="K1974" s="29"/>
    </row>
    <row r="1975" spans="11:11" x14ac:dyDescent="0.2">
      <c r="K1975" s="29"/>
    </row>
    <row r="1976" spans="11:11" x14ac:dyDescent="0.2">
      <c r="K1976" s="29"/>
    </row>
    <row r="1977" spans="11:11" x14ac:dyDescent="0.2">
      <c r="K1977" s="29"/>
    </row>
    <row r="1978" spans="11:11" x14ac:dyDescent="0.2">
      <c r="K1978" s="29"/>
    </row>
    <row r="1979" spans="11:11" x14ac:dyDescent="0.2">
      <c r="K1979" s="29"/>
    </row>
    <row r="1980" spans="11:11" x14ac:dyDescent="0.2">
      <c r="K1980" s="29"/>
    </row>
    <row r="1981" spans="11:11" x14ac:dyDescent="0.2">
      <c r="K1981" s="29"/>
    </row>
    <row r="1982" spans="11:11" x14ac:dyDescent="0.2">
      <c r="K1982" s="29"/>
    </row>
    <row r="1983" spans="11:11" x14ac:dyDescent="0.2">
      <c r="K1983" s="29"/>
    </row>
    <row r="1984" spans="11:11" x14ac:dyDescent="0.2">
      <c r="K1984" s="29"/>
    </row>
    <row r="1985" spans="11:11" x14ac:dyDescent="0.2">
      <c r="K1985" s="29"/>
    </row>
    <row r="1986" spans="11:11" x14ac:dyDescent="0.2">
      <c r="K1986" s="29"/>
    </row>
    <row r="1987" spans="11:11" x14ac:dyDescent="0.2">
      <c r="K1987" s="29"/>
    </row>
    <row r="1988" spans="11:11" x14ac:dyDescent="0.2">
      <c r="K1988" s="29"/>
    </row>
    <row r="1989" spans="11:11" x14ac:dyDescent="0.2">
      <c r="K1989" s="29"/>
    </row>
    <row r="1990" spans="11:11" x14ac:dyDescent="0.2">
      <c r="K1990" s="29"/>
    </row>
    <row r="1991" spans="11:11" x14ac:dyDescent="0.2">
      <c r="K1991" s="29"/>
    </row>
    <row r="1992" spans="11:11" x14ac:dyDescent="0.2">
      <c r="K1992" s="29"/>
    </row>
    <row r="1993" spans="11:11" x14ac:dyDescent="0.2">
      <c r="K1993" s="29"/>
    </row>
    <row r="1994" spans="11:11" x14ac:dyDescent="0.2">
      <c r="K1994" s="29"/>
    </row>
    <row r="1995" spans="11:11" x14ac:dyDescent="0.2">
      <c r="K1995" s="29"/>
    </row>
    <row r="1996" spans="11:11" x14ac:dyDescent="0.2">
      <c r="K1996" s="29"/>
    </row>
    <row r="1997" spans="11:11" x14ac:dyDescent="0.2">
      <c r="K1997" s="29"/>
    </row>
    <row r="1998" spans="11:11" x14ac:dyDescent="0.2">
      <c r="K1998" s="29"/>
    </row>
    <row r="1999" spans="11:11" x14ac:dyDescent="0.2">
      <c r="K1999" s="29"/>
    </row>
    <row r="2000" spans="11:11" x14ac:dyDescent="0.2">
      <c r="K2000" s="29"/>
    </row>
    <row r="2001" spans="11:11" x14ac:dyDescent="0.2">
      <c r="K2001" s="29"/>
    </row>
    <row r="2002" spans="11:11" x14ac:dyDescent="0.2">
      <c r="K2002" s="29"/>
    </row>
    <row r="2003" spans="11:11" x14ac:dyDescent="0.2">
      <c r="K2003" s="29"/>
    </row>
    <row r="2004" spans="11:11" x14ac:dyDescent="0.2">
      <c r="K2004" s="29"/>
    </row>
    <row r="2005" spans="11:11" x14ac:dyDescent="0.2">
      <c r="K2005" s="29"/>
    </row>
    <row r="2006" spans="11:11" x14ac:dyDescent="0.2">
      <c r="K2006" s="29"/>
    </row>
    <row r="2007" spans="11:11" x14ac:dyDescent="0.2">
      <c r="K2007" s="29"/>
    </row>
    <row r="2008" spans="11:11" x14ac:dyDescent="0.2">
      <c r="K2008" s="29"/>
    </row>
    <row r="2009" spans="11:11" x14ac:dyDescent="0.2">
      <c r="K2009" s="29"/>
    </row>
    <row r="2010" spans="11:11" x14ac:dyDescent="0.2">
      <c r="K2010" s="29"/>
    </row>
    <row r="2011" spans="11:11" x14ac:dyDescent="0.2">
      <c r="K2011" s="29"/>
    </row>
    <row r="2012" spans="11:11" x14ac:dyDescent="0.2">
      <c r="K2012" s="29"/>
    </row>
    <row r="2013" spans="11:11" x14ac:dyDescent="0.2">
      <c r="K2013" s="29"/>
    </row>
    <row r="2014" spans="11:11" x14ac:dyDescent="0.2">
      <c r="K2014" s="29"/>
    </row>
    <row r="2015" spans="11:11" x14ac:dyDescent="0.2">
      <c r="K2015" s="29"/>
    </row>
    <row r="2016" spans="11:11" x14ac:dyDescent="0.2">
      <c r="K2016" s="29"/>
    </row>
    <row r="2017" spans="11:11" x14ac:dyDescent="0.2">
      <c r="K2017" s="29"/>
    </row>
    <row r="2018" spans="11:11" x14ac:dyDescent="0.2">
      <c r="K2018" s="29"/>
    </row>
    <row r="2019" spans="11:11" x14ac:dyDescent="0.2">
      <c r="K2019" s="29"/>
    </row>
    <row r="2020" spans="11:11" x14ac:dyDescent="0.2">
      <c r="K2020" s="29"/>
    </row>
    <row r="2021" spans="11:11" x14ac:dyDescent="0.2">
      <c r="K2021" s="29"/>
    </row>
    <row r="2022" spans="11:11" x14ac:dyDescent="0.2">
      <c r="K2022" s="29"/>
    </row>
    <row r="2023" spans="11:11" x14ac:dyDescent="0.2">
      <c r="K2023" s="29"/>
    </row>
    <row r="2024" spans="11:11" x14ac:dyDescent="0.2">
      <c r="K2024" s="29"/>
    </row>
    <row r="2025" spans="11:11" x14ac:dyDescent="0.2">
      <c r="K2025" s="29"/>
    </row>
    <row r="2026" spans="11:11" x14ac:dyDescent="0.2">
      <c r="K2026" s="29"/>
    </row>
    <row r="2027" spans="11:11" x14ac:dyDescent="0.2">
      <c r="K2027" s="29"/>
    </row>
    <row r="2028" spans="11:11" x14ac:dyDescent="0.2">
      <c r="K2028" s="29"/>
    </row>
    <row r="2029" spans="11:11" x14ac:dyDescent="0.2">
      <c r="K2029" s="29"/>
    </row>
    <row r="2030" spans="11:11" x14ac:dyDescent="0.2">
      <c r="K2030" s="29"/>
    </row>
    <row r="2031" spans="11:11" x14ac:dyDescent="0.2">
      <c r="K2031" s="29"/>
    </row>
    <row r="2032" spans="11:11" x14ac:dyDescent="0.2">
      <c r="K2032" s="29"/>
    </row>
    <row r="2033" spans="11:11" x14ac:dyDescent="0.2">
      <c r="K2033" s="29"/>
    </row>
    <row r="2034" spans="11:11" x14ac:dyDescent="0.2">
      <c r="K2034" s="29"/>
    </row>
    <row r="2035" spans="11:11" x14ac:dyDescent="0.2">
      <c r="K2035" s="29"/>
    </row>
    <row r="2036" spans="11:11" x14ac:dyDescent="0.2">
      <c r="K2036" s="29"/>
    </row>
    <row r="2037" spans="11:11" x14ac:dyDescent="0.2">
      <c r="K2037" s="29"/>
    </row>
    <row r="2038" spans="11:11" x14ac:dyDescent="0.2">
      <c r="K2038" s="29"/>
    </row>
    <row r="2039" spans="11:11" x14ac:dyDescent="0.2">
      <c r="K2039" s="29"/>
    </row>
    <row r="2040" spans="11:11" x14ac:dyDescent="0.2">
      <c r="K2040" s="29"/>
    </row>
    <row r="2041" spans="11:11" x14ac:dyDescent="0.2">
      <c r="K2041" s="29"/>
    </row>
    <row r="2042" spans="11:11" x14ac:dyDescent="0.2">
      <c r="K2042" s="29"/>
    </row>
    <row r="2043" spans="11:11" x14ac:dyDescent="0.2">
      <c r="K2043" s="29"/>
    </row>
    <row r="2044" spans="11:11" x14ac:dyDescent="0.2">
      <c r="K2044" s="29"/>
    </row>
    <row r="2045" spans="11:11" x14ac:dyDescent="0.2">
      <c r="K2045" s="29"/>
    </row>
    <row r="2046" spans="11:11" x14ac:dyDescent="0.2">
      <c r="K2046" s="29"/>
    </row>
    <row r="2047" spans="11:11" x14ac:dyDescent="0.2">
      <c r="K2047" s="29"/>
    </row>
    <row r="2048" spans="11:11" x14ac:dyDescent="0.2">
      <c r="K2048" s="29"/>
    </row>
    <row r="2049" spans="11:11" x14ac:dyDescent="0.2">
      <c r="K2049" s="29"/>
    </row>
    <row r="2050" spans="11:11" x14ac:dyDescent="0.2">
      <c r="K2050" s="29"/>
    </row>
    <row r="2051" spans="11:11" x14ac:dyDescent="0.2">
      <c r="K2051" s="29"/>
    </row>
    <row r="2052" spans="11:11" x14ac:dyDescent="0.2">
      <c r="K2052" s="29"/>
    </row>
    <row r="2053" spans="11:11" x14ac:dyDescent="0.2">
      <c r="K2053" s="29"/>
    </row>
    <row r="2054" spans="11:11" x14ac:dyDescent="0.2">
      <c r="K2054" s="29"/>
    </row>
    <row r="2055" spans="11:11" x14ac:dyDescent="0.2">
      <c r="K2055" s="29"/>
    </row>
    <row r="2056" spans="11:11" x14ac:dyDescent="0.2">
      <c r="K2056" s="29"/>
    </row>
    <row r="2057" spans="11:11" x14ac:dyDescent="0.2">
      <c r="K2057" s="29"/>
    </row>
    <row r="2058" spans="11:11" x14ac:dyDescent="0.2">
      <c r="K2058" s="29"/>
    </row>
    <row r="2059" spans="11:11" x14ac:dyDescent="0.2">
      <c r="K2059" s="29"/>
    </row>
    <row r="2060" spans="11:11" x14ac:dyDescent="0.2">
      <c r="K2060" s="29"/>
    </row>
    <row r="2061" spans="11:11" x14ac:dyDescent="0.2">
      <c r="K2061" s="29"/>
    </row>
    <row r="2062" spans="11:11" x14ac:dyDescent="0.2">
      <c r="K2062" s="29"/>
    </row>
    <row r="2063" spans="11:11" x14ac:dyDescent="0.2">
      <c r="K2063" s="29"/>
    </row>
    <row r="2064" spans="11:11" x14ac:dyDescent="0.2">
      <c r="K2064" s="29"/>
    </row>
    <row r="2065" spans="11:11" x14ac:dyDescent="0.2">
      <c r="K2065" s="29"/>
    </row>
    <row r="2066" spans="11:11" x14ac:dyDescent="0.2">
      <c r="K2066" s="29"/>
    </row>
    <row r="2067" spans="11:11" x14ac:dyDescent="0.2">
      <c r="K2067" s="29"/>
    </row>
    <row r="2068" spans="11:11" x14ac:dyDescent="0.2">
      <c r="K2068" s="29"/>
    </row>
    <row r="2069" spans="11:11" x14ac:dyDescent="0.2">
      <c r="K2069" s="29"/>
    </row>
    <row r="2070" spans="11:11" x14ac:dyDescent="0.2">
      <c r="K2070" s="29"/>
    </row>
    <row r="2071" spans="11:11" x14ac:dyDescent="0.2">
      <c r="K2071" s="29"/>
    </row>
    <row r="2072" spans="11:11" x14ac:dyDescent="0.2">
      <c r="K2072" s="29"/>
    </row>
    <row r="2073" spans="11:11" x14ac:dyDescent="0.2">
      <c r="K2073" s="29"/>
    </row>
    <row r="2074" spans="11:11" x14ac:dyDescent="0.2">
      <c r="K2074" s="29"/>
    </row>
    <row r="2075" spans="11:11" x14ac:dyDescent="0.2">
      <c r="K2075" s="29"/>
    </row>
    <row r="2076" spans="11:11" x14ac:dyDescent="0.2">
      <c r="K2076" s="29"/>
    </row>
    <row r="2077" spans="11:11" x14ac:dyDescent="0.2">
      <c r="K2077" s="29"/>
    </row>
    <row r="2078" spans="11:11" x14ac:dyDescent="0.2">
      <c r="K2078" s="29"/>
    </row>
    <row r="2079" spans="11:11" x14ac:dyDescent="0.2">
      <c r="K2079" s="29"/>
    </row>
    <row r="2080" spans="11:11" x14ac:dyDescent="0.2">
      <c r="K2080" s="29"/>
    </row>
    <row r="2081" spans="11:11" x14ac:dyDescent="0.2">
      <c r="K2081" s="29"/>
    </row>
    <row r="2082" spans="11:11" x14ac:dyDescent="0.2">
      <c r="K2082" s="29"/>
    </row>
    <row r="2083" spans="11:11" x14ac:dyDescent="0.2">
      <c r="K2083" s="29"/>
    </row>
    <row r="2084" spans="11:11" x14ac:dyDescent="0.2">
      <c r="K2084" s="29"/>
    </row>
    <row r="2085" spans="11:11" x14ac:dyDescent="0.2">
      <c r="K2085" s="29"/>
    </row>
    <row r="2086" spans="11:11" x14ac:dyDescent="0.2">
      <c r="K2086" s="29"/>
    </row>
    <row r="2087" spans="11:11" x14ac:dyDescent="0.2">
      <c r="K2087" s="29"/>
    </row>
    <row r="2088" spans="11:11" x14ac:dyDescent="0.2">
      <c r="K2088" s="29"/>
    </row>
    <row r="2089" spans="11:11" x14ac:dyDescent="0.2">
      <c r="K2089" s="29"/>
    </row>
    <row r="2090" spans="11:11" x14ac:dyDescent="0.2">
      <c r="K2090" s="29"/>
    </row>
    <row r="2091" spans="11:11" x14ac:dyDescent="0.2">
      <c r="K2091" s="29"/>
    </row>
    <row r="2092" spans="11:11" x14ac:dyDescent="0.2">
      <c r="K2092" s="29"/>
    </row>
    <row r="2093" spans="11:11" x14ac:dyDescent="0.2">
      <c r="K2093" s="29"/>
    </row>
    <row r="2094" spans="11:11" x14ac:dyDescent="0.2">
      <c r="K2094" s="29"/>
    </row>
    <row r="2095" spans="11:11" x14ac:dyDescent="0.2">
      <c r="K2095" s="29"/>
    </row>
    <row r="2096" spans="11:11" x14ac:dyDescent="0.2">
      <c r="K2096" s="29"/>
    </row>
  </sheetData>
  <sheetProtection sheet="1" objects="1" scenarios="1"/>
  <mergeCells count="1">
    <mergeCell ref="A1:K1"/>
  </mergeCells>
  <phoneticPr fontId="8"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
  <sheetViews>
    <sheetView zoomScale="120" zoomScaleNormal="120" workbookViewId="0">
      <selection activeCell="I2" sqref="I2"/>
    </sheetView>
  </sheetViews>
  <sheetFormatPr defaultRowHeight="12.75" x14ac:dyDescent="0.2"/>
  <cols>
    <col min="1" max="1" width="11.28515625" customWidth="1"/>
    <col min="2" max="2" width="13.5703125" customWidth="1"/>
    <col min="3" max="3" width="11.28515625" customWidth="1"/>
    <col min="4" max="4" width="11.42578125" customWidth="1"/>
    <col min="5" max="5" width="11.28515625" customWidth="1"/>
    <col min="6" max="6" width="10.7109375" customWidth="1"/>
    <col min="7" max="7" width="12.42578125" customWidth="1"/>
    <col min="8" max="9" width="10.7109375" customWidth="1"/>
    <col min="10" max="10" width="10.5703125" customWidth="1"/>
    <col min="11" max="11" width="12" customWidth="1"/>
    <col min="12" max="12" width="11.5703125" customWidth="1"/>
  </cols>
  <sheetData>
    <row r="1" spans="1:13" s="110" customFormat="1" ht="40.15" customHeight="1" x14ac:dyDescent="0.2">
      <c r="A1" s="110" t="s">
        <v>24803</v>
      </c>
      <c r="B1" s="110" t="s">
        <v>5</v>
      </c>
      <c r="C1" s="110" t="s">
        <v>24804</v>
      </c>
      <c r="D1" s="110" t="s">
        <v>45</v>
      </c>
      <c r="E1" s="110" t="s">
        <v>146</v>
      </c>
      <c r="F1" s="110" t="s">
        <v>52</v>
      </c>
      <c r="G1" s="110" t="s">
        <v>49</v>
      </c>
      <c r="H1" s="110" t="s">
        <v>50</v>
      </c>
      <c r="I1" s="110" t="s">
        <v>51</v>
      </c>
      <c r="J1" s="110" t="s">
        <v>48</v>
      </c>
      <c r="K1" s="110" t="s">
        <v>24962</v>
      </c>
      <c r="L1" s="110" t="s">
        <v>44</v>
      </c>
      <c r="M1" s="109" t="s">
        <v>24662</v>
      </c>
    </row>
    <row r="2" spans="1:13" s="93" customFormat="1" x14ac:dyDescent="0.2">
      <c r="A2" s="129">
        <f>'Sundry Debtor'!N3</f>
        <v>0</v>
      </c>
      <c r="B2" s="112">
        <f>'FINANCE USE ONLY'!J18</f>
        <v>0</v>
      </c>
      <c r="C2" s="112">
        <f>SUMIFS('Sundry Debtor'!$I$24:$I$1002,'Sundry Debtor'!$N$24:$N$1002,'Control Sheet Summary'!C1,'Sundry Debtor'!$J$24:$J$1002,"C")-SUMIFS('Sundry Debtor'!$I$24:$I$1002,'Sundry Debtor'!$N$24:$N$1002,'Control Sheet Summary'!C1,'Sundry Debtor'!$J$24:$J$1002,"D")</f>
        <v>0</v>
      </c>
      <c r="D2" s="112">
        <f>SUMIFS('Sundry Debtor'!$I$24:$I$1002,'Sundry Debtor'!$N$24:$N$1002,'Control Sheet Summary'!D1,'Sundry Debtor'!$J$24:$J$1002,"C")-SUMIFS('Sundry Debtor'!$I$24:$I$1002,'Sundry Debtor'!$N$24:$N$1002,'Control Sheet Summary'!D1,'Sundry Debtor'!$J$24:$J$1002,"D")</f>
        <v>0</v>
      </c>
      <c r="E2" s="112">
        <f>SUMIFS('Sundry Debtor'!$I$24:$I$1002,'Sundry Debtor'!$N$24:$N$1002,'Control Sheet Summary'!E1,'Sundry Debtor'!$J$24:$J$1002,"C")-SUMIFS('Sundry Debtor'!$I$24:$I$1002,'Sundry Debtor'!$N$24:$N$1002,'Control Sheet Summary'!E1,'Sundry Debtor'!$J$24:$J$1002,"D")</f>
        <v>0</v>
      </c>
      <c r="F2" s="112">
        <f>SUMIFS('Sundry Debtor'!$I$24:$I$1002,'Sundry Debtor'!$N$24:$N$1002,'Control Sheet Summary'!F1,'Sundry Debtor'!$J$24:$J$1002,"C")-SUMIFS('Sundry Debtor'!$I$24:$I$1002,'Sundry Debtor'!$N$24:$N$1002,'Control Sheet Summary'!F1,'Sundry Debtor'!$J$24:$J$1002,"D")</f>
        <v>0</v>
      </c>
      <c r="G2" s="112">
        <f>SUMIFS('Sundry Debtor'!$I$24:$I$1002,'Sundry Debtor'!$N$24:$N$1002,'Control Sheet Summary'!G1,'Sundry Debtor'!$J$24:$J$1002,"C")-SUMIFS('Sundry Debtor'!$I$24:$I$1002,'Sundry Debtor'!$N$24:$N$1002,'Control Sheet Summary'!G1,'Sundry Debtor'!$J$24:$J$1002,"D")</f>
        <v>0</v>
      </c>
      <c r="H2" s="112">
        <f>SUMIFS('Sundry Debtor'!$I$24:$I$1002,'Sundry Debtor'!$N$24:$N$1002,'Control Sheet Summary'!H1,'Sundry Debtor'!$J$24:$J$1002,"C")-SUMIFS('Sundry Debtor'!$I$24:$I$1002,'Sundry Debtor'!$N$24:$N$1002,'Control Sheet Summary'!H1,'Sundry Debtor'!$J$24:$J$1002,"D")</f>
        <v>0</v>
      </c>
      <c r="I2" s="112">
        <f>SUMIFS('Sundry Debtor'!$I$24:$I$1002,'Sundry Debtor'!$N$24:$N$1002,'Control Sheet Summary'!I1,'Sundry Debtor'!$J$24:$J$1002,"C")-SUMIFS('Sundry Debtor'!$I$24:$I$1002,'Sundry Debtor'!$N$24:$N$1002,'Control Sheet Summary'!I1,'Sundry Debtor'!$J$24:$J$1002,"D")</f>
        <v>0</v>
      </c>
      <c r="J2" s="112">
        <f>SUMIFS('Sundry Debtor'!$I$24:$I$1002,'Sundry Debtor'!$N$24:$N$1002,'Control Sheet Summary'!J1,'Sundry Debtor'!$J$24:$J$1002,"C")-SUMIFS('Sundry Debtor'!$I$24:$I$1002,'Sundry Debtor'!$N$24:$N$1002,'Control Sheet Summary'!J1,'Sundry Debtor'!$J$24:$J$1002,"D")</f>
        <v>0</v>
      </c>
      <c r="K2" s="112">
        <f>SUMIFS('Sundry Debtor'!$I$24:$I$1002,'Sundry Debtor'!$N$24:$N$1002,'Control Sheet Summary'!K1,'Sundry Debtor'!$J$24:$J$1002,"C")-SUMIFS('Sundry Debtor'!$I$24:$I$1002,'Sundry Debtor'!$N$24:$N$1002,'Control Sheet Summary'!K1,'Sundry Debtor'!$J$24:$J$1002,"D")</f>
        <v>0</v>
      </c>
      <c r="L2" s="113">
        <f>SUM(C2:K2)</f>
        <v>0</v>
      </c>
      <c r="M2" s="111">
        <f>L2-'Sundry Debtor'!I21</f>
        <v>0</v>
      </c>
    </row>
  </sheetData>
  <sheetProtection sheet="1" objects="1" scenarios="1"/>
  <phoneticPr fontId="0"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E9CA4-4C60-4423-AEBF-B5506FA3DE53}">
  <dimension ref="A1:C193"/>
  <sheetViews>
    <sheetView topLeftCell="A13" workbookViewId="0">
      <selection activeCell="B40" sqref="B40"/>
    </sheetView>
  </sheetViews>
  <sheetFormatPr defaultColWidth="9.28515625" defaultRowHeight="12.75" x14ac:dyDescent="0.2"/>
  <cols>
    <col min="1" max="1" width="7" bestFit="1" customWidth="1"/>
    <col min="2" max="2" width="29.7109375" bestFit="1" customWidth="1"/>
    <col min="3" max="3" width="12.85546875" customWidth="1"/>
  </cols>
  <sheetData>
    <row r="1" spans="1:3" x14ac:dyDescent="0.2">
      <c r="A1">
        <v>100004</v>
      </c>
      <c r="B1" t="s">
        <v>12439</v>
      </c>
      <c r="C1" t="s">
        <v>24816</v>
      </c>
    </row>
    <row r="2" spans="1:3" x14ac:dyDescent="0.2">
      <c r="A2">
        <v>100029</v>
      </c>
      <c r="B2" t="s">
        <v>17041</v>
      </c>
      <c r="C2" t="s">
        <v>24817</v>
      </c>
    </row>
    <row r="3" spans="1:3" x14ac:dyDescent="0.2">
      <c r="A3">
        <v>100063</v>
      </c>
      <c r="B3" t="s">
        <v>24695</v>
      </c>
      <c r="C3" t="s">
        <v>24818</v>
      </c>
    </row>
    <row r="4" spans="1:3" x14ac:dyDescent="0.2">
      <c r="A4">
        <v>100075</v>
      </c>
      <c r="B4" t="s">
        <v>24722</v>
      </c>
      <c r="C4" t="s">
        <v>24819</v>
      </c>
    </row>
    <row r="5" spans="1:3" x14ac:dyDescent="0.2">
      <c r="A5">
        <v>100076</v>
      </c>
      <c r="B5" t="s">
        <v>24772</v>
      </c>
      <c r="C5" t="s">
        <v>24820</v>
      </c>
    </row>
    <row r="6" spans="1:3" x14ac:dyDescent="0.2">
      <c r="A6" s="145">
        <v>100077</v>
      </c>
      <c r="B6" s="145" t="s">
        <v>24717</v>
      </c>
      <c r="C6" s="145">
        <v>0</v>
      </c>
    </row>
    <row r="7" spans="1:3" x14ac:dyDescent="0.2">
      <c r="A7">
        <v>100086</v>
      </c>
      <c r="B7" t="s">
        <v>24784</v>
      </c>
      <c r="C7" t="s">
        <v>24821</v>
      </c>
    </row>
    <row r="8" spans="1:3" x14ac:dyDescent="0.2">
      <c r="A8">
        <v>100112</v>
      </c>
      <c r="B8" t="s">
        <v>24713</v>
      </c>
      <c r="C8" t="s">
        <v>24822</v>
      </c>
    </row>
    <row r="9" spans="1:3" x14ac:dyDescent="0.2">
      <c r="A9">
        <v>100121</v>
      </c>
      <c r="B9" t="s">
        <v>24715</v>
      </c>
      <c r="C9" t="s">
        <v>24823</v>
      </c>
    </row>
    <row r="10" spans="1:3" x14ac:dyDescent="0.2">
      <c r="A10" s="145">
        <v>100151</v>
      </c>
      <c r="B10" s="145" t="s">
        <v>24690</v>
      </c>
      <c r="C10" s="145">
        <v>0</v>
      </c>
    </row>
    <row r="11" spans="1:3" x14ac:dyDescent="0.2">
      <c r="A11">
        <v>100168</v>
      </c>
      <c r="B11" t="s">
        <v>13099</v>
      </c>
      <c r="C11" t="s">
        <v>24824</v>
      </c>
    </row>
    <row r="12" spans="1:3" x14ac:dyDescent="0.2">
      <c r="A12" s="145">
        <v>100170</v>
      </c>
      <c r="B12" s="145" t="s">
        <v>24719</v>
      </c>
      <c r="C12" s="145">
        <v>0</v>
      </c>
    </row>
    <row r="13" spans="1:3" x14ac:dyDescent="0.2">
      <c r="A13">
        <v>100220</v>
      </c>
      <c r="B13" t="s">
        <v>24747</v>
      </c>
      <c r="C13" t="s">
        <v>24825</v>
      </c>
    </row>
    <row r="14" spans="1:3" x14ac:dyDescent="0.2">
      <c r="A14">
        <v>100240</v>
      </c>
      <c r="B14" t="s">
        <v>24737</v>
      </c>
      <c r="C14" t="s">
        <v>24826</v>
      </c>
    </row>
    <row r="15" spans="1:3" x14ac:dyDescent="0.2">
      <c r="A15">
        <v>100244</v>
      </c>
      <c r="B15" t="s">
        <v>24696</v>
      </c>
      <c r="C15" t="s">
        <v>24827</v>
      </c>
    </row>
    <row r="16" spans="1:3" x14ac:dyDescent="0.2">
      <c r="A16">
        <v>100250</v>
      </c>
      <c r="B16" t="s">
        <v>12638</v>
      </c>
      <c r="C16" t="s">
        <v>24828</v>
      </c>
    </row>
    <row r="17" spans="1:3" x14ac:dyDescent="0.2">
      <c r="A17">
        <v>100259</v>
      </c>
      <c r="B17" t="s">
        <v>12646</v>
      </c>
      <c r="C17" t="s">
        <v>24829</v>
      </c>
    </row>
    <row r="18" spans="1:3" x14ac:dyDescent="0.2">
      <c r="A18">
        <v>100270</v>
      </c>
      <c r="B18" t="s">
        <v>24706</v>
      </c>
      <c r="C18" t="s">
        <v>24830</v>
      </c>
    </row>
    <row r="19" spans="1:3" x14ac:dyDescent="0.2">
      <c r="A19">
        <v>100284</v>
      </c>
      <c r="B19" t="s">
        <v>12662</v>
      </c>
      <c r="C19" t="s">
        <v>24831</v>
      </c>
    </row>
    <row r="20" spans="1:3" x14ac:dyDescent="0.2">
      <c r="A20">
        <v>100292</v>
      </c>
      <c r="B20" t="s">
        <v>12669</v>
      </c>
      <c r="C20" t="s">
        <v>24832</v>
      </c>
    </row>
    <row r="21" spans="1:3" x14ac:dyDescent="0.2">
      <c r="A21">
        <v>100296</v>
      </c>
      <c r="B21" t="s">
        <v>24760</v>
      </c>
      <c r="C21" t="s">
        <v>24833</v>
      </c>
    </row>
    <row r="22" spans="1:3" x14ac:dyDescent="0.2">
      <c r="A22">
        <v>100313</v>
      </c>
      <c r="B22" t="s">
        <v>12682</v>
      </c>
      <c r="C22" t="s">
        <v>24834</v>
      </c>
    </row>
    <row r="23" spans="1:3" x14ac:dyDescent="0.2">
      <c r="A23" s="145">
        <v>100314</v>
      </c>
      <c r="B23" s="145" t="s">
        <v>24761</v>
      </c>
      <c r="C23" s="145">
        <v>0</v>
      </c>
    </row>
    <row r="24" spans="1:3" x14ac:dyDescent="0.2">
      <c r="A24" s="145">
        <v>100347</v>
      </c>
      <c r="B24" s="145" t="s">
        <v>17343</v>
      </c>
      <c r="C24" s="145">
        <v>0</v>
      </c>
    </row>
    <row r="25" spans="1:3" x14ac:dyDescent="0.2">
      <c r="A25" s="145">
        <v>100366</v>
      </c>
      <c r="B25" s="145" t="s">
        <v>18551</v>
      </c>
      <c r="C25" s="145" t="s">
        <v>24835</v>
      </c>
    </row>
    <row r="26" spans="1:3" x14ac:dyDescent="0.2">
      <c r="A26">
        <v>100385</v>
      </c>
      <c r="B26" t="s">
        <v>24768</v>
      </c>
      <c r="C26" t="s">
        <v>24836</v>
      </c>
    </row>
    <row r="27" spans="1:3" x14ac:dyDescent="0.2">
      <c r="A27">
        <v>100410</v>
      </c>
      <c r="B27" t="s">
        <v>18463</v>
      </c>
      <c r="C27" t="s">
        <v>24837</v>
      </c>
    </row>
    <row r="28" spans="1:3" x14ac:dyDescent="0.2">
      <c r="A28">
        <v>100419</v>
      </c>
      <c r="B28" t="s">
        <v>17107</v>
      </c>
      <c r="C28" t="s">
        <v>24838</v>
      </c>
    </row>
    <row r="29" spans="1:3" x14ac:dyDescent="0.2">
      <c r="A29">
        <v>100444</v>
      </c>
      <c r="B29" t="s">
        <v>24742</v>
      </c>
      <c r="C29" t="s">
        <v>24839</v>
      </c>
    </row>
    <row r="30" spans="1:3" x14ac:dyDescent="0.2">
      <c r="A30">
        <v>100448</v>
      </c>
      <c r="B30" t="s">
        <v>18558</v>
      </c>
      <c r="C30" t="s">
        <v>24840</v>
      </c>
    </row>
    <row r="31" spans="1:3" x14ac:dyDescent="0.2">
      <c r="A31">
        <v>100455</v>
      </c>
      <c r="B31" t="s">
        <v>24703</v>
      </c>
      <c r="C31" t="s">
        <v>24841</v>
      </c>
    </row>
    <row r="32" spans="1:3" x14ac:dyDescent="0.2">
      <c r="A32">
        <v>100480</v>
      </c>
      <c r="B32" t="s">
        <v>12769</v>
      </c>
      <c r="C32" t="s">
        <v>24842</v>
      </c>
    </row>
    <row r="33" spans="1:3" x14ac:dyDescent="0.2">
      <c r="A33">
        <v>100487</v>
      </c>
      <c r="B33" t="s">
        <v>24734</v>
      </c>
      <c r="C33" t="s">
        <v>24843</v>
      </c>
    </row>
    <row r="34" spans="1:3" x14ac:dyDescent="0.2">
      <c r="A34">
        <v>100496</v>
      </c>
      <c r="B34" t="s">
        <v>18261</v>
      </c>
      <c r="C34" t="s">
        <v>24844</v>
      </c>
    </row>
    <row r="35" spans="1:3" x14ac:dyDescent="0.2">
      <c r="A35" s="145">
        <v>100498</v>
      </c>
      <c r="B35" s="145" t="s">
        <v>24759</v>
      </c>
      <c r="C35" s="145" t="s">
        <v>24845</v>
      </c>
    </row>
    <row r="36" spans="1:3" x14ac:dyDescent="0.2">
      <c r="A36">
        <v>100502</v>
      </c>
      <c r="B36" t="s">
        <v>24438</v>
      </c>
      <c r="C36" t="s">
        <v>24846</v>
      </c>
    </row>
    <row r="37" spans="1:3" x14ac:dyDescent="0.2">
      <c r="A37">
        <v>100512</v>
      </c>
      <c r="B37" t="s">
        <v>18559</v>
      </c>
      <c r="C37" t="s">
        <v>24847</v>
      </c>
    </row>
    <row r="38" spans="1:3" x14ac:dyDescent="0.2">
      <c r="A38">
        <v>100538</v>
      </c>
      <c r="B38" t="s">
        <v>12794</v>
      </c>
      <c r="C38" t="s">
        <v>24848</v>
      </c>
    </row>
    <row r="39" spans="1:3" x14ac:dyDescent="0.2">
      <c r="A39" s="145">
        <v>100540</v>
      </c>
      <c r="B39" s="145" t="s">
        <v>24789</v>
      </c>
      <c r="C39" s="145">
        <v>0</v>
      </c>
    </row>
    <row r="40" spans="1:3" x14ac:dyDescent="0.2">
      <c r="A40" s="145">
        <v>100550</v>
      </c>
      <c r="B40" s="145" t="s">
        <v>24741</v>
      </c>
      <c r="C40" s="145">
        <v>0</v>
      </c>
    </row>
    <row r="41" spans="1:3" x14ac:dyDescent="0.2">
      <c r="A41">
        <v>100553</v>
      </c>
      <c r="B41" t="s">
        <v>24704</v>
      </c>
      <c r="C41" t="s">
        <v>24849</v>
      </c>
    </row>
    <row r="42" spans="1:3" x14ac:dyDescent="0.2">
      <c r="A42" s="145">
        <v>100557</v>
      </c>
      <c r="B42" s="145" t="s">
        <v>24755</v>
      </c>
      <c r="C42" s="145">
        <v>0</v>
      </c>
    </row>
    <row r="43" spans="1:3" x14ac:dyDescent="0.2">
      <c r="A43">
        <v>100575</v>
      </c>
      <c r="B43" t="s">
        <v>24758</v>
      </c>
      <c r="C43" t="s">
        <v>24850</v>
      </c>
    </row>
    <row r="44" spans="1:3" x14ac:dyDescent="0.2">
      <c r="A44">
        <v>100587</v>
      </c>
      <c r="B44" t="s">
        <v>12836</v>
      </c>
      <c r="C44" t="s">
        <v>24851</v>
      </c>
    </row>
    <row r="45" spans="1:3" x14ac:dyDescent="0.2">
      <c r="A45" s="145">
        <v>100602</v>
      </c>
      <c r="B45" s="145" t="s">
        <v>12846</v>
      </c>
      <c r="C45" s="145">
        <v>0</v>
      </c>
    </row>
    <row r="46" spans="1:3" x14ac:dyDescent="0.2">
      <c r="A46">
        <v>100643</v>
      </c>
      <c r="B46" t="s">
        <v>24781</v>
      </c>
      <c r="C46" t="s">
        <v>24852</v>
      </c>
    </row>
    <row r="47" spans="1:3" x14ac:dyDescent="0.2">
      <c r="A47">
        <v>100654</v>
      </c>
      <c r="B47" t="s">
        <v>17756</v>
      </c>
      <c r="C47" t="s">
        <v>24853</v>
      </c>
    </row>
    <row r="48" spans="1:3" x14ac:dyDescent="0.2">
      <c r="A48">
        <v>100655</v>
      </c>
      <c r="B48" t="s">
        <v>24744</v>
      </c>
      <c r="C48" t="s">
        <v>24854</v>
      </c>
    </row>
    <row r="49" spans="1:3" x14ac:dyDescent="0.2">
      <c r="A49" s="145">
        <v>100658</v>
      </c>
      <c r="B49" s="145" t="s">
        <v>24745</v>
      </c>
      <c r="C49" s="145">
        <v>0</v>
      </c>
    </row>
    <row r="50" spans="1:3" x14ac:dyDescent="0.2">
      <c r="A50">
        <v>100663</v>
      </c>
      <c r="B50" t="s">
        <v>24728</v>
      </c>
      <c r="C50" t="s">
        <v>24855</v>
      </c>
    </row>
    <row r="51" spans="1:3" x14ac:dyDescent="0.2">
      <c r="A51">
        <v>100673</v>
      </c>
      <c r="B51" t="s">
        <v>12878</v>
      </c>
      <c r="C51" t="s">
        <v>24856</v>
      </c>
    </row>
    <row r="52" spans="1:3" x14ac:dyDescent="0.2">
      <c r="A52">
        <v>100694</v>
      </c>
      <c r="B52" t="s">
        <v>12899</v>
      </c>
      <c r="C52" t="s">
        <v>24857</v>
      </c>
    </row>
    <row r="53" spans="1:3" x14ac:dyDescent="0.2">
      <c r="A53" s="145">
        <v>100702</v>
      </c>
      <c r="B53" s="145" t="s">
        <v>24731</v>
      </c>
      <c r="C53" s="145">
        <v>0</v>
      </c>
    </row>
    <row r="54" spans="1:3" x14ac:dyDescent="0.2">
      <c r="A54">
        <v>100719</v>
      </c>
      <c r="B54" t="s">
        <v>24732</v>
      </c>
      <c r="C54" s="146" t="s">
        <v>24963</v>
      </c>
    </row>
    <row r="55" spans="1:3" x14ac:dyDescent="0.2">
      <c r="A55" s="145">
        <v>100724</v>
      </c>
      <c r="B55" s="145" t="s">
        <v>18011</v>
      </c>
      <c r="C55" s="145">
        <v>0</v>
      </c>
    </row>
    <row r="56" spans="1:3" x14ac:dyDescent="0.2">
      <c r="A56" s="145">
        <v>100731</v>
      </c>
      <c r="B56" s="145" t="s">
        <v>24774</v>
      </c>
      <c r="C56" s="145">
        <v>0</v>
      </c>
    </row>
    <row r="57" spans="1:3" x14ac:dyDescent="0.2">
      <c r="A57" s="145">
        <v>100748</v>
      </c>
      <c r="B57" s="145" t="s">
        <v>12929</v>
      </c>
      <c r="C57" s="145">
        <v>0</v>
      </c>
    </row>
    <row r="58" spans="1:3" x14ac:dyDescent="0.2">
      <c r="A58">
        <v>100750</v>
      </c>
      <c r="B58" t="s">
        <v>24714</v>
      </c>
      <c r="C58" t="s">
        <v>24858</v>
      </c>
    </row>
    <row r="59" spans="1:3" x14ac:dyDescent="0.2">
      <c r="A59" s="145">
        <v>100752</v>
      </c>
      <c r="B59" s="145" t="s">
        <v>18412</v>
      </c>
      <c r="C59" s="145">
        <v>0</v>
      </c>
    </row>
    <row r="60" spans="1:3" x14ac:dyDescent="0.2">
      <c r="A60">
        <v>100763</v>
      </c>
      <c r="B60" t="s">
        <v>24777</v>
      </c>
      <c r="C60" t="s">
        <v>24859</v>
      </c>
    </row>
    <row r="61" spans="1:3" x14ac:dyDescent="0.2">
      <c r="A61">
        <v>100767</v>
      </c>
      <c r="B61" t="s">
        <v>24700</v>
      </c>
      <c r="C61" t="s">
        <v>24860</v>
      </c>
    </row>
    <row r="62" spans="1:3" x14ac:dyDescent="0.2">
      <c r="A62">
        <v>100789</v>
      </c>
      <c r="B62" t="s">
        <v>24730</v>
      </c>
      <c r="C62" t="s">
        <v>24861</v>
      </c>
    </row>
    <row r="63" spans="1:3" x14ac:dyDescent="0.2">
      <c r="A63">
        <v>100793</v>
      </c>
      <c r="B63" t="s">
        <v>12978</v>
      </c>
      <c r="C63" t="s">
        <v>24862</v>
      </c>
    </row>
    <row r="64" spans="1:3" x14ac:dyDescent="0.2">
      <c r="A64">
        <v>100807</v>
      </c>
      <c r="B64" t="s">
        <v>17408</v>
      </c>
      <c r="C64" t="s">
        <v>24863</v>
      </c>
    </row>
    <row r="65" spans="1:3" x14ac:dyDescent="0.2">
      <c r="A65">
        <v>100824</v>
      </c>
      <c r="B65" t="s">
        <v>24754</v>
      </c>
      <c r="C65" t="s">
        <v>24864</v>
      </c>
    </row>
    <row r="66" spans="1:3" x14ac:dyDescent="0.2">
      <c r="A66" s="145">
        <v>100830</v>
      </c>
      <c r="B66" s="145" t="s">
        <v>18219</v>
      </c>
      <c r="C66" s="145">
        <v>0</v>
      </c>
    </row>
    <row r="67" spans="1:3" x14ac:dyDescent="0.2">
      <c r="A67" s="145">
        <v>100843</v>
      </c>
      <c r="B67" s="145" t="s">
        <v>13022</v>
      </c>
      <c r="C67" s="145">
        <v>0</v>
      </c>
    </row>
    <row r="68" spans="1:3" x14ac:dyDescent="0.2">
      <c r="A68" s="145">
        <v>100846</v>
      </c>
      <c r="B68" s="145" t="s">
        <v>24726</v>
      </c>
      <c r="C68" s="145">
        <v>0</v>
      </c>
    </row>
    <row r="69" spans="1:3" x14ac:dyDescent="0.2">
      <c r="A69">
        <v>100866</v>
      </c>
      <c r="B69" t="s">
        <v>24708</v>
      </c>
      <c r="C69" t="s">
        <v>24865</v>
      </c>
    </row>
    <row r="70" spans="1:3" x14ac:dyDescent="0.2">
      <c r="A70">
        <v>100874</v>
      </c>
      <c r="B70" t="s">
        <v>13067</v>
      </c>
      <c r="C70" t="s">
        <v>24964</v>
      </c>
    </row>
    <row r="71" spans="1:3" x14ac:dyDescent="0.2">
      <c r="A71">
        <v>100909</v>
      </c>
      <c r="B71" t="s">
        <v>24725</v>
      </c>
      <c r="C71" t="s">
        <v>24866</v>
      </c>
    </row>
    <row r="72" spans="1:3" x14ac:dyDescent="0.2">
      <c r="A72">
        <v>100910</v>
      </c>
      <c r="B72" t="s">
        <v>13093</v>
      </c>
      <c r="C72" t="s">
        <v>24867</v>
      </c>
    </row>
    <row r="73" spans="1:3" x14ac:dyDescent="0.2">
      <c r="A73">
        <v>100920</v>
      </c>
      <c r="B73" t="s">
        <v>24707</v>
      </c>
      <c r="C73" t="s">
        <v>24868</v>
      </c>
    </row>
    <row r="74" spans="1:3" x14ac:dyDescent="0.2">
      <c r="A74" s="145">
        <v>100924</v>
      </c>
      <c r="B74" s="145" t="s">
        <v>13096</v>
      </c>
      <c r="C74" s="145">
        <v>0</v>
      </c>
    </row>
    <row r="75" spans="1:3" x14ac:dyDescent="0.2">
      <c r="A75" s="145">
        <v>100930</v>
      </c>
      <c r="B75" s="145" t="s">
        <v>13097</v>
      </c>
      <c r="C75" s="145">
        <v>0</v>
      </c>
    </row>
    <row r="76" spans="1:3" x14ac:dyDescent="0.2">
      <c r="A76" s="145">
        <v>100947</v>
      </c>
      <c r="B76" s="145" t="s">
        <v>24752</v>
      </c>
      <c r="C76" s="145">
        <v>0</v>
      </c>
    </row>
    <row r="77" spans="1:3" x14ac:dyDescent="0.2">
      <c r="A77">
        <v>100951</v>
      </c>
      <c r="B77" t="s">
        <v>13112</v>
      </c>
      <c r="C77" t="s">
        <v>24869</v>
      </c>
    </row>
    <row r="78" spans="1:3" x14ac:dyDescent="0.2">
      <c r="A78" s="145">
        <v>100960</v>
      </c>
      <c r="B78" s="145" t="s">
        <v>24793</v>
      </c>
      <c r="C78" s="145">
        <v>0</v>
      </c>
    </row>
    <row r="79" spans="1:3" x14ac:dyDescent="0.2">
      <c r="A79">
        <v>100970</v>
      </c>
      <c r="B79" t="s">
        <v>13124</v>
      </c>
      <c r="C79" t="s">
        <v>24870</v>
      </c>
    </row>
    <row r="80" spans="1:3" x14ac:dyDescent="0.2">
      <c r="A80">
        <v>100975</v>
      </c>
      <c r="B80" t="s">
        <v>13130</v>
      </c>
      <c r="C80" t="s">
        <v>24871</v>
      </c>
    </row>
    <row r="81" spans="1:3" x14ac:dyDescent="0.2">
      <c r="A81">
        <v>100976</v>
      </c>
      <c r="B81" t="s">
        <v>24724</v>
      </c>
      <c r="C81" t="s">
        <v>24872</v>
      </c>
    </row>
    <row r="82" spans="1:3" x14ac:dyDescent="0.2">
      <c r="A82">
        <v>100993</v>
      </c>
      <c r="B82" t="s">
        <v>24785</v>
      </c>
      <c r="C82" t="s">
        <v>24873</v>
      </c>
    </row>
    <row r="83" spans="1:3" x14ac:dyDescent="0.2">
      <c r="A83">
        <v>101012</v>
      </c>
      <c r="B83" t="s">
        <v>17792</v>
      </c>
      <c r="C83" t="s">
        <v>24874</v>
      </c>
    </row>
    <row r="84" spans="1:3" x14ac:dyDescent="0.2">
      <c r="A84">
        <v>101024</v>
      </c>
      <c r="B84" t="s">
        <v>24773</v>
      </c>
      <c r="C84" t="s">
        <v>24875</v>
      </c>
    </row>
    <row r="85" spans="1:3" x14ac:dyDescent="0.2">
      <c r="A85">
        <v>101026</v>
      </c>
      <c r="B85" t="s">
        <v>13181</v>
      </c>
      <c r="C85" t="s">
        <v>24876</v>
      </c>
    </row>
    <row r="86" spans="1:3" x14ac:dyDescent="0.2">
      <c r="A86" s="145">
        <v>101041</v>
      </c>
      <c r="B86" s="145" t="s">
        <v>24693</v>
      </c>
      <c r="C86" s="145">
        <v>0</v>
      </c>
    </row>
    <row r="87" spans="1:3" x14ac:dyDescent="0.2">
      <c r="A87" s="145">
        <v>101060</v>
      </c>
      <c r="B87" s="145" t="s">
        <v>24735</v>
      </c>
      <c r="C87" s="145">
        <v>0</v>
      </c>
    </row>
    <row r="88" spans="1:3" x14ac:dyDescent="0.2">
      <c r="A88">
        <v>101063</v>
      </c>
      <c r="B88" t="s">
        <v>24694</v>
      </c>
      <c r="C88" t="s">
        <v>24877</v>
      </c>
    </row>
    <row r="89" spans="1:3" x14ac:dyDescent="0.2">
      <c r="A89">
        <v>101094</v>
      </c>
      <c r="B89" t="s">
        <v>13245</v>
      </c>
      <c r="C89" t="s">
        <v>24878</v>
      </c>
    </row>
    <row r="90" spans="1:3" x14ac:dyDescent="0.2">
      <c r="A90">
        <v>101095</v>
      </c>
      <c r="B90" t="s">
        <v>13247</v>
      </c>
      <c r="C90" t="s">
        <v>24879</v>
      </c>
    </row>
    <row r="91" spans="1:3" x14ac:dyDescent="0.2">
      <c r="A91">
        <v>101116</v>
      </c>
      <c r="B91" t="s">
        <v>17124</v>
      </c>
      <c r="C91" t="s">
        <v>24880</v>
      </c>
    </row>
    <row r="92" spans="1:3" x14ac:dyDescent="0.2">
      <c r="A92">
        <v>101125</v>
      </c>
      <c r="B92" t="s">
        <v>13274</v>
      </c>
      <c r="C92" t="s">
        <v>24881</v>
      </c>
    </row>
    <row r="93" spans="1:3" x14ac:dyDescent="0.2">
      <c r="A93" s="145">
        <v>101156</v>
      </c>
      <c r="B93" s="145" t="s">
        <v>24776</v>
      </c>
      <c r="C93" s="145">
        <v>0</v>
      </c>
    </row>
    <row r="94" spans="1:3" x14ac:dyDescent="0.2">
      <c r="A94">
        <v>101162</v>
      </c>
      <c r="B94" t="s">
        <v>24779</v>
      </c>
      <c r="C94" t="s">
        <v>24882</v>
      </c>
    </row>
    <row r="95" spans="1:3" x14ac:dyDescent="0.2">
      <c r="A95">
        <v>101181</v>
      </c>
      <c r="B95" t="s">
        <v>24736</v>
      </c>
      <c r="C95" t="s">
        <v>24883</v>
      </c>
    </row>
    <row r="96" spans="1:3" x14ac:dyDescent="0.2">
      <c r="A96">
        <v>101203</v>
      </c>
      <c r="B96" t="s">
        <v>24753</v>
      </c>
      <c r="C96" t="s">
        <v>24884</v>
      </c>
    </row>
    <row r="97" spans="1:3" x14ac:dyDescent="0.2">
      <c r="A97">
        <v>101214</v>
      </c>
      <c r="B97" t="s">
        <v>13314</v>
      </c>
      <c r="C97" t="s">
        <v>24885</v>
      </c>
    </row>
    <row r="98" spans="1:3" x14ac:dyDescent="0.2">
      <c r="A98" s="145">
        <v>101255</v>
      </c>
      <c r="B98" s="145" t="s">
        <v>24743</v>
      </c>
      <c r="C98" s="145">
        <v>0</v>
      </c>
    </row>
    <row r="99" spans="1:3" x14ac:dyDescent="0.2">
      <c r="A99" s="145">
        <v>101260</v>
      </c>
      <c r="B99" s="145" t="s">
        <v>24765</v>
      </c>
      <c r="C99" s="145">
        <v>0</v>
      </c>
    </row>
    <row r="100" spans="1:3" x14ac:dyDescent="0.2">
      <c r="A100">
        <v>101264</v>
      </c>
      <c r="B100" t="s">
        <v>13318</v>
      </c>
      <c r="C100" t="s">
        <v>24886</v>
      </c>
    </row>
    <row r="101" spans="1:3" x14ac:dyDescent="0.2">
      <c r="A101">
        <v>101289</v>
      </c>
      <c r="B101" t="s">
        <v>13321</v>
      </c>
      <c r="C101" t="s">
        <v>24887</v>
      </c>
    </row>
    <row r="102" spans="1:3" x14ac:dyDescent="0.2">
      <c r="A102">
        <v>101295</v>
      </c>
      <c r="B102" t="s">
        <v>24771</v>
      </c>
      <c r="C102" t="s">
        <v>24888</v>
      </c>
    </row>
    <row r="103" spans="1:3" x14ac:dyDescent="0.2">
      <c r="A103">
        <v>101316</v>
      </c>
      <c r="B103" t="s">
        <v>13324</v>
      </c>
      <c r="C103" t="s">
        <v>24889</v>
      </c>
    </row>
    <row r="104" spans="1:3" x14ac:dyDescent="0.2">
      <c r="A104">
        <v>101322</v>
      </c>
      <c r="B104" t="s">
        <v>13326</v>
      </c>
      <c r="C104" t="s">
        <v>24890</v>
      </c>
    </row>
    <row r="105" spans="1:3" x14ac:dyDescent="0.2">
      <c r="A105">
        <v>101331</v>
      </c>
      <c r="B105" t="s">
        <v>24733</v>
      </c>
      <c r="C105" t="s">
        <v>24891</v>
      </c>
    </row>
    <row r="106" spans="1:3" x14ac:dyDescent="0.2">
      <c r="A106">
        <v>101334</v>
      </c>
      <c r="B106" t="s">
        <v>24766</v>
      </c>
      <c r="C106" t="s">
        <v>24892</v>
      </c>
    </row>
    <row r="107" spans="1:3" x14ac:dyDescent="0.2">
      <c r="A107">
        <v>101340</v>
      </c>
      <c r="B107" t="s">
        <v>18433</v>
      </c>
      <c r="C107" t="s">
        <v>24893</v>
      </c>
    </row>
    <row r="108" spans="1:3" x14ac:dyDescent="0.2">
      <c r="A108">
        <v>101415</v>
      </c>
      <c r="B108" t="s">
        <v>13336</v>
      </c>
      <c r="C108" t="s">
        <v>24894</v>
      </c>
    </row>
    <row r="109" spans="1:3" x14ac:dyDescent="0.2">
      <c r="A109">
        <v>101418</v>
      </c>
      <c r="B109" t="s">
        <v>24751</v>
      </c>
      <c r="C109" t="s">
        <v>24895</v>
      </c>
    </row>
    <row r="110" spans="1:3" x14ac:dyDescent="0.2">
      <c r="A110" s="145">
        <v>101435</v>
      </c>
      <c r="B110" s="145" t="s">
        <v>13341</v>
      </c>
      <c r="C110" s="145">
        <v>0</v>
      </c>
    </row>
    <row r="111" spans="1:3" x14ac:dyDescent="0.2">
      <c r="A111" s="145">
        <v>101470</v>
      </c>
      <c r="B111" s="145" t="s">
        <v>24740</v>
      </c>
      <c r="C111" s="145">
        <v>0</v>
      </c>
    </row>
    <row r="112" spans="1:3" x14ac:dyDescent="0.2">
      <c r="A112">
        <v>101479</v>
      </c>
      <c r="B112" t="s">
        <v>24787</v>
      </c>
      <c r="C112" t="s">
        <v>24896</v>
      </c>
    </row>
    <row r="113" spans="1:3" x14ac:dyDescent="0.2">
      <c r="A113">
        <v>101494</v>
      </c>
      <c r="B113" t="s">
        <v>13346</v>
      </c>
      <c r="C113" t="s">
        <v>24897</v>
      </c>
    </row>
    <row r="114" spans="1:3" x14ac:dyDescent="0.2">
      <c r="A114" s="145">
        <v>101510</v>
      </c>
      <c r="B114" s="145" t="s">
        <v>24750</v>
      </c>
      <c r="C114" s="145">
        <v>0</v>
      </c>
    </row>
    <row r="115" spans="1:3" x14ac:dyDescent="0.2">
      <c r="A115" s="145">
        <v>101533</v>
      </c>
      <c r="B115" s="145" t="s">
        <v>24769</v>
      </c>
      <c r="C115" s="145">
        <v>0</v>
      </c>
    </row>
    <row r="116" spans="1:3" x14ac:dyDescent="0.2">
      <c r="A116">
        <v>101540</v>
      </c>
      <c r="B116" t="s">
        <v>24712</v>
      </c>
      <c r="C116" t="s">
        <v>24898</v>
      </c>
    </row>
    <row r="117" spans="1:3" x14ac:dyDescent="0.2">
      <c r="A117">
        <v>101557</v>
      </c>
      <c r="B117" t="s">
        <v>24795</v>
      </c>
      <c r="C117" t="s">
        <v>24899</v>
      </c>
    </row>
    <row r="118" spans="1:3" x14ac:dyDescent="0.2">
      <c r="A118" s="145">
        <v>101561</v>
      </c>
      <c r="B118" s="145" t="s">
        <v>24762</v>
      </c>
      <c r="C118" s="145">
        <v>0</v>
      </c>
    </row>
    <row r="119" spans="1:3" x14ac:dyDescent="0.2">
      <c r="A119">
        <v>101567</v>
      </c>
      <c r="B119" t="s">
        <v>24764</v>
      </c>
      <c r="C119" t="s">
        <v>24900</v>
      </c>
    </row>
    <row r="120" spans="1:3" x14ac:dyDescent="0.2">
      <c r="A120" s="145">
        <v>101573</v>
      </c>
      <c r="B120" s="145" t="s">
        <v>13386</v>
      </c>
      <c r="C120" s="145">
        <v>0</v>
      </c>
    </row>
    <row r="121" spans="1:3" x14ac:dyDescent="0.2">
      <c r="A121" s="145">
        <v>101577</v>
      </c>
      <c r="B121" s="145" t="s">
        <v>24709</v>
      </c>
      <c r="C121" s="145">
        <v>0</v>
      </c>
    </row>
    <row r="122" spans="1:3" x14ac:dyDescent="0.2">
      <c r="A122">
        <v>101616</v>
      </c>
      <c r="B122" t="s">
        <v>13418</v>
      </c>
      <c r="C122" t="s">
        <v>24901</v>
      </c>
    </row>
    <row r="123" spans="1:3" x14ac:dyDescent="0.2">
      <c r="A123">
        <v>101632</v>
      </c>
      <c r="B123" t="s">
        <v>17822</v>
      </c>
      <c r="C123" t="s">
        <v>24902</v>
      </c>
    </row>
    <row r="124" spans="1:3" x14ac:dyDescent="0.2">
      <c r="A124">
        <v>101651</v>
      </c>
      <c r="B124" t="s">
        <v>24702</v>
      </c>
      <c r="C124" t="s">
        <v>24903</v>
      </c>
    </row>
    <row r="125" spans="1:3" x14ac:dyDescent="0.2">
      <c r="A125">
        <v>101677</v>
      </c>
      <c r="B125" t="s">
        <v>18432</v>
      </c>
      <c r="C125" t="s">
        <v>24904</v>
      </c>
    </row>
    <row r="126" spans="1:3" x14ac:dyDescent="0.2">
      <c r="A126" s="145">
        <v>101684</v>
      </c>
      <c r="B126" s="145" t="s">
        <v>13484</v>
      </c>
      <c r="C126" s="145">
        <v>0</v>
      </c>
    </row>
    <row r="127" spans="1:3" x14ac:dyDescent="0.2">
      <c r="A127">
        <v>101692</v>
      </c>
      <c r="B127" t="s">
        <v>24770</v>
      </c>
      <c r="C127" t="s">
        <v>24905</v>
      </c>
    </row>
    <row r="128" spans="1:3" x14ac:dyDescent="0.2">
      <c r="A128">
        <v>101693</v>
      </c>
      <c r="B128" t="s">
        <v>24739</v>
      </c>
      <c r="C128" t="s">
        <v>24906</v>
      </c>
    </row>
    <row r="129" spans="1:3" x14ac:dyDescent="0.2">
      <c r="A129" s="145">
        <v>101717</v>
      </c>
      <c r="B129" s="145" t="s">
        <v>18411</v>
      </c>
      <c r="C129" s="145">
        <v>0</v>
      </c>
    </row>
    <row r="130" spans="1:3" x14ac:dyDescent="0.2">
      <c r="A130">
        <v>101721</v>
      </c>
      <c r="B130" t="s">
        <v>13523</v>
      </c>
      <c r="C130" t="s">
        <v>24907</v>
      </c>
    </row>
    <row r="131" spans="1:3" x14ac:dyDescent="0.2">
      <c r="A131" s="145">
        <v>101723</v>
      </c>
      <c r="B131" s="145" t="s">
        <v>24749</v>
      </c>
      <c r="C131" s="145">
        <v>0</v>
      </c>
    </row>
    <row r="132" spans="1:3" x14ac:dyDescent="0.2">
      <c r="A132">
        <v>101738</v>
      </c>
      <c r="B132" t="s">
        <v>17789</v>
      </c>
      <c r="C132" t="s">
        <v>24908</v>
      </c>
    </row>
    <row r="133" spans="1:3" x14ac:dyDescent="0.2">
      <c r="A133" s="145">
        <v>101777</v>
      </c>
      <c r="B133" s="145" t="s">
        <v>13574</v>
      </c>
      <c r="C133" s="145">
        <v>0</v>
      </c>
    </row>
    <row r="134" spans="1:3" x14ac:dyDescent="0.2">
      <c r="A134" s="145">
        <v>101782</v>
      </c>
      <c r="B134" s="145" t="s">
        <v>24783</v>
      </c>
      <c r="C134" s="145">
        <v>0</v>
      </c>
    </row>
    <row r="135" spans="1:3" x14ac:dyDescent="0.2">
      <c r="A135" s="145">
        <v>101784</v>
      </c>
      <c r="B135" s="145" t="s">
        <v>13582</v>
      </c>
      <c r="C135" s="145">
        <v>0</v>
      </c>
    </row>
    <row r="136" spans="1:3" x14ac:dyDescent="0.2">
      <c r="A136" s="145">
        <v>101802</v>
      </c>
      <c r="B136" s="145" t="s">
        <v>24782</v>
      </c>
      <c r="C136" s="145">
        <v>0</v>
      </c>
    </row>
    <row r="137" spans="1:3" x14ac:dyDescent="0.2">
      <c r="A137">
        <v>101807</v>
      </c>
      <c r="B137" t="s">
        <v>24716</v>
      </c>
      <c r="C137" t="s">
        <v>24909</v>
      </c>
    </row>
    <row r="138" spans="1:3" x14ac:dyDescent="0.2">
      <c r="A138" s="145">
        <v>101827</v>
      </c>
      <c r="B138" s="145" t="s">
        <v>24746</v>
      </c>
      <c r="C138" s="145">
        <v>0</v>
      </c>
    </row>
    <row r="139" spans="1:3" x14ac:dyDescent="0.2">
      <c r="A139">
        <v>101830</v>
      </c>
      <c r="B139" t="s">
        <v>24757</v>
      </c>
      <c r="C139" t="s">
        <v>24910</v>
      </c>
    </row>
    <row r="140" spans="1:3" x14ac:dyDescent="0.2">
      <c r="A140">
        <v>101835</v>
      </c>
      <c r="B140" t="s">
        <v>24723</v>
      </c>
      <c r="C140" t="s">
        <v>24911</v>
      </c>
    </row>
    <row r="141" spans="1:3" x14ac:dyDescent="0.2">
      <c r="A141">
        <v>101856</v>
      </c>
      <c r="B141" t="s">
        <v>24689</v>
      </c>
      <c r="C141" t="s">
        <v>24912</v>
      </c>
    </row>
    <row r="142" spans="1:3" x14ac:dyDescent="0.2">
      <c r="A142">
        <v>101867</v>
      </c>
      <c r="B142" t="s">
        <v>24720</v>
      </c>
      <c r="C142" t="s">
        <v>24913</v>
      </c>
    </row>
    <row r="143" spans="1:3" x14ac:dyDescent="0.2">
      <c r="A143">
        <v>101885</v>
      </c>
      <c r="B143" t="s">
        <v>24721</v>
      </c>
      <c r="C143" t="s">
        <v>24914</v>
      </c>
    </row>
    <row r="144" spans="1:3" x14ac:dyDescent="0.2">
      <c r="A144">
        <v>101891</v>
      </c>
      <c r="B144" t="s">
        <v>24691</v>
      </c>
      <c r="C144" t="s">
        <v>24915</v>
      </c>
    </row>
    <row r="145" spans="1:3" x14ac:dyDescent="0.2">
      <c r="A145">
        <v>101893</v>
      </c>
      <c r="B145" t="s">
        <v>24763</v>
      </c>
      <c r="C145" t="s">
        <v>24916</v>
      </c>
    </row>
    <row r="146" spans="1:3" x14ac:dyDescent="0.2">
      <c r="A146" s="145">
        <v>101894</v>
      </c>
      <c r="B146" s="145" t="s">
        <v>13687</v>
      </c>
      <c r="C146" s="145">
        <v>0</v>
      </c>
    </row>
    <row r="147" spans="1:3" x14ac:dyDescent="0.2">
      <c r="A147">
        <v>101900</v>
      </c>
      <c r="B147" t="s">
        <v>17823</v>
      </c>
      <c r="C147" t="s">
        <v>24917</v>
      </c>
    </row>
    <row r="148" spans="1:3" x14ac:dyDescent="0.2">
      <c r="A148" s="145">
        <v>101906</v>
      </c>
      <c r="B148" s="145" t="s">
        <v>24705</v>
      </c>
      <c r="C148" s="145">
        <v>0</v>
      </c>
    </row>
    <row r="149" spans="1:3" x14ac:dyDescent="0.2">
      <c r="A149">
        <v>101908</v>
      </c>
      <c r="B149" t="s">
        <v>24748</v>
      </c>
      <c r="C149" t="s">
        <v>24918</v>
      </c>
    </row>
    <row r="150" spans="1:3" x14ac:dyDescent="0.2">
      <c r="A150">
        <v>101912</v>
      </c>
      <c r="B150" t="s">
        <v>24767</v>
      </c>
      <c r="C150">
        <v>1623455939</v>
      </c>
    </row>
    <row r="151" spans="1:3" x14ac:dyDescent="0.2">
      <c r="A151">
        <v>101915</v>
      </c>
      <c r="B151" t="s">
        <v>24692</v>
      </c>
      <c r="C151" t="s">
        <v>24919</v>
      </c>
    </row>
    <row r="152" spans="1:3" x14ac:dyDescent="0.2">
      <c r="A152" s="145">
        <v>101924</v>
      </c>
      <c r="B152" s="145" t="s">
        <v>18389</v>
      </c>
      <c r="C152" s="145">
        <v>0</v>
      </c>
    </row>
    <row r="153" spans="1:3" x14ac:dyDescent="0.2">
      <c r="A153">
        <v>101935</v>
      </c>
      <c r="B153" t="s">
        <v>24786</v>
      </c>
      <c r="C153" t="s">
        <v>24920</v>
      </c>
    </row>
    <row r="154" spans="1:3" x14ac:dyDescent="0.2">
      <c r="A154">
        <v>101950</v>
      </c>
      <c r="B154" t="s">
        <v>24727</v>
      </c>
      <c r="C154" t="s">
        <v>24921</v>
      </c>
    </row>
    <row r="155" spans="1:3" x14ac:dyDescent="0.2">
      <c r="A155">
        <v>101952</v>
      </c>
      <c r="B155" t="s">
        <v>24718</v>
      </c>
      <c r="C155" t="s">
        <v>24922</v>
      </c>
    </row>
    <row r="156" spans="1:3" x14ac:dyDescent="0.2">
      <c r="A156" s="145">
        <v>101962</v>
      </c>
      <c r="B156" s="145" t="s">
        <v>13695</v>
      </c>
      <c r="C156" s="145">
        <v>0</v>
      </c>
    </row>
    <row r="157" spans="1:3" x14ac:dyDescent="0.2">
      <c r="A157">
        <v>101983</v>
      </c>
      <c r="B157" t="s">
        <v>24738</v>
      </c>
      <c r="C157" t="s">
        <v>24923</v>
      </c>
    </row>
    <row r="158" spans="1:3" x14ac:dyDescent="0.2">
      <c r="A158" s="145">
        <v>101987</v>
      </c>
      <c r="B158" s="145" t="s">
        <v>13697</v>
      </c>
      <c r="C158" s="145">
        <v>0</v>
      </c>
    </row>
    <row r="159" spans="1:3" x14ac:dyDescent="0.2">
      <c r="A159" s="145">
        <v>101989</v>
      </c>
      <c r="B159" s="145" t="s">
        <v>13698</v>
      </c>
      <c r="C159" s="145">
        <v>0</v>
      </c>
    </row>
    <row r="160" spans="1:3" x14ac:dyDescent="0.2">
      <c r="A160">
        <v>101991</v>
      </c>
      <c r="B160" t="s">
        <v>13699</v>
      </c>
      <c r="C160" t="s">
        <v>24924</v>
      </c>
    </row>
    <row r="161" spans="1:3" x14ac:dyDescent="0.2">
      <c r="A161">
        <v>101994</v>
      </c>
      <c r="B161" t="s">
        <v>13701</v>
      </c>
      <c r="C161" t="s">
        <v>24925</v>
      </c>
    </row>
    <row r="162" spans="1:3" x14ac:dyDescent="0.2">
      <c r="A162" s="145">
        <v>102021</v>
      </c>
      <c r="B162" s="145" t="s">
        <v>13705</v>
      </c>
      <c r="C162" s="145">
        <v>0</v>
      </c>
    </row>
    <row r="163" spans="1:3" x14ac:dyDescent="0.2">
      <c r="A163">
        <v>102056</v>
      </c>
      <c r="B163" t="s">
        <v>13707</v>
      </c>
      <c r="C163" t="s">
        <v>24926</v>
      </c>
    </row>
    <row r="164" spans="1:3" x14ac:dyDescent="0.2">
      <c r="A164">
        <v>102081</v>
      </c>
      <c r="B164" t="s">
        <v>24699</v>
      </c>
      <c r="C164" t="s">
        <v>24927</v>
      </c>
    </row>
    <row r="165" spans="1:3" x14ac:dyDescent="0.2">
      <c r="A165">
        <v>102084</v>
      </c>
      <c r="B165" t="s">
        <v>13709</v>
      </c>
      <c r="C165" t="s">
        <v>24928</v>
      </c>
    </row>
    <row r="166" spans="1:3" x14ac:dyDescent="0.2">
      <c r="A166" s="145">
        <v>102088</v>
      </c>
      <c r="B166" s="145" t="s">
        <v>18062</v>
      </c>
      <c r="C166" s="145">
        <v>0</v>
      </c>
    </row>
    <row r="167" spans="1:3" x14ac:dyDescent="0.2">
      <c r="A167">
        <v>102119</v>
      </c>
      <c r="B167" t="s">
        <v>13714</v>
      </c>
      <c r="C167" t="s">
        <v>24929</v>
      </c>
    </row>
    <row r="168" spans="1:3" x14ac:dyDescent="0.2">
      <c r="A168">
        <v>102138</v>
      </c>
      <c r="B168" t="s">
        <v>24780</v>
      </c>
      <c r="C168" t="s">
        <v>24930</v>
      </c>
    </row>
    <row r="169" spans="1:3" x14ac:dyDescent="0.2">
      <c r="A169" s="145">
        <v>102192</v>
      </c>
      <c r="B169" s="145" t="s">
        <v>24697</v>
      </c>
      <c r="C169" s="145">
        <v>0</v>
      </c>
    </row>
    <row r="170" spans="1:3" x14ac:dyDescent="0.2">
      <c r="A170">
        <v>102195</v>
      </c>
      <c r="B170" t="s">
        <v>13720</v>
      </c>
      <c r="C170" t="s">
        <v>24931</v>
      </c>
    </row>
    <row r="171" spans="1:3" x14ac:dyDescent="0.2">
      <c r="A171" s="145">
        <v>102198</v>
      </c>
      <c r="B171" s="145" t="s">
        <v>24756</v>
      </c>
      <c r="C171" s="145">
        <v>0</v>
      </c>
    </row>
    <row r="172" spans="1:3" x14ac:dyDescent="0.2">
      <c r="A172">
        <v>102200</v>
      </c>
      <c r="B172" t="s">
        <v>13721</v>
      </c>
      <c r="C172" t="s">
        <v>24932</v>
      </c>
    </row>
    <row r="173" spans="1:3" x14ac:dyDescent="0.2">
      <c r="A173">
        <v>102240</v>
      </c>
      <c r="B173" t="s">
        <v>24788</v>
      </c>
      <c r="C173" t="s">
        <v>24933</v>
      </c>
    </row>
    <row r="174" spans="1:3" x14ac:dyDescent="0.2">
      <c r="A174" s="145">
        <v>102259</v>
      </c>
      <c r="B174" s="145" t="s">
        <v>13727</v>
      </c>
      <c r="C174" s="145">
        <v>0</v>
      </c>
    </row>
    <row r="175" spans="1:3" x14ac:dyDescent="0.2">
      <c r="A175" s="145">
        <v>102266</v>
      </c>
      <c r="B175" s="145" t="s">
        <v>18437</v>
      </c>
      <c r="C175" s="145">
        <v>0</v>
      </c>
    </row>
    <row r="176" spans="1:3" x14ac:dyDescent="0.2">
      <c r="A176">
        <v>102286</v>
      </c>
      <c r="B176" t="s">
        <v>24778</v>
      </c>
      <c r="C176" t="s">
        <v>24934</v>
      </c>
    </row>
    <row r="177" spans="1:3" x14ac:dyDescent="0.2">
      <c r="A177">
        <v>102291</v>
      </c>
      <c r="B177" t="s">
        <v>18242</v>
      </c>
      <c r="C177" t="s">
        <v>24935</v>
      </c>
    </row>
    <row r="178" spans="1:3" x14ac:dyDescent="0.2">
      <c r="A178" s="145">
        <v>102303</v>
      </c>
      <c r="B178" s="145" t="s">
        <v>24698</v>
      </c>
      <c r="C178" s="145">
        <v>0</v>
      </c>
    </row>
    <row r="179" spans="1:3" x14ac:dyDescent="0.2">
      <c r="A179">
        <v>102327</v>
      </c>
      <c r="B179" t="s">
        <v>13787</v>
      </c>
      <c r="C179" t="s">
        <v>24936</v>
      </c>
    </row>
    <row r="180" spans="1:3" x14ac:dyDescent="0.2">
      <c r="A180">
        <v>102330</v>
      </c>
      <c r="B180" t="s">
        <v>24701</v>
      </c>
      <c r="C180" t="s">
        <v>24937</v>
      </c>
    </row>
    <row r="181" spans="1:3" x14ac:dyDescent="0.2">
      <c r="A181">
        <v>102341</v>
      </c>
      <c r="B181" t="s">
        <v>13800</v>
      </c>
      <c r="C181" t="s">
        <v>24938</v>
      </c>
    </row>
    <row r="182" spans="1:3" x14ac:dyDescent="0.2">
      <c r="A182">
        <v>102343</v>
      </c>
      <c r="B182" t="s">
        <v>13803</v>
      </c>
      <c r="C182" t="s">
        <v>24939</v>
      </c>
    </row>
    <row r="183" spans="1:3" x14ac:dyDescent="0.2">
      <c r="A183">
        <v>102360</v>
      </c>
      <c r="B183" t="s">
        <v>13816</v>
      </c>
      <c r="C183" t="s">
        <v>24940</v>
      </c>
    </row>
    <row r="184" spans="1:3" x14ac:dyDescent="0.2">
      <c r="A184">
        <v>102362</v>
      </c>
      <c r="B184" t="s">
        <v>24711</v>
      </c>
      <c r="C184" t="s">
        <v>24941</v>
      </c>
    </row>
    <row r="185" spans="1:3" x14ac:dyDescent="0.2">
      <c r="A185">
        <v>102363</v>
      </c>
      <c r="B185" t="s">
        <v>24775</v>
      </c>
      <c r="C185" t="s">
        <v>24942</v>
      </c>
    </row>
    <row r="186" spans="1:3" x14ac:dyDescent="0.2">
      <c r="A186">
        <v>102364</v>
      </c>
      <c r="B186" t="s">
        <v>24794</v>
      </c>
      <c r="C186" t="s">
        <v>24943</v>
      </c>
    </row>
    <row r="187" spans="1:3" x14ac:dyDescent="0.2">
      <c r="A187">
        <v>102372</v>
      </c>
      <c r="B187" t="s">
        <v>24710</v>
      </c>
      <c r="C187" t="s">
        <v>24944</v>
      </c>
    </row>
    <row r="188" spans="1:3" x14ac:dyDescent="0.2">
      <c r="A188" s="145">
        <v>102375</v>
      </c>
      <c r="B188" s="145" t="s">
        <v>13837</v>
      </c>
      <c r="C188" s="145">
        <v>0</v>
      </c>
    </row>
    <row r="189" spans="1:3" x14ac:dyDescent="0.2">
      <c r="A189">
        <v>102383</v>
      </c>
      <c r="B189" t="s">
        <v>24729</v>
      </c>
      <c r="C189" t="s">
        <v>24945</v>
      </c>
    </row>
    <row r="190" spans="1:3" x14ac:dyDescent="0.2">
      <c r="A190" s="145">
        <v>103358</v>
      </c>
      <c r="B190" s="145" t="s">
        <v>24790</v>
      </c>
      <c r="C190" s="145">
        <v>0</v>
      </c>
    </row>
    <row r="191" spans="1:3" x14ac:dyDescent="0.2">
      <c r="A191" s="145">
        <v>103541</v>
      </c>
      <c r="B191" s="145" t="s">
        <v>24791</v>
      </c>
      <c r="C191" s="145">
        <v>0</v>
      </c>
    </row>
    <row r="192" spans="1:3" x14ac:dyDescent="0.2">
      <c r="A192" s="145">
        <v>104399</v>
      </c>
      <c r="B192" s="145" t="s">
        <v>24792</v>
      </c>
      <c r="C192" s="145">
        <v>0</v>
      </c>
    </row>
    <row r="193" spans="1:3" x14ac:dyDescent="0.2">
      <c r="A193" s="145">
        <v>104780</v>
      </c>
      <c r="B193" s="145" t="s">
        <v>23369</v>
      </c>
      <c r="C193" s="145">
        <v>0</v>
      </c>
    </row>
  </sheetData>
  <sheetProtection sheet="1" objects="1" scenarios="1"/>
  <autoFilter ref="A1:C193" xr:uid="{1CDE9CA4-4C60-4423-AEBF-B5506FA3DE53}"/>
  <sortState xmlns:xlrd2="http://schemas.microsoft.com/office/spreadsheetml/2017/richdata2" ref="A1:B193">
    <sortCondition ref="A1:A19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escription0 xmlns="80c22784-95dc-44b7-8927-d91594b6a7f4"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0630739127E034BA114908D3A1BFE41" ma:contentTypeVersion="2" ma:contentTypeDescription="Create a new document." ma:contentTypeScope="" ma:versionID="147a5423d6f9ce4fef5d5914480e1ac7">
  <xsd:schema xmlns:xsd="http://www.w3.org/2001/XMLSchema" xmlns:p="http://schemas.microsoft.com/office/2006/metadata/properties" xmlns:ns2="80c22784-95dc-44b7-8927-d91594b6a7f4" targetNamespace="http://schemas.microsoft.com/office/2006/metadata/properties" ma:root="true" ma:fieldsID="61424195d12e09b0acc5a2542609f57c" ns2:_="">
    <xsd:import namespace="80c22784-95dc-44b7-8927-d91594b6a7f4"/>
    <xsd:element name="properties">
      <xsd:complexType>
        <xsd:sequence>
          <xsd:element name="documentManagement">
            <xsd:complexType>
              <xsd:all>
                <xsd:element ref="ns2:Description0" minOccurs="0"/>
              </xsd:all>
            </xsd:complexType>
          </xsd:element>
        </xsd:sequence>
      </xsd:complexType>
    </xsd:element>
  </xsd:schema>
  <xsd:schema xmlns:xsd="http://www.w3.org/2001/XMLSchema" xmlns:dms="http://schemas.microsoft.com/office/2006/documentManagement/types" targetNamespace="80c22784-95dc-44b7-8927-d91594b6a7f4" elementFormDefault="qualified">
    <xsd:import namespace="http://schemas.microsoft.com/office/2006/documentManagement/types"/>
    <xsd:element name="Description0" ma:index="8" nillable="true" ma:displayName="Description" ma:internalName="Description0">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ma:index="9"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1047066-2EFE-4563-8BAB-CED19730330A}">
  <ds:schemaRefs>
    <ds:schemaRef ds:uri="http://schemas.microsoft.com/sharepoint/v3/contenttype/forms"/>
  </ds:schemaRefs>
</ds:datastoreItem>
</file>

<file path=customXml/itemProps2.xml><?xml version="1.0" encoding="utf-8"?>
<ds:datastoreItem xmlns:ds="http://schemas.openxmlformats.org/officeDocument/2006/customXml" ds:itemID="{0F5E08D6-B46E-4E58-9561-326587876CBB}">
  <ds:schemaRefs>
    <ds:schemaRef ds:uri="http://schemas.microsoft.com/office/2006/documentManagement/types"/>
    <ds:schemaRef ds:uri="http://purl.org/dc/terms/"/>
    <ds:schemaRef ds:uri="http://www.w3.org/XML/1998/namespace"/>
    <ds:schemaRef ds:uri="80c22784-95dc-44b7-8927-d91594b6a7f4"/>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D8A879C5-FBAF-49C2-B91E-1DCD22E1FFD1}">
  <ds:schemaRefs>
    <ds:schemaRef ds:uri="http://schemas.microsoft.com/office/2006/metadata/longProperties"/>
  </ds:schemaRefs>
</ds:datastoreItem>
</file>

<file path=customXml/itemProps4.xml><?xml version="1.0" encoding="utf-8"?>
<ds:datastoreItem xmlns:ds="http://schemas.openxmlformats.org/officeDocument/2006/customXml" ds:itemID="{BF8149AD-7571-4CAC-B7C4-20D5EA9400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c22784-95dc-44b7-8927-d91594b6a7f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Metadata/LabelInfo.xml><?xml version="1.0" encoding="utf-8"?>
<clbl:labelList xmlns:clbl="http://schemas.microsoft.com/office/2020/mipLabelMetadata">
  <clbl:label id="{8fd7c08e-9c24-436d-a6ad-a8ecb8394d49}" enabled="1" method="Standard" siteId="{6e5a37bb-a961-4e4f-baae-2798a2245f3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Notes for Completion</vt:lpstr>
      <vt:lpstr>Example</vt:lpstr>
      <vt:lpstr>Sundry Debtor</vt:lpstr>
      <vt:lpstr>Account Codes</vt:lpstr>
      <vt:lpstr>FINANCE USE ONLY</vt:lpstr>
      <vt:lpstr>Control Sheet Summary</vt:lpstr>
      <vt:lpstr>List</vt:lpstr>
      <vt:lpstr>acctype</vt:lpstr>
      <vt:lpstr>CC_list</vt:lpstr>
      <vt:lpstr>costcentre</vt:lpstr>
      <vt:lpstr>IO_list</vt:lpstr>
      <vt:lpstr>'Sundry Debtor'!Print_Area</vt:lpstr>
      <vt:lpstr>'Sundry Debtor'!Print_Titles</vt:lpstr>
    </vt:vector>
  </TitlesOfParts>
  <Company>Nottinghamshire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10-11 Sundry Creditor - Schools</dc:title>
  <dc:creator>Matt James</dc:creator>
  <cp:keywords>10-11 Sundry Creditor - Schools</cp:keywords>
  <cp:lastModifiedBy>Adrian Marshall</cp:lastModifiedBy>
  <cp:lastPrinted>2026-02-09T13:39:00Z</cp:lastPrinted>
  <dcterms:created xsi:type="dcterms:W3CDTF">2002-02-14T11:16:15Z</dcterms:created>
  <dcterms:modified xsi:type="dcterms:W3CDTF">2026-02-16T09:40:10Z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